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2" documentId="11_9B7171C6A54C52D9F8100997E212C0C2B6F17968" xr6:coauthVersionLast="47" xr6:coauthVersionMax="47" xr10:uidLastSave="{4BC6CDF3-87BC-4A69-9B61-ADDDA3A5C69B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35" i="3" l="1"/>
  <c r="Y535" i="3"/>
  <c r="X535" i="3"/>
  <c r="W535" i="3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AC535" i="3" s="1"/>
  <c r="E535" i="3"/>
  <c r="D535" i="3"/>
  <c r="C535" i="3"/>
  <c r="AB535" i="3" s="1"/>
  <c r="B535" i="3"/>
  <c r="A535" i="3"/>
  <c r="AC534" i="3"/>
  <c r="AA534" i="3"/>
  <c r="Z534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D534" i="3"/>
  <c r="C534" i="3"/>
  <c r="AB534" i="3" s="1"/>
  <c r="B534" i="3"/>
  <c r="A534" i="3"/>
  <c r="AA533" i="3"/>
  <c r="Z533" i="3"/>
  <c r="Y533" i="3"/>
  <c r="X533" i="3"/>
  <c r="W533" i="3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AC533" i="3" s="1"/>
  <c r="E533" i="3"/>
  <c r="D533" i="3"/>
  <c r="C533" i="3"/>
  <c r="AB533" i="3" s="1"/>
  <c r="B533" i="3"/>
  <c r="A533" i="3"/>
  <c r="AC532" i="3"/>
  <c r="Z532" i="3"/>
  <c r="Y532" i="3"/>
  <c r="X532" i="3"/>
  <c r="W532" i="3"/>
  <c r="AA532" i="3" s="1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C532" i="3"/>
  <c r="B532" i="3"/>
  <c r="A532" i="3"/>
  <c r="AB531" i="3"/>
  <c r="AA531" i="3"/>
  <c r="Z531" i="3"/>
  <c r="Y531" i="3"/>
  <c r="X531" i="3"/>
  <c r="W531" i="3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AC531" i="3" s="1"/>
  <c r="C531" i="3"/>
  <c r="B531" i="3"/>
  <c r="A531" i="3"/>
  <c r="Z530" i="3"/>
  <c r="Y530" i="3"/>
  <c r="X530" i="3"/>
  <c r="W530" i="3"/>
  <c r="AA530" i="3" s="1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AC530" i="3" s="1"/>
  <c r="E530" i="3"/>
  <c r="D530" i="3"/>
  <c r="C530" i="3"/>
  <c r="AB530" i="3" s="1"/>
  <c r="B530" i="3"/>
  <c r="A530" i="3"/>
  <c r="AB529" i="3"/>
  <c r="Z529" i="3"/>
  <c r="Y529" i="3"/>
  <c r="X529" i="3"/>
  <c r="W529" i="3"/>
  <c r="AA529" i="3" s="1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D529" i="3"/>
  <c r="C529" i="3"/>
  <c r="B529" i="3"/>
  <c r="A529" i="3"/>
  <c r="AA528" i="3"/>
  <c r="Z528" i="3"/>
  <c r="Y528" i="3"/>
  <c r="X528" i="3"/>
  <c r="W528" i="3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AC528" i="3" s="1"/>
  <c r="C528" i="3"/>
  <c r="AB528" i="3" s="1"/>
  <c r="B528" i="3"/>
  <c r="A528" i="3"/>
  <c r="Z527" i="3"/>
  <c r="Y527" i="3"/>
  <c r="X527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AC527" i="3" s="1"/>
  <c r="E527" i="3"/>
  <c r="D527" i="3"/>
  <c r="C527" i="3"/>
  <c r="AB527" i="3" s="1"/>
  <c r="B527" i="3"/>
  <c r="A527" i="3"/>
  <c r="AC526" i="3"/>
  <c r="AA526" i="3"/>
  <c r="Z526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C526" i="3"/>
  <c r="AB526" i="3" s="1"/>
  <c r="B526" i="3"/>
  <c r="A526" i="3"/>
  <c r="AA525" i="3"/>
  <c r="Z525" i="3"/>
  <c r="Y525" i="3"/>
  <c r="X525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AC525" i="3" s="1"/>
  <c r="E525" i="3"/>
  <c r="D525" i="3"/>
  <c r="C525" i="3"/>
  <c r="AB525" i="3" s="1"/>
  <c r="B525" i="3"/>
  <c r="A525" i="3"/>
  <c r="AC524" i="3"/>
  <c r="Z524" i="3"/>
  <c r="Y524" i="3"/>
  <c r="X524" i="3"/>
  <c r="W524" i="3"/>
  <c r="AA524" i="3" s="1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C524" i="3"/>
  <c r="B524" i="3"/>
  <c r="A524" i="3"/>
  <c r="AB523" i="3"/>
  <c r="AA523" i="3"/>
  <c r="Z523" i="3"/>
  <c r="Y523" i="3"/>
  <c r="X523" i="3"/>
  <c r="W523" i="3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AC523" i="3" s="1"/>
  <c r="C523" i="3"/>
  <c r="B523" i="3"/>
  <c r="A523" i="3"/>
  <c r="Z522" i="3"/>
  <c r="Y522" i="3"/>
  <c r="X522" i="3"/>
  <c r="W522" i="3"/>
  <c r="AA522" i="3" s="1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AC522" i="3" s="1"/>
  <c r="E522" i="3"/>
  <c r="D522" i="3"/>
  <c r="C522" i="3"/>
  <c r="AB522" i="3" s="1"/>
  <c r="B522" i="3"/>
  <c r="A522" i="3"/>
  <c r="AB521" i="3"/>
  <c r="Z521" i="3"/>
  <c r="Y521" i="3"/>
  <c r="X521" i="3"/>
  <c r="W521" i="3"/>
  <c r="AA521" i="3" s="1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AC521" i="3" s="1"/>
  <c r="E521" i="3"/>
  <c r="D521" i="3"/>
  <c r="C521" i="3"/>
  <c r="B521" i="3"/>
  <c r="A521" i="3"/>
  <c r="AA520" i="3"/>
  <c r="Z520" i="3"/>
  <c r="Y520" i="3"/>
  <c r="X520" i="3"/>
  <c r="W520" i="3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AC520" i="3" s="1"/>
  <c r="C520" i="3"/>
  <c r="AB520" i="3" s="1"/>
  <c r="B520" i="3"/>
  <c r="A520" i="3"/>
  <c r="Z519" i="3"/>
  <c r="Y519" i="3"/>
  <c r="X519" i="3"/>
  <c r="W519" i="3"/>
  <c r="AA519" i="3" s="1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AC519" i="3" s="1"/>
  <c r="E519" i="3"/>
  <c r="D519" i="3"/>
  <c r="C519" i="3"/>
  <c r="AB519" i="3" s="1"/>
  <c r="B519" i="3"/>
  <c r="A519" i="3"/>
  <c r="AC518" i="3"/>
  <c r="AA518" i="3"/>
  <c r="Z518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C518" i="3"/>
  <c r="AB518" i="3" s="1"/>
  <c r="B518" i="3"/>
  <c r="A518" i="3"/>
  <c r="AA517" i="3"/>
  <c r="Z517" i="3"/>
  <c r="Y517" i="3"/>
  <c r="X517" i="3"/>
  <c r="W517" i="3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AC517" i="3" s="1"/>
  <c r="E517" i="3"/>
  <c r="D517" i="3"/>
  <c r="C517" i="3"/>
  <c r="AB517" i="3" s="1"/>
  <c r="B517" i="3"/>
  <c r="A517" i="3"/>
  <c r="AC516" i="3"/>
  <c r="Z516" i="3"/>
  <c r="Y516" i="3"/>
  <c r="X516" i="3"/>
  <c r="W516" i="3"/>
  <c r="AA516" i="3" s="1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C516" i="3"/>
  <c r="B516" i="3"/>
  <c r="A516" i="3"/>
  <c r="AB515" i="3"/>
  <c r="AA515" i="3"/>
  <c r="Z515" i="3"/>
  <c r="Y515" i="3"/>
  <c r="X515" i="3"/>
  <c r="W515" i="3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AC515" i="3" s="1"/>
  <c r="C515" i="3"/>
  <c r="B515" i="3"/>
  <c r="A515" i="3"/>
  <c r="Z514" i="3"/>
  <c r="Y514" i="3"/>
  <c r="X514" i="3"/>
  <c r="W514" i="3"/>
  <c r="AA514" i="3" s="1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AC514" i="3" s="1"/>
  <c r="E514" i="3"/>
  <c r="D514" i="3"/>
  <c r="C514" i="3"/>
  <c r="AB514" i="3" s="1"/>
  <c r="B514" i="3"/>
  <c r="A514" i="3"/>
  <c r="AB513" i="3"/>
  <c r="Z513" i="3"/>
  <c r="Y513" i="3"/>
  <c r="X513" i="3"/>
  <c r="W513" i="3"/>
  <c r="AA513" i="3" s="1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AC513" i="3" s="1"/>
  <c r="E513" i="3"/>
  <c r="D513" i="3"/>
  <c r="C513" i="3"/>
  <c r="B513" i="3"/>
  <c r="A513" i="3"/>
  <c r="AA512" i="3"/>
  <c r="Z512" i="3"/>
  <c r="Y512" i="3"/>
  <c r="X512" i="3"/>
  <c r="W512" i="3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D512" i="3"/>
  <c r="AC512" i="3" s="1"/>
  <c r="C512" i="3"/>
  <c r="AB512" i="3" s="1"/>
  <c r="B512" i="3"/>
  <c r="A512" i="3"/>
  <c r="Z511" i="3"/>
  <c r="Y511" i="3"/>
  <c r="X511" i="3"/>
  <c r="W511" i="3"/>
  <c r="AA511" i="3" s="1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AC511" i="3" s="1"/>
  <c r="E511" i="3"/>
  <c r="D511" i="3"/>
  <c r="C511" i="3"/>
  <c r="AB511" i="3" s="1"/>
  <c r="B511" i="3"/>
  <c r="A511" i="3"/>
  <c r="AC510" i="3"/>
  <c r="AA510" i="3"/>
  <c r="Z510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C510" i="3"/>
  <c r="AB510" i="3" s="1"/>
  <c r="B510" i="3"/>
  <c r="A510" i="3"/>
  <c r="AA509" i="3"/>
  <c r="Z509" i="3"/>
  <c r="Y509" i="3"/>
  <c r="X509" i="3"/>
  <c r="W509" i="3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AC509" i="3" s="1"/>
  <c r="E509" i="3"/>
  <c r="D509" i="3"/>
  <c r="C509" i="3"/>
  <c r="AB509" i="3" s="1"/>
  <c r="B509" i="3"/>
  <c r="A509" i="3"/>
  <c r="AC508" i="3"/>
  <c r="Z508" i="3"/>
  <c r="Y508" i="3"/>
  <c r="X508" i="3"/>
  <c r="W508" i="3"/>
  <c r="AA508" i="3" s="1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C508" i="3"/>
  <c r="B508" i="3"/>
  <c r="A508" i="3"/>
  <c r="AB507" i="3"/>
  <c r="AA507" i="3"/>
  <c r="Z507" i="3"/>
  <c r="Y507" i="3"/>
  <c r="X507" i="3"/>
  <c r="W507" i="3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AC507" i="3" s="1"/>
  <c r="C507" i="3"/>
  <c r="B507" i="3"/>
  <c r="A507" i="3"/>
  <c r="Z506" i="3"/>
  <c r="Y506" i="3"/>
  <c r="X506" i="3"/>
  <c r="W506" i="3"/>
  <c r="AA506" i="3" s="1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AC506" i="3" s="1"/>
  <c r="E506" i="3"/>
  <c r="D506" i="3"/>
  <c r="C506" i="3"/>
  <c r="AB506" i="3" s="1"/>
  <c r="B506" i="3"/>
  <c r="A506" i="3"/>
  <c r="AB505" i="3"/>
  <c r="Z505" i="3"/>
  <c r="Y505" i="3"/>
  <c r="X505" i="3"/>
  <c r="W505" i="3"/>
  <c r="AA505" i="3" s="1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AC505" i="3" s="1"/>
  <c r="E505" i="3"/>
  <c r="D505" i="3"/>
  <c r="C505" i="3"/>
  <c r="B505" i="3"/>
  <c r="A505" i="3"/>
  <c r="AA504" i="3"/>
  <c r="Z504" i="3"/>
  <c r="Y504" i="3"/>
  <c r="X504" i="3"/>
  <c r="W504" i="3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AC504" i="3" s="1"/>
  <c r="C504" i="3"/>
  <c r="AB504" i="3" s="1"/>
  <c r="B504" i="3"/>
  <c r="A504" i="3"/>
  <c r="Z503" i="3"/>
  <c r="Y503" i="3"/>
  <c r="X503" i="3"/>
  <c r="W503" i="3"/>
  <c r="AA503" i="3" s="1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AC503" i="3" s="1"/>
  <c r="E503" i="3"/>
  <c r="D503" i="3"/>
  <c r="C503" i="3"/>
  <c r="AB503" i="3" s="1"/>
  <c r="B503" i="3"/>
  <c r="A503" i="3"/>
  <c r="AC502" i="3"/>
  <c r="AA502" i="3"/>
  <c r="Z502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C502" i="3"/>
  <c r="AB502" i="3" s="1"/>
  <c r="B502" i="3"/>
  <c r="A502" i="3"/>
  <c r="AA501" i="3"/>
  <c r="Z501" i="3"/>
  <c r="Y501" i="3"/>
  <c r="X501" i="3"/>
  <c r="W501" i="3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AC501" i="3" s="1"/>
  <c r="E501" i="3"/>
  <c r="D501" i="3"/>
  <c r="C501" i="3"/>
  <c r="AB501" i="3" s="1"/>
  <c r="B501" i="3"/>
  <c r="A501" i="3"/>
  <c r="AC500" i="3"/>
  <c r="Z500" i="3"/>
  <c r="Y500" i="3"/>
  <c r="X500" i="3"/>
  <c r="W500" i="3"/>
  <c r="AA500" i="3" s="1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C500" i="3"/>
  <c r="B500" i="3"/>
  <c r="A500" i="3"/>
  <c r="AB499" i="3"/>
  <c r="AA499" i="3"/>
  <c r="Z499" i="3"/>
  <c r="Y499" i="3"/>
  <c r="X499" i="3"/>
  <c r="W499" i="3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AC499" i="3" s="1"/>
  <c r="C499" i="3"/>
  <c r="B499" i="3"/>
  <c r="A499" i="3"/>
  <c r="Z498" i="3"/>
  <c r="Y498" i="3"/>
  <c r="X498" i="3"/>
  <c r="W498" i="3"/>
  <c r="AA498" i="3" s="1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AC498" i="3" s="1"/>
  <c r="E498" i="3"/>
  <c r="D498" i="3"/>
  <c r="C498" i="3"/>
  <c r="AB498" i="3" s="1"/>
  <c r="B498" i="3"/>
  <c r="A498" i="3"/>
  <c r="AB497" i="3"/>
  <c r="Z497" i="3"/>
  <c r="Y497" i="3"/>
  <c r="X497" i="3"/>
  <c r="W497" i="3"/>
  <c r="AA497" i="3" s="1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AC497" i="3" s="1"/>
  <c r="E497" i="3"/>
  <c r="D497" i="3"/>
  <c r="C497" i="3"/>
  <c r="B497" i="3"/>
  <c r="A497" i="3"/>
  <c r="AA496" i="3"/>
  <c r="Z496" i="3"/>
  <c r="Y496" i="3"/>
  <c r="X496" i="3"/>
  <c r="W496" i="3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AC496" i="3" s="1"/>
  <c r="C496" i="3"/>
  <c r="AB496" i="3" s="1"/>
  <c r="B496" i="3"/>
  <c r="A496" i="3"/>
  <c r="Z495" i="3"/>
  <c r="Y495" i="3"/>
  <c r="X495" i="3"/>
  <c r="W495" i="3"/>
  <c r="AA495" i="3" s="1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AC495" i="3" s="1"/>
  <c r="E495" i="3"/>
  <c r="D495" i="3"/>
  <c r="C495" i="3"/>
  <c r="AB495" i="3" s="1"/>
  <c r="B495" i="3"/>
  <c r="A495" i="3"/>
  <c r="AC494" i="3"/>
  <c r="AA494" i="3"/>
  <c r="Z494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C494" i="3"/>
  <c r="AB494" i="3" s="1"/>
  <c r="B494" i="3"/>
  <c r="A494" i="3"/>
  <c r="AA493" i="3"/>
  <c r="Z493" i="3"/>
  <c r="Y493" i="3"/>
  <c r="X493" i="3"/>
  <c r="W493" i="3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AC493" i="3" s="1"/>
  <c r="E493" i="3"/>
  <c r="D493" i="3"/>
  <c r="C493" i="3"/>
  <c r="AB493" i="3" s="1"/>
  <c r="B493" i="3"/>
  <c r="A493" i="3"/>
  <c r="AC492" i="3"/>
  <c r="Z492" i="3"/>
  <c r="Y492" i="3"/>
  <c r="X492" i="3"/>
  <c r="W492" i="3"/>
  <c r="AA492" i="3" s="1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C492" i="3"/>
  <c r="B492" i="3"/>
  <c r="A492" i="3"/>
  <c r="AB491" i="3"/>
  <c r="AA491" i="3"/>
  <c r="Z491" i="3"/>
  <c r="Y491" i="3"/>
  <c r="X491" i="3"/>
  <c r="W491" i="3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AC491" i="3" s="1"/>
  <c r="C491" i="3"/>
  <c r="B491" i="3"/>
  <c r="A491" i="3"/>
  <c r="Z490" i="3"/>
  <c r="Y490" i="3"/>
  <c r="X490" i="3"/>
  <c r="W490" i="3"/>
  <c r="AA490" i="3" s="1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AC490" i="3" s="1"/>
  <c r="E490" i="3"/>
  <c r="D490" i="3"/>
  <c r="C490" i="3"/>
  <c r="AB490" i="3" s="1"/>
  <c r="B490" i="3"/>
  <c r="A490" i="3"/>
  <c r="AB489" i="3"/>
  <c r="Z489" i="3"/>
  <c r="Y489" i="3"/>
  <c r="X489" i="3"/>
  <c r="W489" i="3"/>
  <c r="AA489" i="3" s="1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AC489" i="3" s="1"/>
  <c r="E489" i="3"/>
  <c r="D489" i="3"/>
  <c r="C489" i="3"/>
  <c r="B489" i="3"/>
  <c r="A489" i="3"/>
  <c r="AA488" i="3"/>
  <c r="Z488" i="3"/>
  <c r="Y488" i="3"/>
  <c r="X488" i="3"/>
  <c r="W488" i="3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AC488" i="3" s="1"/>
  <c r="C488" i="3"/>
  <c r="AB488" i="3" s="1"/>
  <c r="B488" i="3"/>
  <c r="A488" i="3"/>
  <c r="Z487" i="3"/>
  <c r="Y487" i="3"/>
  <c r="X487" i="3"/>
  <c r="W487" i="3"/>
  <c r="AA487" i="3" s="1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AC487" i="3" s="1"/>
  <c r="E487" i="3"/>
  <c r="D487" i="3"/>
  <c r="C487" i="3"/>
  <c r="AB487" i="3" s="1"/>
  <c r="B487" i="3"/>
  <c r="A487" i="3"/>
  <c r="AC486" i="3"/>
  <c r="AA486" i="3"/>
  <c r="Z486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C486" i="3"/>
  <c r="AB486" i="3" s="1"/>
  <c r="B486" i="3"/>
  <c r="A486" i="3"/>
  <c r="AA485" i="3"/>
  <c r="Z485" i="3"/>
  <c r="Y485" i="3"/>
  <c r="X485" i="3"/>
  <c r="W485" i="3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AC485" i="3" s="1"/>
  <c r="E485" i="3"/>
  <c r="D485" i="3"/>
  <c r="C485" i="3"/>
  <c r="AB485" i="3" s="1"/>
  <c r="B485" i="3"/>
  <c r="A485" i="3"/>
  <c r="AC484" i="3"/>
  <c r="Z484" i="3"/>
  <c r="Y484" i="3"/>
  <c r="X484" i="3"/>
  <c r="W484" i="3"/>
  <c r="AA484" i="3" s="1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B484" i="3"/>
  <c r="A484" i="3"/>
  <c r="AB483" i="3"/>
  <c r="AA483" i="3"/>
  <c r="Z483" i="3"/>
  <c r="Y483" i="3"/>
  <c r="X483" i="3"/>
  <c r="W483" i="3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AC483" i="3" s="1"/>
  <c r="C483" i="3"/>
  <c r="B483" i="3"/>
  <c r="A483" i="3"/>
  <c r="Z482" i="3"/>
  <c r="Y482" i="3"/>
  <c r="X482" i="3"/>
  <c r="W482" i="3"/>
  <c r="AA482" i="3" s="1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AC482" i="3" s="1"/>
  <c r="E482" i="3"/>
  <c r="D482" i="3"/>
  <c r="C482" i="3"/>
  <c r="AB482" i="3" s="1"/>
  <c r="B482" i="3"/>
  <c r="A482" i="3"/>
  <c r="AB481" i="3"/>
  <c r="Z481" i="3"/>
  <c r="Y481" i="3"/>
  <c r="X481" i="3"/>
  <c r="W481" i="3"/>
  <c r="AA481" i="3" s="1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AC481" i="3" s="1"/>
  <c r="E481" i="3"/>
  <c r="D481" i="3"/>
  <c r="C481" i="3"/>
  <c r="B481" i="3"/>
  <c r="A481" i="3"/>
  <c r="AA480" i="3"/>
  <c r="Z480" i="3"/>
  <c r="Y480" i="3"/>
  <c r="X480" i="3"/>
  <c r="W480" i="3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AC480" i="3" s="1"/>
  <c r="C480" i="3"/>
  <c r="AB480" i="3" s="1"/>
  <c r="B480" i="3"/>
  <c r="A480" i="3"/>
  <c r="Z479" i="3"/>
  <c r="Y479" i="3"/>
  <c r="X479" i="3"/>
  <c r="W479" i="3"/>
  <c r="AA479" i="3" s="1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AC479" i="3" s="1"/>
  <c r="E479" i="3"/>
  <c r="D479" i="3"/>
  <c r="C479" i="3"/>
  <c r="AB479" i="3" s="1"/>
  <c r="B479" i="3"/>
  <c r="A479" i="3"/>
  <c r="AA478" i="3"/>
  <c r="Z478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AC478" i="3" s="1"/>
  <c r="C478" i="3"/>
  <c r="AB478" i="3" s="1"/>
  <c r="B478" i="3"/>
  <c r="A478" i="3"/>
  <c r="AA477" i="3"/>
  <c r="Z477" i="3"/>
  <c r="Y477" i="3"/>
  <c r="X477" i="3"/>
  <c r="W477" i="3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AC477" i="3" s="1"/>
  <c r="E477" i="3"/>
  <c r="D477" i="3"/>
  <c r="C477" i="3"/>
  <c r="AB477" i="3" s="1"/>
  <c r="B477" i="3"/>
  <c r="A477" i="3"/>
  <c r="AC476" i="3"/>
  <c r="Z476" i="3"/>
  <c r="Y476" i="3"/>
  <c r="X476" i="3"/>
  <c r="W476" i="3"/>
  <c r="AA476" i="3" s="1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B476" i="3"/>
  <c r="A476" i="3"/>
  <c r="AA475" i="3"/>
  <c r="Z475" i="3"/>
  <c r="Y475" i="3"/>
  <c r="X475" i="3"/>
  <c r="W475" i="3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AC475" i="3" s="1"/>
  <c r="C475" i="3"/>
  <c r="AB475" i="3" s="1"/>
  <c r="B475" i="3"/>
  <c r="A475" i="3"/>
  <c r="Z474" i="3"/>
  <c r="Y474" i="3"/>
  <c r="X474" i="3"/>
  <c r="W474" i="3"/>
  <c r="AA474" i="3" s="1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AC474" i="3" s="1"/>
  <c r="E474" i="3"/>
  <c r="D474" i="3"/>
  <c r="C474" i="3"/>
  <c r="AB474" i="3" s="1"/>
  <c r="B474" i="3"/>
  <c r="A474" i="3"/>
  <c r="AB473" i="3"/>
  <c r="Z473" i="3"/>
  <c r="Y473" i="3"/>
  <c r="X473" i="3"/>
  <c r="W473" i="3"/>
  <c r="AA473" i="3" s="1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D473" i="3"/>
  <c r="AC473" i="3" s="1"/>
  <c r="C473" i="3"/>
  <c r="B473" i="3"/>
  <c r="A473" i="3"/>
  <c r="AA472" i="3"/>
  <c r="Z472" i="3"/>
  <c r="Y472" i="3"/>
  <c r="X472" i="3"/>
  <c r="W472" i="3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AC472" i="3" s="1"/>
  <c r="C472" i="3"/>
  <c r="AB472" i="3" s="1"/>
  <c r="B472" i="3"/>
  <c r="A472" i="3"/>
  <c r="Z471" i="3"/>
  <c r="Y471" i="3"/>
  <c r="X471" i="3"/>
  <c r="W471" i="3"/>
  <c r="AA471" i="3" s="1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AC471" i="3" s="1"/>
  <c r="E471" i="3"/>
  <c r="D471" i="3"/>
  <c r="C471" i="3"/>
  <c r="AB471" i="3" s="1"/>
  <c r="B471" i="3"/>
  <c r="A471" i="3"/>
  <c r="AA470" i="3"/>
  <c r="Z470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AC470" i="3" s="1"/>
  <c r="C470" i="3"/>
  <c r="AB470" i="3" s="1"/>
  <c r="B470" i="3"/>
  <c r="A470" i="3"/>
  <c r="AA469" i="3"/>
  <c r="Z469" i="3"/>
  <c r="Y469" i="3"/>
  <c r="X469" i="3"/>
  <c r="W469" i="3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AC469" i="3" s="1"/>
  <c r="E469" i="3"/>
  <c r="D469" i="3"/>
  <c r="C469" i="3"/>
  <c r="AB469" i="3" s="1"/>
  <c r="B469" i="3"/>
  <c r="A469" i="3"/>
  <c r="AC468" i="3"/>
  <c r="Z468" i="3"/>
  <c r="Y468" i="3"/>
  <c r="X468" i="3"/>
  <c r="W468" i="3"/>
  <c r="AA468" i="3" s="1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B468" i="3"/>
  <c r="A468" i="3"/>
  <c r="AA467" i="3"/>
  <c r="Z467" i="3"/>
  <c r="Y467" i="3"/>
  <c r="X467" i="3"/>
  <c r="W467" i="3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AC467" i="3" s="1"/>
  <c r="C467" i="3"/>
  <c r="AB467" i="3" s="1"/>
  <c r="B467" i="3"/>
  <c r="A467" i="3"/>
  <c r="Z466" i="3"/>
  <c r="Y466" i="3"/>
  <c r="X466" i="3"/>
  <c r="W466" i="3"/>
  <c r="AA466" i="3" s="1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AC466" i="3" s="1"/>
  <c r="E466" i="3"/>
  <c r="D466" i="3"/>
  <c r="C466" i="3"/>
  <c r="AB466" i="3" s="1"/>
  <c r="B466" i="3"/>
  <c r="A466" i="3"/>
  <c r="AB465" i="3"/>
  <c r="Z465" i="3"/>
  <c r="Y465" i="3"/>
  <c r="X465" i="3"/>
  <c r="W465" i="3"/>
  <c r="AA465" i="3" s="1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AC465" i="3" s="1"/>
  <c r="C465" i="3"/>
  <c r="B465" i="3"/>
  <c r="A465" i="3"/>
  <c r="AA464" i="3"/>
  <c r="Z464" i="3"/>
  <c r="Y464" i="3"/>
  <c r="X464" i="3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AC464" i="3" s="1"/>
  <c r="C464" i="3"/>
  <c r="AB464" i="3" s="1"/>
  <c r="B464" i="3"/>
  <c r="A464" i="3"/>
  <c r="Z463" i="3"/>
  <c r="Y463" i="3"/>
  <c r="X463" i="3"/>
  <c r="W463" i="3"/>
  <c r="AA463" i="3" s="1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AC463" i="3" s="1"/>
  <c r="E463" i="3"/>
  <c r="D463" i="3"/>
  <c r="C463" i="3"/>
  <c r="AB463" i="3" s="1"/>
  <c r="B463" i="3"/>
  <c r="A463" i="3"/>
  <c r="AA462" i="3"/>
  <c r="Z462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AC462" i="3" s="1"/>
  <c r="C462" i="3"/>
  <c r="AB462" i="3" s="1"/>
  <c r="B462" i="3"/>
  <c r="A462" i="3"/>
  <c r="AA461" i="3"/>
  <c r="Z461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AC461" i="3" s="1"/>
  <c r="E461" i="3"/>
  <c r="D461" i="3"/>
  <c r="C461" i="3"/>
  <c r="AB461" i="3" s="1"/>
  <c r="B461" i="3"/>
  <c r="A461" i="3"/>
  <c r="AC460" i="3"/>
  <c r="Z460" i="3"/>
  <c r="Y460" i="3"/>
  <c r="X460" i="3"/>
  <c r="W460" i="3"/>
  <c r="AA460" i="3" s="1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AB460" i="3" s="1"/>
  <c r="B460" i="3"/>
  <c r="A460" i="3"/>
  <c r="AA459" i="3"/>
  <c r="Z459" i="3"/>
  <c r="Y459" i="3"/>
  <c r="X459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AC459" i="3" s="1"/>
  <c r="C459" i="3"/>
  <c r="AB459" i="3" s="1"/>
  <c r="B459" i="3"/>
  <c r="A459" i="3"/>
  <c r="Z458" i="3"/>
  <c r="Y458" i="3"/>
  <c r="X458" i="3"/>
  <c r="W458" i="3"/>
  <c r="AA458" i="3" s="1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AC458" i="3" s="1"/>
  <c r="E458" i="3"/>
  <c r="D458" i="3"/>
  <c r="C458" i="3"/>
  <c r="AB458" i="3" s="1"/>
  <c r="B458" i="3"/>
  <c r="A458" i="3"/>
  <c r="AB457" i="3"/>
  <c r="Z457" i="3"/>
  <c r="Y457" i="3"/>
  <c r="X457" i="3"/>
  <c r="W457" i="3"/>
  <c r="AA457" i="3" s="1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AC457" i="3" s="1"/>
  <c r="C457" i="3"/>
  <c r="B457" i="3"/>
  <c r="A457" i="3"/>
  <c r="AA456" i="3"/>
  <c r="Z456" i="3"/>
  <c r="Y456" i="3"/>
  <c r="X456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AC456" i="3" s="1"/>
  <c r="C456" i="3"/>
  <c r="AB456" i="3" s="1"/>
  <c r="B456" i="3"/>
  <c r="A456" i="3"/>
  <c r="Z455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AC455" i="3" s="1"/>
  <c r="E455" i="3"/>
  <c r="D455" i="3"/>
  <c r="C455" i="3"/>
  <c r="AB455" i="3" s="1"/>
  <c r="B455" i="3"/>
  <c r="A455" i="3"/>
  <c r="AA454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AC454" i="3" s="1"/>
  <c r="C454" i="3"/>
  <c r="AB454" i="3" s="1"/>
  <c r="B454" i="3"/>
  <c r="A454" i="3"/>
  <c r="AA453" i="3"/>
  <c r="Z453" i="3"/>
  <c r="Y453" i="3"/>
  <c r="X453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AC453" i="3" s="1"/>
  <c r="E453" i="3"/>
  <c r="D453" i="3"/>
  <c r="C453" i="3"/>
  <c r="AB453" i="3" s="1"/>
  <c r="B453" i="3"/>
  <c r="A453" i="3"/>
  <c r="AC452" i="3"/>
  <c r="Z452" i="3"/>
  <c r="Y452" i="3"/>
  <c r="X452" i="3"/>
  <c r="W452" i="3"/>
  <c r="AA452" i="3" s="1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AB452" i="3" s="1"/>
  <c r="B452" i="3"/>
  <c r="A452" i="3"/>
  <c r="AA451" i="3"/>
  <c r="Z451" i="3"/>
  <c r="Y451" i="3"/>
  <c r="X451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AC451" i="3" s="1"/>
  <c r="C451" i="3"/>
  <c r="AB451" i="3" s="1"/>
  <c r="B451" i="3"/>
  <c r="A451" i="3"/>
  <c r="Z450" i="3"/>
  <c r="Y450" i="3"/>
  <c r="X450" i="3"/>
  <c r="W450" i="3"/>
  <c r="AA450" i="3" s="1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AC450" i="3" s="1"/>
  <c r="E450" i="3"/>
  <c r="D450" i="3"/>
  <c r="C450" i="3"/>
  <c r="AB450" i="3" s="1"/>
  <c r="B450" i="3"/>
  <c r="A450" i="3"/>
  <c r="AB449" i="3"/>
  <c r="Z449" i="3"/>
  <c r="Y449" i="3"/>
  <c r="X449" i="3"/>
  <c r="W449" i="3"/>
  <c r="AA449" i="3" s="1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AC449" i="3" s="1"/>
  <c r="C449" i="3"/>
  <c r="B449" i="3"/>
  <c r="A449" i="3"/>
  <c r="AA448" i="3"/>
  <c r="Z448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AC448" i="3" s="1"/>
  <c r="C448" i="3"/>
  <c r="AB448" i="3" s="1"/>
  <c r="B448" i="3"/>
  <c r="A448" i="3"/>
  <c r="Z447" i="3"/>
  <c r="Y447" i="3"/>
  <c r="X447" i="3"/>
  <c r="W447" i="3"/>
  <c r="AA447" i="3" s="1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AC447" i="3" s="1"/>
  <c r="E447" i="3"/>
  <c r="D447" i="3"/>
  <c r="C447" i="3"/>
  <c r="AB447" i="3" s="1"/>
  <c r="B447" i="3"/>
  <c r="A447" i="3"/>
  <c r="AA446" i="3"/>
  <c r="Z446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AC446" i="3" s="1"/>
  <c r="C446" i="3"/>
  <c r="AB446" i="3" s="1"/>
  <c r="B446" i="3"/>
  <c r="A446" i="3"/>
  <c r="AA445" i="3"/>
  <c r="Z445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AC445" i="3" s="1"/>
  <c r="E445" i="3"/>
  <c r="D445" i="3"/>
  <c r="C445" i="3"/>
  <c r="AB445" i="3" s="1"/>
  <c r="B445" i="3"/>
  <c r="A445" i="3"/>
  <c r="AC444" i="3"/>
  <c r="Z444" i="3"/>
  <c r="Y444" i="3"/>
  <c r="X444" i="3"/>
  <c r="W444" i="3"/>
  <c r="AA444" i="3" s="1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B444" i="3"/>
  <c r="A444" i="3"/>
  <c r="AA443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AC443" i="3" s="1"/>
  <c r="C443" i="3"/>
  <c r="AB443" i="3" s="1"/>
  <c r="B443" i="3"/>
  <c r="A443" i="3"/>
  <c r="Z442" i="3"/>
  <c r="Y442" i="3"/>
  <c r="X442" i="3"/>
  <c r="W442" i="3"/>
  <c r="AA442" i="3" s="1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AC442" i="3" s="1"/>
  <c r="E442" i="3"/>
  <c r="D442" i="3"/>
  <c r="C442" i="3"/>
  <c r="AB442" i="3" s="1"/>
  <c r="B442" i="3"/>
  <c r="A442" i="3"/>
  <c r="AB441" i="3"/>
  <c r="Z441" i="3"/>
  <c r="Y441" i="3"/>
  <c r="X441" i="3"/>
  <c r="W441" i="3"/>
  <c r="AA441" i="3" s="1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AC441" i="3" s="1"/>
  <c r="C441" i="3"/>
  <c r="B441" i="3"/>
  <c r="A441" i="3"/>
  <c r="AA440" i="3"/>
  <c r="Z440" i="3"/>
  <c r="Y440" i="3"/>
  <c r="X440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AC440" i="3" s="1"/>
  <c r="C440" i="3"/>
  <c r="AB440" i="3" s="1"/>
  <c r="B440" i="3"/>
  <c r="A440" i="3"/>
  <c r="Z439" i="3"/>
  <c r="Y439" i="3"/>
  <c r="X439" i="3"/>
  <c r="W439" i="3"/>
  <c r="AA439" i="3" s="1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AC439" i="3" s="1"/>
  <c r="E439" i="3"/>
  <c r="D439" i="3"/>
  <c r="C439" i="3"/>
  <c r="AB439" i="3" s="1"/>
  <c r="B439" i="3"/>
  <c r="A439" i="3"/>
  <c r="AA438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AC438" i="3" s="1"/>
  <c r="C438" i="3"/>
  <c r="AB438" i="3" s="1"/>
  <c r="B438" i="3"/>
  <c r="A438" i="3"/>
  <c r="AA437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AC437" i="3" s="1"/>
  <c r="E437" i="3"/>
  <c r="D437" i="3"/>
  <c r="C437" i="3"/>
  <c r="AB437" i="3" s="1"/>
  <c r="B437" i="3"/>
  <c r="A437" i="3"/>
  <c r="AC436" i="3"/>
  <c r="Z436" i="3"/>
  <c r="Y436" i="3"/>
  <c r="X436" i="3"/>
  <c r="W436" i="3"/>
  <c r="AA436" i="3" s="1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B436" i="3"/>
  <c r="A436" i="3"/>
  <c r="AA435" i="3"/>
  <c r="Z435" i="3"/>
  <c r="Y435" i="3"/>
  <c r="X435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AC435" i="3" s="1"/>
  <c r="C435" i="3"/>
  <c r="AB435" i="3" s="1"/>
  <c r="B435" i="3"/>
  <c r="A435" i="3"/>
  <c r="Z434" i="3"/>
  <c r="Y434" i="3"/>
  <c r="X434" i="3"/>
  <c r="W434" i="3"/>
  <c r="AA434" i="3" s="1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AC434" i="3" s="1"/>
  <c r="E434" i="3"/>
  <c r="D434" i="3"/>
  <c r="C434" i="3"/>
  <c r="AB434" i="3" s="1"/>
  <c r="B434" i="3"/>
  <c r="A434" i="3"/>
  <c r="AB433" i="3"/>
  <c r="Z433" i="3"/>
  <c r="Y433" i="3"/>
  <c r="X433" i="3"/>
  <c r="W433" i="3"/>
  <c r="AA433" i="3" s="1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AC433" i="3" s="1"/>
  <c r="C433" i="3"/>
  <c r="B433" i="3"/>
  <c r="A433" i="3"/>
  <c r="AA432" i="3"/>
  <c r="Z432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AC432" i="3" s="1"/>
  <c r="C432" i="3"/>
  <c r="AB432" i="3" s="1"/>
  <c r="B432" i="3"/>
  <c r="A432" i="3"/>
  <c r="Z431" i="3"/>
  <c r="Y431" i="3"/>
  <c r="X431" i="3"/>
  <c r="W431" i="3"/>
  <c r="AA431" i="3" s="1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AC431" i="3" s="1"/>
  <c r="E431" i="3"/>
  <c r="D431" i="3"/>
  <c r="C431" i="3"/>
  <c r="AB431" i="3" s="1"/>
  <c r="B431" i="3"/>
  <c r="A431" i="3"/>
  <c r="AA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AC430" i="3" s="1"/>
  <c r="C430" i="3"/>
  <c r="AB430" i="3" s="1"/>
  <c r="B430" i="3"/>
  <c r="A430" i="3"/>
  <c r="AA429" i="3"/>
  <c r="Z429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AC429" i="3" s="1"/>
  <c r="E429" i="3"/>
  <c r="D429" i="3"/>
  <c r="C429" i="3"/>
  <c r="AB429" i="3" s="1"/>
  <c r="B429" i="3"/>
  <c r="A429" i="3"/>
  <c r="AC428" i="3"/>
  <c r="Z428" i="3"/>
  <c r="Y428" i="3"/>
  <c r="X428" i="3"/>
  <c r="W428" i="3"/>
  <c r="AA428" i="3" s="1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AB428" i="3" s="1"/>
  <c r="B428" i="3"/>
  <c r="A428" i="3"/>
  <c r="AA427" i="3"/>
  <c r="Z427" i="3"/>
  <c r="Y427" i="3"/>
  <c r="X427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AC427" i="3" s="1"/>
  <c r="C427" i="3"/>
  <c r="AB427" i="3" s="1"/>
  <c r="B427" i="3"/>
  <c r="A427" i="3"/>
  <c r="Z426" i="3"/>
  <c r="Y426" i="3"/>
  <c r="X426" i="3"/>
  <c r="W426" i="3"/>
  <c r="AA426" i="3" s="1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AC426" i="3" s="1"/>
  <c r="E426" i="3"/>
  <c r="D426" i="3"/>
  <c r="C426" i="3"/>
  <c r="AB426" i="3" s="1"/>
  <c r="B426" i="3"/>
  <c r="A426" i="3"/>
  <c r="AB425" i="3"/>
  <c r="Z425" i="3"/>
  <c r="Y425" i="3"/>
  <c r="X425" i="3"/>
  <c r="W425" i="3"/>
  <c r="AA425" i="3" s="1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AC425" i="3" s="1"/>
  <c r="C425" i="3"/>
  <c r="B425" i="3"/>
  <c r="A425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AC424" i="3" s="1"/>
  <c r="C424" i="3"/>
  <c r="AB424" i="3" s="1"/>
  <c r="B424" i="3"/>
  <c r="A424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AC423" i="3" s="1"/>
  <c r="E423" i="3"/>
  <c r="D423" i="3"/>
  <c r="C423" i="3"/>
  <c r="AB423" i="3" s="1"/>
  <c r="B423" i="3"/>
  <c r="A423" i="3"/>
  <c r="AA422" i="3"/>
  <c r="Z422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AC422" i="3" s="1"/>
  <c r="C422" i="3"/>
  <c r="AB422" i="3" s="1"/>
  <c r="B422" i="3"/>
  <c r="A422" i="3"/>
  <c r="AA421" i="3"/>
  <c r="Z421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AC421" i="3" s="1"/>
  <c r="E421" i="3"/>
  <c r="D421" i="3"/>
  <c r="C421" i="3"/>
  <c r="AB421" i="3" s="1"/>
  <c r="B421" i="3"/>
  <c r="A421" i="3"/>
  <c r="AC420" i="3"/>
  <c r="Z420" i="3"/>
  <c r="Y420" i="3"/>
  <c r="X420" i="3"/>
  <c r="W420" i="3"/>
  <c r="AA420" i="3" s="1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AB420" i="3" s="1"/>
  <c r="B420" i="3"/>
  <c r="A420" i="3"/>
  <c r="AA419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AC419" i="3" s="1"/>
  <c r="C419" i="3"/>
  <c r="AB419" i="3" s="1"/>
  <c r="B419" i="3"/>
  <c r="A419" i="3"/>
  <c r="Z418" i="3"/>
  <c r="Y418" i="3"/>
  <c r="X418" i="3"/>
  <c r="W418" i="3"/>
  <c r="AA418" i="3" s="1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AC418" i="3" s="1"/>
  <c r="E418" i="3"/>
  <c r="D418" i="3"/>
  <c r="C418" i="3"/>
  <c r="AB418" i="3" s="1"/>
  <c r="B418" i="3"/>
  <c r="A418" i="3"/>
  <c r="AB417" i="3"/>
  <c r="Z417" i="3"/>
  <c r="Y417" i="3"/>
  <c r="X417" i="3"/>
  <c r="W417" i="3"/>
  <c r="AA417" i="3" s="1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AC417" i="3" s="1"/>
  <c r="C417" i="3"/>
  <c r="B417" i="3"/>
  <c r="A417" i="3"/>
  <c r="AA416" i="3"/>
  <c r="Z416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AC416" i="3" s="1"/>
  <c r="C416" i="3"/>
  <c r="AB416" i="3" s="1"/>
  <c r="B416" i="3"/>
  <c r="A416" i="3"/>
  <c r="Z415" i="3"/>
  <c r="Y415" i="3"/>
  <c r="X415" i="3"/>
  <c r="W415" i="3"/>
  <c r="AA415" i="3" s="1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AC415" i="3" s="1"/>
  <c r="E415" i="3"/>
  <c r="D415" i="3"/>
  <c r="C415" i="3"/>
  <c r="AB415" i="3" s="1"/>
  <c r="B415" i="3"/>
  <c r="A415" i="3"/>
  <c r="AA414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AC414" i="3" s="1"/>
  <c r="C414" i="3"/>
  <c r="AB414" i="3" s="1"/>
  <c r="B414" i="3"/>
  <c r="A414" i="3"/>
  <c r="AA413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AC413" i="3" s="1"/>
  <c r="E413" i="3"/>
  <c r="D413" i="3"/>
  <c r="C413" i="3"/>
  <c r="AB413" i="3" s="1"/>
  <c r="B413" i="3"/>
  <c r="A413" i="3"/>
  <c r="AC412" i="3"/>
  <c r="Z412" i="3"/>
  <c r="Y412" i="3"/>
  <c r="X412" i="3"/>
  <c r="W412" i="3"/>
  <c r="AA412" i="3" s="1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A412" i="3"/>
  <c r="AA411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AC411" i="3" s="1"/>
  <c r="C411" i="3"/>
  <c r="AB411" i="3" s="1"/>
  <c r="B411" i="3"/>
  <c r="A411" i="3"/>
  <c r="Z410" i="3"/>
  <c r="Y410" i="3"/>
  <c r="X410" i="3"/>
  <c r="W410" i="3"/>
  <c r="AA410" i="3" s="1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AC410" i="3" s="1"/>
  <c r="E410" i="3"/>
  <c r="D410" i="3"/>
  <c r="C410" i="3"/>
  <c r="AB410" i="3" s="1"/>
  <c r="B410" i="3"/>
  <c r="A410" i="3"/>
  <c r="AB409" i="3"/>
  <c r="Z409" i="3"/>
  <c r="Y409" i="3"/>
  <c r="X409" i="3"/>
  <c r="W409" i="3"/>
  <c r="AA409" i="3" s="1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AC409" i="3" s="1"/>
  <c r="C409" i="3"/>
  <c r="B409" i="3"/>
  <c r="A409" i="3"/>
  <c r="AA408" i="3"/>
  <c r="Z408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AC408" i="3" s="1"/>
  <c r="C408" i="3"/>
  <c r="AB408" i="3" s="1"/>
  <c r="B408" i="3"/>
  <c r="A408" i="3"/>
  <c r="Z407" i="3"/>
  <c r="Y407" i="3"/>
  <c r="X407" i="3"/>
  <c r="W407" i="3"/>
  <c r="AA407" i="3" s="1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AC407" i="3" s="1"/>
  <c r="E407" i="3"/>
  <c r="D407" i="3"/>
  <c r="C407" i="3"/>
  <c r="AB407" i="3" s="1"/>
  <c r="B407" i="3"/>
  <c r="A407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AC406" i="3" s="1"/>
  <c r="C406" i="3"/>
  <c r="AB406" i="3" s="1"/>
  <c r="B406" i="3"/>
  <c r="A406" i="3"/>
  <c r="AA405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AC405" i="3" s="1"/>
  <c r="E405" i="3"/>
  <c r="D405" i="3"/>
  <c r="C405" i="3"/>
  <c r="AB405" i="3" s="1"/>
  <c r="B405" i="3"/>
  <c r="A405" i="3"/>
  <c r="AC404" i="3"/>
  <c r="Z404" i="3"/>
  <c r="Y404" i="3"/>
  <c r="X404" i="3"/>
  <c r="W404" i="3"/>
  <c r="AA404" i="3" s="1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A404" i="3"/>
  <c r="AA403" i="3"/>
  <c r="Z403" i="3"/>
  <c r="Y403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AC403" i="3" s="1"/>
  <c r="E403" i="3"/>
  <c r="D403" i="3"/>
  <c r="C403" i="3"/>
  <c r="AB403" i="3" s="1"/>
  <c r="B403" i="3"/>
  <c r="A403" i="3"/>
  <c r="Z402" i="3"/>
  <c r="Y402" i="3"/>
  <c r="X402" i="3"/>
  <c r="W402" i="3"/>
  <c r="AA402" i="3" s="1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AC402" i="3" s="1"/>
  <c r="E402" i="3"/>
  <c r="D402" i="3"/>
  <c r="C402" i="3"/>
  <c r="AB402" i="3" s="1"/>
  <c r="B402" i="3"/>
  <c r="A402" i="3"/>
  <c r="AB401" i="3"/>
  <c r="Z401" i="3"/>
  <c r="Y401" i="3"/>
  <c r="X401" i="3"/>
  <c r="W401" i="3"/>
  <c r="AA401" i="3" s="1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AC401" i="3" s="1"/>
  <c r="C401" i="3"/>
  <c r="B401" i="3"/>
  <c r="A401" i="3"/>
  <c r="AA400" i="3"/>
  <c r="Z400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AC400" i="3" s="1"/>
  <c r="C400" i="3"/>
  <c r="AB400" i="3" s="1"/>
  <c r="B400" i="3"/>
  <c r="A400" i="3"/>
  <c r="Z399" i="3"/>
  <c r="Y399" i="3"/>
  <c r="X399" i="3"/>
  <c r="W399" i="3"/>
  <c r="AA399" i="3" s="1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AC399" i="3" s="1"/>
  <c r="E399" i="3"/>
  <c r="D399" i="3"/>
  <c r="C399" i="3"/>
  <c r="AB399" i="3" s="1"/>
  <c r="B399" i="3"/>
  <c r="A399" i="3"/>
  <c r="AA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AC398" i="3" s="1"/>
  <c r="C398" i="3"/>
  <c r="AB398" i="3" s="1"/>
  <c r="B398" i="3"/>
  <c r="A398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AC397" i="3" s="1"/>
  <c r="E397" i="3"/>
  <c r="D397" i="3"/>
  <c r="C397" i="3"/>
  <c r="AB397" i="3" s="1"/>
  <c r="B397" i="3"/>
  <c r="A397" i="3"/>
  <c r="AC396" i="3"/>
  <c r="Z396" i="3"/>
  <c r="Y396" i="3"/>
  <c r="X396" i="3"/>
  <c r="W396" i="3"/>
  <c r="AA396" i="3" s="1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AB396" i="3" s="1"/>
  <c r="B396" i="3"/>
  <c r="A396" i="3"/>
  <c r="AA395" i="3"/>
  <c r="Z395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AC395" i="3" s="1"/>
  <c r="E395" i="3"/>
  <c r="D395" i="3"/>
  <c r="C395" i="3"/>
  <c r="AB395" i="3" s="1"/>
  <c r="B395" i="3"/>
  <c r="A395" i="3"/>
  <c r="Z394" i="3"/>
  <c r="Y394" i="3"/>
  <c r="X394" i="3"/>
  <c r="W394" i="3"/>
  <c r="AA394" i="3" s="1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AC394" i="3" s="1"/>
  <c r="E394" i="3"/>
  <c r="D394" i="3"/>
  <c r="C394" i="3"/>
  <c r="AB394" i="3" s="1"/>
  <c r="B394" i="3"/>
  <c r="A394" i="3"/>
  <c r="AB393" i="3"/>
  <c r="Z393" i="3"/>
  <c r="Y393" i="3"/>
  <c r="X393" i="3"/>
  <c r="W393" i="3"/>
  <c r="AA393" i="3" s="1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AC393" i="3" s="1"/>
  <c r="C393" i="3"/>
  <c r="B393" i="3"/>
  <c r="A393" i="3"/>
  <c r="AA392" i="3"/>
  <c r="Z392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AC392" i="3" s="1"/>
  <c r="C392" i="3"/>
  <c r="AB392" i="3" s="1"/>
  <c r="B392" i="3"/>
  <c r="A392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AC391" i="3" s="1"/>
  <c r="E391" i="3"/>
  <c r="D391" i="3"/>
  <c r="C391" i="3"/>
  <c r="AB391" i="3" s="1"/>
  <c r="B391" i="3"/>
  <c r="A391" i="3"/>
  <c r="AA390" i="3"/>
  <c r="Z390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AC390" i="3" s="1"/>
  <c r="C390" i="3"/>
  <c r="AB390" i="3" s="1"/>
  <c r="B390" i="3"/>
  <c r="A390" i="3"/>
  <c r="AA389" i="3"/>
  <c r="Z389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AC389" i="3" s="1"/>
  <c r="E389" i="3"/>
  <c r="D389" i="3"/>
  <c r="C389" i="3"/>
  <c r="AB389" i="3" s="1"/>
  <c r="B389" i="3"/>
  <c r="A389" i="3"/>
  <c r="AC388" i="3"/>
  <c r="Z388" i="3"/>
  <c r="Y388" i="3"/>
  <c r="X388" i="3"/>
  <c r="W388" i="3"/>
  <c r="AA388" i="3" s="1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AB388" i="3" s="1"/>
  <c r="B388" i="3"/>
  <c r="A388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AC387" i="3" s="1"/>
  <c r="E387" i="3"/>
  <c r="D387" i="3"/>
  <c r="C387" i="3"/>
  <c r="AB387" i="3" s="1"/>
  <c r="B387" i="3"/>
  <c r="A387" i="3"/>
  <c r="Z386" i="3"/>
  <c r="Y386" i="3"/>
  <c r="X386" i="3"/>
  <c r="W386" i="3"/>
  <c r="AA386" i="3" s="1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AC386" i="3" s="1"/>
  <c r="E386" i="3"/>
  <c r="D386" i="3"/>
  <c r="C386" i="3"/>
  <c r="AB386" i="3" s="1"/>
  <c r="B386" i="3"/>
  <c r="A386" i="3"/>
  <c r="AB385" i="3"/>
  <c r="Z385" i="3"/>
  <c r="Y385" i="3"/>
  <c r="X385" i="3"/>
  <c r="W385" i="3"/>
  <c r="AA385" i="3" s="1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AC385" i="3" s="1"/>
  <c r="C385" i="3"/>
  <c r="B385" i="3"/>
  <c r="A385" i="3"/>
  <c r="AC384" i="3"/>
  <c r="AA384" i="3"/>
  <c r="Z384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AB384" i="3" s="1"/>
  <c r="B384" i="3"/>
  <c r="A384" i="3"/>
  <c r="Z383" i="3"/>
  <c r="Y383" i="3"/>
  <c r="X383" i="3"/>
  <c r="W383" i="3"/>
  <c r="AA383" i="3" s="1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AC383" i="3" s="1"/>
  <c r="E383" i="3"/>
  <c r="D383" i="3"/>
  <c r="C383" i="3"/>
  <c r="AB383" i="3" s="1"/>
  <c r="B383" i="3"/>
  <c r="A383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AC382" i="3" s="1"/>
  <c r="C382" i="3"/>
  <c r="AB382" i="3" s="1"/>
  <c r="B382" i="3"/>
  <c r="A382" i="3"/>
  <c r="AB381" i="3"/>
  <c r="Z381" i="3"/>
  <c r="Y381" i="3"/>
  <c r="X381" i="3"/>
  <c r="W381" i="3"/>
  <c r="AA381" i="3" s="1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AC381" i="3" s="1"/>
  <c r="E381" i="3"/>
  <c r="D381" i="3"/>
  <c r="C381" i="3"/>
  <c r="B381" i="3"/>
  <c r="A381" i="3"/>
  <c r="AC380" i="3"/>
  <c r="Z380" i="3"/>
  <c r="Y380" i="3"/>
  <c r="X380" i="3"/>
  <c r="W380" i="3"/>
  <c r="AA380" i="3" s="1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B380" i="3"/>
  <c r="A380" i="3"/>
  <c r="AA379" i="3"/>
  <c r="Z379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AC379" i="3" s="1"/>
  <c r="E379" i="3"/>
  <c r="D379" i="3"/>
  <c r="C379" i="3"/>
  <c r="AB379" i="3" s="1"/>
  <c r="B379" i="3"/>
  <c r="A379" i="3"/>
  <c r="Z378" i="3"/>
  <c r="Y378" i="3"/>
  <c r="X378" i="3"/>
  <c r="W378" i="3"/>
  <c r="AA378" i="3" s="1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AC378" i="3" s="1"/>
  <c r="E378" i="3"/>
  <c r="D378" i="3"/>
  <c r="C378" i="3"/>
  <c r="AB378" i="3" s="1"/>
  <c r="B378" i="3"/>
  <c r="A378" i="3"/>
  <c r="AB377" i="3"/>
  <c r="Z377" i="3"/>
  <c r="Y377" i="3"/>
  <c r="X377" i="3"/>
  <c r="W377" i="3"/>
  <c r="AA377" i="3" s="1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AC377" i="3" s="1"/>
  <c r="C377" i="3"/>
  <c r="B377" i="3"/>
  <c r="A377" i="3"/>
  <c r="AC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AB376" i="3" s="1"/>
  <c r="B376" i="3"/>
  <c r="A376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AC375" i="3" s="1"/>
  <c r="E375" i="3"/>
  <c r="D375" i="3"/>
  <c r="C375" i="3"/>
  <c r="AB375" i="3" s="1"/>
  <c r="B375" i="3"/>
  <c r="A375" i="3"/>
  <c r="AA374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AC374" i="3" s="1"/>
  <c r="C374" i="3"/>
  <c r="AB374" i="3" s="1"/>
  <c r="B374" i="3"/>
  <c r="A374" i="3"/>
  <c r="AB373" i="3"/>
  <c r="Z373" i="3"/>
  <c r="Y373" i="3"/>
  <c r="X373" i="3"/>
  <c r="W373" i="3"/>
  <c r="AA373" i="3" s="1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AC373" i="3" s="1"/>
  <c r="E373" i="3"/>
  <c r="D373" i="3"/>
  <c r="C373" i="3"/>
  <c r="B373" i="3"/>
  <c r="A373" i="3"/>
  <c r="AC372" i="3"/>
  <c r="Z372" i="3"/>
  <c r="Y372" i="3"/>
  <c r="X372" i="3"/>
  <c r="W372" i="3"/>
  <c r="AA372" i="3" s="1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B372" i="3"/>
  <c r="A372" i="3"/>
  <c r="AA371" i="3"/>
  <c r="Z371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AC371" i="3" s="1"/>
  <c r="E371" i="3"/>
  <c r="D371" i="3"/>
  <c r="C371" i="3"/>
  <c r="AB371" i="3" s="1"/>
  <c r="B371" i="3"/>
  <c r="A371" i="3"/>
  <c r="Z370" i="3"/>
  <c r="Y370" i="3"/>
  <c r="X370" i="3"/>
  <c r="W370" i="3"/>
  <c r="AA370" i="3" s="1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AC370" i="3" s="1"/>
  <c r="E370" i="3"/>
  <c r="D370" i="3"/>
  <c r="C370" i="3"/>
  <c r="AB370" i="3" s="1"/>
  <c r="B370" i="3"/>
  <c r="A370" i="3"/>
  <c r="AB369" i="3"/>
  <c r="Z369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AA369" i="3" s="1"/>
  <c r="E369" i="3"/>
  <c r="D369" i="3"/>
  <c r="AC369" i="3" s="1"/>
  <c r="C369" i="3"/>
  <c r="B369" i="3"/>
  <c r="A369" i="3"/>
  <c r="AC368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AB368" i="3" s="1"/>
  <c r="B368" i="3"/>
  <c r="A368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AC367" i="3" s="1"/>
  <c r="E367" i="3"/>
  <c r="D367" i="3"/>
  <c r="C367" i="3"/>
  <c r="AB367" i="3" s="1"/>
  <c r="B367" i="3"/>
  <c r="A367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AC366" i="3" s="1"/>
  <c r="C366" i="3"/>
  <c r="AB366" i="3" s="1"/>
  <c r="B366" i="3"/>
  <c r="A366" i="3"/>
  <c r="AB365" i="3"/>
  <c r="Z365" i="3"/>
  <c r="Y365" i="3"/>
  <c r="X365" i="3"/>
  <c r="W365" i="3"/>
  <c r="AA365" i="3" s="1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AC365" i="3" s="1"/>
  <c r="C365" i="3"/>
  <c r="B365" i="3"/>
  <c r="A365" i="3"/>
  <c r="AC364" i="3"/>
  <c r="Z364" i="3"/>
  <c r="Y364" i="3"/>
  <c r="X364" i="3"/>
  <c r="W364" i="3"/>
  <c r="AA364" i="3" s="1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AB364" i="3" s="1"/>
  <c r="D364" i="3"/>
  <c r="C364" i="3"/>
  <c r="B364" i="3"/>
  <c r="A364" i="3"/>
  <c r="AA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AC363" i="3" s="1"/>
  <c r="E363" i="3"/>
  <c r="D363" i="3"/>
  <c r="C363" i="3"/>
  <c r="AB363" i="3" s="1"/>
  <c r="B363" i="3"/>
  <c r="A363" i="3"/>
  <c r="Z362" i="3"/>
  <c r="Y362" i="3"/>
  <c r="X362" i="3"/>
  <c r="W362" i="3"/>
  <c r="AA362" i="3" s="1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AC362" i="3" s="1"/>
  <c r="E362" i="3"/>
  <c r="D362" i="3"/>
  <c r="C362" i="3"/>
  <c r="AB362" i="3" s="1"/>
  <c r="B362" i="3"/>
  <c r="A362" i="3"/>
  <c r="AB361" i="3"/>
  <c r="Z361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AA361" i="3" s="1"/>
  <c r="E361" i="3"/>
  <c r="D361" i="3"/>
  <c r="AC361" i="3" s="1"/>
  <c r="C361" i="3"/>
  <c r="B361" i="3"/>
  <c r="A361" i="3"/>
  <c r="AC360" i="3"/>
  <c r="AA360" i="3"/>
  <c r="Z360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AB360" i="3" s="1"/>
  <c r="B360" i="3"/>
  <c r="A360" i="3"/>
  <c r="Z359" i="3"/>
  <c r="Y359" i="3"/>
  <c r="X359" i="3"/>
  <c r="W359" i="3"/>
  <c r="AA359" i="3" s="1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AC359" i="3" s="1"/>
  <c r="E359" i="3"/>
  <c r="D359" i="3"/>
  <c r="C359" i="3"/>
  <c r="AB359" i="3" s="1"/>
  <c r="B359" i="3"/>
  <c r="A359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AC358" i="3" s="1"/>
  <c r="C358" i="3"/>
  <c r="AB358" i="3" s="1"/>
  <c r="B358" i="3"/>
  <c r="A358" i="3"/>
  <c r="AB357" i="3"/>
  <c r="Z357" i="3"/>
  <c r="Y357" i="3"/>
  <c r="X357" i="3"/>
  <c r="W357" i="3"/>
  <c r="AA357" i="3" s="1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AC357" i="3" s="1"/>
  <c r="C357" i="3"/>
  <c r="B357" i="3"/>
  <c r="A357" i="3"/>
  <c r="AC356" i="3"/>
  <c r="Z356" i="3"/>
  <c r="Y356" i="3"/>
  <c r="X356" i="3"/>
  <c r="W356" i="3"/>
  <c r="AA356" i="3" s="1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AB356" i="3" s="1"/>
  <c r="D356" i="3"/>
  <c r="C356" i="3"/>
  <c r="B356" i="3"/>
  <c r="A356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AC355" i="3" s="1"/>
  <c r="E355" i="3"/>
  <c r="D355" i="3"/>
  <c r="C355" i="3"/>
  <c r="AB355" i="3" s="1"/>
  <c r="B355" i="3"/>
  <c r="A355" i="3"/>
  <c r="Z354" i="3"/>
  <c r="Y354" i="3"/>
  <c r="X354" i="3"/>
  <c r="W354" i="3"/>
  <c r="AA354" i="3" s="1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AC354" i="3" s="1"/>
  <c r="E354" i="3"/>
  <c r="D354" i="3"/>
  <c r="C354" i="3"/>
  <c r="AB354" i="3" s="1"/>
  <c r="B354" i="3"/>
  <c r="A354" i="3"/>
  <c r="AB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AA353" i="3" s="1"/>
  <c r="E353" i="3"/>
  <c r="D353" i="3"/>
  <c r="AC353" i="3" s="1"/>
  <c r="C353" i="3"/>
  <c r="B353" i="3"/>
  <c r="A353" i="3"/>
  <c r="AC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AB352" i="3" s="1"/>
  <c r="B352" i="3"/>
  <c r="A352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AC351" i="3" s="1"/>
  <c r="E351" i="3"/>
  <c r="D351" i="3"/>
  <c r="C351" i="3"/>
  <c r="AB351" i="3" s="1"/>
  <c r="B351" i="3"/>
  <c r="A351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AC350" i="3" s="1"/>
  <c r="C350" i="3"/>
  <c r="AB350" i="3" s="1"/>
  <c r="B350" i="3"/>
  <c r="A350" i="3"/>
  <c r="AB349" i="3"/>
  <c r="Z349" i="3"/>
  <c r="Y349" i="3"/>
  <c r="X349" i="3"/>
  <c r="W349" i="3"/>
  <c r="AA349" i="3" s="1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AC349" i="3" s="1"/>
  <c r="C349" i="3"/>
  <c r="B349" i="3"/>
  <c r="A349" i="3"/>
  <c r="AC348" i="3"/>
  <c r="Z348" i="3"/>
  <c r="Y348" i="3"/>
  <c r="X348" i="3"/>
  <c r="W348" i="3"/>
  <c r="AA348" i="3" s="1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AB348" i="3" s="1"/>
  <c r="D348" i="3"/>
  <c r="C348" i="3"/>
  <c r="B348" i="3"/>
  <c r="A348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AC347" i="3" s="1"/>
  <c r="E347" i="3"/>
  <c r="D347" i="3"/>
  <c r="C347" i="3"/>
  <c r="AB347" i="3" s="1"/>
  <c r="B347" i="3"/>
  <c r="A347" i="3"/>
  <c r="Z346" i="3"/>
  <c r="Y346" i="3"/>
  <c r="X346" i="3"/>
  <c r="W346" i="3"/>
  <c r="AA346" i="3" s="1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AC346" i="3" s="1"/>
  <c r="E346" i="3"/>
  <c r="D346" i="3"/>
  <c r="C346" i="3"/>
  <c r="AB346" i="3" s="1"/>
  <c r="B346" i="3"/>
  <c r="A346" i="3"/>
  <c r="AB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AA345" i="3" s="1"/>
  <c r="E345" i="3"/>
  <c r="D345" i="3"/>
  <c r="AC345" i="3" s="1"/>
  <c r="C345" i="3"/>
  <c r="B345" i="3"/>
  <c r="A345" i="3"/>
  <c r="AC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AB344" i="3" s="1"/>
  <c r="B344" i="3"/>
  <c r="A344" i="3"/>
  <c r="Z343" i="3"/>
  <c r="Y343" i="3"/>
  <c r="X343" i="3"/>
  <c r="W343" i="3"/>
  <c r="AA343" i="3" s="1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AC343" i="3" s="1"/>
  <c r="E343" i="3"/>
  <c r="D343" i="3"/>
  <c r="C343" i="3"/>
  <c r="AB343" i="3" s="1"/>
  <c r="B343" i="3"/>
  <c r="A343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AC342" i="3" s="1"/>
  <c r="C342" i="3"/>
  <c r="AB342" i="3" s="1"/>
  <c r="B342" i="3"/>
  <c r="A342" i="3"/>
  <c r="AB341" i="3"/>
  <c r="Z341" i="3"/>
  <c r="Y341" i="3"/>
  <c r="X341" i="3"/>
  <c r="W341" i="3"/>
  <c r="AA341" i="3" s="1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AC341" i="3" s="1"/>
  <c r="C341" i="3"/>
  <c r="B341" i="3"/>
  <c r="A341" i="3"/>
  <c r="AC340" i="3"/>
  <c r="Z340" i="3"/>
  <c r="Y340" i="3"/>
  <c r="X340" i="3"/>
  <c r="W340" i="3"/>
  <c r="AA340" i="3" s="1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AB340" i="3" s="1"/>
  <c r="D340" i="3"/>
  <c r="C340" i="3"/>
  <c r="B340" i="3"/>
  <c r="A340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AC339" i="3" s="1"/>
  <c r="E339" i="3"/>
  <c r="D339" i="3"/>
  <c r="C339" i="3"/>
  <c r="AB339" i="3" s="1"/>
  <c r="B339" i="3"/>
  <c r="A339" i="3"/>
  <c r="Z338" i="3"/>
  <c r="Y338" i="3"/>
  <c r="X338" i="3"/>
  <c r="W338" i="3"/>
  <c r="AA338" i="3" s="1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AC338" i="3" s="1"/>
  <c r="E338" i="3"/>
  <c r="D338" i="3"/>
  <c r="C338" i="3"/>
  <c r="AB338" i="3" s="1"/>
  <c r="B338" i="3"/>
  <c r="A338" i="3"/>
  <c r="AB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AA337" i="3" s="1"/>
  <c r="E337" i="3"/>
  <c r="D337" i="3"/>
  <c r="AC337" i="3" s="1"/>
  <c r="C337" i="3"/>
  <c r="B337" i="3"/>
  <c r="A337" i="3"/>
  <c r="AC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AB336" i="3" s="1"/>
  <c r="B336" i="3"/>
  <c r="A336" i="3"/>
  <c r="Z335" i="3"/>
  <c r="Y335" i="3"/>
  <c r="X335" i="3"/>
  <c r="W335" i="3"/>
  <c r="AA335" i="3" s="1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AC335" i="3" s="1"/>
  <c r="E335" i="3"/>
  <c r="D335" i="3"/>
  <c r="C335" i="3"/>
  <c r="AB335" i="3" s="1"/>
  <c r="B335" i="3"/>
  <c r="A335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AC334" i="3" s="1"/>
  <c r="C334" i="3"/>
  <c r="AB334" i="3" s="1"/>
  <c r="B334" i="3"/>
  <c r="A334" i="3"/>
  <c r="AB333" i="3"/>
  <c r="Z333" i="3"/>
  <c r="Y333" i="3"/>
  <c r="X333" i="3"/>
  <c r="W333" i="3"/>
  <c r="AA333" i="3" s="1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AC333" i="3" s="1"/>
  <c r="C333" i="3"/>
  <c r="B333" i="3"/>
  <c r="A333" i="3"/>
  <c r="AC332" i="3"/>
  <c r="Z332" i="3"/>
  <c r="Y332" i="3"/>
  <c r="X332" i="3"/>
  <c r="W332" i="3"/>
  <c r="AA332" i="3" s="1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AB332" i="3" s="1"/>
  <c r="D332" i="3"/>
  <c r="C332" i="3"/>
  <c r="B332" i="3"/>
  <c r="A332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AC331" i="3" s="1"/>
  <c r="E331" i="3"/>
  <c r="D331" i="3"/>
  <c r="C331" i="3"/>
  <c r="AB331" i="3" s="1"/>
  <c r="B331" i="3"/>
  <c r="A331" i="3"/>
  <c r="Z330" i="3"/>
  <c r="Y330" i="3"/>
  <c r="X330" i="3"/>
  <c r="W330" i="3"/>
  <c r="AA330" i="3" s="1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AC330" i="3" s="1"/>
  <c r="E330" i="3"/>
  <c r="D330" i="3"/>
  <c r="C330" i="3"/>
  <c r="AB330" i="3" s="1"/>
  <c r="B330" i="3"/>
  <c r="A330" i="3"/>
  <c r="AB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AA329" i="3" s="1"/>
  <c r="E329" i="3"/>
  <c r="D329" i="3"/>
  <c r="AC329" i="3" s="1"/>
  <c r="C329" i="3"/>
  <c r="B329" i="3"/>
  <c r="A329" i="3"/>
  <c r="AC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AB328" i="3" s="1"/>
  <c r="B328" i="3"/>
  <c r="A328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AC327" i="3" s="1"/>
  <c r="E327" i="3"/>
  <c r="D327" i="3"/>
  <c r="C327" i="3"/>
  <c r="AB327" i="3" s="1"/>
  <c r="B327" i="3"/>
  <c r="A327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AC326" i="3" s="1"/>
  <c r="C326" i="3"/>
  <c r="AB326" i="3" s="1"/>
  <c r="B326" i="3"/>
  <c r="A326" i="3"/>
  <c r="AB325" i="3"/>
  <c r="Z325" i="3"/>
  <c r="Y325" i="3"/>
  <c r="X325" i="3"/>
  <c r="W325" i="3"/>
  <c r="AA325" i="3" s="1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AC325" i="3" s="1"/>
  <c r="C325" i="3"/>
  <c r="B325" i="3"/>
  <c r="A325" i="3"/>
  <c r="AC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AB324" i="3" s="1"/>
  <c r="D324" i="3"/>
  <c r="C324" i="3"/>
  <c r="B324" i="3"/>
  <c r="A324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AC323" i="3" s="1"/>
  <c r="E323" i="3"/>
  <c r="D323" i="3"/>
  <c r="C323" i="3"/>
  <c r="AB323" i="3" s="1"/>
  <c r="B323" i="3"/>
  <c r="A323" i="3"/>
  <c r="Z322" i="3"/>
  <c r="Y322" i="3"/>
  <c r="X322" i="3"/>
  <c r="W322" i="3"/>
  <c r="AA322" i="3" s="1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AC322" i="3" s="1"/>
  <c r="E322" i="3"/>
  <c r="D322" i="3"/>
  <c r="C322" i="3"/>
  <c r="AB322" i="3" s="1"/>
  <c r="B322" i="3"/>
  <c r="A322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AA321" i="3" s="1"/>
  <c r="E321" i="3"/>
  <c r="AB321" i="3" s="1"/>
  <c r="D321" i="3"/>
  <c r="AC321" i="3" s="1"/>
  <c r="C321" i="3"/>
  <c r="B321" i="3"/>
  <c r="A321" i="3"/>
  <c r="AC320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AB320" i="3" s="1"/>
  <c r="B320" i="3"/>
  <c r="A320" i="3"/>
  <c r="Z319" i="3"/>
  <c r="Y319" i="3"/>
  <c r="X319" i="3"/>
  <c r="W319" i="3"/>
  <c r="AA319" i="3" s="1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AC319" i="3" s="1"/>
  <c r="E319" i="3"/>
  <c r="D319" i="3"/>
  <c r="C319" i="3"/>
  <c r="AB319" i="3" s="1"/>
  <c r="B319" i="3"/>
  <c r="A319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AB318" i="3" s="1"/>
  <c r="D318" i="3"/>
  <c r="AC318" i="3" s="1"/>
  <c r="C318" i="3"/>
  <c r="B318" i="3"/>
  <c r="A318" i="3"/>
  <c r="AB317" i="3"/>
  <c r="Z317" i="3"/>
  <c r="Y317" i="3"/>
  <c r="X317" i="3"/>
  <c r="W317" i="3"/>
  <c r="AA317" i="3" s="1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AC317" i="3" s="1"/>
  <c r="C317" i="3"/>
  <c r="B317" i="3"/>
  <c r="A317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AC316" i="3" s="1"/>
  <c r="E316" i="3"/>
  <c r="AB316" i="3" s="1"/>
  <c r="D316" i="3"/>
  <c r="C316" i="3"/>
  <c r="B316" i="3"/>
  <c r="A316" i="3"/>
  <c r="AB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AC315" i="3" s="1"/>
  <c r="E315" i="3"/>
  <c r="D315" i="3"/>
  <c r="C315" i="3"/>
  <c r="B315" i="3"/>
  <c r="A315" i="3"/>
  <c r="Z314" i="3"/>
  <c r="Y314" i="3"/>
  <c r="X314" i="3"/>
  <c r="W314" i="3"/>
  <c r="AA314" i="3" s="1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AC314" i="3" s="1"/>
  <c r="E314" i="3"/>
  <c r="D314" i="3"/>
  <c r="C314" i="3"/>
  <c r="AB314" i="3" s="1"/>
  <c r="B314" i="3"/>
  <c r="A314" i="3"/>
  <c r="AB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AC313" i="3" s="1"/>
  <c r="E313" i="3"/>
  <c r="D313" i="3"/>
  <c r="C313" i="3"/>
  <c r="B313" i="3"/>
  <c r="A313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AC312" i="3" s="1"/>
  <c r="E312" i="3"/>
  <c r="D312" i="3"/>
  <c r="C312" i="3"/>
  <c r="B312" i="3"/>
  <c r="A312" i="3"/>
  <c r="Z311" i="3"/>
  <c r="Y311" i="3"/>
  <c r="X311" i="3"/>
  <c r="W311" i="3"/>
  <c r="AA311" i="3" s="1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AC311" i="3" s="1"/>
  <c r="E311" i="3"/>
  <c r="D311" i="3"/>
  <c r="C311" i="3"/>
  <c r="AB311" i="3" s="1"/>
  <c r="B311" i="3"/>
  <c r="A311" i="3"/>
  <c r="Z310" i="3"/>
  <c r="Y310" i="3"/>
  <c r="X310" i="3"/>
  <c r="W310" i="3"/>
  <c r="AA310" i="3" s="1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AC310" i="3" s="1"/>
  <c r="E310" i="3"/>
  <c r="D310" i="3"/>
  <c r="C310" i="3"/>
  <c r="AB310" i="3" s="1"/>
  <c r="B310" i="3"/>
  <c r="A310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AC309" i="3" s="1"/>
  <c r="E309" i="3"/>
  <c r="D309" i="3"/>
  <c r="C309" i="3"/>
  <c r="AB309" i="3" s="1"/>
  <c r="B309" i="3"/>
  <c r="A309" i="3"/>
  <c r="AC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AA308" i="3" s="1"/>
  <c r="E308" i="3"/>
  <c r="D308" i="3"/>
  <c r="C308" i="3"/>
  <c r="AB308" i="3" s="1"/>
  <c r="B308" i="3"/>
  <c r="A308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AC307" i="3" s="1"/>
  <c r="E307" i="3"/>
  <c r="D307" i="3"/>
  <c r="C307" i="3"/>
  <c r="AB307" i="3" s="1"/>
  <c r="B307" i="3"/>
  <c r="A307" i="3"/>
  <c r="AC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AB306" i="3" s="1"/>
  <c r="B306" i="3"/>
  <c r="A306" i="3"/>
  <c r="AB305" i="3"/>
  <c r="Z305" i="3"/>
  <c r="Y305" i="3"/>
  <c r="X305" i="3"/>
  <c r="W305" i="3"/>
  <c r="AA305" i="3" s="1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AC305" i="3" s="1"/>
  <c r="C305" i="3"/>
  <c r="B305" i="3"/>
  <c r="A305" i="3"/>
  <c r="Z304" i="3"/>
  <c r="Y304" i="3"/>
  <c r="X304" i="3"/>
  <c r="W304" i="3"/>
  <c r="AA304" i="3" s="1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AB304" i="3" s="1"/>
  <c r="D304" i="3"/>
  <c r="AC304" i="3" s="1"/>
  <c r="C304" i="3"/>
  <c r="B304" i="3"/>
  <c r="A304" i="3"/>
  <c r="AB303" i="3"/>
  <c r="Z303" i="3"/>
  <c r="Y303" i="3"/>
  <c r="X303" i="3"/>
  <c r="W303" i="3"/>
  <c r="AA303" i="3" s="1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AC303" i="3" s="1"/>
  <c r="E303" i="3"/>
  <c r="D303" i="3"/>
  <c r="C303" i="3"/>
  <c r="B303" i="3"/>
  <c r="A303" i="3"/>
  <c r="Z302" i="3"/>
  <c r="Y302" i="3"/>
  <c r="X302" i="3"/>
  <c r="W302" i="3"/>
  <c r="AA302" i="3" s="1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AC302" i="3" s="1"/>
  <c r="E302" i="3"/>
  <c r="D302" i="3"/>
  <c r="C302" i="3"/>
  <c r="AB302" i="3" s="1"/>
  <c r="B302" i="3"/>
  <c r="A302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AC301" i="3" s="1"/>
  <c r="E301" i="3"/>
  <c r="D301" i="3"/>
  <c r="C301" i="3"/>
  <c r="AB301" i="3" s="1"/>
  <c r="B301" i="3"/>
  <c r="A301" i="3"/>
  <c r="AC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AA300" i="3" s="1"/>
  <c r="E300" i="3"/>
  <c r="D300" i="3"/>
  <c r="C300" i="3"/>
  <c r="AB300" i="3" s="1"/>
  <c r="B300" i="3"/>
  <c r="A300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AC299" i="3" s="1"/>
  <c r="E299" i="3"/>
  <c r="D299" i="3"/>
  <c r="C299" i="3"/>
  <c r="AB299" i="3" s="1"/>
  <c r="B299" i="3"/>
  <c r="A299" i="3"/>
  <c r="AC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AB298" i="3" s="1"/>
  <c r="B298" i="3"/>
  <c r="A298" i="3"/>
  <c r="AB297" i="3"/>
  <c r="Z297" i="3"/>
  <c r="Y297" i="3"/>
  <c r="X297" i="3"/>
  <c r="W297" i="3"/>
  <c r="AA297" i="3" s="1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AC297" i="3" s="1"/>
  <c r="C297" i="3"/>
  <c r="B297" i="3"/>
  <c r="A297" i="3"/>
  <c r="Z296" i="3"/>
  <c r="Y296" i="3"/>
  <c r="X296" i="3"/>
  <c r="W296" i="3"/>
  <c r="AA296" i="3" s="1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AB296" i="3" s="1"/>
  <c r="D296" i="3"/>
  <c r="AC296" i="3" s="1"/>
  <c r="C296" i="3"/>
  <c r="B296" i="3"/>
  <c r="A296" i="3"/>
  <c r="AB295" i="3"/>
  <c r="Z295" i="3"/>
  <c r="Y295" i="3"/>
  <c r="X295" i="3"/>
  <c r="W295" i="3"/>
  <c r="AA295" i="3" s="1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AC295" i="3" s="1"/>
  <c r="E295" i="3"/>
  <c r="D295" i="3"/>
  <c r="C295" i="3"/>
  <c r="B295" i="3"/>
  <c r="A295" i="3"/>
  <c r="Z294" i="3"/>
  <c r="Y294" i="3"/>
  <c r="X294" i="3"/>
  <c r="W294" i="3"/>
  <c r="AA294" i="3" s="1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AC294" i="3" s="1"/>
  <c r="E294" i="3"/>
  <c r="D294" i="3"/>
  <c r="C294" i="3"/>
  <c r="AB294" i="3" s="1"/>
  <c r="B294" i="3"/>
  <c r="A294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AC293" i="3" s="1"/>
  <c r="E293" i="3"/>
  <c r="D293" i="3"/>
  <c r="C293" i="3"/>
  <c r="AB293" i="3" s="1"/>
  <c r="B293" i="3"/>
  <c r="A293" i="3"/>
  <c r="AC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AA292" i="3" s="1"/>
  <c r="E292" i="3"/>
  <c r="D292" i="3"/>
  <c r="C292" i="3"/>
  <c r="AB292" i="3" s="1"/>
  <c r="B292" i="3"/>
  <c r="A292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AC291" i="3" s="1"/>
  <c r="E291" i="3"/>
  <c r="D291" i="3"/>
  <c r="C291" i="3"/>
  <c r="AB291" i="3" s="1"/>
  <c r="B291" i="3"/>
  <c r="A291" i="3"/>
  <c r="AC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AB290" i="3" s="1"/>
  <c r="B290" i="3"/>
  <c r="A290" i="3"/>
  <c r="Z289" i="3"/>
  <c r="Y289" i="3"/>
  <c r="X289" i="3"/>
  <c r="W289" i="3"/>
  <c r="AA289" i="3" s="1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AB289" i="3" s="1"/>
  <c r="D289" i="3"/>
  <c r="AC289" i="3" s="1"/>
  <c r="C289" i="3"/>
  <c r="B289" i="3"/>
  <c r="A289" i="3"/>
  <c r="Z288" i="3"/>
  <c r="Y288" i="3"/>
  <c r="X288" i="3"/>
  <c r="W288" i="3"/>
  <c r="AA288" i="3" s="1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AB288" i="3" s="1"/>
  <c r="D288" i="3"/>
  <c r="AC288" i="3" s="1"/>
  <c r="C288" i="3"/>
  <c r="B288" i="3"/>
  <c r="A288" i="3"/>
  <c r="AB287" i="3"/>
  <c r="Z287" i="3"/>
  <c r="Y287" i="3"/>
  <c r="X287" i="3"/>
  <c r="W287" i="3"/>
  <c r="AA287" i="3" s="1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AC287" i="3" s="1"/>
  <c r="E287" i="3"/>
  <c r="D287" i="3"/>
  <c r="C287" i="3"/>
  <c r="B287" i="3"/>
  <c r="A287" i="3"/>
  <c r="Z286" i="3"/>
  <c r="Y286" i="3"/>
  <c r="X286" i="3"/>
  <c r="W286" i="3"/>
  <c r="AA286" i="3" s="1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AC286" i="3" s="1"/>
  <c r="E286" i="3"/>
  <c r="D286" i="3"/>
  <c r="C286" i="3"/>
  <c r="AB286" i="3" s="1"/>
  <c r="B286" i="3"/>
  <c r="A286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AC285" i="3" s="1"/>
  <c r="E285" i="3"/>
  <c r="D285" i="3"/>
  <c r="C285" i="3"/>
  <c r="AB285" i="3" s="1"/>
  <c r="B285" i="3"/>
  <c r="A285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AA284" i="3" s="1"/>
  <c r="E284" i="3"/>
  <c r="D284" i="3"/>
  <c r="C284" i="3"/>
  <c r="AB284" i="3" s="1"/>
  <c r="B284" i="3"/>
  <c r="A284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AC283" i="3" s="1"/>
  <c r="E283" i="3"/>
  <c r="D283" i="3"/>
  <c r="C283" i="3"/>
  <c r="AB283" i="3" s="1"/>
  <c r="B283" i="3"/>
  <c r="A283" i="3"/>
  <c r="AC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AB282" i="3" s="1"/>
  <c r="B282" i="3"/>
  <c r="A282" i="3"/>
  <c r="Z281" i="3"/>
  <c r="Y281" i="3"/>
  <c r="X281" i="3"/>
  <c r="W281" i="3"/>
  <c r="AA281" i="3" s="1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AB281" i="3" s="1"/>
  <c r="D281" i="3"/>
  <c r="AC281" i="3" s="1"/>
  <c r="C281" i="3"/>
  <c r="B281" i="3"/>
  <c r="A281" i="3"/>
  <c r="Z280" i="3"/>
  <c r="Y280" i="3"/>
  <c r="X280" i="3"/>
  <c r="W280" i="3"/>
  <c r="AA280" i="3" s="1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AB280" i="3" s="1"/>
  <c r="D280" i="3"/>
  <c r="AC280" i="3" s="1"/>
  <c r="C280" i="3"/>
  <c r="B280" i="3"/>
  <c r="A280" i="3"/>
  <c r="AB279" i="3"/>
  <c r="Z279" i="3"/>
  <c r="Y279" i="3"/>
  <c r="X279" i="3"/>
  <c r="W279" i="3"/>
  <c r="AA279" i="3" s="1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AC279" i="3" s="1"/>
  <c r="E279" i="3"/>
  <c r="D279" i="3"/>
  <c r="C279" i="3"/>
  <c r="B279" i="3"/>
  <c r="A279" i="3"/>
  <c r="Z278" i="3"/>
  <c r="Y278" i="3"/>
  <c r="X278" i="3"/>
  <c r="W278" i="3"/>
  <c r="AA278" i="3" s="1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AC278" i="3" s="1"/>
  <c r="E278" i="3"/>
  <c r="D278" i="3"/>
  <c r="C278" i="3"/>
  <c r="AB278" i="3" s="1"/>
  <c r="B278" i="3"/>
  <c r="A278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AC277" i="3" s="1"/>
  <c r="E277" i="3"/>
  <c r="D277" i="3"/>
  <c r="C277" i="3"/>
  <c r="AB277" i="3" s="1"/>
  <c r="B277" i="3"/>
  <c r="A277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AA276" i="3" s="1"/>
  <c r="E276" i="3"/>
  <c r="D276" i="3"/>
  <c r="C276" i="3"/>
  <c r="AB276" i="3" s="1"/>
  <c r="B276" i="3"/>
  <c r="A276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AC275" i="3" s="1"/>
  <c r="E275" i="3"/>
  <c r="D275" i="3"/>
  <c r="C275" i="3"/>
  <c r="AB275" i="3" s="1"/>
  <c r="B275" i="3"/>
  <c r="A275" i="3"/>
  <c r="AC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AB274" i="3" s="1"/>
  <c r="B274" i="3"/>
  <c r="A274" i="3"/>
  <c r="Z273" i="3"/>
  <c r="Y273" i="3"/>
  <c r="X273" i="3"/>
  <c r="W273" i="3"/>
  <c r="AA273" i="3" s="1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AB273" i="3" s="1"/>
  <c r="D273" i="3"/>
  <c r="AC273" i="3" s="1"/>
  <c r="C273" i="3"/>
  <c r="B273" i="3"/>
  <c r="A273" i="3"/>
  <c r="Z272" i="3"/>
  <c r="Y272" i="3"/>
  <c r="X272" i="3"/>
  <c r="W272" i="3"/>
  <c r="AA272" i="3" s="1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AB272" i="3" s="1"/>
  <c r="D272" i="3"/>
  <c r="AC272" i="3" s="1"/>
  <c r="C272" i="3"/>
  <c r="B272" i="3"/>
  <c r="A272" i="3"/>
  <c r="AB271" i="3"/>
  <c r="Z271" i="3"/>
  <c r="Y271" i="3"/>
  <c r="X271" i="3"/>
  <c r="W271" i="3"/>
  <c r="AA271" i="3" s="1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AC271" i="3" s="1"/>
  <c r="E271" i="3"/>
  <c r="D271" i="3"/>
  <c r="C271" i="3"/>
  <c r="B271" i="3"/>
  <c r="A271" i="3"/>
  <c r="Z270" i="3"/>
  <c r="Y270" i="3"/>
  <c r="X270" i="3"/>
  <c r="W270" i="3"/>
  <c r="AA270" i="3" s="1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AC270" i="3" s="1"/>
  <c r="E270" i="3"/>
  <c r="D270" i="3"/>
  <c r="C270" i="3"/>
  <c r="AB270" i="3" s="1"/>
  <c r="B270" i="3"/>
  <c r="A270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AC269" i="3" s="1"/>
  <c r="E269" i="3"/>
  <c r="D269" i="3"/>
  <c r="C269" i="3"/>
  <c r="AB269" i="3" s="1"/>
  <c r="B269" i="3"/>
  <c r="A269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AA268" i="3" s="1"/>
  <c r="E268" i="3"/>
  <c r="D268" i="3"/>
  <c r="C268" i="3"/>
  <c r="AB268" i="3" s="1"/>
  <c r="B268" i="3"/>
  <c r="A268" i="3"/>
  <c r="AC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AA267" i="3" s="1"/>
  <c r="E267" i="3"/>
  <c r="D267" i="3"/>
  <c r="C267" i="3"/>
  <c r="AB267" i="3" s="1"/>
  <c r="B267" i="3"/>
  <c r="A267" i="3"/>
  <c r="AC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AB266" i="3" s="1"/>
  <c r="B266" i="3"/>
  <c r="A266" i="3"/>
  <c r="Z265" i="3"/>
  <c r="Y265" i="3"/>
  <c r="X265" i="3"/>
  <c r="W265" i="3"/>
  <c r="AA265" i="3" s="1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AC265" i="3" s="1"/>
  <c r="C265" i="3"/>
  <c r="AB265" i="3" s="1"/>
  <c r="B265" i="3"/>
  <c r="A265" i="3"/>
  <c r="AB264" i="3"/>
  <c r="Z264" i="3"/>
  <c r="Y264" i="3"/>
  <c r="X264" i="3"/>
  <c r="W264" i="3"/>
  <c r="AA264" i="3" s="1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AC264" i="3" s="1"/>
  <c r="C264" i="3"/>
  <c r="B264" i="3"/>
  <c r="A264" i="3"/>
  <c r="AB263" i="3"/>
  <c r="Z263" i="3"/>
  <c r="Y263" i="3"/>
  <c r="X263" i="3"/>
  <c r="W263" i="3"/>
  <c r="AA263" i="3" s="1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AC263" i="3" s="1"/>
  <c r="E263" i="3"/>
  <c r="D263" i="3"/>
  <c r="C263" i="3"/>
  <c r="B263" i="3"/>
  <c r="A263" i="3"/>
  <c r="Z262" i="3"/>
  <c r="Y262" i="3"/>
  <c r="X262" i="3"/>
  <c r="W262" i="3"/>
  <c r="AA262" i="3" s="1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AC262" i="3" s="1"/>
  <c r="E262" i="3"/>
  <c r="D262" i="3"/>
  <c r="C262" i="3"/>
  <c r="AB262" i="3" s="1"/>
  <c r="B262" i="3"/>
  <c r="A262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AC261" i="3" s="1"/>
  <c r="E261" i="3"/>
  <c r="D261" i="3"/>
  <c r="C261" i="3"/>
  <c r="AB261" i="3" s="1"/>
  <c r="B261" i="3"/>
  <c r="A261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AC260" i="3" s="1"/>
  <c r="E260" i="3"/>
  <c r="D260" i="3"/>
  <c r="C260" i="3"/>
  <c r="AB260" i="3" s="1"/>
  <c r="B260" i="3"/>
  <c r="A260" i="3"/>
  <c r="AC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AA259" i="3" s="1"/>
  <c r="E259" i="3"/>
  <c r="D259" i="3"/>
  <c r="C259" i="3"/>
  <c r="AB259" i="3" s="1"/>
  <c r="B259" i="3"/>
  <c r="A259" i="3"/>
  <c r="AC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AB258" i="3" s="1"/>
  <c r="B258" i="3"/>
  <c r="A258" i="3"/>
  <c r="Z257" i="3"/>
  <c r="Y257" i="3"/>
  <c r="X257" i="3"/>
  <c r="W257" i="3"/>
  <c r="AA257" i="3" s="1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AC257" i="3" s="1"/>
  <c r="E257" i="3"/>
  <c r="D257" i="3"/>
  <c r="C257" i="3"/>
  <c r="AB257" i="3" s="1"/>
  <c r="B257" i="3"/>
  <c r="A257" i="3"/>
  <c r="AB256" i="3"/>
  <c r="Z256" i="3"/>
  <c r="Y256" i="3"/>
  <c r="X256" i="3"/>
  <c r="W256" i="3"/>
  <c r="AA256" i="3" s="1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AC256" i="3" s="1"/>
  <c r="C256" i="3"/>
  <c r="B256" i="3"/>
  <c r="A256" i="3"/>
  <c r="AB255" i="3"/>
  <c r="Z255" i="3"/>
  <c r="Y255" i="3"/>
  <c r="X255" i="3"/>
  <c r="W255" i="3"/>
  <c r="AA255" i="3" s="1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AC255" i="3" s="1"/>
  <c r="E255" i="3"/>
  <c r="D255" i="3"/>
  <c r="C255" i="3"/>
  <c r="B255" i="3"/>
  <c r="A255" i="3"/>
  <c r="Z254" i="3"/>
  <c r="Y254" i="3"/>
  <c r="X254" i="3"/>
  <c r="W254" i="3"/>
  <c r="AA254" i="3" s="1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AC254" i="3" s="1"/>
  <c r="E254" i="3"/>
  <c r="D254" i="3"/>
  <c r="C254" i="3"/>
  <c r="AB254" i="3" s="1"/>
  <c r="B254" i="3"/>
  <c r="A254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AC253" i="3" s="1"/>
  <c r="E253" i="3"/>
  <c r="D253" i="3"/>
  <c r="C253" i="3"/>
  <c r="AB253" i="3" s="1"/>
  <c r="B253" i="3"/>
  <c r="A253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AC252" i="3" s="1"/>
  <c r="E252" i="3"/>
  <c r="D252" i="3"/>
  <c r="C252" i="3"/>
  <c r="AB252" i="3" s="1"/>
  <c r="B252" i="3"/>
  <c r="A252" i="3"/>
  <c r="AC251" i="3"/>
  <c r="Z251" i="3"/>
  <c r="Y251" i="3"/>
  <c r="X251" i="3"/>
  <c r="W251" i="3"/>
  <c r="AA251" i="3" s="1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AB251" i="3" s="1"/>
  <c r="B251" i="3"/>
  <c r="A251" i="3"/>
  <c r="AC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AB250" i="3" s="1"/>
  <c r="B250" i="3"/>
  <c r="A250" i="3"/>
  <c r="Z249" i="3"/>
  <c r="Y249" i="3"/>
  <c r="X249" i="3"/>
  <c r="W249" i="3"/>
  <c r="AA249" i="3" s="1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AC249" i="3" s="1"/>
  <c r="E249" i="3"/>
  <c r="D249" i="3"/>
  <c r="C249" i="3"/>
  <c r="AB249" i="3" s="1"/>
  <c r="B249" i="3"/>
  <c r="A249" i="3"/>
  <c r="AB248" i="3"/>
  <c r="Z248" i="3"/>
  <c r="Y248" i="3"/>
  <c r="X248" i="3"/>
  <c r="W248" i="3"/>
  <c r="AA248" i="3" s="1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AC248" i="3" s="1"/>
  <c r="C248" i="3"/>
  <c r="B248" i="3"/>
  <c r="A248" i="3"/>
  <c r="Z247" i="3"/>
  <c r="Y247" i="3"/>
  <c r="X247" i="3"/>
  <c r="W247" i="3"/>
  <c r="AA247" i="3" s="1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AC247" i="3" s="1"/>
  <c r="E247" i="3"/>
  <c r="AB247" i="3" s="1"/>
  <c r="D247" i="3"/>
  <c r="C247" i="3"/>
  <c r="B247" i="3"/>
  <c r="A247" i="3"/>
  <c r="Z246" i="3"/>
  <c r="Y246" i="3"/>
  <c r="X246" i="3"/>
  <c r="W246" i="3"/>
  <c r="AA246" i="3" s="1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AC246" i="3" s="1"/>
  <c r="E246" i="3"/>
  <c r="D246" i="3"/>
  <c r="C246" i="3"/>
  <c r="AB246" i="3" s="1"/>
  <c r="B246" i="3"/>
  <c r="A246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AC245" i="3" s="1"/>
  <c r="E245" i="3"/>
  <c r="D245" i="3"/>
  <c r="C245" i="3"/>
  <c r="AB245" i="3" s="1"/>
  <c r="B245" i="3"/>
  <c r="A245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AA244" i="3" s="1"/>
  <c r="E244" i="3"/>
  <c r="D244" i="3"/>
  <c r="C244" i="3"/>
  <c r="AB244" i="3" s="1"/>
  <c r="B244" i="3"/>
  <c r="A244" i="3"/>
  <c r="AC243" i="3"/>
  <c r="Z243" i="3"/>
  <c r="Y243" i="3"/>
  <c r="X243" i="3"/>
  <c r="W243" i="3"/>
  <c r="AA243" i="3" s="1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AB243" i="3" s="1"/>
  <c r="B243" i="3"/>
  <c r="A243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AC242" i="3" s="1"/>
  <c r="E242" i="3"/>
  <c r="D242" i="3"/>
  <c r="C242" i="3"/>
  <c r="AB242" i="3" s="1"/>
  <c r="B242" i="3"/>
  <c r="A242" i="3"/>
  <c r="Z241" i="3"/>
  <c r="Y241" i="3"/>
  <c r="X241" i="3"/>
  <c r="W241" i="3"/>
  <c r="AA241" i="3" s="1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AC241" i="3" s="1"/>
  <c r="E241" i="3"/>
  <c r="D241" i="3"/>
  <c r="C241" i="3"/>
  <c r="AB241" i="3" s="1"/>
  <c r="B241" i="3"/>
  <c r="A241" i="3"/>
  <c r="AB240" i="3"/>
  <c r="Z240" i="3"/>
  <c r="Y240" i="3"/>
  <c r="X240" i="3"/>
  <c r="W240" i="3"/>
  <c r="AA240" i="3" s="1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AC240" i="3" s="1"/>
  <c r="C240" i="3"/>
  <c r="B240" i="3"/>
  <c r="A240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AA239" i="3" s="1"/>
  <c r="E239" i="3"/>
  <c r="D239" i="3"/>
  <c r="AC239" i="3" s="1"/>
  <c r="C239" i="3"/>
  <c r="AB239" i="3" s="1"/>
  <c r="B239" i="3"/>
  <c r="A239" i="3"/>
  <c r="Z238" i="3"/>
  <c r="Y238" i="3"/>
  <c r="X238" i="3"/>
  <c r="W238" i="3"/>
  <c r="AA238" i="3" s="1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AC238" i="3" s="1"/>
  <c r="E238" i="3"/>
  <c r="D238" i="3"/>
  <c r="C238" i="3"/>
  <c r="AB238" i="3" s="1"/>
  <c r="B238" i="3"/>
  <c r="A238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AC237" i="3" s="1"/>
  <c r="E237" i="3"/>
  <c r="D237" i="3"/>
  <c r="C237" i="3"/>
  <c r="AB237" i="3" s="1"/>
  <c r="B237" i="3"/>
  <c r="A237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AA236" i="3" s="1"/>
  <c r="E236" i="3"/>
  <c r="D236" i="3"/>
  <c r="C236" i="3"/>
  <c r="AB236" i="3" s="1"/>
  <c r="B236" i="3"/>
  <c r="A236" i="3"/>
  <c r="AC235" i="3"/>
  <c r="Z235" i="3"/>
  <c r="Y235" i="3"/>
  <c r="X235" i="3"/>
  <c r="W235" i="3"/>
  <c r="AA235" i="3" s="1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AB235" i="3" s="1"/>
  <c r="B235" i="3"/>
  <c r="A235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AC234" i="3" s="1"/>
  <c r="E234" i="3"/>
  <c r="D234" i="3"/>
  <c r="C234" i="3"/>
  <c r="AB234" i="3" s="1"/>
  <c r="B234" i="3"/>
  <c r="A234" i="3"/>
  <c r="Z233" i="3"/>
  <c r="Y233" i="3"/>
  <c r="X233" i="3"/>
  <c r="W233" i="3"/>
  <c r="AA233" i="3" s="1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AC233" i="3" s="1"/>
  <c r="E233" i="3"/>
  <c r="D233" i="3"/>
  <c r="C233" i="3"/>
  <c r="AB233" i="3" s="1"/>
  <c r="B233" i="3"/>
  <c r="A233" i="3"/>
  <c r="AB232" i="3"/>
  <c r="Z232" i="3"/>
  <c r="Y232" i="3"/>
  <c r="X232" i="3"/>
  <c r="W232" i="3"/>
  <c r="AA232" i="3" s="1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AC232" i="3" s="1"/>
  <c r="C232" i="3"/>
  <c r="B232" i="3"/>
  <c r="A232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AA231" i="3" s="1"/>
  <c r="E231" i="3"/>
  <c r="D231" i="3"/>
  <c r="AC231" i="3" s="1"/>
  <c r="C231" i="3"/>
  <c r="AB231" i="3" s="1"/>
  <c r="B231" i="3"/>
  <c r="A231" i="3"/>
  <c r="Z230" i="3"/>
  <c r="Y230" i="3"/>
  <c r="X230" i="3"/>
  <c r="W230" i="3"/>
  <c r="AA230" i="3" s="1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AC230" i="3" s="1"/>
  <c r="E230" i="3"/>
  <c r="D230" i="3"/>
  <c r="C230" i="3"/>
  <c r="AB230" i="3" s="1"/>
  <c r="B230" i="3"/>
  <c r="A230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AC229" i="3" s="1"/>
  <c r="E229" i="3"/>
  <c r="D229" i="3"/>
  <c r="C229" i="3"/>
  <c r="AB229" i="3" s="1"/>
  <c r="B229" i="3"/>
  <c r="A229" i="3"/>
  <c r="Z228" i="3"/>
  <c r="Y228" i="3"/>
  <c r="X228" i="3"/>
  <c r="W228" i="3"/>
  <c r="AA228" i="3" s="1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AC228" i="3" s="1"/>
  <c r="E228" i="3"/>
  <c r="D228" i="3"/>
  <c r="C228" i="3"/>
  <c r="AB228" i="3" s="1"/>
  <c r="B228" i="3"/>
  <c r="A228" i="3"/>
  <c r="AC227" i="3"/>
  <c r="Z227" i="3"/>
  <c r="Y227" i="3"/>
  <c r="X227" i="3"/>
  <c r="W227" i="3"/>
  <c r="AA227" i="3" s="1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AB227" i="3" s="1"/>
  <c r="B227" i="3"/>
  <c r="A227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AC226" i="3" s="1"/>
  <c r="E226" i="3"/>
  <c r="D226" i="3"/>
  <c r="C226" i="3"/>
  <c r="AB226" i="3" s="1"/>
  <c r="B226" i="3"/>
  <c r="A226" i="3"/>
  <c r="Z225" i="3"/>
  <c r="Y225" i="3"/>
  <c r="X225" i="3"/>
  <c r="W225" i="3"/>
  <c r="AA225" i="3" s="1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AC225" i="3" s="1"/>
  <c r="E225" i="3"/>
  <c r="D225" i="3"/>
  <c r="C225" i="3"/>
  <c r="AB225" i="3" s="1"/>
  <c r="B225" i="3"/>
  <c r="A225" i="3"/>
  <c r="AB224" i="3"/>
  <c r="Z224" i="3"/>
  <c r="Y224" i="3"/>
  <c r="X224" i="3"/>
  <c r="W224" i="3"/>
  <c r="AA224" i="3" s="1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AC224" i="3" s="1"/>
  <c r="C224" i="3"/>
  <c r="B224" i="3"/>
  <c r="A224" i="3"/>
  <c r="AC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AA223" i="3" s="1"/>
  <c r="E223" i="3"/>
  <c r="D223" i="3"/>
  <c r="C223" i="3"/>
  <c r="AB223" i="3" s="1"/>
  <c r="B223" i="3"/>
  <c r="A223" i="3"/>
  <c r="Z222" i="3"/>
  <c r="Y222" i="3"/>
  <c r="X222" i="3"/>
  <c r="W222" i="3"/>
  <c r="AA222" i="3" s="1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AC222" i="3" s="1"/>
  <c r="E222" i="3"/>
  <c r="D222" i="3"/>
  <c r="C222" i="3"/>
  <c r="AB222" i="3" s="1"/>
  <c r="B222" i="3"/>
  <c r="A222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AC221" i="3" s="1"/>
  <c r="E221" i="3"/>
  <c r="D221" i="3"/>
  <c r="C221" i="3"/>
  <c r="AB221" i="3" s="1"/>
  <c r="B221" i="3"/>
  <c r="A221" i="3"/>
  <c r="AB220" i="3"/>
  <c r="Z220" i="3"/>
  <c r="Y220" i="3"/>
  <c r="X220" i="3"/>
  <c r="W220" i="3"/>
  <c r="AA220" i="3" s="1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AC220" i="3" s="1"/>
  <c r="E220" i="3"/>
  <c r="D220" i="3"/>
  <c r="C220" i="3"/>
  <c r="B220" i="3"/>
  <c r="A220" i="3"/>
  <c r="AC219" i="3"/>
  <c r="Z219" i="3"/>
  <c r="Y219" i="3"/>
  <c r="X219" i="3"/>
  <c r="W219" i="3"/>
  <c r="AA219" i="3" s="1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AB219" i="3" s="1"/>
  <c r="B219" i="3"/>
  <c r="A219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AC218" i="3" s="1"/>
  <c r="E218" i="3"/>
  <c r="D218" i="3"/>
  <c r="C218" i="3"/>
  <c r="AB218" i="3" s="1"/>
  <c r="B218" i="3"/>
  <c r="A218" i="3"/>
  <c r="Z217" i="3"/>
  <c r="Y217" i="3"/>
  <c r="X217" i="3"/>
  <c r="W217" i="3"/>
  <c r="AA217" i="3" s="1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AC217" i="3" s="1"/>
  <c r="E217" i="3"/>
  <c r="D217" i="3"/>
  <c r="C217" i="3"/>
  <c r="AB217" i="3" s="1"/>
  <c r="B217" i="3"/>
  <c r="A217" i="3"/>
  <c r="AB216" i="3"/>
  <c r="Z216" i="3"/>
  <c r="Y216" i="3"/>
  <c r="X216" i="3"/>
  <c r="W216" i="3"/>
  <c r="AA216" i="3" s="1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AC216" i="3" s="1"/>
  <c r="C216" i="3"/>
  <c r="B216" i="3"/>
  <c r="A216" i="3"/>
  <c r="AC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AA215" i="3" s="1"/>
  <c r="E215" i="3"/>
  <c r="D215" i="3"/>
  <c r="C215" i="3"/>
  <c r="AB215" i="3" s="1"/>
  <c r="B215" i="3"/>
  <c r="A215" i="3"/>
  <c r="Z214" i="3"/>
  <c r="Y214" i="3"/>
  <c r="X214" i="3"/>
  <c r="W214" i="3"/>
  <c r="AA214" i="3" s="1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AC214" i="3" s="1"/>
  <c r="E214" i="3"/>
  <c r="D214" i="3"/>
  <c r="C214" i="3"/>
  <c r="AB214" i="3" s="1"/>
  <c r="B214" i="3"/>
  <c r="A214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AC213" i="3" s="1"/>
  <c r="E213" i="3"/>
  <c r="D213" i="3"/>
  <c r="C213" i="3"/>
  <c r="AB213" i="3" s="1"/>
  <c r="B213" i="3"/>
  <c r="A213" i="3"/>
  <c r="AB212" i="3"/>
  <c r="Z212" i="3"/>
  <c r="Y212" i="3"/>
  <c r="X212" i="3"/>
  <c r="W212" i="3"/>
  <c r="AA212" i="3" s="1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AC212" i="3" s="1"/>
  <c r="E212" i="3"/>
  <c r="D212" i="3"/>
  <c r="C212" i="3"/>
  <c r="B212" i="3"/>
  <c r="A212" i="3"/>
  <c r="AC211" i="3"/>
  <c r="Z211" i="3"/>
  <c r="Y211" i="3"/>
  <c r="X211" i="3"/>
  <c r="W211" i="3"/>
  <c r="AA211" i="3" s="1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AB211" i="3" s="1"/>
  <c r="B211" i="3"/>
  <c r="A211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AC210" i="3" s="1"/>
  <c r="E210" i="3"/>
  <c r="D210" i="3"/>
  <c r="C210" i="3"/>
  <c r="AB210" i="3" s="1"/>
  <c r="B210" i="3"/>
  <c r="A210" i="3"/>
  <c r="Z209" i="3"/>
  <c r="Y209" i="3"/>
  <c r="X209" i="3"/>
  <c r="W209" i="3"/>
  <c r="AA209" i="3" s="1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AC209" i="3" s="1"/>
  <c r="E209" i="3"/>
  <c r="D209" i="3"/>
  <c r="C209" i="3"/>
  <c r="AB209" i="3" s="1"/>
  <c r="B209" i="3"/>
  <c r="A209" i="3"/>
  <c r="AB208" i="3"/>
  <c r="Z208" i="3"/>
  <c r="Y208" i="3"/>
  <c r="X208" i="3"/>
  <c r="W208" i="3"/>
  <c r="AA208" i="3" s="1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AC208" i="3" s="1"/>
  <c r="C208" i="3"/>
  <c r="B208" i="3"/>
  <c r="A208" i="3"/>
  <c r="AC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AB207" i="3" s="1"/>
  <c r="B207" i="3"/>
  <c r="A207" i="3"/>
  <c r="Z206" i="3"/>
  <c r="Y206" i="3"/>
  <c r="X206" i="3"/>
  <c r="W206" i="3"/>
  <c r="AA206" i="3" s="1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AC206" i="3" s="1"/>
  <c r="E206" i="3"/>
  <c r="D206" i="3"/>
  <c r="C206" i="3"/>
  <c r="AB206" i="3" s="1"/>
  <c r="B206" i="3"/>
  <c r="A206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AC205" i="3" s="1"/>
  <c r="C205" i="3"/>
  <c r="AB205" i="3" s="1"/>
  <c r="B205" i="3"/>
  <c r="A205" i="3"/>
  <c r="AB204" i="3"/>
  <c r="Z204" i="3"/>
  <c r="Y204" i="3"/>
  <c r="X204" i="3"/>
  <c r="W204" i="3"/>
  <c r="AA204" i="3" s="1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AC204" i="3" s="1"/>
  <c r="E204" i="3"/>
  <c r="D204" i="3"/>
  <c r="C204" i="3"/>
  <c r="B204" i="3"/>
  <c r="A204" i="3"/>
  <c r="AC203" i="3"/>
  <c r="Z203" i="3"/>
  <c r="Y203" i="3"/>
  <c r="X203" i="3"/>
  <c r="W203" i="3"/>
  <c r="AA203" i="3" s="1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AB203" i="3" s="1"/>
  <c r="D203" i="3"/>
  <c r="C203" i="3"/>
  <c r="B203" i="3"/>
  <c r="A203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AC202" i="3" s="1"/>
  <c r="E202" i="3"/>
  <c r="D202" i="3"/>
  <c r="C202" i="3"/>
  <c r="AB202" i="3" s="1"/>
  <c r="B202" i="3"/>
  <c r="A202" i="3"/>
  <c r="Z201" i="3"/>
  <c r="Y201" i="3"/>
  <c r="X201" i="3"/>
  <c r="W201" i="3"/>
  <c r="AA201" i="3" s="1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AC201" i="3" s="1"/>
  <c r="E201" i="3"/>
  <c r="D201" i="3"/>
  <c r="C201" i="3"/>
  <c r="AB201" i="3" s="1"/>
  <c r="B201" i="3"/>
  <c r="A201" i="3"/>
  <c r="AB200" i="3"/>
  <c r="Z200" i="3"/>
  <c r="Y200" i="3"/>
  <c r="X200" i="3"/>
  <c r="W200" i="3"/>
  <c r="AA200" i="3" s="1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AC200" i="3" s="1"/>
  <c r="E200" i="3"/>
  <c r="D200" i="3"/>
  <c r="C200" i="3"/>
  <c r="B200" i="3"/>
  <c r="A200" i="3"/>
  <c r="AC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AB199" i="3" s="1"/>
  <c r="B199" i="3"/>
  <c r="A199" i="3"/>
  <c r="Z198" i="3"/>
  <c r="Y198" i="3"/>
  <c r="X198" i="3"/>
  <c r="W198" i="3"/>
  <c r="AA198" i="3" s="1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AC198" i="3" s="1"/>
  <c r="E198" i="3"/>
  <c r="D198" i="3"/>
  <c r="C198" i="3"/>
  <c r="AB198" i="3" s="1"/>
  <c r="B198" i="3"/>
  <c r="A198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AC197" i="3" s="1"/>
  <c r="C197" i="3"/>
  <c r="AB197" i="3" s="1"/>
  <c r="B197" i="3"/>
  <c r="A197" i="3"/>
  <c r="AB196" i="3"/>
  <c r="Z196" i="3"/>
  <c r="Y196" i="3"/>
  <c r="X196" i="3"/>
  <c r="W196" i="3"/>
  <c r="AA196" i="3" s="1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AC196" i="3" s="1"/>
  <c r="E196" i="3"/>
  <c r="D196" i="3"/>
  <c r="C196" i="3"/>
  <c r="B196" i="3"/>
  <c r="A196" i="3"/>
  <c r="AC195" i="3"/>
  <c r="Z195" i="3"/>
  <c r="Y195" i="3"/>
  <c r="X195" i="3"/>
  <c r="W195" i="3"/>
  <c r="AA195" i="3" s="1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AB195" i="3" s="1"/>
  <c r="D195" i="3"/>
  <c r="C195" i="3"/>
  <c r="B195" i="3"/>
  <c r="A195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AC194" i="3" s="1"/>
  <c r="E194" i="3"/>
  <c r="D194" i="3"/>
  <c r="C194" i="3"/>
  <c r="AB194" i="3" s="1"/>
  <c r="B194" i="3"/>
  <c r="A194" i="3"/>
  <c r="Z193" i="3"/>
  <c r="Y193" i="3"/>
  <c r="X193" i="3"/>
  <c r="W193" i="3"/>
  <c r="AA193" i="3" s="1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AC193" i="3" s="1"/>
  <c r="E193" i="3"/>
  <c r="D193" i="3"/>
  <c r="C193" i="3"/>
  <c r="AB193" i="3" s="1"/>
  <c r="B193" i="3"/>
  <c r="A193" i="3"/>
  <c r="AB192" i="3"/>
  <c r="Z192" i="3"/>
  <c r="Y192" i="3"/>
  <c r="X192" i="3"/>
  <c r="W192" i="3"/>
  <c r="AA192" i="3" s="1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AC192" i="3" s="1"/>
  <c r="E192" i="3"/>
  <c r="D192" i="3"/>
  <c r="C192" i="3"/>
  <c r="B192" i="3"/>
  <c r="A192" i="3"/>
  <c r="AC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AB191" i="3" s="1"/>
  <c r="B191" i="3"/>
  <c r="A191" i="3"/>
  <c r="Z190" i="3"/>
  <c r="Y190" i="3"/>
  <c r="X190" i="3"/>
  <c r="W190" i="3"/>
  <c r="AA190" i="3" s="1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AC190" i="3" s="1"/>
  <c r="E190" i="3"/>
  <c r="D190" i="3"/>
  <c r="C190" i="3"/>
  <c r="AB190" i="3" s="1"/>
  <c r="B190" i="3"/>
  <c r="A190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AC189" i="3" s="1"/>
  <c r="C189" i="3"/>
  <c r="AB189" i="3" s="1"/>
  <c r="B189" i="3"/>
  <c r="A189" i="3"/>
  <c r="AB188" i="3"/>
  <c r="Z188" i="3"/>
  <c r="Y188" i="3"/>
  <c r="X188" i="3"/>
  <c r="W188" i="3"/>
  <c r="AA188" i="3" s="1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AC188" i="3" s="1"/>
  <c r="E188" i="3"/>
  <c r="D188" i="3"/>
  <c r="C188" i="3"/>
  <c r="B188" i="3"/>
  <c r="A188" i="3"/>
  <c r="AC187" i="3"/>
  <c r="Z187" i="3"/>
  <c r="Y187" i="3"/>
  <c r="X187" i="3"/>
  <c r="W187" i="3"/>
  <c r="AA187" i="3" s="1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AB187" i="3" s="1"/>
  <c r="B187" i="3"/>
  <c r="A187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AC186" i="3" s="1"/>
  <c r="E186" i="3"/>
  <c r="D186" i="3"/>
  <c r="C186" i="3"/>
  <c r="AB186" i="3" s="1"/>
  <c r="B186" i="3"/>
  <c r="A186" i="3"/>
  <c r="Z185" i="3"/>
  <c r="Y185" i="3"/>
  <c r="X185" i="3"/>
  <c r="W185" i="3"/>
  <c r="AA185" i="3" s="1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AC185" i="3" s="1"/>
  <c r="E185" i="3"/>
  <c r="D185" i="3"/>
  <c r="C185" i="3"/>
  <c r="AB185" i="3" s="1"/>
  <c r="B185" i="3"/>
  <c r="A185" i="3"/>
  <c r="AB184" i="3"/>
  <c r="Z184" i="3"/>
  <c r="Y184" i="3"/>
  <c r="X184" i="3"/>
  <c r="W184" i="3"/>
  <c r="AA184" i="3" s="1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AC184" i="3" s="1"/>
  <c r="E184" i="3"/>
  <c r="D184" i="3"/>
  <c r="C184" i="3"/>
  <c r="B184" i="3"/>
  <c r="A184" i="3"/>
  <c r="AC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AB183" i="3" s="1"/>
  <c r="B183" i="3"/>
  <c r="A183" i="3"/>
  <c r="Z182" i="3"/>
  <c r="Y182" i="3"/>
  <c r="X182" i="3"/>
  <c r="W182" i="3"/>
  <c r="AA182" i="3" s="1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AC182" i="3" s="1"/>
  <c r="E182" i="3"/>
  <c r="D182" i="3"/>
  <c r="C182" i="3"/>
  <c r="AB182" i="3" s="1"/>
  <c r="B182" i="3"/>
  <c r="A182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AC181" i="3" s="1"/>
  <c r="C181" i="3"/>
  <c r="AB181" i="3" s="1"/>
  <c r="B181" i="3"/>
  <c r="A181" i="3"/>
  <c r="AB180" i="3"/>
  <c r="Z180" i="3"/>
  <c r="Y180" i="3"/>
  <c r="X180" i="3"/>
  <c r="W180" i="3"/>
  <c r="AA180" i="3" s="1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AC180" i="3" s="1"/>
  <c r="E180" i="3"/>
  <c r="D180" i="3"/>
  <c r="C180" i="3"/>
  <c r="B180" i="3"/>
  <c r="A180" i="3"/>
  <c r="AC179" i="3"/>
  <c r="Z179" i="3"/>
  <c r="Y179" i="3"/>
  <c r="X179" i="3"/>
  <c r="W179" i="3"/>
  <c r="AA179" i="3" s="1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AB179" i="3" s="1"/>
  <c r="B179" i="3"/>
  <c r="A179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AC178" i="3" s="1"/>
  <c r="E178" i="3"/>
  <c r="D178" i="3"/>
  <c r="C178" i="3"/>
  <c r="AB178" i="3" s="1"/>
  <c r="B178" i="3"/>
  <c r="A178" i="3"/>
  <c r="Z177" i="3"/>
  <c r="Y177" i="3"/>
  <c r="X177" i="3"/>
  <c r="W177" i="3"/>
  <c r="AA177" i="3" s="1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AC177" i="3" s="1"/>
  <c r="E177" i="3"/>
  <c r="D177" i="3"/>
  <c r="C177" i="3"/>
  <c r="AB177" i="3" s="1"/>
  <c r="B177" i="3"/>
  <c r="A177" i="3"/>
  <c r="AB176" i="3"/>
  <c r="Z176" i="3"/>
  <c r="Y176" i="3"/>
  <c r="X176" i="3"/>
  <c r="W176" i="3"/>
  <c r="AA176" i="3" s="1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AC176" i="3" s="1"/>
  <c r="E176" i="3"/>
  <c r="D176" i="3"/>
  <c r="C176" i="3"/>
  <c r="B176" i="3"/>
  <c r="A176" i="3"/>
  <c r="AC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AB175" i="3" s="1"/>
  <c r="B175" i="3"/>
  <c r="A175" i="3"/>
  <c r="Z174" i="3"/>
  <c r="Y174" i="3"/>
  <c r="X174" i="3"/>
  <c r="W174" i="3"/>
  <c r="AA174" i="3" s="1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AC174" i="3" s="1"/>
  <c r="E174" i="3"/>
  <c r="D174" i="3"/>
  <c r="C174" i="3"/>
  <c r="AB174" i="3" s="1"/>
  <c r="B174" i="3"/>
  <c r="A174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AC173" i="3" s="1"/>
  <c r="C173" i="3"/>
  <c r="AB173" i="3" s="1"/>
  <c r="B173" i="3"/>
  <c r="A173" i="3"/>
  <c r="AB172" i="3"/>
  <c r="Z172" i="3"/>
  <c r="Y172" i="3"/>
  <c r="X172" i="3"/>
  <c r="W172" i="3"/>
  <c r="AA172" i="3" s="1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AC172" i="3" s="1"/>
  <c r="E172" i="3"/>
  <c r="D172" i="3"/>
  <c r="C172" i="3"/>
  <c r="B172" i="3"/>
  <c r="A172" i="3"/>
  <c r="AC171" i="3"/>
  <c r="Z171" i="3"/>
  <c r="Y171" i="3"/>
  <c r="X171" i="3"/>
  <c r="W171" i="3"/>
  <c r="AA171" i="3" s="1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AB171" i="3" s="1"/>
  <c r="B171" i="3"/>
  <c r="A171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AC170" i="3" s="1"/>
  <c r="E170" i="3"/>
  <c r="D170" i="3"/>
  <c r="C170" i="3"/>
  <c r="AB170" i="3" s="1"/>
  <c r="B170" i="3"/>
  <c r="A170" i="3"/>
  <c r="Z169" i="3"/>
  <c r="Y169" i="3"/>
  <c r="X169" i="3"/>
  <c r="W169" i="3"/>
  <c r="AA169" i="3" s="1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AC169" i="3" s="1"/>
  <c r="E169" i="3"/>
  <c r="D169" i="3"/>
  <c r="C169" i="3"/>
  <c r="AB169" i="3" s="1"/>
  <c r="B169" i="3"/>
  <c r="A169" i="3"/>
  <c r="AB168" i="3"/>
  <c r="Z168" i="3"/>
  <c r="Y168" i="3"/>
  <c r="X168" i="3"/>
  <c r="W168" i="3"/>
  <c r="AA168" i="3" s="1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AC168" i="3" s="1"/>
  <c r="E168" i="3"/>
  <c r="D168" i="3"/>
  <c r="C168" i="3"/>
  <c r="B168" i="3"/>
  <c r="A168" i="3"/>
  <c r="AC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AB167" i="3" s="1"/>
  <c r="B167" i="3"/>
  <c r="A167" i="3"/>
  <c r="Z166" i="3"/>
  <c r="Y166" i="3"/>
  <c r="X166" i="3"/>
  <c r="W166" i="3"/>
  <c r="AA166" i="3" s="1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AC166" i="3" s="1"/>
  <c r="E166" i="3"/>
  <c r="D166" i="3"/>
  <c r="C166" i="3"/>
  <c r="AB166" i="3" s="1"/>
  <c r="B166" i="3"/>
  <c r="A166" i="3"/>
  <c r="AC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AB165" i="3" s="1"/>
  <c r="B165" i="3"/>
  <c r="A165" i="3"/>
  <c r="AB164" i="3"/>
  <c r="Z164" i="3"/>
  <c r="Y164" i="3"/>
  <c r="X164" i="3"/>
  <c r="W164" i="3"/>
  <c r="AA164" i="3" s="1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AC164" i="3" s="1"/>
  <c r="E164" i="3"/>
  <c r="D164" i="3"/>
  <c r="C164" i="3"/>
  <c r="B164" i="3"/>
  <c r="A164" i="3"/>
  <c r="AC163" i="3"/>
  <c r="Z163" i="3"/>
  <c r="Y163" i="3"/>
  <c r="X163" i="3"/>
  <c r="W163" i="3"/>
  <c r="AA163" i="3" s="1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AB163" i="3" s="1"/>
  <c r="B163" i="3"/>
  <c r="A163" i="3"/>
  <c r="AB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AC162" i="3" s="1"/>
  <c r="E162" i="3"/>
  <c r="D162" i="3"/>
  <c r="C162" i="3"/>
  <c r="B162" i="3"/>
  <c r="A162" i="3"/>
  <c r="Z161" i="3"/>
  <c r="Y161" i="3"/>
  <c r="X161" i="3"/>
  <c r="W161" i="3"/>
  <c r="AA161" i="3" s="1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AC161" i="3" s="1"/>
  <c r="E161" i="3"/>
  <c r="D161" i="3"/>
  <c r="C161" i="3"/>
  <c r="AB161" i="3" s="1"/>
  <c r="B161" i="3"/>
  <c r="A161" i="3"/>
  <c r="AB160" i="3"/>
  <c r="Z160" i="3"/>
  <c r="Y160" i="3"/>
  <c r="X160" i="3"/>
  <c r="W160" i="3"/>
  <c r="AA160" i="3" s="1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AC160" i="3" s="1"/>
  <c r="E160" i="3"/>
  <c r="D160" i="3"/>
  <c r="C160" i="3"/>
  <c r="B160" i="3"/>
  <c r="A160" i="3"/>
  <c r="AC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AB159" i="3" s="1"/>
  <c r="B159" i="3"/>
  <c r="A159" i="3"/>
  <c r="Z158" i="3"/>
  <c r="Y158" i="3"/>
  <c r="X158" i="3"/>
  <c r="W158" i="3"/>
  <c r="AA158" i="3" s="1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AC158" i="3" s="1"/>
  <c r="E158" i="3"/>
  <c r="D158" i="3"/>
  <c r="C158" i="3"/>
  <c r="AB158" i="3" s="1"/>
  <c r="B158" i="3"/>
  <c r="A158" i="3"/>
  <c r="AC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AB157" i="3" s="1"/>
  <c r="B157" i="3"/>
  <c r="A157" i="3"/>
  <c r="AB156" i="3"/>
  <c r="Z156" i="3"/>
  <c r="Y156" i="3"/>
  <c r="X156" i="3"/>
  <c r="W156" i="3"/>
  <c r="AA156" i="3" s="1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AC156" i="3" s="1"/>
  <c r="E156" i="3"/>
  <c r="D156" i="3"/>
  <c r="C156" i="3"/>
  <c r="B156" i="3"/>
  <c r="A156" i="3"/>
  <c r="AC155" i="3"/>
  <c r="Z155" i="3"/>
  <c r="Y155" i="3"/>
  <c r="X155" i="3"/>
  <c r="W155" i="3"/>
  <c r="AA155" i="3" s="1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AB155" i="3" s="1"/>
  <c r="B155" i="3"/>
  <c r="A155" i="3"/>
  <c r="AB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AC154" i="3" s="1"/>
  <c r="E154" i="3"/>
  <c r="D154" i="3"/>
  <c r="C154" i="3"/>
  <c r="B154" i="3"/>
  <c r="A154" i="3"/>
  <c r="Z153" i="3"/>
  <c r="Y153" i="3"/>
  <c r="X153" i="3"/>
  <c r="W153" i="3"/>
  <c r="AA153" i="3" s="1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AC153" i="3" s="1"/>
  <c r="E153" i="3"/>
  <c r="D153" i="3"/>
  <c r="C153" i="3"/>
  <c r="AB153" i="3" s="1"/>
  <c r="B153" i="3"/>
  <c r="A153" i="3"/>
  <c r="AB152" i="3"/>
  <c r="Z152" i="3"/>
  <c r="Y152" i="3"/>
  <c r="X152" i="3"/>
  <c r="W152" i="3"/>
  <c r="AA152" i="3" s="1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AC152" i="3" s="1"/>
  <c r="E152" i="3"/>
  <c r="D152" i="3"/>
  <c r="C152" i="3"/>
  <c r="B152" i="3"/>
  <c r="A152" i="3"/>
  <c r="AC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AB151" i="3" s="1"/>
  <c r="B151" i="3"/>
  <c r="A151" i="3"/>
  <c r="Z150" i="3"/>
  <c r="Y150" i="3"/>
  <c r="X150" i="3"/>
  <c r="W150" i="3"/>
  <c r="AA150" i="3" s="1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AC150" i="3" s="1"/>
  <c r="E150" i="3"/>
  <c r="D150" i="3"/>
  <c r="C150" i="3"/>
  <c r="AB150" i="3" s="1"/>
  <c r="B150" i="3"/>
  <c r="A150" i="3"/>
  <c r="AC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AB149" i="3" s="1"/>
  <c r="B149" i="3"/>
  <c r="A149" i="3"/>
  <c r="AB148" i="3"/>
  <c r="Z148" i="3"/>
  <c r="Y148" i="3"/>
  <c r="X148" i="3"/>
  <c r="W148" i="3"/>
  <c r="AA148" i="3" s="1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AC148" i="3" s="1"/>
  <c r="E148" i="3"/>
  <c r="D148" i="3"/>
  <c r="C148" i="3"/>
  <c r="B148" i="3"/>
  <c r="A148" i="3"/>
  <c r="AC147" i="3"/>
  <c r="Z147" i="3"/>
  <c r="Y147" i="3"/>
  <c r="X147" i="3"/>
  <c r="W147" i="3"/>
  <c r="AA147" i="3" s="1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AB147" i="3" s="1"/>
  <c r="B147" i="3"/>
  <c r="A147" i="3"/>
  <c r="AB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AC146" i="3" s="1"/>
  <c r="E146" i="3"/>
  <c r="D146" i="3"/>
  <c r="C146" i="3"/>
  <c r="B146" i="3"/>
  <c r="A146" i="3"/>
  <c r="Z145" i="3"/>
  <c r="Y145" i="3"/>
  <c r="X145" i="3"/>
  <c r="W145" i="3"/>
  <c r="AA145" i="3" s="1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AC145" i="3" s="1"/>
  <c r="E145" i="3"/>
  <c r="D145" i="3"/>
  <c r="C145" i="3"/>
  <c r="AB145" i="3" s="1"/>
  <c r="B145" i="3"/>
  <c r="A145" i="3"/>
  <c r="AB144" i="3"/>
  <c r="Z144" i="3"/>
  <c r="Y144" i="3"/>
  <c r="X144" i="3"/>
  <c r="W144" i="3"/>
  <c r="AA144" i="3" s="1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AC144" i="3" s="1"/>
  <c r="E144" i="3"/>
  <c r="D144" i="3"/>
  <c r="C144" i="3"/>
  <c r="B144" i="3"/>
  <c r="A144" i="3"/>
  <c r="AC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AB143" i="3" s="1"/>
  <c r="B143" i="3"/>
  <c r="A143" i="3"/>
  <c r="Z142" i="3"/>
  <c r="Y142" i="3"/>
  <c r="X142" i="3"/>
  <c r="W142" i="3"/>
  <c r="AA142" i="3" s="1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AC142" i="3" s="1"/>
  <c r="E142" i="3"/>
  <c r="D142" i="3"/>
  <c r="C142" i="3"/>
  <c r="AB142" i="3" s="1"/>
  <c r="B142" i="3"/>
  <c r="A142" i="3"/>
  <c r="AC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AB141" i="3" s="1"/>
  <c r="B141" i="3"/>
  <c r="A141" i="3"/>
  <c r="AB140" i="3"/>
  <c r="Z140" i="3"/>
  <c r="Y140" i="3"/>
  <c r="X140" i="3"/>
  <c r="W140" i="3"/>
  <c r="AA140" i="3" s="1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AC140" i="3" s="1"/>
  <c r="E140" i="3"/>
  <c r="D140" i="3"/>
  <c r="C140" i="3"/>
  <c r="B140" i="3"/>
  <c r="A140" i="3"/>
  <c r="AC139" i="3"/>
  <c r="Z139" i="3"/>
  <c r="Y139" i="3"/>
  <c r="X139" i="3"/>
  <c r="W139" i="3"/>
  <c r="AA139" i="3" s="1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AB139" i="3" s="1"/>
  <c r="B139" i="3"/>
  <c r="A139" i="3"/>
  <c r="AB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AC138" i="3" s="1"/>
  <c r="E138" i="3"/>
  <c r="D138" i="3"/>
  <c r="C138" i="3"/>
  <c r="B138" i="3"/>
  <c r="A138" i="3"/>
  <c r="Z137" i="3"/>
  <c r="Y137" i="3"/>
  <c r="X137" i="3"/>
  <c r="W137" i="3"/>
  <c r="AA137" i="3" s="1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AC137" i="3" s="1"/>
  <c r="E137" i="3"/>
  <c r="D137" i="3"/>
  <c r="C137" i="3"/>
  <c r="AB137" i="3" s="1"/>
  <c r="B137" i="3"/>
  <c r="A137" i="3"/>
  <c r="AB136" i="3"/>
  <c r="Z136" i="3"/>
  <c r="Y136" i="3"/>
  <c r="X136" i="3"/>
  <c r="W136" i="3"/>
  <c r="AA136" i="3" s="1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AC136" i="3" s="1"/>
  <c r="E136" i="3"/>
  <c r="D136" i="3"/>
  <c r="C136" i="3"/>
  <c r="B136" i="3"/>
  <c r="A136" i="3"/>
  <c r="AC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AB135" i="3" s="1"/>
  <c r="B135" i="3"/>
  <c r="A135" i="3"/>
  <c r="Z134" i="3"/>
  <c r="Y134" i="3"/>
  <c r="X134" i="3"/>
  <c r="W134" i="3"/>
  <c r="AA134" i="3" s="1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AC134" i="3" s="1"/>
  <c r="E134" i="3"/>
  <c r="D134" i="3"/>
  <c r="C134" i="3"/>
  <c r="AB134" i="3" s="1"/>
  <c r="B134" i="3"/>
  <c r="A134" i="3"/>
  <c r="AC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AB133" i="3" s="1"/>
  <c r="B133" i="3"/>
  <c r="A133" i="3"/>
  <c r="AB132" i="3"/>
  <c r="Z132" i="3"/>
  <c r="Y132" i="3"/>
  <c r="X132" i="3"/>
  <c r="W132" i="3"/>
  <c r="AA132" i="3" s="1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AC132" i="3" s="1"/>
  <c r="E132" i="3"/>
  <c r="D132" i="3"/>
  <c r="C132" i="3"/>
  <c r="B132" i="3"/>
  <c r="A132" i="3"/>
  <c r="AC131" i="3"/>
  <c r="Z131" i="3"/>
  <c r="Y131" i="3"/>
  <c r="X131" i="3"/>
  <c r="W131" i="3"/>
  <c r="AA131" i="3" s="1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AB131" i="3" s="1"/>
  <c r="B131" i="3"/>
  <c r="A131" i="3"/>
  <c r="AB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AC130" i="3" s="1"/>
  <c r="E130" i="3"/>
  <c r="D130" i="3"/>
  <c r="C130" i="3"/>
  <c r="B130" i="3"/>
  <c r="A130" i="3"/>
  <c r="Z129" i="3"/>
  <c r="Y129" i="3"/>
  <c r="X129" i="3"/>
  <c r="W129" i="3"/>
  <c r="AA129" i="3" s="1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AC129" i="3" s="1"/>
  <c r="E129" i="3"/>
  <c r="D129" i="3"/>
  <c r="C129" i="3"/>
  <c r="AB129" i="3" s="1"/>
  <c r="B129" i="3"/>
  <c r="A129" i="3"/>
  <c r="AB128" i="3"/>
  <c r="Z128" i="3"/>
  <c r="Y128" i="3"/>
  <c r="X128" i="3"/>
  <c r="W128" i="3"/>
  <c r="AA128" i="3" s="1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AC128" i="3" s="1"/>
  <c r="E128" i="3"/>
  <c r="D128" i="3"/>
  <c r="C128" i="3"/>
  <c r="B128" i="3"/>
  <c r="A128" i="3"/>
  <c r="AC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AB127" i="3" s="1"/>
  <c r="B127" i="3"/>
  <c r="A127" i="3"/>
  <c r="Z126" i="3"/>
  <c r="Y126" i="3"/>
  <c r="X126" i="3"/>
  <c r="W126" i="3"/>
  <c r="AA126" i="3" s="1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AC126" i="3" s="1"/>
  <c r="E126" i="3"/>
  <c r="D126" i="3"/>
  <c r="C126" i="3"/>
  <c r="AB126" i="3" s="1"/>
  <c r="B126" i="3"/>
  <c r="A126" i="3"/>
  <c r="AC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AB125" i="3" s="1"/>
  <c r="B125" i="3"/>
  <c r="A125" i="3"/>
  <c r="AB124" i="3"/>
  <c r="Z124" i="3"/>
  <c r="Y124" i="3"/>
  <c r="X124" i="3"/>
  <c r="W124" i="3"/>
  <c r="AA124" i="3" s="1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AC124" i="3" s="1"/>
  <c r="E124" i="3"/>
  <c r="D124" i="3"/>
  <c r="C124" i="3"/>
  <c r="B124" i="3"/>
  <c r="A124" i="3"/>
  <c r="AC123" i="3"/>
  <c r="Z123" i="3"/>
  <c r="Y123" i="3"/>
  <c r="X123" i="3"/>
  <c r="W123" i="3"/>
  <c r="AA123" i="3" s="1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AB123" i="3" s="1"/>
  <c r="B123" i="3"/>
  <c r="A123" i="3"/>
  <c r="AB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AC122" i="3" s="1"/>
  <c r="E122" i="3"/>
  <c r="D122" i="3"/>
  <c r="C122" i="3"/>
  <c r="B122" i="3"/>
  <c r="A122" i="3"/>
  <c r="Z121" i="3"/>
  <c r="Y121" i="3"/>
  <c r="X121" i="3"/>
  <c r="W121" i="3"/>
  <c r="AA121" i="3" s="1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AC121" i="3" s="1"/>
  <c r="E121" i="3"/>
  <c r="D121" i="3"/>
  <c r="C121" i="3"/>
  <c r="AB121" i="3" s="1"/>
  <c r="B121" i="3"/>
  <c r="A121" i="3"/>
  <c r="AB120" i="3"/>
  <c r="Z120" i="3"/>
  <c r="Y120" i="3"/>
  <c r="X120" i="3"/>
  <c r="W120" i="3"/>
  <c r="AA120" i="3" s="1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AC120" i="3" s="1"/>
  <c r="E120" i="3"/>
  <c r="D120" i="3"/>
  <c r="C120" i="3"/>
  <c r="B120" i="3"/>
  <c r="A120" i="3"/>
  <c r="AC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AB119" i="3" s="1"/>
  <c r="B119" i="3"/>
  <c r="A119" i="3"/>
  <c r="Z118" i="3"/>
  <c r="Y118" i="3"/>
  <c r="X118" i="3"/>
  <c r="W118" i="3"/>
  <c r="AA118" i="3" s="1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AC118" i="3" s="1"/>
  <c r="E118" i="3"/>
  <c r="D118" i="3"/>
  <c r="C118" i="3"/>
  <c r="AB118" i="3" s="1"/>
  <c r="B118" i="3"/>
  <c r="A118" i="3"/>
  <c r="AC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AB117" i="3" s="1"/>
  <c r="B117" i="3"/>
  <c r="A117" i="3"/>
  <c r="AB116" i="3"/>
  <c r="Z116" i="3"/>
  <c r="Y116" i="3"/>
  <c r="X116" i="3"/>
  <c r="W116" i="3"/>
  <c r="AA116" i="3" s="1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AC116" i="3" s="1"/>
  <c r="E116" i="3"/>
  <c r="D116" i="3"/>
  <c r="C116" i="3"/>
  <c r="B116" i="3"/>
  <c r="A116" i="3"/>
  <c r="AC115" i="3"/>
  <c r="Z115" i="3"/>
  <c r="Y115" i="3"/>
  <c r="X115" i="3"/>
  <c r="W115" i="3"/>
  <c r="AA115" i="3" s="1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AB115" i="3" s="1"/>
  <c r="B115" i="3"/>
  <c r="A115" i="3"/>
  <c r="AB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AC114" i="3" s="1"/>
  <c r="E114" i="3"/>
  <c r="D114" i="3"/>
  <c r="C114" i="3"/>
  <c r="B114" i="3"/>
  <c r="A114" i="3"/>
  <c r="Z113" i="3"/>
  <c r="Y113" i="3"/>
  <c r="X113" i="3"/>
  <c r="W113" i="3"/>
  <c r="AA113" i="3" s="1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AC113" i="3" s="1"/>
  <c r="E113" i="3"/>
  <c r="D113" i="3"/>
  <c r="C113" i="3"/>
  <c r="AB113" i="3" s="1"/>
  <c r="B113" i="3"/>
  <c r="A113" i="3"/>
  <c r="AB112" i="3"/>
  <c r="Z112" i="3"/>
  <c r="Y112" i="3"/>
  <c r="X112" i="3"/>
  <c r="W112" i="3"/>
  <c r="AA112" i="3" s="1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AC112" i="3" s="1"/>
  <c r="E112" i="3"/>
  <c r="D112" i="3"/>
  <c r="C112" i="3"/>
  <c r="B112" i="3"/>
  <c r="A112" i="3"/>
  <c r="AC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Z110" i="3"/>
  <c r="Y110" i="3"/>
  <c r="X110" i="3"/>
  <c r="W110" i="3"/>
  <c r="AA110" i="3" s="1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AC110" i="3" s="1"/>
  <c r="E110" i="3"/>
  <c r="D110" i="3"/>
  <c r="C110" i="3"/>
  <c r="AB110" i="3" s="1"/>
  <c r="B110" i="3"/>
  <c r="A110" i="3"/>
  <c r="AC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AB109" i="3" s="1"/>
  <c r="B109" i="3"/>
  <c r="A109" i="3"/>
  <c r="AB108" i="3"/>
  <c r="Z108" i="3"/>
  <c r="Y108" i="3"/>
  <c r="X108" i="3"/>
  <c r="W108" i="3"/>
  <c r="AA108" i="3" s="1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AC108" i="3" s="1"/>
  <c r="E108" i="3"/>
  <c r="D108" i="3"/>
  <c r="C108" i="3"/>
  <c r="B108" i="3"/>
  <c r="A108" i="3"/>
  <c r="Z107" i="3"/>
  <c r="Y107" i="3"/>
  <c r="X107" i="3"/>
  <c r="W107" i="3"/>
  <c r="AA107" i="3" s="1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AC107" i="3" s="1"/>
  <c r="C107" i="3"/>
  <c r="AB107" i="3" s="1"/>
  <c r="B107" i="3"/>
  <c r="A107" i="3"/>
  <c r="Z106" i="3"/>
  <c r="Y106" i="3"/>
  <c r="X106" i="3"/>
  <c r="W106" i="3"/>
  <c r="AA106" i="3" s="1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AB106" i="3" s="1"/>
  <c r="D106" i="3"/>
  <c r="AC106" i="3" s="1"/>
  <c r="C106" i="3"/>
  <c r="B106" i="3"/>
  <c r="A106" i="3"/>
  <c r="AB105" i="3"/>
  <c r="Z105" i="3"/>
  <c r="Y105" i="3"/>
  <c r="X105" i="3"/>
  <c r="W105" i="3"/>
  <c r="AA105" i="3" s="1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AC105" i="3" s="1"/>
  <c r="E105" i="3"/>
  <c r="D105" i="3"/>
  <c r="C105" i="3"/>
  <c r="B105" i="3"/>
  <c r="A105" i="3"/>
  <c r="Z104" i="3"/>
  <c r="Y104" i="3"/>
  <c r="X104" i="3"/>
  <c r="W104" i="3"/>
  <c r="AA104" i="3" s="1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AC104" i="3" s="1"/>
  <c r="E104" i="3"/>
  <c r="D104" i="3"/>
  <c r="C104" i="3"/>
  <c r="AB104" i="3" s="1"/>
  <c r="B104" i="3"/>
  <c r="A104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AC103" i="3" s="1"/>
  <c r="E103" i="3"/>
  <c r="D103" i="3"/>
  <c r="C103" i="3"/>
  <c r="AB103" i="3" s="1"/>
  <c r="B103" i="3"/>
  <c r="A103" i="3"/>
  <c r="AC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AB102" i="3" s="1"/>
  <c r="B102" i="3"/>
  <c r="A102" i="3"/>
  <c r="Z101" i="3"/>
  <c r="Y101" i="3"/>
  <c r="X101" i="3"/>
  <c r="W101" i="3"/>
  <c r="AA101" i="3" s="1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AC101" i="3" s="1"/>
  <c r="E101" i="3"/>
  <c r="D101" i="3"/>
  <c r="C101" i="3"/>
  <c r="AB101" i="3" s="1"/>
  <c r="B101" i="3"/>
  <c r="A101" i="3"/>
  <c r="AC100" i="3"/>
  <c r="Z100" i="3"/>
  <c r="Y100" i="3"/>
  <c r="X100" i="3"/>
  <c r="W100" i="3"/>
  <c r="AA100" i="3" s="1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AB100" i="3" s="1"/>
  <c r="B100" i="3"/>
  <c r="A100" i="3"/>
  <c r="AB99" i="3"/>
  <c r="Z99" i="3"/>
  <c r="Y99" i="3"/>
  <c r="X99" i="3"/>
  <c r="W99" i="3"/>
  <c r="AA99" i="3" s="1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AC99" i="3" s="1"/>
  <c r="C99" i="3"/>
  <c r="B99" i="3"/>
  <c r="A99" i="3"/>
  <c r="Z98" i="3"/>
  <c r="Y98" i="3"/>
  <c r="X98" i="3"/>
  <c r="W98" i="3"/>
  <c r="AA98" i="3" s="1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AB98" i="3" s="1"/>
  <c r="D98" i="3"/>
  <c r="AC98" i="3" s="1"/>
  <c r="C98" i="3"/>
  <c r="B98" i="3"/>
  <c r="A98" i="3"/>
  <c r="AB97" i="3"/>
  <c r="Z97" i="3"/>
  <c r="Y97" i="3"/>
  <c r="X97" i="3"/>
  <c r="W97" i="3"/>
  <c r="AA97" i="3" s="1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AC97" i="3" s="1"/>
  <c r="E97" i="3"/>
  <c r="D97" i="3"/>
  <c r="C97" i="3"/>
  <c r="B97" i="3"/>
  <c r="A97" i="3"/>
  <c r="Z96" i="3"/>
  <c r="Y96" i="3"/>
  <c r="X96" i="3"/>
  <c r="W96" i="3"/>
  <c r="AA96" i="3" s="1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AC96" i="3" s="1"/>
  <c r="E96" i="3"/>
  <c r="D96" i="3"/>
  <c r="C96" i="3"/>
  <c r="AB96" i="3" s="1"/>
  <c r="B96" i="3"/>
  <c r="A96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AC95" i="3" s="1"/>
  <c r="E95" i="3"/>
  <c r="D95" i="3"/>
  <c r="C95" i="3"/>
  <c r="AB95" i="3" s="1"/>
  <c r="B95" i="3"/>
  <c r="A95" i="3"/>
  <c r="AC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AB94" i="3" s="1"/>
  <c r="B94" i="3"/>
  <c r="A94" i="3"/>
  <c r="Z93" i="3"/>
  <c r="Y93" i="3"/>
  <c r="X93" i="3"/>
  <c r="W93" i="3"/>
  <c r="AA93" i="3" s="1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AC93" i="3" s="1"/>
  <c r="E93" i="3"/>
  <c r="D93" i="3"/>
  <c r="C93" i="3"/>
  <c r="AB93" i="3" s="1"/>
  <c r="B93" i="3"/>
  <c r="A93" i="3"/>
  <c r="AC92" i="3"/>
  <c r="Z92" i="3"/>
  <c r="Y92" i="3"/>
  <c r="X92" i="3"/>
  <c r="W92" i="3"/>
  <c r="AA92" i="3" s="1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AB92" i="3" s="1"/>
  <c r="B92" i="3"/>
  <c r="A92" i="3"/>
  <c r="AB91" i="3"/>
  <c r="Z91" i="3"/>
  <c r="Y91" i="3"/>
  <c r="X91" i="3"/>
  <c r="W91" i="3"/>
  <c r="AA91" i="3" s="1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AC91" i="3" s="1"/>
  <c r="C91" i="3"/>
  <c r="B91" i="3"/>
  <c r="A91" i="3"/>
  <c r="Z90" i="3"/>
  <c r="Y90" i="3"/>
  <c r="X90" i="3"/>
  <c r="W90" i="3"/>
  <c r="AA90" i="3" s="1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AB90" i="3" s="1"/>
  <c r="D90" i="3"/>
  <c r="AC90" i="3" s="1"/>
  <c r="C90" i="3"/>
  <c r="B90" i="3"/>
  <c r="A90" i="3"/>
  <c r="AB89" i="3"/>
  <c r="Z89" i="3"/>
  <c r="Y89" i="3"/>
  <c r="X89" i="3"/>
  <c r="W89" i="3"/>
  <c r="AA89" i="3" s="1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AC89" i="3" s="1"/>
  <c r="E89" i="3"/>
  <c r="D89" i="3"/>
  <c r="C89" i="3"/>
  <c r="B89" i="3"/>
  <c r="A89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AA88" i="3" s="1"/>
  <c r="E88" i="3"/>
  <c r="D88" i="3"/>
  <c r="C88" i="3"/>
  <c r="AB88" i="3" s="1"/>
  <c r="B88" i="3"/>
  <c r="A88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AC87" i="3" s="1"/>
  <c r="E87" i="3"/>
  <c r="D87" i="3"/>
  <c r="C87" i="3"/>
  <c r="AB87" i="3" s="1"/>
  <c r="B87" i="3"/>
  <c r="A87" i="3"/>
  <c r="AC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AB86" i="3" s="1"/>
  <c r="B86" i="3"/>
  <c r="A86" i="3"/>
  <c r="Z85" i="3"/>
  <c r="Y85" i="3"/>
  <c r="X85" i="3"/>
  <c r="W85" i="3"/>
  <c r="AA85" i="3" s="1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AC85" i="3" s="1"/>
  <c r="E85" i="3"/>
  <c r="D85" i="3"/>
  <c r="C85" i="3"/>
  <c r="AB85" i="3" s="1"/>
  <c r="B85" i="3"/>
  <c r="A85" i="3"/>
  <c r="AC84" i="3"/>
  <c r="Z84" i="3"/>
  <c r="Y84" i="3"/>
  <c r="X84" i="3"/>
  <c r="W84" i="3"/>
  <c r="AA84" i="3" s="1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AB84" i="3" s="1"/>
  <c r="B84" i="3"/>
  <c r="A84" i="3"/>
  <c r="AB83" i="3"/>
  <c r="Z83" i="3"/>
  <c r="Y83" i="3"/>
  <c r="X83" i="3"/>
  <c r="W83" i="3"/>
  <c r="AA83" i="3" s="1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AC83" i="3" s="1"/>
  <c r="C83" i="3"/>
  <c r="B83" i="3"/>
  <c r="A83" i="3"/>
  <c r="Z82" i="3"/>
  <c r="Y82" i="3"/>
  <c r="X82" i="3"/>
  <c r="W82" i="3"/>
  <c r="AA82" i="3" s="1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AB82" i="3" s="1"/>
  <c r="D82" i="3"/>
  <c r="AC82" i="3" s="1"/>
  <c r="C82" i="3"/>
  <c r="B82" i="3"/>
  <c r="A82" i="3"/>
  <c r="AB81" i="3"/>
  <c r="Z81" i="3"/>
  <c r="Y81" i="3"/>
  <c r="X81" i="3"/>
  <c r="W81" i="3"/>
  <c r="AA81" i="3" s="1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AC81" i="3" s="1"/>
  <c r="E81" i="3"/>
  <c r="D81" i="3"/>
  <c r="C81" i="3"/>
  <c r="B81" i="3"/>
  <c r="A81" i="3"/>
  <c r="Z80" i="3"/>
  <c r="Y80" i="3"/>
  <c r="X80" i="3"/>
  <c r="W80" i="3"/>
  <c r="AA80" i="3" s="1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AC80" i="3" s="1"/>
  <c r="E80" i="3"/>
  <c r="D80" i="3"/>
  <c r="C80" i="3"/>
  <c r="AB80" i="3" s="1"/>
  <c r="B80" i="3"/>
  <c r="A80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AC79" i="3" s="1"/>
  <c r="E79" i="3"/>
  <c r="D79" i="3"/>
  <c r="C79" i="3"/>
  <c r="AB79" i="3" s="1"/>
  <c r="B79" i="3"/>
  <c r="A79" i="3"/>
  <c r="AC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AB78" i="3" s="1"/>
  <c r="B78" i="3"/>
  <c r="A78" i="3"/>
  <c r="Z77" i="3"/>
  <c r="Y77" i="3"/>
  <c r="X77" i="3"/>
  <c r="W77" i="3"/>
  <c r="AA77" i="3" s="1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AC77" i="3" s="1"/>
  <c r="E77" i="3"/>
  <c r="D77" i="3"/>
  <c r="C77" i="3"/>
  <c r="AB77" i="3" s="1"/>
  <c r="B77" i="3"/>
  <c r="A77" i="3"/>
  <c r="AC76" i="3"/>
  <c r="Z76" i="3"/>
  <c r="Y76" i="3"/>
  <c r="X76" i="3"/>
  <c r="W76" i="3"/>
  <c r="AA76" i="3" s="1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AB76" i="3" s="1"/>
  <c r="B76" i="3"/>
  <c r="A76" i="3"/>
  <c r="AB75" i="3"/>
  <c r="Z75" i="3"/>
  <c r="Y75" i="3"/>
  <c r="X75" i="3"/>
  <c r="W75" i="3"/>
  <c r="AA75" i="3" s="1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AC75" i="3" s="1"/>
  <c r="C75" i="3"/>
  <c r="B75" i="3"/>
  <c r="A75" i="3"/>
  <c r="AC74" i="3"/>
  <c r="Z74" i="3"/>
  <c r="Y74" i="3"/>
  <c r="X74" i="3"/>
  <c r="W74" i="3"/>
  <c r="AA74" i="3" s="1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AB74" i="3" s="1"/>
  <c r="D74" i="3"/>
  <c r="C74" i="3"/>
  <c r="B74" i="3"/>
  <c r="A74" i="3"/>
  <c r="AB73" i="3"/>
  <c r="Z73" i="3"/>
  <c r="Y73" i="3"/>
  <c r="X73" i="3"/>
  <c r="W73" i="3"/>
  <c r="AA73" i="3" s="1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AC73" i="3" s="1"/>
  <c r="E73" i="3"/>
  <c r="D73" i="3"/>
  <c r="C73" i="3"/>
  <c r="B73" i="3"/>
  <c r="A73" i="3"/>
  <c r="Z72" i="3"/>
  <c r="Y72" i="3"/>
  <c r="X72" i="3"/>
  <c r="W72" i="3"/>
  <c r="AA72" i="3" s="1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AC72" i="3" s="1"/>
  <c r="E72" i="3"/>
  <c r="D72" i="3"/>
  <c r="C72" i="3"/>
  <c r="AB72" i="3" s="1"/>
  <c r="B72" i="3"/>
  <c r="A72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AC71" i="3" s="1"/>
  <c r="E71" i="3"/>
  <c r="D71" i="3"/>
  <c r="C71" i="3"/>
  <c r="AB71" i="3" s="1"/>
  <c r="B71" i="3"/>
  <c r="A71" i="3"/>
  <c r="AC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AB70" i="3" s="1"/>
  <c r="B70" i="3"/>
  <c r="A70" i="3"/>
  <c r="Z69" i="3"/>
  <c r="Y69" i="3"/>
  <c r="X69" i="3"/>
  <c r="W69" i="3"/>
  <c r="AA69" i="3" s="1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AC69" i="3" s="1"/>
  <c r="E69" i="3"/>
  <c r="D69" i="3"/>
  <c r="C69" i="3"/>
  <c r="AB69" i="3" s="1"/>
  <c r="B69" i="3"/>
  <c r="A69" i="3"/>
  <c r="AC68" i="3"/>
  <c r="Z68" i="3"/>
  <c r="Y68" i="3"/>
  <c r="X68" i="3"/>
  <c r="W68" i="3"/>
  <c r="AA68" i="3" s="1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AB68" i="3" s="1"/>
  <c r="B68" i="3"/>
  <c r="A68" i="3"/>
  <c r="AB67" i="3"/>
  <c r="Z67" i="3"/>
  <c r="Y67" i="3"/>
  <c r="X67" i="3"/>
  <c r="W67" i="3"/>
  <c r="AA67" i="3" s="1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AC67" i="3" s="1"/>
  <c r="C67" i="3"/>
  <c r="B67" i="3"/>
  <c r="A67" i="3"/>
  <c r="Z66" i="3"/>
  <c r="Y66" i="3"/>
  <c r="X66" i="3"/>
  <c r="W66" i="3"/>
  <c r="AA66" i="3" s="1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AB66" i="3" s="1"/>
  <c r="D66" i="3"/>
  <c r="AC66" i="3" s="1"/>
  <c r="C66" i="3"/>
  <c r="B66" i="3"/>
  <c r="A66" i="3"/>
  <c r="AB65" i="3"/>
  <c r="Z65" i="3"/>
  <c r="Y65" i="3"/>
  <c r="X65" i="3"/>
  <c r="W65" i="3"/>
  <c r="AA65" i="3" s="1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AC65" i="3" s="1"/>
  <c r="E65" i="3"/>
  <c r="D65" i="3"/>
  <c r="C65" i="3"/>
  <c r="B65" i="3"/>
  <c r="A65" i="3"/>
  <c r="Z64" i="3"/>
  <c r="Y64" i="3"/>
  <c r="X64" i="3"/>
  <c r="W64" i="3"/>
  <c r="AA64" i="3" s="1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AC64" i="3" s="1"/>
  <c r="E64" i="3"/>
  <c r="D64" i="3"/>
  <c r="C64" i="3"/>
  <c r="AB64" i="3" s="1"/>
  <c r="B64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AC63" i="3" s="1"/>
  <c r="E63" i="3"/>
  <c r="D63" i="3"/>
  <c r="C63" i="3"/>
  <c r="AB63" i="3" s="1"/>
  <c r="B63" i="3"/>
  <c r="A63" i="3"/>
  <c r="AC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AB62" i="3" s="1"/>
  <c r="B62" i="3"/>
  <c r="A62" i="3"/>
  <c r="Z61" i="3"/>
  <c r="Y61" i="3"/>
  <c r="X61" i="3"/>
  <c r="W61" i="3"/>
  <c r="AA61" i="3" s="1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AC61" i="3" s="1"/>
  <c r="E61" i="3"/>
  <c r="D61" i="3"/>
  <c r="C61" i="3"/>
  <c r="AB61" i="3" s="1"/>
  <c r="B61" i="3"/>
  <c r="A61" i="3"/>
  <c r="AC60" i="3"/>
  <c r="Z60" i="3"/>
  <c r="Y60" i="3"/>
  <c r="X60" i="3"/>
  <c r="W60" i="3"/>
  <c r="AA60" i="3" s="1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AB60" i="3" s="1"/>
  <c r="B60" i="3"/>
  <c r="A60" i="3"/>
  <c r="AB59" i="3"/>
  <c r="Z59" i="3"/>
  <c r="Y59" i="3"/>
  <c r="X59" i="3"/>
  <c r="W59" i="3"/>
  <c r="AA59" i="3" s="1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AC59" i="3" s="1"/>
  <c r="C59" i="3"/>
  <c r="B59" i="3"/>
  <c r="A59" i="3"/>
  <c r="Z58" i="3"/>
  <c r="Y58" i="3"/>
  <c r="X58" i="3"/>
  <c r="W58" i="3"/>
  <c r="AA58" i="3" s="1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AB58" i="3" s="1"/>
  <c r="D58" i="3"/>
  <c r="AC58" i="3" s="1"/>
  <c r="C58" i="3"/>
  <c r="B58" i="3"/>
  <c r="A58" i="3"/>
  <c r="AB57" i="3"/>
  <c r="Z57" i="3"/>
  <c r="Y57" i="3"/>
  <c r="X57" i="3"/>
  <c r="W57" i="3"/>
  <c r="AA57" i="3" s="1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AC57" i="3" s="1"/>
  <c r="E57" i="3"/>
  <c r="D57" i="3"/>
  <c r="C57" i="3"/>
  <c r="B57" i="3"/>
  <c r="A57" i="3"/>
  <c r="Z56" i="3"/>
  <c r="Y56" i="3"/>
  <c r="X56" i="3"/>
  <c r="W56" i="3"/>
  <c r="AA56" i="3" s="1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AC56" i="3" s="1"/>
  <c r="E56" i="3"/>
  <c r="D56" i="3"/>
  <c r="C56" i="3"/>
  <c r="AB56" i="3" s="1"/>
  <c r="B56" i="3"/>
  <c r="A56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AC55" i="3" s="1"/>
  <c r="E55" i="3"/>
  <c r="D55" i="3"/>
  <c r="C55" i="3"/>
  <c r="AB55" i="3" s="1"/>
  <c r="B55" i="3"/>
  <c r="A55" i="3"/>
  <c r="AC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AB54" i="3" s="1"/>
  <c r="B54" i="3"/>
  <c r="A54" i="3"/>
  <c r="Z53" i="3"/>
  <c r="Y53" i="3"/>
  <c r="X53" i="3"/>
  <c r="W53" i="3"/>
  <c r="AA53" i="3" s="1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AC53" i="3" s="1"/>
  <c r="E53" i="3"/>
  <c r="D53" i="3"/>
  <c r="C53" i="3"/>
  <c r="AB53" i="3" s="1"/>
  <c r="B53" i="3"/>
  <c r="A53" i="3"/>
  <c r="AC52" i="3"/>
  <c r="Z52" i="3"/>
  <c r="Y52" i="3"/>
  <c r="X52" i="3"/>
  <c r="W52" i="3"/>
  <c r="AA52" i="3" s="1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AB52" i="3" s="1"/>
  <c r="B52" i="3"/>
  <c r="A52" i="3"/>
  <c r="AB51" i="3"/>
  <c r="Z51" i="3"/>
  <c r="Y51" i="3"/>
  <c r="X51" i="3"/>
  <c r="W51" i="3"/>
  <c r="AA51" i="3" s="1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AC51" i="3" s="1"/>
  <c r="C51" i="3"/>
  <c r="B51" i="3"/>
  <c r="A51" i="3"/>
  <c r="AC50" i="3"/>
  <c r="Z50" i="3"/>
  <c r="Y50" i="3"/>
  <c r="X50" i="3"/>
  <c r="W50" i="3"/>
  <c r="AA50" i="3" s="1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AB50" i="3" s="1"/>
  <c r="D50" i="3"/>
  <c r="C50" i="3"/>
  <c r="B50" i="3"/>
  <c r="A50" i="3"/>
  <c r="AB49" i="3"/>
  <c r="Z49" i="3"/>
  <c r="Y49" i="3"/>
  <c r="X49" i="3"/>
  <c r="W49" i="3"/>
  <c r="AA49" i="3" s="1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AC49" i="3" s="1"/>
  <c r="E49" i="3"/>
  <c r="D49" i="3"/>
  <c r="C49" i="3"/>
  <c r="B49" i="3"/>
  <c r="A49" i="3"/>
  <c r="Z48" i="3"/>
  <c r="Y48" i="3"/>
  <c r="X48" i="3"/>
  <c r="W48" i="3"/>
  <c r="AA48" i="3" s="1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AC48" i="3" s="1"/>
  <c r="E48" i="3"/>
  <c r="D48" i="3"/>
  <c r="C48" i="3"/>
  <c r="AB48" i="3" s="1"/>
  <c r="B48" i="3"/>
  <c r="A48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AC47" i="3" s="1"/>
  <c r="E47" i="3"/>
  <c r="D47" i="3"/>
  <c r="C47" i="3"/>
  <c r="AB47" i="3" s="1"/>
  <c r="B47" i="3"/>
  <c r="A47" i="3"/>
  <c r="AC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B46" i="3" s="1"/>
  <c r="B46" i="3"/>
  <c r="A46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AA45" i="3" s="1"/>
  <c r="E45" i="3"/>
  <c r="D45" i="3"/>
  <c r="C45" i="3"/>
  <c r="AB45" i="3" s="1"/>
  <c r="B45" i="3"/>
  <c r="A45" i="3"/>
  <c r="AC44" i="3"/>
  <c r="Z44" i="3"/>
  <c r="Y44" i="3"/>
  <c r="X44" i="3"/>
  <c r="W44" i="3"/>
  <c r="AA44" i="3" s="1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AB44" i="3" s="1"/>
  <c r="B44" i="3"/>
  <c r="A44" i="3"/>
  <c r="AB43" i="3"/>
  <c r="Z43" i="3"/>
  <c r="Y43" i="3"/>
  <c r="X43" i="3"/>
  <c r="W43" i="3"/>
  <c r="AA43" i="3" s="1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AC43" i="3" s="1"/>
  <c r="C43" i="3"/>
  <c r="B43" i="3"/>
  <c r="A43" i="3"/>
  <c r="Z42" i="3"/>
  <c r="Y42" i="3"/>
  <c r="X42" i="3"/>
  <c r="W42" i="3"/>
  <c r="AA42" i="3" s="1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AB42" i="3" s="1"/>
  <c r="D42" i="3"/>
  <c r="AC42" i="3" s="1"/>
  <c r="C42" i="3"/>
  <c r="B42" i="3"/>
  <c r="A42" i="3"/>
  <c r="AB41" i="3"/>
  <c r="Z41" i="3"/>
  <c r="Y41" i="3"/>
  <c r="X41" i="3"/>
  <c r="W41" i="3"/>
  <c r="AA41" i="3" s="1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AC41" i="3" s="1"/>
  <c r="E41" i="3"/>
  <c r="D41" i="3"/>
  <c r="C41" i="3"/>
  <c r="B41" i="3"/>
  <c r="A41" i="3"/>
  <c r="Z40" i="3"/>
  <c r="Y40" i="3"/>
  <c r="X40" i="3"/>
  <c r="W40" i="3"/>
  <c r="AA40" i="3" s="1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AC40" i="3" s="1"/>
  <c r="E40" i="3"/>
  <c r="D40" i="3"/>
  <c r="C40" i="3"/>
  <c r="AB40" i="3" s="1"/>
  <c r="B40" i="3"/>
  <c r="A40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AC39" i="3" s="1"/>
  <c r="E39" i="3"/>
  <c r="D39" i="3"/>
  <c r="C39" i="3"/>
  <c r="AB39" i="3" s="1"/>
  <c r="B39" i="3"/>
  <c r="A39" i="3"/>
  <c r="AC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B38" i="3" s="1"/>
  <c r="B38" i="3"/>
  <c r="A38" i="3"/>
  <c r="Z37" i="3"/>
  <c r="Y37" i="3"/>
  <c r="X37" i="3"/>
  <c r="W37" i="3"/>
  <c r="AA37" i="3" s="1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AC37" i="3" s="1"/>
  <c r="E37" i="3"/>
  <c r="D37" i="3"/>
  <c r="C37" i="3"/>
  <c r="AB37" i="3" s="1"/>
  <c r="B37" i="3"/>
  <c r="A37" i="3"/>
  <c r="AC36" i="3"/>
  <c r="Z36" i="3"/>
  <c r="Y36" i="3"/>
  <c r="X36" i="3"/>
  <c r="W36" i="3"/>
  <c r="AA36" i="3" s="1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AB36" i="3" s="1"/>
  <c r="B36" i="3"/>
  <c r="A36" i="3"/>
  <c r="AB35" i="3"/>
  <c r="Z35" i="3"/>
  <c r="Y35" i="3"/>
  <c r="X35" i="3"/>
  <c r="W35" i="3"/>
  <c r="AA35" i="3" s="1"/>
  <c r="V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AC35" i="3" s="1"/>
  <c r="C35" i="3"/>
  <c r="B35" i="3"/>
  <c r="U35" i="3" s="1"/>
  <c r="Z34" i="3"/>
  <c r="Y34" i="3"/>
  <c r="X34" i="3"/>
  <c r="W34" i="3"/>
  <c r="AA34" i="3" s="1"/>
  <c r="V34" i="3"/>
  <c r="T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AB34" i="3" s="1"/>
  <c r="D34" i="3"/>
  <c r="AC34" i="3" s="1"/>
  <c r="C34" i="3"/>
  <c r="B34" i="3"/>
  <c r="S34" i="3" s="1"/>
  <c r="A34" i="3"/>
  <c r="AB33" i="3"/>
  <c r="Z33" i="3"/>
  <c r="Y33" i="3"/>
  <c r="X33" i="3"/>
  <c r="W33" i="3"/>
  <c r="AA33" i="3" s="1"/>
  <c r="V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AC33" i="3" s="1"/>
  <c r="E33" i="3"/>
  <c r="D33" i="3"/>
  <c r="T33" i="3" s="1"/>
  <c r="C33" i="3"/>
  <c r="B33" i="3"/>
  <c r="U33" i="3" s="1"/>
  <c r="A33" i="3"/>
  <c r="Z32" i="3"/>
  <c r="Y32" i="3"/>
  <c r="X32" i="3"/>
  <c r="W32" i="3"/>
  <c r="AA32" i="3" s="1"/>
  <c r="V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AC32" i="3" s="1"/>
  <c r="E32" i="3"/>
  <c r="D32" i="3"/>
  <c r="C32" i="3"/>
  <c r="AB32" i="3" s="1"/>
  <c r="B32" i="3"/>
  <c r="U32" i="3" s="1"/>
  <c r="A32" i="3"/>
  <c r="Z31" i="3"/>
  <c r="Y31" i="3"/>
  <c r="X31" i="3"/>
  <c r="W31" i="3"/>
  <c r="V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AC31" i="3" s="1"/>
  <c r="E31" i="3"/>
  <c r="D31" i="3"/>
  <c r="C31" i="3"/>
  <c r="U31" i="3" s="1"/>
  <c r="B31" i="3"/>
  <c r="A31" i="3"/>
  <c r="AC30" i="3"/>
  <c r="AA30" i="3"/>
  <c r="Z30" i="3"/>
  <c r="Y30" i="3"/>
  <c r="X30" i="3"/>
  <c r="W30" i="3"/>
  <c r="V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U30" i="3" s="1"/>
  <c r="B30" i="3"/>
  <c r="T30" i="3" s="1"/>
  <c r="A30" i="3"/>
  <c r="Z29" i="3"/>
  <c r="Y29" i="3"/>
  <c r="X29" i="3"/>
  <c r="W29" i="3"/>
  <c r="AA29" i="3" s="1"/>
  <c r="V29" i="3"/>
  <c r="U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AC29" i="3" s="1"/>
  <c r="E29" i="3"/>
  <c r="D29" i="3"/>
  <c r="C29" i="3"/>
  <c r="AB29" i="3" s="1"/>
  <c r="B29" i="3"/>
  <c r="S29" i="3" s="1"/>
  <c r="A29" i="3"/>
  <c r="AC28" i="3"/>
  <c r="Z28" i="3"/>
  <c r="Y28" i="3"/>
  <c r="X28" i="3"/>
  <c r="W28" i="3"/>
  <c r="AA28" i="3" s="1"/>
  <c r="V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AB28" i="3" s="1"/>
  <c r="B28" i="3"/>
  <c r="U28" i="3" s="1"/>
  <c r="A28" i="3"/>
  <c r="AB27" i="3"/>
  <c r="Z27" i="3"/>
  <c r="Y27" i="3"/>
  <c r="X27" i="3"/>
  <c r="W27" i="3"/>
  <c r="AA27" i="3" s="1"/>
  <c r="V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AC27" i="3" s="1"/>
  <c r="C27" i="3"/>
  <c r="B27" i="3"/>
  <c r="U27" i="3" s="1"/>
  <c r="A27" i="3"/>
  <c r="Z26" i="3"/>
  <c r="Y26" i="3"/>
  <c r="X26" i="3"/>
  <c r="W26" i="3"/>
  <c r="AA26" i="3" s="1"/>
  <c r="V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AB26" i="3" s="1"/>
  <c r="D26" i="3"/>
  <c r="AC26" i="3" s="1"/>
  <c r="C26" i="3"/>
  <c r="B26" i="3"/>
  <c r="S26" i="3" s="1"/>
  <c r="A26" i="3"/>
  <c r="AB25" i="3"/>
  <c r="Z25" i="3"/>
  <c r="Y25" i="3"/>
  <c r="X25" i="3"/>
  <c r="W25" i="3"/>
  <c r="AA25" i="3" s="1"/>
  <c r="V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AC25" i="3" s="1"/>
  <c r="E25" i="3"/>
  <c r="D25" i="3"/>
  <c r="T25" i="3" s="1"/>
  <c r="C25" i="3"/>
  <c r="B25" i="3"/>
  <c r="U25" i="3" s="1"/>
  <c r="A25" i="3"/>
  <c r="Z24" i="3"/>
  <c r="Y24" i="3"/>
  <c r="X24" i="3"/>
  <c r="W24" i="3"/>
  <c r="AA24" i="3" s="1"/>
  <c r="V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AC24" i="3" s="1"/>
  <c r="E24" i="3"/>
  <c r="D24" i="3"/>
  <c r="C24" i="3"/>
  <c r="AB24" i="3" s="1"/>
  <c r="B24" i="3"/>
  <c r="U24" i="3" s="1"/>
  <c r="A24" i="3"/>
  <c r="Z23" i="3"/>
  <c r="Y23" i="3"/>
  <c r="X23" i="3"/>
  <c r="W23" i="3"/>
  <c r="V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AC23" i="3" s="1"/>
  <c r="E23" i="3"/>
  <c r="D23" i="3"/>
  <c r="C23" i="3"/>
  <c r="U23" i="3" s="1"/>
  <c r="B23" i="3"/>
  <c r="A23" i="3"/>
  <c r="AC22" i="3"/>
  <c r="AA22" i="3"/>
  <c r="Z22" i="3"/>
  <c r="Y22" i="3"/>
  <c r="X22" i="3"/>
  <c r="W22" i="3"/>
  <c r="V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U22" i="3" s="1"/>
  <c r="B22" i="3"/>
  <c r="T22" i="3" s="1"/>
  <c r="A22" i="3"/>
  <c r="Z21" i="3"/>
  <c r="Y21" i="3"/>
  <c r="X21" i="3"/>
  <c r="W21" i="3"/>
  <c r="AA21" i="3" s="1"/>
  <c r="V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AC21" i="3" s="1"/>
  <c r="E21" i="3"/>
  <c r="D21" i="3"/>
  <c r="C21" i="3"/>
  <c r="AB21" i="3" s="1"/>
  <c r="B21" i="3"/>
  <c r="S21" i="3" s="1"/>
  <c r="A21" i="3"/>
  <c r="AC20" i="3"/>
  <c r="Z20" i="3"/>
  <c r="Y20" i="3"/>
  <c r="X20" i="3"/>
  <c r="W20" i="3"/>
  <c r="AA20" i="3" s="1"/>
  <c r="V20" i="3"/>
  <c r="U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AB20" i="3" s="1"/>
  <c r="B20" i="3"/>
  <c r="T20" i="3" s="1"/>
  <c r="A20" i="3"/>
  <c r="AB19" i="3"/>
  <c r="Z19" i="3"/>
  <c r="Y19" i="3"/>
  <c r="X19" i="3"/>
  <c r="W19" i="3"/>
  <c r="AA19" i="3" s="1"/>
  <c r="V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AC19" i="3" s="1"/>
  <c r="C19" i="3"/>
  <c r="B19" i="3"/>
  <c r="U19" i="3" s="1"/>
  <c r="A19" i="3"/>
  <c r="Z18" i="3"/>
  <c r="Y18" i="3"/>
  <c r="X18" i="3"/>
  <c r="W18" i="3"/>
  <c r="AA18" i="3" s="1"/>
  <c r="V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AB18" i="3" s="1"/>
  <c r="D18" i="3"/>
  <c r="AC18" i="3" s="1"/>
  <c r="C18" i="3"/>
  <c r="B18" i="3"/>
  <c r="S18" i="3" s="1"/>
  <c r="A18" i="3"/>
  <c r="AB17" i="3"/>
  <c r="Z17" i="3"/>
  <c r="Y17" i="3"/>
  <c r="X17" i="3"/>
  <c r="W17" i="3"/>
  <c r="AA17" i="3" s="1"/>
  <c r="V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AC17" i="3" s="1"/>
  <c r="E17" i="3"/>
  <c r="D17" i="3"/>
  <c r="T17" i="3" s="1"/>
  <c r="C17" i="3"/>
  <c r="B17" i="3"/>
  <c r="U17" i="3" s="1"/>
  <c r="A17" i="3"/>
  <c r="Z16" i="3"/>
  <c r="Y16" i="3"/>
  <c r="X16" i="3"/>
  <c r="W16" i="3"/>
  <c r="AA16" i="3" s="1"/>
  <c r="V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AC16" i="3" s="1"/>
  <c r="E16" i="3"/>
  <c r="D16" i="3"/>
  <c r="C16" i="3"/>
  <c r="AB16" i="3" s="1"/>
  <c r="B16" i="3"/>
  <c r="T16" i="3" s="1"/>
  <c r="A16" i="3"/>
  <c r="Z15" i="3"/>
  <c r="Y15" i="3"/>
  <c r="X15" i="3"/>
  <c r="W15" i="3"/>
  <c r="V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AC15" i="3" s="1"/>
  <c r="E15" i="3"/>
  <c r="D15" i="3"/>
  <c r="C15" i="3"/>
  <c r="AB15" i="3" s="1"/>
  <c r="B15" i="3"/>
  <c r="U15" i="3" s="1"/>
  <c r="A15" i="3"/>
  <c r="AC14" i="3"/>
  <c r="AA14" i="3"/>
  <c r="Z14" i="3"/>
  <c r="Y14" i="3"/>
  <c r="X14" i="3"/>
  <c r="W14" i="3"/>
  <c r="V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U14" i="3" s="1"/>
  <c r="B14" i="3"/>
  <c r="T14" i="3" s="1"/>
  <c r="A14" i="3"/>
  <c r="Z13" i="3"/>
  <c r="Y13" i="3"/>
  <c r="X13" i="3"/>
  <c r="W13" i="3"/>
  <c r="AA13" i="3" s="1"/>
  <c r="V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AC13" i="3" s="1"/>
  <c r="E13" i="3"/>
  <c r="D13" i="3"/>
  <c r="C13" i="3"/>
  <c r="AB13" i="3" s="1"/>
  <c r="B13" i="3"/>
  <c r="S13" i="3" s="1"/>
  <c r="A13" i="3"/>
  <c r="AC12" i="3"/>
  <c r="Z12" i="3"/>
  <c r="Y12" i="3"/>
  <c r="X12" i="3"/>
  <c r="W12" i="3"/>
  <c r="AA12" i="3" s="1"/>
  <c r="V12" i="3"/>
  <c r="U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AB12" i="3" s="1"/>
  <c r="B12" i="3"/>
  <c r="T12" i="3" s="1"/>
  <c r="A12" i="3"/>
  <c r="AB11" i="3"/>
  <c r="Z11" i="3"/>
  <c r="Y11" i="3"/>
  <c r="X11" i="3"/>
  <c r="W11" i="3"/>
  <c r="AA11" i="3" s="1"/>
  <c r="V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AC11" i="3" s="1"/>
  <c r="C11" i="3"/>
  <c r="B11" i="3"/>
  <c r="U11" i="3" s="1"/>
  <c r="A11" i="3"/>
  <c r="Z10" i="3"/>
  <c r="Y10" i="3"/>
  <c r="X10" i="3"/>
  <c r="W10" i="3"/>
  <c r="AA10" i="3" s="1"/>
  <c r="V10" i="3"/>
  <c r="U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AB10" i="3" s="1"/>
  <c r="D10" i="3"/>
  <c r="AC10" i="3" s="1"/>
  <c r="C10" i="3"/>
  <c r="B10" i="3"/>
  <c r="S10" i="3" s="1"/>
  <c r="A10" i="3"/>
  <c r="AB9" i="3"/>
  <c r="Z9" i="3"/>
  <c r="Z4" i="3" s="1"/>
  <c r="Z5" i="3" s="1"/>
  <c r="Y9" i="3"/>
  <c r="X9" i="3"/>
  <c r="W9" i="3"/>
  <c r="AA9" i="3" s="1"/>
  <c r="V9" i="3"/>
  <c r="R9" i="3"/>
  <c r="R4" i="3" s="1"/>
  <c r="R5" i="3" s="1"/>
  <c r="Q9" i="3"/>
  <c r="P9" i="3"/>
  <c r="O9" i="3"/>
  <c r="N9" i="3"/>
  <c r="M9" i="3"/>
  <c r="L9" i="3"/>
  <c r="K9" i="3"/>
  <c r="J9" i="3"/>
  <c r="I9" i="3"/>
  <c r="H9" i="3"/>
  <c r="G9" i="3"/>
  <c r="F9" i="3"/>
  <c r="AC9" i="3" s="1"/>
  <c r="E9" i="3"/>
  <c r="D9" i="3"/>
  <c r="T9" i="3" s="1"/>
  <c r="C9" i="3"/>
  <c r="B9" i="3"/>
  <c r="U9" i="3" s="1"/>
  <c r="A9" i="3"/>
  <c r="Z8" i="3"/>
  <c r="Y8" i="3"/>
  <c r="X8" i="3"/>
  <c r="W8" i="3"/>
  <c r="V8" i="3"/>
  <c r="R8" i="3"/>
  <c r="Q8" i="3"/>
  <c r="P8" i="3"/>
  <c r="O8" i="3"/>
  <c r="N8" i="3"/>
  <c r="M8" i="3"/>
  <c r="L8" i="3"/>
  <c r="K8" i="3"/>
  <c r="J8" i="3"/>
  <c r="I8" i="3"/>
  <c r="I4" i="3" s="1"/>
  <c r="I5" i="3" s="1"/>
  <c r="H8" i="3"/>
  <c r="G8" i="3"/>
  <c r="G4" i="3" s="1"/>
  <c r="G5" i="3" s="1"/>
  <c r="F8" i="3"/>
  <c r="AA8" i="3" s="1"/>
  <c r="E8" i="3"/>
  <c r="D8" i="3"/>
  <c r="C8" i="3"/>
  <c r="AB8" i="3" s="1"/>
  <c r="B8" i="3"/>
  <c r="T8" i="3" s="1"/>
  <c r="A8" i="3"/>
  <c r="Z7" i="3"/>
  <c r="Y7" i="3"/>
  <c r="X7" i="3"/>
  <c r="X4" i="3" s="1"/>
  <c r="X5" i="3" s="1"/>
  <c r="W7" i="3"/>
  <c r="V7" i="3"/>
  <c r="R7" i="3"/>
  <c r="Q7" i="3"/>
  <c r="P7" i="3"/>
  <c r="P4" i="3" s="1"/>
  <c r="O7" i="3"/>
  <c r="N7" i="3"/>
  <c r="M7" i="3"/>
  <c r="L7" i="3"/>
  <c r="L4" i="3" s="1"/>
  <c r="L5" i="3" s="1"/>
  <c r="K7" i="3"/>
  <c r="K4" i="3" s="1"/>
  <c r="K5" i="3" s="1"/>
  <c r="J7" i="3"/>
  <c r="I7" i="3"/>
  <c r="H7" i="3"/>
  <c r="G7" i="3"/>
  <c r="F7" i="3"/>
  <c r="AC7" i="3" s="1"/>
  <c r="E7" i="3"/>
  <c r="D7" i="3"/>
  <c r="D4" i="3" s="1"/>
  <c r="D5" i="3" s="1"/>
  <c r="C7" i="3"/>
  <c r="C4" i="3" s="1"/>
  <c r="C5" i="3" s="1"/>
  <c r="B7" i="3"/>
  <c r="A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4" i="3"/>
  <c r="Y5" i="3" s="1"/>
  <c r="W4" i="3"/>
  <c r="W5" i="3" s="1"/>
  <c r="V4" i="3"/>
  <c r="V5" i="3" s="1"/>
  <c r="Q4" i="3"/>
  <c r="N4" i="3"/>
  <c r="N5" i="3" s="1"/>
  <c r="M4" i="3"/>
  <c r="M5" i="3" s="1"/>
  <c r="J4" i="3"/>
  <c r="J5" i="3" s="1"/>
  <c r="H4" i="3"/>
  <c r="H5" i="3" s="1"/>
  <c r="F4" i="3"/>
  <c r="F5" i="3" s="1"/>
  <c r="E4" i="3"/>
  <c r="E5" i="3" s="1"/>
  <c r="B4" i="3"/>
  <c r="B5" i="3" s="1"/>
  <c r="Z3" i="3"/>
  <c r="Y3" i="3"/>
  <c r="W3" i="3"/>
  <c r="V3" i="3"/>
  <c r="R3" i="3"/>
  <c r="Q3" i="3"/>
  <c r="P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C2" i="3"/>
  <c r="AB2" i="3"/>
  <c r="AA2" i="3"/>
  <c r="Z2" i="3"/>
  <c r="Y2" i="3"/>
  <c r="X2" i="3"/>
  <c r="W2" i="3"/>
  <c r="V2" i="3"/>
  <c r="U2" i="3"/>
  <c r="T2" i="3"/>
  <c r="S2" i="3"/>
  <c r="N2" i="3"/>
  <c r="R2" i="3" s="1"/>
  <c r="M2" i="3"/>
  <c r="L2" i="3"/>
  <c r="K2" i="3"/>
  <c r="J2" i="3"/>
  <c r="I2" i="3"/>
  <c r="H2" i="3"/>
  <c r="G2" i="3"/>
  <c r="F2" i="3"/>
  <c r="E2" i="3"/>
  <c r="D2" i="3"/>
  <c r="C2" i="3"/>
  <c r="B2" i="3"/>
  <c r="X3" i="3" l="1"/>
  <c r="U8" i="3"/>
  <c r="AC8" i="3"/>
  <c r="AC4" i="3" s="1"/>
  <c r="AC5" i="3" s="1"/>
  <c r="T13" i="3"/>
  <c r="U16" i="3"/>
  <c r="T21" i="3"/>
  <c r="T29" i="3"/>
  <c r="AC88" i="3"/>
  <c r="S7" i="3"/>
  <c r="AA7" i="3"/>
  <c r="T10" i="3"/>
  <c r="U13" i="3"/>
  <c r="S15" i="3"/>
  <c r="AA15" i="3"/>
  <c r="T18" i="3"/>
  <c r="U21" i="3"/>
  <c r="S23" i="3"/>
  <c r="AA23" i="3"/>
  <c r="T26" i="3"/>
  <c r="S31" i="3"/>
  <c r="AA31" i="3"/>
  <c r="AA39" i="3"/>
  <c r="AC45" i="3"/>
  <c r="AA47" i="3"/>
  <c r="AA55" i="3"/>
  <c r="AA63" i="3"/>
  <c r="AA71" i="3"/>
  <c r="AA79" i="3"/>
  <c r="AA87" i="3"/>
  <c r="AA95" i="3"/>
  <c r="AA103" i="3"/>
  <c r="T7" i="3"/>
  <c r="AB7" i="3"/>
  <c r="S12" i="3"/>
  <c r="T15" i="3"/>
  <c r="U18" i="3"/>
  <c r="S20" i="3"/>
  <c r="T23" i="3"/>
  <c r="AB23" i="3"/>
  <c r="U26" i="3"/>
  <c r="S28" i="3"/>
  <c r="T31" i="3"/>
  <c r="AB31" i="3"/>
  <c r="U34" i="3"/>
  <c r="AB111" i="3"/>
  <c r="Q2" i="3"/>
  <c r="P2" i="3" s="1"/>
  <c r="P5" i="3" s="1"/>
  <c r="U7" i="3"/>
  <c r="S9" i="3"/>
  <c r="S17" i="3"/>
  <c r="S25" i="3"/>
  <c r="T28" i="3"/>
  <c r="S33" i="3"/>
  <c r="S14" i="3"/>
  <c r="S22" i="3"/>
  <c r="S11" i="3"/>
  <c r="AB14" i="3"/>
  <c r="S19" i="3"/>
  <c r="AB22" i="3"/>
  <c r="S27" i="3"/>
  <c r="AB30" i="3"/>
  <c r="S35" i="3"/>
  <c r="S8" i="3"/>
  <c r="T11" i="3"/>
  <c r="T19" i="3"/>
  <c r="T27" i="3"/>
  <c r="S32" i="3"/>
  <c r="T35" i="3"/>
  <c r="T24" i="3"/>
  <c r="T32" i="3"/>
  <c r="AC236" i="3"/>
  <c r="AC3" i="3" s="1"/>
  <c r="AC244" i="3"/>
  <c r="AC268" i="3"/>
  <c r="AC276" i="3"/>
  <c r="AC284" i="3"/>
  <c r="AC529" i="3"/>
  <c r="AA275" i="3"/>
  <c r="AA283" i="3"/>
  <c r="AA291" i="3"/>
  <c r="AA299" i="3"/>
  <c r="AA307" i="3"/>
  <c r="AB312" i="3"/>
  <c r="AA312" i="3"/>
  <c r="AA327" i="3"/>
  <c r="AB404" i="3"/>
  <c r="AB436" i="3"/>
  <c r="AB468" i="3"/>
  <c r="AA391" i="3"/>
  <c r="AA423" i="3"/>
  <c r="AA455" i="3"/>
  <c r="AA114" i="3"/>
  <c r="AA122" i="3"/>
  <c r="AA130" i="3"/>
  <c r="AA138" i="3"/>
  <c r="AA146" i="3"/>
  <c r="AA154" i="3"/>
  <c r="AA162" i="3"/>
  <c r="AA170" i="3"/>
  <c r="AA178" i="3"/>
  <c r="AA186" i="3"/>
  <c r="AA194" i="3"/>
  <c r="AA202" i="3"/>
  <c r="AA210" i="3"/>
  <c r="AA218" i="3"/>
  <c r="AA375" i="3"/>
  <c r="AA527" i="3"/>
  <c r="AA535" i="3"/>
  <c r="AA313" i="3"/>
  <c r="AA315" i="3"/>
  <c r="AA316" i="3"/>
  <c r="AA367" i="3"/>
  <c r="AB380" i="3"/>
  <c r="AB484" i="3"/>
  <c r="AB492" i="3"/>
  <c r="AB500" i="3"/>
  <c r="AB508" i="3"/>
  <c r="AB516" i="3"/>
  <c r="AB524" i="3"/>
  <c r="AB532" i="3"/>
  <c r="AA324" i="3"/>
  <c r="AA351" i="3"/>
  <c r="AB372" i="3"/>
  <c r="AB412" i="3"/>
  <c r="AB444" i="3"/>
  <c r="AB476" i="3"/>
  <c r="U3" i="3" l="1"/>
  <c r="U4" i="3"/>
  <c r="U5" i="3" s="1"/>
  <c r="AB4" i="3"/>
  <c r="AB5" i="3" s="1"/>
  <c r="AB3" i="3"/>
  <c r="AA4" i="3"/>
  <c r="AA5" i="3" s="1"/>
  <c r="AA3" i="3"/>
  <c r="S4" i="3"/>
  <c r="S5" i="3" s="1"/>
  <c r="S3" i="3"/>
  <c r="T4" i="3"/>
  <c r="T5" i="3" s="1"/>
  <c r="T3" i="3"/>
  <c r="Q5" i="3"/>
  <c r="C7" i="2" s="1"/>
  <c r="B7" i="2" s="1"/>
  <c r="C4" i="2" l="1"/>
  <c r="B4" i="2" s="1"/>
  <c r="C8" i="2"/>
  <c r="B8" i="2" s="1"/>
  <c r="C5" i="2"/>
  <c r="B5" i="2" s="1"/>
  <c r="C6" i="2"/>
  <c r="B6" i="2" s="1"/>
</calcChain>
</file>

<file path=xl/sharedStrings.xml><?xml version="1.0" encoding="utf-8"?>
<sst xmlns="http://schemas.openxmlformats.org/spreadsheetml/2006/main" count="112" uniqueCount="58">
  <si>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</si>
  <si>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</si>
  <si>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</si>
  <si>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</si>
  <si>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</si>
  <si>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</si>
  <si>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</si>
  <si>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</si>
  <si>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</si>
  <si>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</si>
  <si>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</si>
  <si>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</si>
  <si>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</si>
  <si>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</si>
  <si>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</si>
  <si>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Nantes</t>
  </si>
  <si>
    <t>Lille</t>
  </si>
  <si>
    <t>Monaco</t>
  </si>
  <si>
    <t>Rennes</t>
  </si>
  <si>
    <t>Paris St-G</t>
  </si>
  <si>
    <t>Montpellier</t>
  </si>
  <si>
    <t>AC Ajaccio</t>
  </si>
  <si>
    <t>Lens</t>
  </si>
  <si>
    <t>Auxerre</t>
  </si>
  <si>
    <t>Angers</t>
  </si>
  <si>
    <t>ESTAC Troyes</t>
  </si>
  <si>
    <t>Toulouse</t>
  </si>
  <si>
    <t>Reims</t>
  </si>
  <si>
    <t>Clermont</t>
  </si>
  <si>
    <t>Nice</t>
  </si>
  <si>
    <t>Strasbourg</t>
  </si>
  <si>
    <t>Brest</t>
  </si>
  <si>
    <t>Marseille</t>
  </si>
  <si>
    <t>Lyon</t>
  </si>
  <si>
    <t>Lorient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</si>
  <si>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</si>
  <si>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</si>
  <si>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</si>
  <si>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</si>
  <si>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</si>
  <si>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</si>
  <si>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</si>
  <si>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</si>
  <si>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</si>
  <si>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</si>
  <si>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</si>
  <si>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</si>
  <si>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</si>
  <si>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</si>
  <si>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</si>
  <si>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</si>
  <si>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Underdog and Under 2.5</t>
  </si>
  <si>
    <t>Draw and Over 2.5</t>
  </si>
  <si>
    <t>Away and Under 2.5</t>
  </si>
  <si>
    <t>Count of Bets</t>
  </si>
  <si>
    <t>Count of Wins</t>
  </si>
  <si>
    <t>Totals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</si>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</sst>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opLeftCell="L1" zoomScale="70" zoomScaleNormal="70" workbookViewId="0">
      <selection activeCell="T28" sqref="T28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3.1</v>
      </c>
      <c r="D2" s="1">
        <v>3.3</v>
      </c>
      <c r="E2" s="1">
        <v>2.25</v>
      </c>
      <c r="F2">
        <v>1.89</v>
      </c>
      <c r="G2">
        <v>1.84</v>
      </c>
      <c r="H2">
        <v>1.73</v>
      </c>
      <c r="I2">
        <v>2.1</v>
      </c>
      <c r="J2">
        <v>2.2400000000000002</v>
      </c>
      <c r="K2">
        <v>1.6</v>
      </c>
      <c r="L2">
        <v>1.6</v>
      </c>
      <c r="M2">
        <v>1.32</v>
      </c>
      <c r="N2">
        <v>1.3</v>
      </c>
      <c r="O2">
        <v>1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2.1</v>
      </c>
      <c r="D3" s="1">
        <v>3.5</v>
      </c>
      <c r="E3" s="1">
        <v>3.1</v>
      </c>
      <c r="F3">
        <v>1.71</v>
      </c>
      <c r="G3">
        <v>2.06</v>
      </c>
      <c r="H3">
        <v>1.6</v>
      </c>
      <c r="I3">
        <v>2.3199999999999998</v>
      </c>
      <c r="J3">
        <v>1.55</v>
      </c>
      <c r="K3">
        <v>2.35</v>
      </c>
      <c r="L3">
        <v>1.31</v>
      </c>
      <c r="M3">
        <v>1.67</v>
      </c>
      <c r="N3">
        <v>1.25</v>
      </c>
      <c r="O3">
        <v>1</v>
      </c>
      <c r="P3">
        <v>1</v>
      </c>
      <c r="Q3" s="2">
        <v>1</v>
      </c>
    </row>
    <row r="4" spans="1:17" x14ac:dyDescent="0.3">
      <c r="A4" t="s">
        <v>19</v>
      </c>
      <c r="B4" t="s">
        <v>20</v>
      </c>
      <c r="C4" s="1">
        <v>1.07</v>
      </c>
      <c r="D4" s="1">
        <v>11</v>
      </c>
      <c r="E4" s="1">
        <v>26</v>
      </c>
      <c r="F4">
        <v>1.17</v>
      </c>
      <c r="G4">
        <v>4.5999999999999996</v>
      </c>
      <c r="H4">
        <v>1.91</v>
      </c>
      <c r="I4">
        <v>1.88</v>
      </c>
      <c r="J4">
        <v>1.01</v>
      </c>
      <c r="K4">
        <v>14</v>
      </c>
      <c r="L4">
        <v>1.01</v>
      </c>
      <c r="M4">
        <v>8.1</v>
      </c>
      <c r="N4">
        <v>1.04</v>
      </c>
      <c r="O4">
        <v>5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3.1</v>
      </c>
      <c r="D5" s="1">
        <v>3.2</v>
      </c>
      <c r="E5" s="1">
        <v>2.2999999999999998</v>
      </c>
      <c r="F5">
        <v>2.19</v>
      </c>
      <c r="G5">
        <v>1.63</v>
      </c>
      <c r="H5">
        <v>1.89</v>
      </c>
      <c r="I5">
        <v>1.9</v>
      </c>
      <c r="J5">
        <v>2.21</v>
      </c>
      <c r="K5">
        <v>1.61</v>
      </c>
      <c r="L5">
        <v>1.58</v>
      </c>
      <c r="M5">
        <v>1.33</v>
      </c>
      <c r="N5">
        <v>1.31</v>
      </c>
      <c r="O5">
        <v>0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2.2000000000000002</v>
      </c>
      <c r="D6" s="1">
        <v>3.1</v>
      </c>
      <c r="E6" s="1">
        <v>3.4</v>
      </c>
      <c r="F6">
        <v>2.08</v>
      </c>
      <c r="G6">
        <v>1.69</v>
      </c>
      <c r="H6">
        <v>1.84</v>
      </c>
      <c r="I6">
        <v>1.95</v>
      </c>
      <c r="J6">
        <v>1.53</v>
      </c>
      <c r="K6">
        <v>2.4</v>
      </c>
      <c r="L6">
        <v>1.28</v>
      </c>
      <c r="M6">
        <v>1.63</v>
      </c>
      <c r="N6">
        <v>1.32</v>
      </c>
      <c r="O6">
        <v>2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2.62</v>
      </c>
      <c r="D7" s="1">
        <v>3.2</v>
      </c>
      <c r="E7" s="1">
        <v>2.62</v>
      </c>
      <c r="F7">
        <v>2.0699999999999998</v>
      </c>
      <c r="G7">
        <v>1.7</v>
      </c>
      <c r="H7">
        <v>1.8</v>
      </c>
      <c r="I7">
        <v>2</v>
      </c>
      <c r="J7">
        <v>1.87</v>
      </c>
      <c r="K7">
        <v>1.87</v>
      </c>
      <c r="L7">
        <v>1.44</v>
      </c>
      <c r="M7">
        <v>1.44</v>
      </c>
      <c r="N7">
        <v>1.31</v>
      </c>
      <c r="O7">
        <v>0</v>
      </c>
      <c r="P7">
        <v>3</v>
      </c>
      <c r="Q7" s="2">
        <v>1</v>
      </c>
    </row>
    <row r="8" spans="1:17" x14ac:dyDescent="0.3">
      <c r="A8" t="s">
        <v>27</v>
      </c>
      <c r="B8" t="s">
        <v>28</v>
      </c>
      <c r="C8" s="1">
        <v>2.0499999999999998</v>
      </c>
      <c r="D8" s="1">
        <v>3.2</v>
      </c>
      <c r="E8" s="1">
        <v>3.7</v>
      </c>
      <c r="F8">
        <v>2.13</v>
      </c>
      <c r="G8">
        <v>1.66</v>
      </c>
      <c r="H8">
        <v>1.89</v>
      </c>
      <c r="I8">
        <v>1.9</v>
      </c>
      <c r="J8">
        <v>1.45</v>
      </c>
      <c r="K8">
        <v>2.63</v>
      </c>
      <c r="L8">
        <v>1.24</v>
      </c>
      <c r="M8">
        <v>1.71</v>
      </c>
      <c r="N8">
        <v>1.32</v>
      </c>
      <c r="O8">
        <v>2</v>
      </c>
      <c r="P8">
        <v>4</v>
      </c>
      <c r="Q8" s="2">
        <v>1</v>
      </c>
    </row>
    <row r="9" spans="1:17" x14ac:dyDescent="0.3">
      <c r="A9" t="s">
        <v>29</v>
      </c>
      <c r="B9" t="s">
        <v>30</v>
      </c>
      <c r="C9" s="1">
        <v>2.15</v>
      </c>
      <c r="D9" s="1">
        <v>3.25</v>
      </c>
      <c r="E9" s="1">
        <v>3.4</v>
      </c>
      <c r="F9">
        <v>2.04</v>
      </c>
      <c r="G9">
        <v>1.72</v>
      </c>
      <c r="H9">
        <v>1.84</v>
      </c>
      <c r="I9">
        <v>1.96</v>
      </c>
      <c r="J9">
        <v>1.52</v>
      </c>
      <c r="K9">
        <v>2.42</v>
      </c>
      <c r="L9">
        <v>1.28</v>
      </c>
      <c r="M9">
        <v>1.66</v>
      </c>
      <c r="N9">
        <v>1.3</v>
      </c>
      <c r="O9">
        <v>1</v>
      </c>
      <c r="P9">
        <v>1</v>
      </c>
      <c r="Q9" s="2">
        <v>1</v>
      </c>
    </row>
    <row r="10" spans="1:17" x14ac:dyDescent="0.3">
      <c r="A10" t="s">
        <v>31</v>
      </c>
      <c r="B10" t="s">
        <v>32</v>
      </c>
      <c r="C10" s="1">
        <v>4</v>
      </c>
      <c r="D10" s="1">
        <v>3.7</v>
      </c>
      <c r="E10" s="1">
        <v>1.8</v>
      </c>
      <c r="F10">
        <v>1.71</v>
      </c>
      <c r="G10">
        <v>2.0499999999999998</v>
      </c>
      <c r="H10">
        <v>1.65</v>
      </c>
      <c r="I10">
        <v>2.2200000000000002</v>
      </c>
      <c r="J10">
        <v>3.08</v>
      </c>
      <c r="K10">
        <v>1.34</v>
      </c>
      <c r="L10">
        <v>1.93</v>
      </c>
      <c r="M10">
        <v>1.2</v>
      </c>
      <c r="N10">
        <v>1.24</v>
      </c>
      <c r="O10">
        <v>3</v>
      </c>
      <c r="P10">
        <v>1</v>
      </c>
      <c r="Q10" s="2">
        <v>1</v>
      </c>
    </row>
    <row r="11" spans="1:17" x14ac:dyDescent="0.3">
      <c r="A11" t="s">
        <v>33</v>
      </c>
      <c r="B11" t="s">
        <v>25</v>
      </c>
      <c r="C11" s="1">
        <v>1.25</v>
      </c>
      <c r="D11" s="1">
        <v>5.5</v>
      </c>
      <c r="E11" s="1">
        <v>9</v>
      </c>
      <c r="F11">
        <v>1.44</v>
      </c>
      <c r="G11">
        <v>2.65</v>
      </c>
      <c r="H11">
        <v>1.76</v>
      </c>
      <c r="I11">
        <v>2.0499999999999998</v>
      </c>
      <c r="J11">
        <v>1.08</v>
      </c>
      <c r="K11">
        <v>6.5</v>
      </c>
      <c r="L11">
        <v>1.05</v>
      </c>
      <c r="M11">
        <v>3.54</v>
      </c>
      <c r="N11">
        <v>1.1100000000000001</v>
      </c>
      <c r="O11">
        <v>4</v>
      </c>
      <c r="P11">
        <v>1</v>
      </c>
      <c r="Q11">
        <v>2</v>
      </c>
    </row>
    <row r="12" spans="1:17" x14ac:dyDescent="0.3">
      <c r="A12" t="s">
        <v>17</v>
      </c>
      <c r="B12" t="s">
        <v>22</v>
      </c>
      <c r="C12" s="1">
        <v>1.7</v>
      </c>
      <c r="D12" s="1">
        <v>3.9</v>
      </c>
      <c r="E12" s="1">
        <v>4.33</v>
      </c>
      <c r="F12">
        <v>1.64</v>
      </c>
      <c r="G12">
        <v>2.17</v>
      </c>
      <c r="H12">
        <v>1.62</v>
      </c>
      <c r="I12">
        <v>2.29</v>
      </c>
      <c r="J12">
        <v>1.3</v>
      </c>
      <c r="K12">
        <v>3.32</v>
      </c>
      <c r="L12">
        <v>1.17</v>
      </c>
      <c r="M12">
        <v>2.06</v>
      </c>
      <c r="N12">
        <v>1.2</v>
      </c>
      <c r="O12">
        <v>1</v>
      </c>
      <c r="P12">
        <v>4</v>
      </c>
      <c r="Q12">
        <v>2</v>
      </c>
    </row>
    <row r="13" spans="1:17" x14ac:dyDescent="0.3">
      <c r="A13" t="s">
        <v>32</v>
      </c>
      <c r="B13" t="s">
        <v>15</v>
      </c>
      <c r="C13" s="1">
        <v>1.55</v>
      </c>
      <c r="D13" s="1">
        <v>4</v>
      </c>
      <c r="E13" s="1">
        <v>5.5</v>
      </c>
      <c r="F13">
        <v>1.78</v>
      </c>
      <c r="G13">
        <v>1.96</v>
      </c>
      <c r="H13">
        <v>1.83</v>
      </c>
      <c r="I13">
        <v>1.97</v>
      </c>
      <c r="J13">
        <v>1.2</v>
      </c>
      <c r="K13">
        <v>4.25</v>
      </c>
      <c r="L13">
        <v>1.1100000000000001</v>
      </c>
      <c r="M13">
        <v>2.36</v>
      </c>
      <c r="N13">
        <v>1.2</v>
      </c>
      <c r="O13">
        <v>2</v>
      </c>
      <c r="P13">
        <v>1</v>
      </c>
      <c r="Q13">
        <v>2</v>
      </c>
    </row>
    <row r="14" spans="1:17" x14ac:dyDescent="0.3">
      <c r="A14" t="s">
        <v>30</v>
      </c>
      <c r="B14" t="s">
        <v>27</v>
      </c>
      <c r="C14" s="1">
        <v>1.75</v>
      </c>
      <c r="D14" s="1">
        <v>3.5</v>
      </c>
      <c r="E14" s="1">
        <v>4.5999999999999996</v>
      </c>
      <c r="F14">
        <v>2.12</v>
      </c>
      <c r="G14">
        <v>1.67</v>
      </c>
      <c r="H14">
        <v>2.0099999999999998</v>
      </c>
      <c r="I14">
        <v>1.79</v>
      </c>
      <c r="J14">
        <v>1.28</v>
      </c>
      <c r="K14">
        <v>3.45</v>
      </c>
      <c r="L14">
        <v>1.1499999999999999</v>
      </c>
      <c r="M14">
        <v>2.0099999999999998</v>
      </c>
      <c r="N14">
        <v>1.27</v>
      </c>
      <c r="O14">
        <v>1</v>
      </c>
      <c r="P14">
        <v>1</v>
      </c>
      <c r="Q14">
        <v>2</v>
      </c>
    </row>
    <row r="15" spans="1:17" x14ac:dyDescent="0.3">
      <c r="A15" t="s">
        <v>28</v>
      </c>
      <c r="B15" t="s">
        <v>29</v>
      </c>
      <c r="C15">
        <v>3.6</v>
      </c>
      <c r="D15">
        <v>3.4</v>
      </c>
      <c r="E15">
        <v>2</v>
      </c>
      <c r="F15">
        <v>1.97</v>
      </c>
      <c r="G15">
        <v>1.77</v>
      </c>
      <c r="H15">
        <v>1.8</v>
      </c>
      <c r="I15">
        <v>2.0099999999999998</v>
      </c>
      <c r="J15">
        <v>2.64</v>
      </c>
      <c r="K15">
        <v>1.45</v>
      </c>
      <c r="L15">
        <v>1.74</v>
      </c>
      <c r="M15">
        <v>1.25</v>
      </c>
      <c r="N15">
        <v>1.28</v>
      </c>
      <c r="O15">
        <v>1</v>
      </c>
      <c r="P15">
        <v>0</v>
      </c>
      <c r="Q15">
        <v>2</v>
      </c>
    </row>
    <row r="16" spans="1:17" x14ac:dyDescent="0.3">
      <c r="A16" t="s">
        <v>24</v>
      </c>
      <c r="B16" t="s">
        <v>31</v>
      </c>
      <c r="C16">
        <v>2.2000000000000002</v>
      </c>
      <c r="D16">
        <v>3.3</v>
      </c>
      <c r="E16">
        <v>3.2</v>
      </c>
      <c r="F16">
        <v>1.94</v>
      </c>
      <c r="G16">
        <v>1.8</v>
      </c>
      <c r="H16">
        <v>1.75</v>
      </c>
      <c r="I16">
        <v>2.06</v>
      </c>
      <c r="J16">
        <v>1.58</v>
      </c>
      <c r="K16">
        <v>2.2799999999999998</v>
      </c>
      <c r="L16">
        <v>1.31</v>
      </c>
      <c r="M16">
        <v>1.61</v>
      </c>
      <c r="N16">
        <v>1.3</v>
      </c>
      <c r="O16">
        <v>1</v>
      </c>
      <c r="P16">
        <v>3</v>
      </c>
      <c r="Q16">
        <v>2</v>
      </c>
    </row>
    <row r="17" spans="1:17" x14ac:dyDescent="0.3">
      <c r="A17" t="s">
        <v>26</v>
      </c>
      <c r="B17" t="s">
        <v>34</v>
      </c>
      <c r="C17">
        <v>1.95</v>
      </c>
      <c r="D17">
        <v>3.5</v>
      </c>
      <c r="E17">
        <v>3.6</v>
      </c>
      <c r="F17">
        <v>1.98</v>
      </c>
      <c r="G17">
        <v>1.76</v>
      </c>
      <c r="H17">
        <v>1.82</v>
      </c>
      <c r="I17">
        <v>1.98</v>
      </c>
      <c r="J17">
        <v>1.44</v>
      </c>
      <c r="K17">
        <v>2.67</v>
      </c>
      <c r="L17">
        <v>1.25</v>
      </c>
      <c r="M17">
        <v>1.79</v>
      </c>
      <c r="N17">
        <v>1.26</v>
      </c>
      <c r="O17">
        <v>2</v>
      </c>
      <c r="P17">
        <v>2</v>
      </c>
      <c r="Q17">
        <v>2</v>
      </c>
    </row>
    <row r="18" spans="1:17" x14ac:dyDescent="0.3">
      <c r="A18" t="s">
        <v>20</v>
      </c>
      <c r="B18" t="s">
        <v>23</v>
      </c>
      <c r="C18">
        <v>2.1</v>
      </c>
      <c r="D18">
        <v>3.4</v>
      </c>
      <c r="E18">
        <v>3.4</v>
      </c>
      <c r="F18">
        <v>1.94</v>
      </c>
      <c r="G18">
        <v>1.8</v>
      </c>
      <c r="H18">
        <v>1.78</v>
      </c>
      <c r="I18">
        <v>2.0299999999999998</v>
      </c>
      <c r="J18">
        <v>1.5</v>
      </c>
      <c r="K18">
        <v>2.4700000000000002</v>
      </c>
      <c r="L18">
        <v>1.28</v>
      </c>
      <c r="M18">
        <v>1.69</v>
      </c>
      <c r="N18">
        <v>1.28</v>
      </c>
      <c r="O18">
        <v>1</v>
      </c>
      <c r="P18">
        <v>2</v>
      </c>
      <c r="Q18">
        <v>2</v>
      </c>
    </row>
    <row r="19" spans="1:17" x14ac:dyDescent="0.3">
      <c r="A19" t="s">
        <v>18</v>
      </c>
      <c r="B19" t="s">
        <v>21</v>
      </c>
      <c r="C19">
        <v>1.36</v>
      </c>
      <c r="D19">
        <v>4.4000000000000004</v>
      </c>
      <c r="E19">
        <v>8</v>
      </c>
      <c r="F19">
        <v>1.86</v>
      </c>
      <c r="G19">
        <v>1.87</v>
      </c>
      <c r="H19">
        <v>2.1</v>
      </c>
      <c r="I19">
        <v>1.73</v>
      </c>
      <c r="J19">
        <v>1.1100000000000001</v>
      </c>
      <c r="K19">
        <v>6</v>
      </c>
      <c r="L19">
        <v>1.06</v>
      </c>
      <c r="M19">
        <v>2.88</v>
      </c>
      <c r="N19">
        <v>1.17</v>
      </c>
      <c r="O19">
        <v>2</v>
      </c>
      <c r="P19">
        <v>1</v>
      </c>
      <c r="Q19">
        <v>2</v>
      </c>
    </row>
    <row r="20" spans="1:17" x14ac:dyDescent="0.3">
      <c r="A20" t="s">
        <v>16</v>
      </c>
      <c r="B20" t="s">
        <v>19</v>
      </c>
      <c r="C20">
        <v>6</v>
      </c>
      <c r="D20">
        <v>4.5999999999999996</v>
      </c>
      <c r="E20">
        <v>1.44</v>
      </c>
      <c r="F20">
        <v>1.52</v>
      </c>
      <c r="G20">
        <v>2.41</v>
      </c>
      <c r="H20">
        <v>1.66</v>
      </c>
      <c r="I20">
        <v>2.2200000000000002</v>
      </c>
      <c r="J20">
        <v>5</v>
      </c>
      <c r="K20">
        <v>1.1499999999999999</v>
      </c>
      <c r="L20">
        <v>2.69</v>
      </c>
      <c r="M20">
        <v>1.0900000000000001</v>
      </c>
      <c r="N20">
        <v>1.1499999999999999</v>
      </c>
      <c r="O20">
        <v>1</v>
      </c>
      <c r="P20">
        <v>7</v>
      </c>
      <c r="Q20">
        <v>2</v>
      </c>
    </row>
    <row r="21" spans="1:17" x14ac:dyDescent="0.3">
      <c r="A21" t="s">
        <v>21</v>
      </c>
      <c r="B21" t="s">
        <v>16</v>
      </c>
      <c r="C21">
        <v>3.4</v>
      </c>
      <c r="D21">
        <v>3.1</v>
      </c>
      <c r="E21">
        <v>2.2000000000000002</v>
      </c>
      <c r="F21">
        <v>2.39</v>
      </c>
      <c r="G21">
        <v>1.53</v>
      </c>
      <c r="H21">
        <v>2.04</v>
      </c>
      <c r="I21">
        <v>1.77</v>
      </c>
      <c r="J21">
        <v>2.37</v>
      </c>
      <c r="K21">
        <v>1.54</v>
      </c>
      <c r="L21">
        <v>1.61</v>
      </c>
      <c r="M21">
        <v>1.28</v>
      </c>
      <c r="N21">
        <v>1.33</v>
      </c>
      <c r="O21">
        <v>1</v>
      </c>
      <c r="P21">
        <v>3</v>
      </c>
      <c r="Q21">
        <v>3</v>
      </c>
    </row>
    <row r="22" spans="1:17" x14ac:dyDescent="0.3">
      <c r="A22" t="s">
        <v>23</v>
      </c>
      <c r="B22" t="s">
        <v>30</v>
      </c>
      <c r="C22">
        <v>3.4</v>
      </c>
      <c r="D22">
        <v>3.4</v>
      </c>
      <c r="E22">
        <v>2.1</v>
      </c>
      <c r="F22">
        <v>1.89</v>
      </c>
      <c r="G22">
        <v>1.84</v>
      </c>
      <c r="H22">
        <v>1.74</v>
      </c>
      <c r="I22">
        <v>2.08</v>
      </c>
      <c r="J22">
        <v>2.4700000000000002</v>
      </c>
      <c r="K22">
        <v>1.5</v>
      </c>
      <c r="L22">
        <v>1.69</v>
      </c>
      <c r="M22">
        <v>1.28</v>
      </c>
      <c r="N22">
        <v>1.28</v>
      </c>
      <c r="O22">
        <v>1</v>
      </c>
      <c r="P22">
        <v>0</v>
      </c>
      <c r="Q22">
        <v>3</v>
      </c>
    </row>
    <row r="23" spans="1:17" x14ac:dyDescent="0.3">
      <c r="A23" t="s">
        <v>22</v>
      </c>
      <c r="B23" t="s">
        <v>18</v>
      </c>
      <c r="C23">
        <v>2.4500000000000002</v>
      </c>
      <c r="D23">
        <v>3.4</v>
      </c>
      <c r="E23">
        <v>2.62</v>
      </c>
      <c r="F23">
        <v>1.76</v>
      </c>
      <c r="G23">
        <v>1.99</v>
      </c>
      <c r="H23">
        <v>1.61</v>
      </c>
      <c r="I23">
        <v>2.31</v>
      </c>
      <c r="J23">
        <v>1.79</v>
      </c>
      <c r="K23">
        <v>1.95</v>
      </c>
      <c r="L23">
        <v>1.43</v>
      </c>
      <c r="M23">
        <v>1.5</v>
      </c>
      <c r="N23">
        <v>1.27</v>
      </c>
      <c r="O23">
        <v>2</v>
      </c>
      <c r="P23">
        <v>1</v>
      </c>
      <c r="Q23">
        <v>3</v>
      </c>
    </row>
    <row r="24" spans="1:17" x14ac:dyDescent="0.3">
      <c r="A24" t="s">
        <v>15</v>
      </c>
      <c r="B24" t="s">
        <v>26</v>
      </c>
      <c r="C24">
        <v>2.2999999999999998</v>
      </c>
      <c r="D24">
        <v>3.25</v>
      </c>
      <c r="E24">
        <v>3</v>
      </c>
      <c r="F24">
        <v>1.88</v>
      </c>
      <c r="G24">
        <v>1.85</v>
      </c>
      <c r="H24">
        <v>1.71</v>
      </c>
      <c r="I24">
        <v>2.13</v>
      </c>
      <c r="J24">
        <v>1.66</v>
      </c>
      <c r="K24">
        <v>2.13</v>
      </c>
      <c r="L24">
        <v>1.35</v>
      </c>
      <c r="M24">
        <v>1.55</v>
      </c>
      <c r="N24">
        <v>1.3</v>
      </c>
      <c r="O24">
        <v>3</v>
      </c>
      <c r="P24">
        <v>1</v>
      </c>
      <c r="Q24">
        <v>3</v>
      </c>
    </row>
    <row r="25" spans="1:17" x14ac:dyDescent="0.3">
      <c r="A25" t="s">
        <v>34</v>
      </c>
      <c r="B25" t="s">
        <v>28</v>
      </c>
      <c r="C25">
        <v>2</v>
      </c>
      <c r="D25">
        <v>3.3</v>
      </c>
      <c r="E25">
        <v>3.5</v>
      </c>
      <c r="F25">
        <v>2</v>
      </c>
      <c r="G25">
        <v>1.75</v>
      </c>
      <c r="H25">
        <v>1.82</v>
      </c>
      <c r="I25">
        <v>1.98</v>
      </c>
      <c r="J25">
        <v>1.46</v>
      </c>
      <c r="K25">
        <v>2.6</v>
      </c>
      <c r="L25">
        <v>1.25</v>
      </c>
      <c r="M25">
        <v>1.72</v>
      </c>
      <c r="N25">
        <v>1.28</v>
      </c>
      <c r="O25">
        <v>2</v>
      </c>
      <c r="P25">
        <v>1</v>
      </c>
      <c r="Q25">
        <v>3</v>
      </c>
    </row>
    <row r="26" spans="1:17" x14ac:dyDescent="0.3">
      <c r="A26" t="s">
        <v>31</v>
      </c>
      <c r="B26" t="s">
        <v>20</v>
      </c>
      <c r="C26">
        <v>1.86</v>
      </c>
      <c r="D26">
        <v>3.6</v>
      </c>
      <c r="E26">
        <v>3.9</v>
      </c>
      <c r="F26">
        <v>1.73</v>
      </c>
      <c r="G26">
        <v>2.0299999999999998</v>
      </c>
      <c r="H26">
        <v>1.65</v>
      </c>
      <c r="I26">
        <v>2.23</v>
      </c>
      <c r="J26">
        <v>1.37</v>
      </c>
      <c r="K26">
        <v>2.92</v>
      </c>
      <c r="L26">
        <v>1.22</v>
      </c>
      <c r="M26">
        <v>1.86</v>
      </c>
      <c r="N26">
        <v>1.25</v>
      </c>
      <c r="O26">
        <v>0</v>
      </c>
      <c r="P26">
        <v>7</v>
      </c>
      <c r="Q26">
        <v>3</v>
      </c>
    </row>
    <row r="27" spans="1:17" x14ac:dyDescent="0.3">
      <c r="A27" t="s">
        <v>29</v>
      </c>
      <c r="B27" t="s">
        <v>32</v>
      </c>
      <c r="C27">
        <v>2.8</v>
      </c>
      <c r="D27">
        <v>3.3</v>
      </c>
      <c r="E27">
        <v>2.4</v>
      </c>
      <c r="F27">
        <v>1.91</v>
      </c>
      <c r="G27">
        <v>1.82</v>
      </c>
      <c r="H27">
        <v>1.73</v>
      </c>
      <c r="I27">
        <v>2.1</v>
      </c>
      <c r="J27">
        <v>2</v>
      </c>
      <c r="K27">
        <v>1.74</v>
      </c>
      <c r="L27">
        <v>1.51</v>
      </c>
      <c r="M27">
        <v>1.39</v>
      </c>
      <c r="N27">
        <v>1.29</v>
      </c>
      <c r="O27">
        <v>0</v>
      </c>
      <c r="P27">
        <v>3</v>
      </c>
      <c r="Q27">
        <v>3</v>
      </c>
    </row>
    <row r="28" spans="1:17" x14ac:dyDescent="0.3">
      <c r="A28" t="s">
        <v>25</v>
      </c>
      <c r="B28" t="s">
        <v>24</v>
      </c>
      <c r="C28">
        <v>2.4500000000000002</v>
      </c>
      <c r="D28">
        <v>3.25</v>
      </c>
      <c r="E28">
        <v>2.8</v>
      </c>
      <c r="F28">
        <v>2</v>
      </c>
      <c r="G28">
        <v>1.75</v>
      </c>
      <c r="H28">
        <v>1.79</v>
      </c>
      <c r="I28">
        <v>2.0099999999999998</v>
      </c>
      <c r="J28">
        <v>1.73</v>
      </c>
      <c r="K28">
        <v>2.02</v>
      </c>
      <c r="L28">
        <v>1.39</v>
      </c>
      <c r="M28">
        <v>1.51</v>
      </c>
      <c r="N28">
        <v>1.3</v>
      </c>
      <c r="O28">
        <v>3</v>
      </c>
      <c r="P28">
        <v>1</v>
      </c>
      <c r="Q28">
        <v>3</v>
      </c>
    </row>
    <row r="29" spans="1:17" x14ac:dyDescent="0.3">
      <c r="A29" t="s">
        <v>27</v>
      </c>
      <c r="B29" t="s">
        <v>33</v>
      </c>
      <c r="C29">
        <v>4.2</v>
      </c>
      <c r="D29">
        <v>3.9</v>
      </c>
      <c r="E29">
        <v>1.72</v>
      </c>
      <c r="F29">
        <v>1.61</v>
      </c>
      <c r="G29">
        <v>2.23</v>
      </c>
      <c r="H29">
        <v>1.59</v>
      </c>
      <c r="I29">
        <v>2.34</v>
      </c>
      <c r="J29">
        <v>3.27</v>
      </c>
      <c r="K29">
        <v>1.31</v>
      </c>
      <c r="L29">
        <v>2.02</v>
      </c>
      <c r="M29">
        <v>1.18</v>
      </c>
      <c r="N29">
        <v>1.2</v>
      </c>
      <c r="O29">
        <v>1</v>
      </c>
      <c r="P29">
        <v>1</v>
      </c>
      <c r="Q29">
        <v>3</v>
      </c>
    </row>
    <row r="30" spans="1:17" x14ac:dyDescent="0.3">
      <c r="A30" t="s">
        <v>19</v>
      </c>
      <c r="B30" t="s">
        <v>17</v>
      </c>
      <c r="C30">
        <v>1.1499999999999999</v>
      </c>
      <c r="D30">
        <v>7.5</v>
      </c>
      <c r="E30">
        <v>13</v>
      </c>
      <c r="F30">
        <v>1.22</v>
      </c>
      <c r="G30">
        <v>4</v>
      </c>
      <c r="H30">
        <v>1.59</v>
      </c>
      <c r="I30">
        <v>2.36</v>
      </c>
      <c r="J30">
        <v>1.04</v>
      </c>
      <c r="K30">
        <v>9.5</v>
      </c>
      <c r="L30">
        <v>1.03</v>
      </c>
      <c r="M30">
        <v>4.8499999999999996</v>
      </c>
      <c r="N30">
        <v>1.07</v>
      </c>
      <c r="O30">
        <v>1</v>
      </c>
      <c r="P30">
        <v>1</v>
      </c>
      <c r="Q30">
        <v>3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16" sqref="B16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Both Teams to Score - Yes</v>
      </c>
      <c r="C4">
        <f>LARGE(Analysis!$5:$5, 1)</f>
        <v>1.4117241379310348</v>
      </c>
    </row>
    <row r="5" spans="2:3" x14ac:dyDescent="0.3">
      <c r="B5" t="str">
        <f>_xlfn.XLOOKUP(C5, Analysis!$5:$5, Analysis!$1:$1)</f>
        <v>Second Outcome</v>
      </c>
      <c r="C5">
        <f>LARGE(Analysis!$5:$5, 2)</f>
        <v>1.2886206896551724</v>
      </c>
    </row>
    <row r="6" spans="2:3" x14ac:dyDescent="0.3">
      <c r="B6" t="str">
        <f>_xlfn.XLOOKUP(C6, Analysis!$5:$5, Analysis!$1:$1)</f>
        <v>Over 2.5</v>
      </c>
      <c r="C6">
        <f>LARGE(Analysis!$5:$5, 3)</f>
        <v>1.2734482758620687</v>
      </c>
    </row>
    <row r="7" spans="2:3" x14ac:dyDescent="0.3">
      <c r="B7" t="str">
        <f>_xlfn.XLOOKUP(C7, Analysis!$5:$5, Analysis!$1:$1)</f>
        <v>Third Outcome</v>
      </c>
      <c r="C7">
        <f>LARGE(Analysis!$5:$5, 4)</f>
        <v>1.252758620689655</v>
      </c>
    </row>
    <row r="8" spans="2:3" x14ac:dyDescent="0.3">
      <c r="B8" t="str">
        <f>_xlfn.XLOOKUP(C8, Analysis!$5:$5, Analysis!$1:$1)</f>
        <v>Draw</v>
      </c>
      <c r="C8">
        <f>LARGE(Analysis!$5:$5, 5)</f>
        <v>1.1982758620689655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tabSelected="1" zoomScale="70" zoomScaleNormal="70" workbookViewId="0">
      <selection activeCell="Q22" sqref="Q22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hidden="1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37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  <c r="W1" s="4" t="s">
        <v>47</v>
      </c>
      <c r="X1" s="4" t="s">
        <v>48</v>
      </c>
      <c r="Y1" s="4" t="s">
        <v>49</v>
      </c>
      <c r="Z1" s="4" t="s">
        <v>50</v>
      </c>
      <c r="AA1" s="5" t="s">
        <v>51</v>
      </c>
      <c r="AB1" s="5" t="s">
        <v>52</v>
      </c>
      <c r="AC1" s="5" t="s">
        <v>53</v>
      </c>
    </row>
    <row r="2" spans="1:29" x14ac:dyDescent="0.3">
      <c r="A2" s="6" t="s">
        <v>54</v>
      </c>
      <c r="B2">
        <f>COUNT('Raw Data'!$O:$O)</f>
        <v>29</v>
      </c>
      <c r="C2">
        <f>COUNT('Raw Data'!$O:$O)</f>
        <v>29</v>
      </c>
      <c r="D2">
        <f>COUNT('Raw Data'!$O:$O)</f>
        <v>29</v>
      </c>
      <c r="E2">
        <f>COUNT('Raw Data'!$O:$O)</f>
        <v>29</v>
      </c>
      <c r="F2">
        <f>COUNT('Raw Data'!$O:$O)</f>
        <v>29</v>
      </c>
      <c r="G2">
        <f>COUNT('Raw Data'!$O:$O)</f>
        <v>29</v>
      </c>
      <c r="H2">
        <f>COUNT('Raw Data'!$O:$O)</f>
        <v>29</v>
      </c>
      <c r="I2">
        <f>COUNT('Raw Data'!$O:$O)-COUNTIF($C7:$C1048576, "&gt;0")</f>
        <v>20</v>
      </c>
      <c r="J2">
        <f>COUNT('Raw Data'!$O:$O)-COUNTIF($C7:$C1048576, "&gt;0")</f>
        <v>20</v>
      </c>
      <c r="K2">
        <f>COUNT('Raw Data'!$O:$O)</f>
        <v>29</v>
      </c>
      <c r="L2">
        <f>COUNT('Raw Data'!$O:$O)</f>
        <v>29</v>
      </c>
      <c r="M2">
        <f>COUNT('Raw Data'!$O:$O)</f>
        <v>29</v>
      </c>
      <c r="N2">
        <f>COUNTIF(O:O, TRUE())</f>
        <v>19</v>
      </c>
      <c r="P2">
        <f>Q2</f>
        <v>10</v>
      </c>
      <c r="Q2">
        <f>B2-N2</f>
        <v>10</v>
      </c>
      <c r="R2">
        <f>N2</f>
        <v>19</v>
      </c>
      <c r="S2">
        <f>COUNT('Raw Data'!$O:$O)</f>
        <v>29</v>
      </c>
      <c r="T2">
        <f>COUNT('Raw Data'!$O:$O)</f>
        <v>29</v>
      </c>
      <c r="U2">
        <f>COUNT('Raw Data'!$O:$O)</f>
        <v>29</v>
      </c>
      <c r="V2">
        <f>COUNT('Raw Data'!$O:$O)</f>
        <v>29</v>
      </c>
      <c r="W2">
        <f>COUNT('Raw Data'!$O:$O)</f>
        <v>29</v>
      </c>
      <c r="X2">
        <f>COUNT('Raw Data'!$O:$O)-COUNTIF(C7:C1048576, "&gt;4")</f>
        <v>28</v>
      </c>
      <c r="Y2">
        <f>COUNT('Raw Data'!$O:$O)-COUNTIF(C7:C1048576, "&gt;4")</f>
        <v>28</v>
      </c>
      <c r="Z2">
        <f>COUNTIF('Raw Data'!D:D, "&lt;4")</f>
        <v>23</v>
      </c>
      <c r="AA2">
        <f>COUNT('Raw Data'!$O:$O)-1</f>
        <v>28</v>
      </c>
      <c r="AB2">
        <f>COUNT('Raw Data'!$O:$O)-1</f>
        <v>28</v>
      </c>
      <c r="AC2">
        <f>COUNT('Raw Data'!$O:$O)-1</f>
        <v>28</v>
      </c>
    </row>
    <row r="3" spans="1:29" x14ac:dyDescent="0.3">
      <c r="A3" s="6" t="s">
        <v>55</v>
      </c>
      <c r="B3">
        <f t="shared" ref="B3:N3" si="0">COUNTIF(B7:B1048576, "&gt;0")</f>
        <v>11</v>
      </c>
      <c r="C3">
        <f t="shared" si="0"/>
        <v>9</v>
      </c>
      <c r="D3">
        <f t="shared" si="0"/>
        <v>9</v>
      </c>
      <c r="E3">
        <f t="shared" si="0"/>
        <v>20</v>
      </c>
      <c r="F3">
        <f t="shared" si="0"/>
        <v>9</v>
      </c>
      <c r="G3">
        <f t="shared" si="0"/>
        <v>23</v>
      </c>
      <c r="H3">
        <f t="shared" si="0"/>
        <v>6</v>
      </c>
      <c r="I3">
        <f t="shared" si="0"/>
        <v>11</v>
      </c>
      <c r="J3">
        <f t="shared" si="0"/>
        <v>9</v>
      </c>
      <c r="K3">
        <f t="shared" si="0"/>
        <v>20</v>
      </c>
      <c r="L3">
        <f t="shared" si="0"/>
        <v>18</v>
      </c>
      <c r="M3">
        <f t="shared" si="0"/>
        <v>20</v>
      </c>
      <c r="N3">
        <f t="shared" si="0"/>
        <v>8</v>
      </c>
      <c r="P3">
        <f t="shared" ref="P3:AC3" si="1">COUNTIF(P7:P1048576, "&gt;0")</f>
        <v>3</v>
      </c>
      <c r="Q3">
        <f t="shared" si="1"/>
        <v>3</v>
      </c>
      <c r="R3">
        <f t="shared" si="1"/>
        <v>5</v>
      </c>
      <c r="S3">
        <f t="shared" si="1"/>
        <v>12</v>
      </c>
      <c r="T3">
        <f t="shared" si="1"/>
        <v>10</v>
      </c>
      <c r="U3">
        <f t="shared" si="1"/>
        <v>10</v>
      </c>
      <c r="V3">
        <f t="shared" si="1"/>
        <v>11</v>
      </c>
      <c r="W3">
        <f t="shared" si="1"/>
        <v>8</v>
      </c>
      <c r="X3">
        <f t="shared" si="1"/>
        <v>11</v>
      </c>
      <c r="Y3">
        <f t="shared" si="1"/>
        <v>9</v>
      </c>
      <c r="Z3">
        <f t="shared" si="1"/>
        <v>8</v>
      </c>
      <c r="AA3">
        <f t="shared" si="1"/>
        <v>2</v>
      </c>
      <c r="AB3">
        <f t="shared" si="1"/>
        <v>2</v>
      </c>
      <c r="AC3">
        <f t="shared" si="1"/>
        <v>0</v>
      </c>
    </row>
    <row r="4" spans="1:29" x14ac:dyDescent="0.3">
      <c r="A4" s="6" t="s">
        <v>56</v>
      </c>
      <c r="B4">
        <f t="shared" ref="B4:N4" si="2">SUM(B7:B1048576)</f>
        <v>25.43</v>
      </c>
      <c r="C4">
        <f t="shared" si="2"/>
        <v>34.75</v>
      </c>
      <c r="D4">
        <f t="shared" si="2"/>
        <v>27.189999999999998</v>
      </c>
      <c r="E4">
        <f t="shared" si="2"/>
        <v>36.929999999999993</v>
      </c>
      <c r="F4">
        <f t="shared" si="2"/>
        <v>16.64</v>
      </c>
      <c r="G4">
        <f t="shared" si="2"/>
        <v>40.940000000000012</v>
      </c>
      <c r="H4">
        <f t="shared" si="2"/>
        <v>12.32</v>
      </c>
      <c r="I4">
        <f t="shared" si="2"/>
        <v>19.23</v>
      </c>
      <c r="J4">
        <f t="shared" si="2"/>
        <v>19.919999999999998</v>
      </c>
      <c r="K4">
        <f t="shared" si="2"/>
        <v>27.51</v>
      </c>
      <c r="L4">
        <f t="shared" si="2"/>
        <v>31.57</v>
      </c>
      <c r="M4">
        <f t="shared" si="2"/>
        <v>24.900000000000002</v>
      </c>
      <c r="N4">
        <f t="shared" si="2"/>
        <v>14.43</v>
      </c>
      <c r="P4">
        <f t="shared" ref="P4:AC4" si="3">SUM(P7:P1048576)</f>
        <v>11</v>
      </c>
      <c r="Q4">
        <f t="shared" si="3"/>
        <v>6.04</v>
      </c>
      <c r="R4">
        <f t="shared" si="3"/>
        <v>18.53</v>
      </c>
      <c r="S4">
        <f t="shared" si="3"/>
        <v>23.09</v>
      </c>
      <c r="T4">
        <f t="shared" si="3"/>
        <v>37.369999999999997</v>
      </c>
      <c r="U4">
        <f t="shared" si="3"/>
        <v>36.33</v>
      </c>
      <c r="V4">
        <f t="shared" si="3"/>
        <v>20.47</v>
      </c>
      <c r="W4">
        <f t="shared" si="3"/>
        <v>29.529999999999998</v>
      </c>
      <c r="X4">
        <f t="shared" si="3"/>
        <v>30.449999999999996</v>
      </c>
      <c r="Y4">
        <f t="shared" si="3"/>
        <v>28.4</v>
      </c>
      <c r="Z4">
        <f t="shared" si="3"/>
        <v>27.25</v>
      </c>
      <c r="AA4">
        <f t="shared" si="3"/>
        <v>13.517999999999999</v>
      </c>
      <c r="AB4">
        <f t="shared" si="3"/>
        <v>13.378</v>
      </c>
      <c r="AC4">
        <f t="shared" si="3"/>
        <v>0</v>
      </c>
    </row>
    <row r="5" spans="1:29" x14ac:dyDescent="0.3">
      <c r="A5" s="6" t="s">
        <v>36</v>
      </c>
      <c r="B5">
        <f t="shared" ref="B5:N5" si="4">B4/B2</f>
        <v>0.87689655172413794</v>
      </c>
      <c r="C5">
        <f t="shared" si="4"/>
        <v>1.1982758620689655</v>
      </c>
      <c r="D5">
        <f t="shared" si="4"/>
        <v>0.9375862068965517</v>
      </c>
      <c r="E5">
        <f t="shared" si="4"/>
        <v>1.2734482758620687</v>
      </c>
      <c r="F5">
        <f t="shared" si="4"/>
        <v>0.57379310344827583</v>
      </c>
      <c r="G5">
        <f t="shared" si="4"/>
        <v>1.4117241379310348</v>
      </c>
      <c r="H5">
        <f t="shared" si="4"/>
        <v>0.42482758620689653</v>
      </c>
      <c r="I5">
        <f t="shared" si="4"/>
        <v>0.96150000000000002</v>
      </c>
      <c r="J5">
        <f t="shared" si="4"/>
        <v>0.99599999999999989</v>
      </c>
      <c r="K5">
        <f t="shared" si="4"/>
        <v>0.94862068965517243</v>
      </c>
      <c r="L5">
        <f t="shared" si="4"/>
        <v>1.0886206896551724</v>
      </c>
      <c r="M5">
        <f t="shared" si="4"/>
        <v>0.85862068965517246</v>
      </c>
      <c r="N5">
        <f t="shared" si="4"/>
        <v>0.7594736842105263</v>
      </c>
      <c r="P5">
        <f t="shared" ref="P5:AC5" si="5">P4/P2</f>
        <v>1.1000000000000001</v>
      </c>
      <c r="Q5">
        <f t="shared" si="5"/>
        <v>0.60399999999999998</v>
      </c>
      <c r="R5">
        <f t="shared" si="5"/>
        <v>0.97526315789473694</v>
      </c>
      <c r="S5">
        <f t="shared" si="5"/>
        <v>0.79620689655172416</v>
      </c>
      <c r="T5">
        <f t="shared" si="5"/>
        <v>1.2886206896551724</v>
      </c>
      <c r="U5">
        <f t="shared" si="5"/>
        <v>1.252758620689655</v>
      </c>
      <c r="V5">
        <f t="shared" si="5"/>
        <v>0.70586206896551718</v>
      </c>
      <c r="W5">
        <f t="shared" si="5"/>
        <v>1.0182758620689654</v>
      </c>
      <c r="X5">
        <f t="shared" si="5"/>
        <v>1.0874999999999999</v>
      </c>
      <c r="Y5">
        <f t="shared" si="5"/>
        <v>1.0142857142857142</v>
      </c>
      <c r="Z5">
        <f t="shared" si="5"/>
        <v>1.1847826086956521</v>
      </c>
      <c r="AA5">
        <f t="shared" si="5"/>
        <v>0.48278571428571426</v>
      </c>
      <c r="AB5">
        <f t="shared" si="5"/>
        <v>0.47778571428571431</v>
      </c>
      <c r="AC5">
        <f t="shared" si="5"/>
        <v>0</v>
      </c>
    </row>
    <row r="6" spans="1:29" x14ac:dyDescent="0.3">
      <c r="A6" s="6" t="s">
        <v>57</v>
      </c>
      <c r="B6" s="6" t="str">
        <f t="shared" ref="B6:N6" si="6">B1</f>
        <v>Home Win</v>
      </c>
      <c r="C6" s="6" t="str">
        <f t="shared" si="6"/>
        <v>Draw</v>
      </c>
      <c r="D6" s="6" t="str">
        <f t="shared" si="6"/>
        <v>Away Team</v>
      </c>
      <c r="E6" s="6" t="str">
        <f t="shared" si="6"/>
        <v>Over 2.5</v>
      </c>
      <c r="F6" s="6" t="str">
        <f t="shared" si="6"/>
        <v>Under 2.5</v>
      </c>
      <c r="G6" s="6" t="str">
        <f t="shared" si="6"/>
        <v>Both Teams to Score - Yes</v>
      </c>
      <c r="H6" s="6" t="str">
        <f t="shared" si="6"/>
        <v>Both Teams to Score - No</v>
      </c>
      <c r="I6" s="6" t="str">
        <f t="shared" si="6"/>
        <v>Draw No Bet - Home</v>
      </c>
      <c r="J6" s="6" t="str">
        <f t="shared" si="6"/>
        <v>Draw No Bet - Away</v>
      </c>
      <c r="K6" s="6" t="str">
        <f t="shared" si="6"/>
        <v>Double Chance - Home and Draw</v>
      </c>
      <c r="L6" s="6" t="str">
        <f t="shared" si="6"/>
        <v>Double Chance - Away and Draw</v>
      </c>
      <c r="M6" s="6" t="str">
        <f t="shared" si="6"/>
        <v>Double Chance - Home and Away</v>
      </c>
      <c r="N6" s="6" t="str">
        <f t="shared" si="6"/>
        <v>Home Favourite</v>
      </c>
      <c r="O6" s="6"/>
      <c r="P6" s="6" t="str">
        <f t="shared" ref="P6:AC6" si="7">P1</f>
        <v>Home Underdog</v>
      </c>
      <c r="Q6" s="6" t="str">
        <f t="shared" si="7"/>
        <v>Away Favourite</v>
      </c>
      <c r="R6" s="6" t="str">
        <f t="shared" si="7"/>
        <v>Away Underdog</v>
      </c>
      <c r="S6" s="6" t="str">
        <f t="shared" si="7"/>
        <v>First Outcome</v>
      </c>
      <c r="T6" s="6" t="str">
        <f t="shared" si="7"/>
        <v>Second Outcome</v>
      </c>
      <c r="U6" s="6" t="str">
        <f t="shared" si="7"/>
        <v>Third Outcome</v>
      </c>
      <c r="V6" s="6" t="str">
        <f t="shared" si="7"/>
        <v>Favourite</v>
      </c>
      <c r="W6" s="6" t="str">
        <f t="shared" si="7"/>
        <v>Underdog</v>
      </c>
      <c r="X6" s="6" t="str">
        <f t="shared" si="7"/>
        <v>Draw &gt;4 Draw No Bet Else Draw - Home</v>
      </c>
      <c r="Y6" s="6" t="str">
        <f t="shared" si="7"/>
        <v>Draw &gt;4 Draw No Bet Else Draw - Away</v>
      </c>
      <c r="Z6" s="6" t="str">
        <f t="shared" si="7"/>
        <v>Draw If &lt;4</v>
      </c>
      <c r="AA6" s="6" t="str">
        <f t="shared" si="7"/>
        <v>Underdog and Under 2.5</v>
      </c>
      <c r="AB6" s="6" t="str">
        <f t="shared" si="7"/>
        <v>Draw and Over 2.5</v>
      </c>
      <c r="AC6" s="6" t="str">
        <f t="shared" si="7"/>
        <v>Away and Under 2.5</v>
      </c>
    </row>
    <row r="7" spans="1:29" x14ac:dyDescent="0.3">
      <c r="A7" s="2">
        <f>'Raw Data'!Q2</f>
        <v>1</v>
      </c>
      <c r="B7">
        <f>IF('Raw Data'!O2&gt;'Raw Data'!P2, 'Raw Data'!C2, 0)</f>
        <v>0</v>
      </c>
      <c r="C7">
        <f>IF(AND(ISNUMBER('Raw Data'!O2), 'Raw Data'!O2='Raw Data'!P2), 'Raw Data'!D2, 0)</f>
        <v>3.3</v>
      </c>
      <c r="D7">
        <f>IF('Raw Data'!O2&lt;'Raw Data'!P2, 'Raw Data'!E2, 0)</f>
        <v>0</v>
      </c>
      <c r="E7">
        <f>IF(SUM('Raw Data'!O2:P2)&gt;2, 'Raw Data'!F2, 0)</f>
        <v>0</v>
      </c>
      <c r="F7">
        <f>IF(AND(ISNUMBER('Raw Data'!O2),SUM('Raw Data'!O2:P2)&lt;3),'Raw Data'!F2,)</f>
        <v>1.89</v>
      </c>
      <c r="G7">
        <f>IF(AND('Raw Data'!O2&gt;0, 'Raw Data'!P2&gt;0), 'Raw Data'!H2, 0)</f>
        <v>1.73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0</v>
      </c>
      <c r="J7">
        <f>IF('Raw Data'!O2='Raw Data'!P2, 0, IF('Raw Data'!O2&lt;'Raw Data'!P2, 'Raw Data'!K2, 0))</f>
        <v>0</v>
      </c>
      <c r="K7">
        <f>IF(AND(ISNUMBER('Raw Data'!O2), OR('Raw Data'!O2&gt;'Raw Data'!P2, 'Raw Data'!O2='Raw Data'!P2)), 'Raw Data'!L2, 0)</f>
        <v>1.6</v>
      </c>
      <c r="L7">
        <f>IF(AND(ISNUMBER('Raw Data'!O2), OR('Raw Data'!O2&lt;'Raw Data'!P2, 'Raw Data'!O2='Raw Data'!P2)), 'Raw Data'!M2, 0)</f>
        <v>1.32</v>
      </c>
      <c r="M7">
        <f>IF(AND(ISNUMBER('Raw Data'!O2), OR('Raw Data'!O2&gt;'Raw Data'!P2, 'Raw Data'!O2&lt;'Raw Data'!P2)), 'Raw Data'!N2, 0)</f>
        <v>0</v>
      </c>
      <c r="N7">
        <f>IF(AND('Raw Data'!C2&lt;'Raw Data'!E2, 'Raw Data'!O2&gt;'Raw Data'!P2), 'Raw Data'!C2, 0)</f>
        <v>0</v>
      </c>
      <c r="O7" t="b">
        <f>'Raw Data'!C2&lt;'Raw Data'!E2</f>
        <v>0</v>
      </c>
      <c r="P7">
        <f>IF(AND('Raw Data'!C2&gt;'Raw Data'!E2, 'Raw Data'!O2&gt;'Raw Data'!P2), 'Raw Data'!C2, 0)</f>
        <v>0</v>
      </c>
      <c r="Q7">
        <f>IF(AND('Raw Data'!C2&gt;'Raw Data'!E2, 'Raw Data'!O2&lt;'Raw Data'!P2), 'Raw Data'!E2, 0)</f>
        <v>0</v>
      </c>
      <c r="R7">
        <f>IF(AND('Raw Data'!C2&lt;'Raw Data'!E2, 'Raw Data'!O2&lt;'Raw Data'!P2), 'Raw Data'!E2, 0)</f>
        <v>0</v>
      </c>
      <c r="S7">
        <f>IF(ISNUMBER('Raw Data'!C2), IF(_xlfn.XLOOKUP(SMALL('Raw Data'!C2:E2, 1), B7:D7, B7:D7, 0)&gt;0, SMALL('Raw Data'!C2:E2, 1), 0), 0)</f>
        <v>0</v>
      </c>
      <c r="T7">
        <f>IF(ISNUMBER('Raw Data'!C2), IF(_xlfn.XLOOKUP(SMALL('Raw Data'!C2:E2, 2), B7:D7, B7:D7, 0)&gt;0, SMALL('Raw Data'!C2:E2, 2), 0), 0)</f>
        <v>0</v>
      </c>
      <c r="U7">
        <f>IF(ISNUMBER('Raw Data'!C2), IF(_xlfn.XLOOKUP(SMALL('Raw Data'!C2:E2, 3), B7:D7, B7:D7, 0)&gt;0, SMALL('Raw Data'!C2:E2, 3), 0), 0)</f>
        <v>3.3</v>
      </c>
      <c r="V7">
        <f>IF(AND('Raw Data'!C2&lt;'Raw Data'!E2,'Raw Data'!O2&gt;'Raw Data'!P2),'Raw Data'!C2,IF(AND('Raw Data'!E2&lt;'Raw Data'!C2,'Raw Data'!P2&gt;'Raw Data'!O2),'Raw Data'!E2,0))</f>
        <v>0</v>
      </c>
      <c r="W7">
        <f>IF(AND('Raw Data'!C2&gt;'Raw Data'!E2,'Raw Data'!O2&gt;'Raw Data'!P2),'Raw Data'!C2,IF(AND('Raw Data'!E2&gt;'Raw Data'!C2,'Raw Data'!P2&gt;'Raw Data'!O2),'Raw Data'!E2,0))</f>
        <v>0</v>
      </c>
      <c r="X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3.3</v>
      </c>
      <c r="Y7">
        <f>IF(AND('Raw Data'!D2&gt;4,'Raw Data'!O2&lt;'Raw Data'!P2),'Raw Data'!K2,IF(AND('Raw Data'!D2&gt;4,'Raw Data'!O2='Raw Data'!P2),0,IF('Raw Data'!O2='Raw Data'!P2,'Raw Data'!D2,0)))</f>
        <v>3.3</v>
      </c>
      <c r="Z7">
        <f>IF(AND('Raw Data'!D2&lt;4, 'Raw Data'!O2='Raw Data'!P2), 'Raw Data'!D2, 0)</f>
        <v>3.3</v>
      </c>
      <c r="AA7">
        <f t="shared" ref="AA7:AA70" si="8">IF(AND(W7&gt;0, F7&gt;0), F7*W7, 0)</f>
        <v>0</v>
      </c>
      <c r="AB7">
        <f t="shared" ref="AB7:AB70" si="9">IF(AND(C7&gt;0, E7&gt;0), E7*C7, 0)</f>
        <v>0</v>
      </c>
      <c r="AC7">
        <f t="shared" ref="AC7:AC70" si="10">IF(AND(F7, D7), D7*F7, 0)</f>
        <v>0</v>
      </c>
    </row>
    <row r="8" spans="1:29" x14ac:dyDescent="0.3">
      <c r="A8" s="2">
        <f>'Raw Data'!Q3</f>
        <v>1</v>
      </c>
      <c r="B8">
        <f>IF('Raw Data'!O3&gt;'Raw Data'!P3, 'Raw Data'!C3, 0)</f>
        <v>0</v>
      </c>
      <c r="C8">
        <f>IF(AND(ISNUMBER('Raw Data'!O3), 'Raw Data'!O3='Raw Data'!P3), 'Raw Data'!D3, 0)</f>
        <v>3.5</v>
      </c>
      <c r="D8">
        <f>IF('Raw Data'!O3&lt;'Raw Data'!P3, 'Raw Data'!E3, 0)</f>
        <v>0</v>
      </c>
      <c r="E8">
        <f>IF(SUM('Raw Data'!O3:P3)&gt;2, 'Raw Data'!F3, 0)</f>
        <v>0</v>
      </c>
      <c r="F8">
        <f>IF(AND(ISNUMBER('Raw Data'!O3),SUM('Raw Data'!O3:P3)&lt;3),'Raw Data'!F3,)</f>
        <v>1.71</v>
      </c>
      <c r="G8">
        <f>IF(AND('Raw Data'!O3&gt;0, 'Raw Data'!P3&gt;0), 'Raw Data'!H3, 0)</f>
        <v>1.6</v>
      </c>
      <c r="H8">
        <f>IF(AND(ISNUMBER('Raw Data'!O3), OR('Raw Data'!O3=0, 'Raw Data'!P3=0)), 'Raw Data'!I3, 0)</f>
        <v>0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1.31</v>
      </c>
      <c r="L8">
        <f>IF(AND(ISNUMBER('Raw Data'!O3), OR('Raw Data'!O3&lt;'Raw Data'!P3, 'Raw Data'!O3='Raw Data'!P3)), 'Raw Data'!M3, 0)</f>
        <v>1.67</v>
      </c>
      <c r="M8">
        <f>IF(AND(ISNUMBER('Raw Data'!O3), OR('Raw Data'!O3&gt;'Raw Data'!P3, 'Raw Data'!O3&lt;'Raw Data'!P3)), 'Raw Data'!N3, 0)</f>
        <v>0</v>
      </c>
      <c r="N8">
        <f>IF(AND('Raw Data'!C3&lt;'Raw Data'!E3, 'Raw Data'!O3&gt;'Raw Data'!P3), 'Raw Data'!C3, 0)</f>
        <v>0</v>
      </c>
      <c r="O8" t="b">
        <f>'Raw Data'!C3&lt;'Raw Data'!E3</f>
        <v>1</v>
      </c>
      <c r="P8">
        <f>IF(AND('Raw Data'!C3&gt;'Raw Data'!E3, 'Raw Data'!O3&gt;'Raw Data'!P3), 'Raw Data'!C3, 0)</f>
        <v>0</v>
      </c>
      <c r="Q8">
        <f>IF(AND('Raw Data'!C3&gt;'Raw Data'!E3, 'Raw Data'!O3&lt;'Raw Data'!P3), 'Raw Data'!E3, 0)</f>
        <v>0</v>
      </c>
      <c r="R8">
        <f>IF(AND('Raw Data'!C3&lt;'Raw Data'!E3, 'Raw Data'!O3&lt;'Raw Data'!P3), 'Raw Data'!E3, 0)</f>
        <v>0</v>
      </c>
      <c r="S8">
        <f>IF(ISNUMBER('Raw Data'!C3), IF(_xlfn.XLOOKUP(SMALL('Raw Data'!C3:E3, 1), B8:D8, B8:D8, 0)&gt;0, SMALL('Raw Data'!C3:E3, 1), 0), 0)</f>
        <v>0</v>
      </c>
      <c r="T8">
        <f>IF(ISNUMBER('Raw Data'!C3), IF(_xlfn.XLOOKUP(SMALL('Raw Data'!C3:E3, 2), B8:D8, B8:D8, 0)&gt;0, SMALL('Raw Data'!C3:E3, 2), 0), 0)</f>
        <v>0</v>
      </c>
      <c r="U8">
        <f>IF(ISNUMBER('Raw Data'!C3), IF(_xlfn.XLOOKUP(SMALL('Raw Data'!C3:E3, 3), B8:D8, B8:D8, 0)&gt;0, SMALL('Raw Data'!C3:E3, 3), 0), 0)</f>
        <v>3.5</v>
      </c>
      <c r="V8">
        <f>IF(AND('Raw Data'!C3&lt;'Raw Data'!E3,'Raw Data'!O3&gt;'Raw Data'!P3),'Raw Data'!C3,IF(AND('Raw Data'!E3&lt;'Raw Data'!C3,'Raw Data'!P3&gt;'Raw Data'!O3),'Raw Data'!E3,0))</f>
        <v>0</v>
      </c>
      <c r="W8">
        <f>IF(AND('Raw Data'!C3&gt;'Raw Data'!E3,'Raw Data'!O3&gt;'Raw Data'!P3),'Raw Data'!C3,IF(AND('Raw Data'!E3&gt;'Raw Data'!C3,'Raw Data'!P3&gt;'Raw Data'!O3),'Raw Data'!E3,0))</f>
        <v>0</v>
      </c>
      <c r="X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3.5</v>
      </c>
      <c r="Y8">
        <f>IF(AND('Raw Data'!D3&gt;4,'Raw Data'!O3&lt;'Raw Data'!P3),'Raw Data'!K3,IF(AND('Raw Data'!D3&gt;4,'Raw Data'!O3='Raw Data'!P3),0,IF('Raw Data'!O3='Raw Data'!P3,'Raw Data'!D3,0)))</f>
        <v>3.5</v>
      </c>
      <c r="Z8">
        <f>IF(AND('Raw Data'!D3&lt;4, 'Raw Data'!O3='Raw Data'!P3), 'Raw Data'!D3, 0)</f>
        <v>3.5</v>
      </c>
      <c r="AA8">
        <f t="shared" si="8"/>
        <v>0</v>
      </c>
      <c r="AB8">
        <f t="shared" si="9"/>
        <v>0</v>
      </c>
      <c r="AC8">
        <f t="shared" si="10"/>
        <v>0</v>
      </c>
    </row>
    <row r="9" spans="1:29" x14ac:dyDescent="0.3">
      <c r="A9" s="2">
        <f>'Raw Data'!Q4</f>
        <v>1</v>
      </c>
      <c r="B9">
        <f>IF('Raw Data'!O4&gt;'Raw Data'!P4, 'Raw Data'!C4, 0)</f>
        <v>1.07</v>
      </c>
      <c r="C9">
        <f>IF(AND(ISNUMBER('Raw Data'!O4), 'Raw Data'!O4='Raw Data'!P4), 'Raw Data'!D4, 0)</f>
        <v>0</v>
      </c>
      <c r="D9">
        <f>IF('Raw Data'!O4&lt;'Raw Data'!P4, 'Raw Data'!E4, 0)</f>
        <v>0</v>
      </c>
      <c r="E9">
        <f>IF(SUM('Raw Data'!O4:P4)&gt;2, 'Raw Data'!F4, 0)</f>
        <v>1.17</v>
      </c>
      <c r="F9">
        <f>IF(AND(ISNUMBER('Raw Data'!O4),SUM('Raw Data'!O4:P4)&lt;3),'Raw Data'!F4,)</f>
        <v>0</v>
      </c>
      <c r="G9">
        <f>IF(AND('Raw Data'!O4&gt;0, 'Raw Data'!P4&gt;0), 'Raw Data'!H4, 0)</f>
        <v>1.91</v>
      </c>
      <c r="H9">
        <f>IF(AND(ISNUMBER('Raw Data'!O4), OR('Raw Data'!O4=0, 'Raw Data'!P4=0)), 'Raw Data'!I4, 0)</f>
        <v>0</v>
      </c>
      <c r="I9">
        <f>IF('Raw Data'!O4='Raw Data'!P4, 0, IF('Raw Data'!O4&gt;'Raw Data'!P4, 'Raw Data'!J4, 0))</f>
        <v>1.01</v>
      </c>
      <c r="J9">
        <f>IF('Raw Data'!O4='Raw Data'!P4, 0, IF('Raw Data'!O4&lt;'Raw Data'!P4, 'Raw Data'!K4, 0))</f>
        <v>0</v>
      </c>
      <c r="K9">
        <f>IF(AND(ISNUMBER('Raw Data'!O4), OR('Raw Data'!O4&gt;'Raw Data'!P4, 'Raw Data'!O4='Raw Data'!P4)), 'Raw Data'!L4, 0)</f>
        <v>1.01</v>
      </c>
      <c r="L9">
        <f>IF(AND(ISNUMBER('Raw Data'!O4), OR('Raw Data'!O4&lt;'Raw Data'!P4, 'Raw Data'!O4='Raw Data'!P4)), 'Raw Data'!M4, 0)</f>
        <v>0</v>
      </c>
      <c r="M9">
        <f>IF(AND(ISNUMBER('Raw Data'!O4), OR('Raw Data'!O4&gt;'Raw Data'!P4, 'Raw Data'!O4&lt;'Raw Data'!P4)), 'Raw Data'!N4, 0)</f>
        <v>1.04</v>
      </c>
      <c r="N9">
        <f>IF(AND('Raw Data'!C4&lt;'Raw Data'!E4, 'Raw Data'!O4&gt;'Raw Data'!P4), 'Raw Data'!C4, 0)</f>
        <v>1.07</v>
      </c>
      <c r="O9" t="b">
        <f>'Raw Data'!C4&lt;'Raw Data'!E4</f>
        <v>1</v>
      </c>
      <c r="P9">
        <f>IF(AND('Raw Data'!C4&gt;'Raw Data'!E4, 'Raw Data'!O4&gt;'Raw Data'!P4), 'Raw Data'!C4, 0)</f>
        <v>0</v>
      </c>
      <c r="Q9">
        <f>IF(AND('Raw Data'!C4&gt;'Raw Data'!E4, 'Raw Data'!O4&lt;'Raw Data'!P4), 'Raw Data'!E4, 0)</f>
        <v>0</v>
      </c>
      <c r="R9">
        <f>IF(AND('Raw Data'!C4&lt;'Raw Data'!E4, 'Raw Data'!O4&lt;'Raw Data'!P4), 'Raw Data'!E4, 0)</f>
        <v>0</v>
      </c>
      <c r="S9">
        <f>IF(ISNUMBER('Raw Data'!C4), IF(_xlfn.XLOOKUP(SMALL('Raw Data'!C4:E4, 1), B9:D9, B9:D9, 0)&gt;0, SMALL('Raw Data'!C4:E4, 1), 0), 0)</f>
        <v>1.07</v>
      </c>
      <c r="T9">
        <f>IF(ISNUMBER('Raw Data'!C4), IF(_xlfn.XLOOKUP(SMALL('Raw Data'!C4:E4, 2), B9:D9, B9:D9, 0)&gt;0, SMALL('Raw Data'!C4:E4, 2), 0), 0)</f>
        <v>0</v>
      </c>
      <c r="U9">
        <f>IF(ISNUMBER('Raw Data'!C4), IF(_xlfn.XLOOKUP(SMALL('Raw Data'!C4:E4, 3), B9:D9, B9:D9, 0)&gt;0, SMALL('Raw Data'!C4:E4, 3), 0), 0)</f>
        <v>0</v>
      </c>
      <c r="V9">
        <f>IF(AND('Raw Data'!C4&lt;'Raw Data'!E4,'Raw Data'!O4&gt;'Raw Data'!P4),'Raw Data'!C4,IF(AND('Raw Data'!E4&lt;'Raw Data'!C4,'Raw Data'!P4&gt;'Raw Data'!O4),'Raw Data'!E4,0))</f>
        <v>1.07</v>
      </c>
      <c r="W9">
        <f>IF(AND('Raw Data'!C4&gt;'Raw Data'!E4,'Raw Data'!O4&gt;'Raw Data'!P4),'Raw Data'!C4,IF(AND('Raw Data'!E4&gt;'Raw Data'!C4,'Raw Data'!P4&gt;'Raw Data'!O4),'Raw Data'!E4,0))</f>
        <v>0</v>
      </c>
      <c r="X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1.01</v>
      </c>
      <c r="Y9">
        <f>IF(AND('Raw Data'!D4&gt;4,'Raw Data'!O4&lt;'Raw Data'!P4),'Raw Data'!K4,IF(AND('Raw Data'!D4&gt;4,'Raw Data'!O4='Raw Data'!P4),0,IF('Raw Data'!O4='Raw Data'!P4,'Raw Data'!D4,0)))</f>
        <v>0</v>
      </c>
      <c r="Z9">
        <f>IF(AND('Raw Data'!D4&lt;4, 'Raw Data'!O4='Raw Data'!P4), 'Raw Data'!D4, 0)</f>
        <v>0</v>
      </c>
      <c r="AA9">
        <f t="shared" si="8"/>
        <v>0</v>
      </c>
      <c r="AB9">
        <f t="shared" si="9"/>
        <v>0</v>
      </c>
      <c r="AC9">
        <f t="shared" si="10"/>
        <v>0</v>
      </c>
    </row>
    <row r="10" spans="1:29" x14ac:dyDescent="0.3">
      <c r="A10" s="2">
        <f>'Raw Data'!Q5</f>
        <v>1</v>
      </c>
      <c r="B10">
        <f>IF('Raw Data'!O5&gt;'Raw Data'!P5, 'Raw Data'!C5, 0)</f>
        <v>0</v>
      </c>
      <c r="C10">
        <f>IF(AND(ISNUMBER('Raw Data'!O5), 'Raw Data'!O5='Raw Data'!P5), 'Raw Data'!D5, 0)</f>
        <v>3.2</v>
      </c>
      <c r="D10">
        <f>IF('Raw Data'!O5&lt;'Raw Data'!P5, 'Raw Data'!E5, 0)</f>
        <v>0</v>
      </c>
      <c r="E10">
        <f>IF(SUM('Raw Data'!O5:P5)&gt;2, 'Raw Data'!F5, 0)</f>
        <v>0</v>
      </c>
      <c r="F10">
        <f>IF(AND(ISNUMBER('Raw Data'!O5),SUM('Raw Data'!O5:P5)&lt;3),'Raw Data'!F5,)</f>
        <v>2.19</v>
      </c>
      <c r="G10">
        <f>IF(AND('Raw Data'!O5&gt;0, 'Raw Data'!P5&gt;0), 'Raw Data'!H5, 0)</f>
        <v>0</v>
      </c>
      <c r="H10">
        <f>IF(AND(ISNUMBER('Raw Data'!O5), OR('Raw Data'!O5=0, 'Raw Data'!P5=0)), 'Raw Data'!I5, 0)</f>
        <v>1.9</v>
      </c>
      <c r="I10">
        <f>IF('Raw Data'!O5='Raw Data'!P5, 0, IF('Raw Data'!O5&gt;'Raw Data'!P5, 'Raw Data'!J5, 0))</f>
        <v>0</v>
      </c>
      <c r="J10">
        <f>IF('Raw Data'!O5='Raw Data'!P5, 0, IF('Raw Data'!O5&lt;'Raw Data'!P5, 'Raw Data'!K5, 0))</f>
        <v>0</v>
      </c>
      <c r="K10">
        <f>IF(AND(ISNUMBER('Raw Data'!O5), OR('Raw Data'!O5&gt;'Raw Data'!P5, 'Raw Data'!O5='Raw Data'!P5)), 'Raw Data'!L5, 0)</f>
        <v>1.58</v>
      </c>
      <c r="L10">
        <f>IF(AND(ISNUMBER('Raw Data'!O5), OR('Raw Data'!O5&lt;'Raw Data'!P5, 'Raw Data'!O5='Raw Data'!P5)), 'Raw Data'!M5, 0)</f>
        <v>1.33</v>
      </c>
      <c r="M10">
        <f>IF(AND(ISNUMBER('Raw Data'!O5), OR('Raw Data'!O5&gt;'Raw Data'!P5, 'Raw Data'!O5&lt;'Raw Data'!P5)), 'Raw Data'!N5, 0)</f>
        <v>0</v>
      </c>
      <c r="N10">
        <f>IF(AND('Raw Data'!C5&lt;'Raw Data'!E5, 'Raw Data'!O5&gt;'Raw Data'!P5), 'Raw Data'!C5, 0)</f>
        <v>0</v>
      </c>
      <c r="O10" t="b">
        <f>'Raw Data'!C5&lt;'Raw Data'!E5</f>
        <v>0</v>
      </c>
      <c r="P10">
        <f>IF(AND('Raw Data'!C5&gt;'Raw Data'!E5, 'Raw Data'!O5&gt;'Raw Data'!P5), 'Raw Data'!C5, 0)</f>
        <v>0</v>
      </c>
      <c r="Q10">
        <f>IF(AND('Raw Data'!C5&gt;'Raw Data'!E5, 'Raw Data'!O5&lt;'Raw Data'!P5), 'Raw Data'!E5, 0)</f>
        <v>0</v>
      </c>
      <c r="R10">
        <f>IF(AND('Raw Data'!C5&lt;'Raw Data'!E5, 'Raw Data'!O5&lt;'Raw Data'!P5), 'Raw Data'!E5, 0)</f>
        <v>0</v>
      </c>
      <c r="S10">
        <f>IF(ISNUMBER('Raw Data'!C5), IF(_xlfn.XLOOKUP(SMALL('Raw Data'!C5:E5, 1), B10:D10, B10:D10, 0)&gt;0, SMALL('Raw Data'!C5:E5, 1), 0), 0)</f>
        <v>0</v>
      </c>
      <c r="T10">
        <f>IF(ISNUMBER('Raw Data'!C5), IF(_xlfn.XLOOKUP(SMALL('Raw Data'!C5:E5, 2), B10:D10, B10:D10, 0)&gt;0, SMALL('Raw Data'!C5:E5, 2), 0), 0)</f>
        <v>0</v>
      </c>
      <c r="U10">
        <f>IF(ISNUMBER('Raw Data'!C5), IF(_xlfn.XLOOKUP(SMALL('Raw Data'!C5:E5, 3), B10:D10, B10:D10, 0)&gt;0, SMALL('Raw Data'!C5:E5, 3), 0), 0)</f>
        <v>3.2</v>
      </c>
      <c r="V10">
        <f>IF(AND('Raw Data'!C5&lt;'Raw Data'!E5,'Raw Data'!O5&gt;'Raw Data'!P5),'Raw Data'!C5,IF(AND('Raw Data'!E5&lt;'Raw Data'!C5,'Raw Data'!P5&gt;'Raw Data'!O5),'Raw Data'!E5,0))</f>
        <v>0</v>
      </c>
      <c r="W10">
        <f>IF(AND('Raw Data'!C5&gt;'Raw Data'!E5,'Raw Data'!O5&gt;'Raw Data'!P5),'Raw Data'!C5,IF(AND('Raw Data'!E5&gt;'Raw Data'!C5,'Raw Data'!P5&gt;'Raw Data'!O5),'Raw Data'!E5,0))</f>
        <v>0</v>
      </c>
      <c r="X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3.2</v>
      </c>
      <c r="Y10">
        <f>IF(AND('Raw Data'!D5&gt;4,'Raw Data'!O5&lt;'Raw Data'!P5),'Raw Data'!K5,IF(AND('Raw Data'!D5&gt;4,'Raw Data'!O5='Raw Data'!P5),0,IF('Raw Data'!O5='Raw Data'!P5,'Raw Data'!D5,0)))</f>
        <v>3.2</v>
      </c>
      <c r="Z10">
        <f>IF(AND('Raw Data'!D5&lt;4, 'Raw Data'!O5='Raw Data'!P5), 'Raw Data'!D5, 0)</f>
        <v>3.2</v>
      </c>
      <c r="AA10">
        <f t="shared" si="8"/>
        <v>0</v>
      </c>
      <c r="AB10">
        <f t="shared" si="9"/>
        <v>0</v>
      </c>
      <c r="AC10">
        <f t="shared" si="10"/>
        <v>0</v>
      </c>
    </row>
    <row r="11" spans="1:29" x14ac:dyDescent="0.3">
      <c r="A11" s="2">
        <f>'Raw Data'!Q6</f>
        <v>1</v>
      </c>
      <c r="B11">
        <f>IF('Raw Data'!O6&gt;'Raw Data'!P6, 'Raw Data'!C6, 0)</f>
        <v>0</v>
      </c>
      <c r="C11">
        <f>IF(AND(ISNUMBER('Raw Data'!O6), 'Raw Data'!O6='Raw Data'!P6), 'Raw Data'!D6, 0)</f>
        <v>3.1</v>
      </c>
      <c r="D11">
        <f>IF('Raw Data'!O6&lt;'Raw Data'!P6, 'Raw Data'!E6, 0)</f>
        <v>0</v>
      </c>
      <c r="E11">
        <f>IF(SUM('Raw Data'!O6:P6)&gt;2, 'Raw Data'!F6, 0)</f>
        <v>2.08</v>
      </c>
      <c r="F11">
        <f>IF(AND(ISNUMBER('Raw Data'!O6),SUM('Raw Data'!O6:P6)&lt;3),'Raw Data'!F6,)</f>
        <v>0</v>
      </c>
      <c r="G11">
        <f>IF(AND('Raw Data'!O6&gt;0, 'Raw Data'!P6&gt;0), 'Raw Data'!H6, 0)</f>
        <v>1.84</v>
      </c>
      <c r="H11">
        <f>IF(AND(ISNUMBER('Raw Data'!O6), OR('Raw Data'!O6=0, 'Raw Data'!P6=0)), 'Raw Data'!I6, 0)</f>
        <v>0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0</v>
      </c>
      <c r="K11">
        <f>IF(AND(ISNUMBER('Raw Data'!O6), OR('Raw Data'!O6&gt;'Raw Data'!P6, 'Raw Data'!O6='Raw Data'!P6)), 'Raw Data'!L6, 0)</f>
        <v>1.28</v>
      </c>
      <c r="L11">
        <f>IF(AND(ISNUMBER('Raw Data'!O6), OR('Raw Data'!O6&lt;'Raw Data'!P6, 'Raw Data'!O6='Raw Data'!P6)), 'Raw Data'!M6, 0)</f>
        <v>1.63</v>
      </c>
      <c r="M11">
        <f>IF(AND(ISNUMBER('Raw Data'!O6), OR('Raw Data'!O6&gt;'Raw Data'!P6, 'Raw Data'!O6&lt;'Raw Data'!P6)), 'Raw Data'!N6, 0)</f>
        <v>0</v>
      </c>
      <c r="N11">
        <f>IF(AND('Raw Data'!C6&lt;'Raw Data'!E6, 'Raw Data'!O6&gt;'Raw Data'!P6), 'Raw Data'!C6, 0)</f>
        <v>0</v>
      </c>
      <c r="O11" t="b">
        <f>'Raw Data'!C6&lt;'Raw Data'!E6</f>
        <v>1</v>
      </c>
      <c r="P11">
        <f>IF(AND('Raw Data'!C6&gt;'Raw Data'!E6, 'Raw Data'!O6&gt;'Raw Data'!P6), 'Raw Data'!C6, 0)</f>
        <v>0</v>
      </c>
      <c r="Q11">
        <f>IF(AND('Raw Data'!C6&gt;'Raw Data'!E6, 'Raw Data'!O6&lt;'Raw Data'!P6), 'Raw Data'!E6, 0)</f>
        <v>0</v>
      </c>
      <c r="R11">
        <f>IF(AND('Raw Data'!C6&lt;'Raw Data'!E6, 'Raw Data'!O6&lt;'Raw Data'!P6), 'Raw Data'!E6, 0)</f>
        <v>0</v>
      </c>
      <c r="S11">
        <f>IF(ISNUMBER('Raw Data'!C6), IF(_xlfn.XLOOKUP(SMALL('Raw Data'!C6:E6, 1), B11:D11, B11:D11, 0)&gt;0, SMALL('Raw Data'!C6:E6, 1), 0), 0)</f>
        <v>0</v>
      </c>
      <c r="T11">
        <f>IF(ISNUMBER('Raw Data'!C6), IF(_xlfn.XLOOKUP(SMALL('Raw Data'!C6:E6, 2), B11:D11, B11:D11, 0)&gt;0, SMALL('Raw Data'!C6:E6, 2), 0), 0)</f>
        <v>3.1</v>
      </c>
      <c r="U11">
        <f>IF(ISNUMBER('Raw Data'!C6), IF(_xlfn.XLOOKUP(SMALL('Raw Data'!C6:E6, 3), B11:D11, B11:D11, 0)&gt;0, SMALL('Raw Data'!C6:E6, 3), 0), 0)</f>
        <v>0</v>
      </c>
      <c r="V11">
        <f>IF(AND('Raw Data'!C6&lt;'Raw Data'!E6,'Raw Data'!O6&gt;'Raw Data'!P6),'Raw Data'!C6,IF(AND('Raw Data'!E6&lt;'Raw Data'!C6,'Raw Data'!P6&gt;'Raw Data'!O6),'Raw Data'!E6,0))</f>
        <v>0</v>
      </c>
      <c r="W11">
        <f>IF(AND('Raw Data'!C6&gt;'Raw Data'!E6,'Raw Data'!O6&gt;'Raw Data'!P6),'Raw Data'!C6,IF(AND('Raw Data'!E6&gt;'Raw Data'!C6,'Raw Data'!P6&gt;'Raw Data'!O6),'Raw Data'!E6,0))</f>
        <v>0</v>
      </c>
      <c r="X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3.1</v>
      </c>
      <c r="Y11">
        <f>IF(AND('Raw Data'!D6&gt;4,'Raw Data'!O6&lt;'Raw Data'!P6),'Raw Data'!K6,IF(AND('Raw Data'!D6&gt;4,'Raw Data'!O6='Raw Data'!P6),0,IF('Raw Data'!O6='Raw Data'!P6,'Raw Data'!D6,0)))</f>
        <v>3.1</v>
      </c>
      <c r="Z11">
        <f>IF(AND('Raw Data'!D6&lt;4, 'Raw Data'!O6='Raw Data'!P6), 'Raw Data'!D6, 0)</f>
        <v>3.1</v>
      </c>
      <c r="AA11">
        <f t="shared" si="8"/>
        <v>0</v>
      </c>
      <c r="AB11">
        <f t="shared" si="9"/>
        <v>6.4480000000000004</v>
      </c>
      <c r="AC11">
        <f t="shared" si="10"/>
        <v>0</v>
      </c>
    </row>
    <row r="12" spans="1:29" x14ac:dyDescent="0.3">
      <c r="A12" s="2">
        <f>'Raw Data'!Q7</f>
        <v>1</v>
      </c>
      <c r="B12">
        <f>IF('Raw Data'!O7&gt;'Raw Data'!P7, 'Raw Data'!C7, 0)</f>
        <v>0</v>
      </c>
      <c r="C12">
        <f>IF(AND(ISNUMBER('Raw Data'!O7), 'Raw Data'!O7='Raw Data'!P7), 'Raw Data'!D7, 0)</f>
        <v>0</v>
      </c>
      <c r="D12">
        <f>IF('Raw Data'!O7&lt;'Raw Data'!P7, 'Raw Data'!E7, 0)</f>
        <v>2.62</v>
      </c>
      <c r="E12">
        <f>IF(SUM('Raw Data'!O7:P7)&gt;2, 'Raw Data'!F7, 0)</f>
        <v>2.0699999999999998</v>
      </c>
      <c r="F12">
        <f>IF(AND(ISNUMBER('Raw Data'!O7),SUM('Raw Data'!O7:P7)&lt;3),'Raw Data'!F7,)</f>
        <v>0</v>
      </c>
      <c r="G12">
        <f>IF(AND('Raw Data'!O7&gt;0, 'Raw Data'!P7&gt;0), 'Raw Data'!H7, 0)</f>
        <v>0</v>
      </c>
      <c r="H12">
        <f>IF(AND(ISNUMBER('Raw Data'!O7), OR('Raw Data'!O7=0, 'Raw Data'!P7=0)), 'Raw Data'!I7, 0)</f>
        <v>2</v>
      </c>
      <c r="I12">
        <f>IF('Raw Data'!O7='Raw Data'!P7, 0, IF('Raw Data'!O7&gt;'Raw Data'!P7, 'Raw Data'!J7, 0))</f>
        <v>0</v>
      </c>
      <c r="J12">
        <f>IF('Raw Data'!O7='Raw Data'!P7, 0, IF('Raw Data'!O7&lt;'Raw Data'!P7, 'Raw Data'!K7, 0))</f>
        <v>1.87</v>
      </c>
      <c r="K12">
        <f>IF(AND(ISNUMBER('Raw Data'!O7), OR('Raw Data'!O7&gt;'Raw Data'!P7, 'Raw Data'!O7='Raw Data'!P7)), 'Raw Data'!L7, 0)</f>
        <v>0</v>
      </c>
      <c r="L12">
        <f>IF(AND(ISNUMBER('Raw Data'!O7), OR('Raw Data'!O7&lt;'Raw Data'!P7, 'Raw Data'!O7='Raw Data'!P7)), 'Raw Data'!M7, 0)</f>
        <v>1.44</v>
      </c>
      <c r="M12">
        <f>IF(AND(ISNUMBER('Raw Data'!O7), OR('Raw Data'!O7&gt;'Raw Data'!P7, 'Raw Data'!O7&lt;'Raw Data'!P7)), 'Raw Data'!N7, 0)</f>
        <v>1.31</v>
      </c>
      <c r="N12">
        <f>IF(AND('Raw Data'!C7&lt;'Raw Data'!E7, 'Raw Data'!O7&gt;'Raw Data'!P7), 'Raw Data'!C7, 0)</f>
        <v>0</v>
      </c>
      <c r="O12" t="b">
        <f>'Raw Data'!C7&lt;'Raw Data'!E7</f>
        <v>0</v>
      </c>
      <c r="P12">
        <f>IF(AND('Raw Data'!C7&gt;'Raw Data'!E7, 'Raw Data'!O7&gt;'Raw Data'!P7), 'Raw Data'!C7, 0)</f>
        <v>0</v>
      </c>
      <c r="Q12">
        <f>IF(AND('Raw Data'!C7&gt;'Raw Data'!E7, 'Raw Data'!O7&lt;'Raw Data'!P7), 'Raw Data'!E7, 0)</f>
        <v>0</v>
      </c>
      <c r="R12">
        <f>IF(AND('Raw Data'!C7&lt;'Raw Data'!E7, 'Raw Data'!O7&lt;'Raw Data'!P7), 'Raw Data'!E7, 0)</f>
        <v>0</v>
      </c>
      <c r="S12">
        <f>IF(ISNUMBER('Raw Data'!C7), IF(_xlfn.XLOOKUP(SMALL('Raw Data'!C7:E7, 1), B12:D12, B12:D12, 0)&gt;0, SMALL('Raw Data'!C7:E7, 1), 0), 0)</f>
        <v>2.62</v>
      </c>
      <c r="T12">
        <f>IF(ISNUMBER('Raw Data'!C7), IF(_xlfn.XLOOKUP(SMALL('Raw Data'!C7:E7, 2), B12:D12, B12:D12, 0)&gt;0, SMALL('Raw Data'!C7:E7, 2), 0), 0)</f>
        <v>2.62</v>
      </c>
      <c r="U12">
        <f>IF(ISNUMBER('Raw Data'!C7), IF(_xlfn.XLOOKUP(SMALL('Raw Data'!C7:E7, 3), B12:D12, B12:D12, 0)&gt;0, SMALL('Raw Data'!C7:E7, 3), 0), 0)</f>
        <v>0</v>
      </c>
      <c r="V12">
        <f>IF(AND('Raw Data'!C7&lt;'Raw Data'!E7,'Raw Data'!O7&gt;'Raw Data'!P7),'Raw Data'!C7,IF(AND('Raw Data'!E7&lt;'Raw Data'!C7,'Raw Data'!P7&gt;'Raw Data'!O7),'Raw Data'!E7,0))</f>
        <v>0</v>
      </c>
      <c r="W12">
        <f>IF(AND('Raw Data'!C7&gt;'Raw Data'!E7,'Raw Data'!O7&gt;'Raw Data'!P7),'Raw Data'!C7,IF(AND('Raw Data'!E7&gt;'Raw Data'!C7,'Raw Data'!P7&gt;'Raw Data'!O7),'Raw Data'!E7,0))</f>
        <v>0</v>
      </c>
      <c r="X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0</v>
      </c>
      <c r="Y12">
        <f>IF(AND('Raw Data'!D7&gt;4,'Raw Data'!O7&lt;'Raw Data'!P7),'Raw Data'!K7,IF(AND('Raw Data'!D7&gt;4,'Raw Data'!O7='Raw Data'!P7),0,IF('Raw Data'!O7='Raw Data'!P7,'Raw Data'!D7,0)))</f>
        <v>0</v>
      </c>
      <c r="Z12">
        <f>IF(AND('Raw Data'!D7&lt;4, 'Raw Data'!O7='Raw Data'!P7), 'Raw Data'!D7, 0)</f>
        <v>0</v>
      </c>
      <c r="AA12">
        <f t="shared" si="8"/>
        <v>0</v>
      </c>
      <c r="AB12">
        <f t="shared" si="9"/>
        <v>0</v>
      </c>
      <c r="AC12">
        <f t="shared" si="10"/>
        <v>0</v>
      </c>
    </row>
    <row r="13" spans="1:29" x14ac:dyDescent="0.3">
      <c r="A13" s="2">
        <f>'Raw Data'!Q8</f>
        <v>1</v>
      </c>
      <c r="B13">
        <f>IF('Raw Data'!O8&gt;'Raw Data'!P8, 'Raw Data'!C8, 0)</f>
        <v>0</v>
      </c>
      <c r="C13">
        <f>IF(AND(ISNUMBER('Raw Data'!O8), 'Raw Data'!O8='Raw Data'!P8), 'Raw Data'!D8, 0)</f>
        <v>0</v>
      </c>
      <c r="D13">
        <f>IF('Raw Data'!O8&lt;'Raw Data'!P8, 'Raw Data'!E8, 0)</f>
        <v>3.7</v>
      </c>
      <c r="E13">
        <f>IF(SUM('Raw Data'!O8:P8)&gt;2, 'Raw Data'!F8, 0)</f>
        <v>2.13</v>
      </c>
      <c r="F13">
        <f>IF(AND(ISNUMBER('Raw Data'!O8),SUM('Raw Data'!O8:P8)&lt;3),'Raw Data'!F8,)</f>
        <v>0</v>
      </c>
      <c r="G13">
        <f>IF(AND('Raw Data'!O8&gt;0, 'Raw Data'!P8&gt;0), 'Raw Data'!H8, 0)</f>
        <v>1.89</v>
      </c>
      <c r="H13">
        <f>IF(AND(ISNUMBER('Raw Data'!O8), OR('Raw Data'!O8=0, 'Raw Data'!P8=0)), 'Raw Data'!I8, 0)</f>
        <v>0</v>
      </c>
      <c r="I13">
        <f>IF('Raw Data'!O8='Raw Data'!P8, 0, IF('Raw Data'!O8&gt;'Raw Data'!P8, 'Raw Data'!J8, 0))</f>
        <v>0</v>
      </c>
      <c r="J13">
        <f>IF('Raw Data'!O8='Raw Data'!P8, 0, IF('Raw Data'!O8&lt;'Raw Data'!P8, 'Raw Data'!K8, 0))</f>
        <v>2.63</v>
      </c>
      <c r="K13">
        <f>IF(AND(ISNUMBER('Raw Data'!O8), OR('Raw Data'!O8&gt;'Raw Data'!P8, 'Raw Data'!O8='Raw Data'!P8)), 'Raw Data'!L8, 0)</f>
        <v>0</v>
      </c>
      <c r="L13">
        <f>IF(AND(ISNUMBER('Raw Data'!O8), OR('Raw Data'!O8&lt;'Raw Data'!P8, 'Raw Data'!O8='Raw Data'!P8)), 'Raw Data'!M8, 0)</f>
        <v>1.71</v>
      </c>
      <c r="M13">
        <f>IF(AND(ISNUMBER('Raw Data'!O8), OR('Raw Data'!O8&gt;'Raw Data'!P8, 'Raw Data'!O8&lt;'Raw Data'!P8)), 'Raw Data'!N8, 0)</f>
        <v>1.32</v>
      </c>
      <c r="N13">
        <f>IF(AND('Raw Data'!C8&lt;'Raw Data'!E8, 'Raw Data'!O8&gt;'Raw Data'!P8), 'Raw Data'!C8, 0)</f>
        <v>0</v>
      </c>
      <c r="O13" t="b">
        <f>'Raw Data'!C8&lt;'Raw Data'!E8</f>
        <v>1</v>
      </c>
      <c r="P13">
        <f>IF(AND('Raw Data'!C8&gt;'Raw Data'!E8, 'Raw Data'!O8&gt;'Raw Data'!P8), 'Raw Data'!C8, 0)</f>
        <v>0</v>
      </c>
      <c r="Q13">
        <f>IF(AND('Raw Data'!C8&gt;'Raw Data'!E8, 'Raw Data'!O8&lt;'Raw Data'!P8), 'Raw Data'!E8, 0)</f>
        <v>0</v>
      </c>
      <c r="R13">
        <f>IF(AND('Raw Data'!C8&lt;'Raw Data'!E8, 'Raw Data'!O8&lt;'Raw Data'!P8), 'Raw Data'!E8, 0)</f>
        <v>3.7</v>
      </c>
      <c r="S13">
        <f>IF(ISNUMBER('Raw Data'!C8), IF(_xlfn.XLOOKUP(SMALL('Raw Data'!C8:E8, 1), B13:D13, B13:D13, 0)&gt;0, SMALL('Raw Data'!C8:E8, 1), 0), 0)</f>
        <v>0</v>
      </c>
      <c r="T13">
        <f>IF(ISNUMBER('Raw Data'!C8), IF(_xlfn.XLOOKUP(SMALL('Raw Data'!C8:E8, 2), B13:D13, B13:D13, 0)&gt;0, SMALL('Raw Data'!C8:E8, 2), 0), 0)</f>
        <v>0</v>
      </c>
      <c r="U13">
        <f>IF(ISNUMBER('Raw Data'!C8), IF(_xlfn.XLOOKUP(SMALL('Raw Data'!C8:E8, 3), B13:D13, B13:D13, 0)&gt;0, SMALL('Raw Data'!C8:E8, 3), 0), 0)</f>
        <v>3.7</v>
      </c>
      <c r="V13">
        <f>IF(AND('Raw Data'!C8&lt;'Raw Data'!E8,'Raw Data'!O8&gt;'Raw Data'!P8),'Raw Data'!C8,IF(AND('Raw Data'!E8&lt;'Raw Data'!C8,'Raw Data'!P8&gt;'Raw Data'!O8),'Raw Data'!E8,0))</f>
        <v>0</v>
      </c>
      <c r="W13">
        <f>IF(AND('Raw Data'!C8&gt;'Raw Data'!E8,'Raw Data'!O8&gt;'Raw Data'!P8),'Raw Data'!C8,IF(AND('Raw Data'!E8&gt;'Raw Data'!C8,'Raw Data'!P8&gt;'Raw Data'!O8),'Raw Data'!E8,0))</f>
        <v>3.7</v>
      </c>
      <c r="X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Y13">
        <f>IF(AND('Raw Data'!D8&gt;4,'Raw Data'!O8&lt;'Raw Data'!P8),'Raw Data'!K8,IF(AND('Raw Data'!D8&gt;4,'Raw Data'!O8='Raw Data'!P8),0,IF('Raw Data'!O8='Raw Data'!P8,'Raw Data'!D8,0)))</f>
        <v>0</v>
      </c>
      <c r="Z13">
        <f>IF(AND('Raw Data'!D8&lt;4, 'Raw Data'!O8='Raw Data'!P8), 'Raw Data'!D8, 0)</f>
        <v>0</v>
      </c>
      <c r="AA13">
        <f t="shared" si="8"/>
        <v>0</v>
      </c>
      <c r="AB13">
        <f t="shared" si="9"/>
        <v>0</v>
      </c>
      <c r="AC13">
        <f t="shared" si="10"/>
        <v>0</v>
      </c>
    </row>
    <row r="14" spans="1:29" x14ac:dyDescent="0.3">
      <c r="A14" s="2">
        <f>'Raw Data'!Q9</f>
        <v>1</v>
      </c>
      <c r="B14">
        <f>IF('Raw Data'!O9&gt;'Raw Data'!P9, 'Raw Data'!C9, 0)</f>
        <v>0</v>
      </c>
      <c r="C14">
        <f>IF(AND(ISNUMBER('Raw Data'!O9), 'Raw Data'!O9='Raw Data'!P9), 'Raw Data'!D9, 0)</f>
        <v>3.25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2.04</v>
      </c>
      <c r="G14">
        <f>IF(AND('Raw Data'!O9&gt;0, 'Raw Data'!P9&gt;0), 'Raw Data'!H9, 0)</f>
        <v>1.84</v>
      </c>
      <c r="H14">
        <f>IF(AND(ISNUMBER('Raw Data'!O9), OR('Raw Data'!O9=0, 'Raw Data'!P9=0)), 'Raw Data'!I9, 0)</f>
        <v>0</v>
      </c>
      <c r="I14">
        <f>IF('Raw Data'!O9='Raw Data'!P9, 0, IF('Raw Data'!O9&gt;'Raw Data'!P9, 'Raw Data'!J9, 0))</f>
        <v>0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1.28</v>
      </c>
      <c r="L14">
        <f>IF(AND(ISNUMBER('Raw Data'!O9), OR('Raw Data'!O9&lt;'Raw Data'!P9, 'Raw Data'!O9='Raw Data'!P9)), 'Raw Data'!M9, 0)</f>
        <v>1.66</v>
      </c>
      <c r="M14">
        <f>IF(AND(ISNUMBER('Raw Data'!O9), OR('Raw Data'!O9&gt;'Raw Data'!P9, 'Raw Data'!O9&lt;'Raw Data'!P9)), 'Raw Data'!N9, 0)</f>
        <v>0</v>
      </c>
      <c r="N14">
        <f>IF(AND('Raw Data'!C9&lt;'Raw Data'!E9, 'Raw Data'!O9&gt;'Raw Data'!P9), 'Raw Data'!C9, 0)</f>
        <v>0</v>
      </c>
      <c r="O14" t="b">
        <f>'Raw Data'!C9&lt;'Raw Data'!E9</f>
        <v>1</v>
      </c>
      <c r="P14">
        <f>IF(AND('Raw Data'!C9&gt;'Raw Data'!E9, 'Raw Data'!O9&gt;'Raw Data'!P9), 'Raw Data'!C9, 0)</f>
        <v>0</v>
      </c>
      <c r="Q14">
        <f>IF(AND('Raw Data'!C9&gt;'Raw Data'!E9, 'Raw Data'!O9&lt;'Raw Data'!P9), 'Raw Data'!E9, 0)</f>
        <v>0</v>
      </c>
      <c r="R14">
        <f>IF(AND('Raw Data'!C9&lt;'Raw Data'!E9, 'Raw Data'!O9&lt;'Raw Data'!P9), 'Raw Data'!E9, 0)</f>
        <v>0</v>
      </c>
      <c r="S14">
        <f>IF(ISNUMBER('Raw Data'!C9), IF(_xlfn.XLOOKUP(SMALL('Raw Data'!C9:E9, 1), B14:D14, B14:D14, 0)&gt;0, SMALL('Raw Data'!C9:E9, 1), 0), 0)</f>
        <v>0</v>
      </c>
      <c r="T14">
        <f>IF(ISNUMBER('Raw Data'!C9), IF(_xlfn.XLOOKUP(SMALL('Raw Data'!C9:E9, 2), B14:D14, B14:D14, 0)&gt;0, SMALL('Raw Data'!C9:E9, 2), 0), 0)</f>
        <v>3.25</v>
      </c>
      <c r="U14">
        <f>IF(ISNUMBER('Raw Data'!C9), IF(_xlfn.XLOOKUP(SMALL('Raw Data'!C9:E9, 3), B14:D14, B14:D14, 0)&gt;0, SMALL('Raw Data'!C9:E9, 3), 0), 0)</f>
        <v>0</v>
      </c>
      <c r="V14">
        <f>IF(AND('Raw Data'!C9&lt;'Raw Data'!E9,'Raw Data'!O9&gt;'Raw Data'!P9),'Raw Data'!C9,IF(AND('Raw Data'!E9&lt;'Raw Data'!C9,'Raw Data'!P9&gt;'Raw Data'!O9),'Raw Data'!E9,0))</f>
        <v>0</v>
      </c>
      <c r="W14">
        <f>IF(AND('Raw Data'!C9&gt;'Raw Data'!E9,'Raw Data'!O9&gt;'Raw Data'!P9),'Raw Data'!C9,IF(AND('Raw Data'!E9&gt;'Raw Data'!C9,'Raw Data'!P9&gt;'Raw Data'!O9),'Raw Data'!E9,0))</f>
        <v>0</v>
      </c>
      <c r="X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3.25</v>
      </c>
      <c r="Y14">
        <f>IF(AND('Raw Data'!D9&gt;4,'Raw Data'!O9&lt;'Raw Data'!P9),'Raw Data'!K9,IF(AND('Raw Data'!D9&gt;4,'Raw Data'!O9='Raw Data'!P9),0,IF('Raw Data'!O9='Raw Data'!P9,'Raw Data'!D9,0)))</f>
        <v>3.25</v>
      </c>
      <c r="Z14">
        <f>IF(AND('Raw Data'!D9&lt;4, 'Raw Data'!O9='Raw Data'!P9), 'Raw Data'!D9, 0)</f>
        <v>3.25</v>
      </c>
      <c r="AA14">
        <f t="shared" si="8"/>
        <v>0</v>
      </c>
      <c r="AB14">
        <f t="shared" si="9"/>
        <v>0</v>
      </c>
      <c r="AC14">
        <f t="shared" si="10"/>
        <v>0</v>
      </c>
    </row>
    <row r="15" spans="1:29" x14ac:dyDescent="0.3">
      <c r="A15" s="2">
        <f>'Raw Data'!Q10</f>
        <v>1</v>
      </c>
      <c r="B15">
        <f>IF('Raw Data'!O10&gt;'Raw Data'!P10, 'Raw Data'!C10, 0)</f>
        <v>4</v>
      </c>
      <c r="C15">
        <f>IF(AND(ISNUMBER('Raw Data'!O10), 'Raw Data'!O10='Raw Data'!P10), 'Raw Data'!D10, 0)</f>
        <v>0</v>
      </c>
      <c r="D15">
        <f>IF('Raw Data'!O10&lt;'Raw Data'!P10, 'Raw Data'!E10, 0)</f>
        <v>0</v>
      </c>
      <c r="E15">
        <f>IF(SUM('Raw Data'!O10:P10)&gt;2, 'Raw Data'!F10, 0)</f>
        <v>1.71</v>
      </c>
      <c r="F15">
        <f>IF(AND(ISNUMBER('Raw Data'!O10),SUM('Raw Data'!O10:P10)&lt;3),'Raw Data'!F10,)</f>
        <v>0</v>
      </c>
      <c r="G15">
        <f>IF(AND('Raw Data'!O10&gt;0, 'Raw Data'!P10&gt;0), 'Raw Data'!H10, 0)</f>
        <v>1.65</v>
      </c>
      <c r="H15">
        <f>IF(AND(ISNUMBER('Raw Data'!O10), OR('Raw Data'!O10=0, 'Raw Data'!P10=0)), 'Raw Data'!I10, 0)</f>
        <v>0</v>
      </c>
      <c r="I15">
        <f>IF('Raw Data'!O10='Raw Data'!P10, 0, IF('Raw Data'!O10&gt;'Raw Data'!P10, 'Raw Data'!J10, 0))</f>
        <v>3.08</v>
      </c>
      <c r="J15">
        <f>IF('Raw Data'!O10='Raw Data'!P10, 0, IF('Raw Data'!O10&lt;'Raw Data'!P10, 'Raw Data'!K10, 0))</f>
        <v>0</v>
      </c>
      <c r="K15">
        <f>IF(AND(ISNUMBER('Raw Data'!O10), OR('Raw Data'!O10&gt;'Raw Data'!P10, 'Raw Data'!O10='Raw Data'!P10)), 'Raw Data'!L10, 0)</f>
        <v>1.93</v>
      </c>
      <c r="L15">
        <f>IF(AND(ISNUMBER('Raw Data'!O10), OR('Raw Data'!O10&lt;'Raw Data'!P10, 'Raw Data'!O10='Raw Data'!P10)), 'Raw Data'!M10, 0)</f>
        <v>0</v>
      </c>
      <c r="M15">
        <f>IF(AND(ISNUMBER('Raw Data'!O10), OR('Raw Data'!O10&gt;'Raw Data'!P10, 'Raw Data'!O10&lt;'Raw Data'!P10)), 'Raw Data'!N10, 0)</f>
        <v>1.24</v>
      </c>
      <c r="N15">
        <f>IF(AND('Raw Data'!C10&lt;'Raw Data'!E10, 'Raw Data'!O10&gt;'Raw Data'!P10), 'Raw Data'!C10, 0)</f>
        <v>0</v>
      </c>
      <c r="O15" t="b">
        <f>'Raw Data'!C10&lt;'Raw Data'!E10</f>
        <v>0</v>
      </c>
      <c r="P15">
        <f>IF(AND('Raw Data'!C10&gt;'Raw Data'!E10, 'Raw Data'!O10&gt;'Raw Data'!P10), 'Raw Data'!C10, 0)</f>
        <v>4</v>
      </c>
      <c r="Q15">
        <f>IF(AND('Raw Data'!C10&gt;'Raw Data'!E10, 'Raw Data'!O10&lt;'Raw Data'!P10), 'Raw Data'!E10, 0)</f>
        <v>0</v>
      </c>
      <c r="R15">
        <f>IF(AND('Raw Data'!C10&lt;'Raw Data'!E10, 'Raw Data'!O10&lt;'Raw Data'!P10), 'Raw Data'!E10, 0)</f>
        <v>0</v>
      </c>
      <c r="S15">
        <f>IF(ISNUMBER('Raw Data'!C10), IF(_xlfn.XLOOKUP(SMALL('Raw Data'!C10:E10, 1), B15:D15, B15:D15, 0)&gt;0, SMALL('Raw Data'!C10:E10, 1), 0), 0)</f>
        <v>0</v>
      </c>
      <c r="T15">
        <f>IF(ISNUMBER('Raw Data'!C10), IF(_xlfn.XLOOKUP(SMALL('Raw Data'!C10:E10, 2), B15:D15, B15:D15, 0)&gt;0, SMALL('Raw Data'!C10:E10, 2), 0), 0)</f>
        <v>0</v>
      </c>
      <c r="U15">
        <f>IF(ISNUMBER('Raw Data'!C10), IF(_xlfn.XLOOKUP(SMALL('Raw Data'!C10:E10, 3), B15:D15, B15:D15, 0)&gt;0, SMALL('Raw Data'!C10:E10, 3), 0), 0)</f>
        <v>4</v>
      </c>
      <c r="V15">
        <f>IF(AND('Raw Data'!C10&lt;'Raw Data'!E10,'Raw Data'!O10&gt;'Raw Data'!P10),'Raw Data'!C10,IF(AND('Raw Data'!E10&lt;'Raw Data'!C10,'Raw Data'!P10&gt;'Raw Data'!O10),'Raw Data'!E10,0))</f>
        <v>0</v>
      </c>
      <c r="W15">
        <f>IF(AND('Raw Data'!C10&gt;'Raw Data'!E10,'Raw Data'!O10&gt;'Raw Data'!P10),'Raw Data'!C10,IF(AND('Raw Data'!E10&gt;'Raw Data'!C10,'Raw Data'!P10&gt;'Raw Data'!O10),'Raw Data'!E10,0))</f>
        <v>4</v>
      </c>
      <c r="X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0</v>
      </c>
      <c r="Y15">
        <f>IF(AND('Raw Data'!D10&gt;4,'Raw Data'!O10&lt;'Raw Data'!P10),'Raw Data'!K10,IF(AND('Raw Data'!D10&gt;4,'Raw Data'!O10='Raw Data'!P10),0,IF('Raw Data'!O10='Raw Data'!P10,'Raw Data'!D10,0)))</f>
        <v>0</v>
      </c>
      <c r="Z15">
        <f>IF(AND('Raw Data'!D10&lt;4, 'Raw Data'!O10='Raw Data'!P10), 'Raw Data'!D10, 0)</f>
        <v>0</v>
      </c>
      <c r="AA15">
        <f t="shared" si="8"/>
        <v>0</v>
      </c>
      <c r="AB15">
        <f t="shared" si="9"/>
        <v>0</v>
      </c>
      <c r="AC15">
        <f t="shared" si="10"/>
        <v>0</v>
      </c>
    </row>
    <row r="16" spans="1:29" x14ac:dyDescent="0.3">
      <c r="A16">
        <f>'Raw Data'!Q11</f>
        <v>2</v>
      </c>
      <c r="B16">
        <f>IF('Raw Data'!O11&gt;'Raw Data'!P11, 'Raw Data'!C11, 0)</f>
        <v>1.25</v>
      </c>
      <c r="C16">
        <f>IF(AND(ISNUMBER('Raw Data'!O11), 'Raw Data'!O11='Raw Data'!P11), 'Raw Data'!D11, 0)</f>
        <v>0</v>
      </c>
      <c r="D16">
        <f>IF('Raw Data'!O11&lt;'Raw Data'!P11, 'Raw Data'!E11, 0)</f>
        <v>0</v>
      </c>
      <c r="E16">
        <f>IF(SUM('Raw Data'!O11:P11)&gt;2, 'Raw Data'!F11, 0)</f>
        <v>1.44</v>
      </c>
      <c r="F16">
        <f>IF(AND(ISNUMBER('Raw Data'!O11),SUM('Raw Data'!O11:P11)&lt;3),'Raw Data'!F11,)</f>
        <v>0</v>
      </c>
      <c r="G16">
        <f>IF(AND('Raw Data'!O11&gt;0, 'Raw Data'!P11&gt;0), 'Raw Data'!H11, 0)</f>
        <v>1.76</v>
      </c>
      <c r="H16">
        <f>IF(AND(ISNUMBER('Raw Data'!O11), OR('Raw Data'!O11=0, 'Raw Data'!P11=0)), 'Raw Data'!I11, 0)</f>
        <v>0</v>
      </c>
      <c r="I16">
        <f>IF('Raw Data'!O11='Raw Data'!P11, 0, IF('Raw Data'!O11&gt;'Raw Data'!P11, 'Raw Data'!J11, 0))</f>
        <v>1.08</v>
      </c>
      <c r="J16">
        <f>IF('Raw Data'!O11='Raw Data'!P11, 0, IF('Raw Data'!O11&lt;'Raw Data'!P11, 'Raw Data'!K11, 0))</f>
        <v>0</v>
      </c>
      <c r="K16">
        <f>IF(AND(ISNUMBER('Raw Data'!O11), OR('Raw Data'!O11&gt;'Raw Data'!P11, 'Raw Data'!O11='Raw Data'!P11)), 'Raw Data'!L11, 0)</f>
        <v>1.05</v>
      </c>
      <c r="L16">
        <f>IF(AND(ISNUMBER('Raw Data'!O11), OR('Raw Data'!O11&lt;'Raw Data'!P11, 'Raw Data'!O11='Raw Data'!P11)), 'Raw Data'!M11, 0)</f>
        <v>0</v>
      </c>
      <c r="M16">
        <f>IF(AND(ISNUMBER('Raw Data'!O11), OR('Raw Data'!O11&gt;'Raw Data'!P11, 'Raw Data'!O11&lt;'Raw Data'!P11)), 'Raw Data'!N11, 0)</f>
        <v>1.1100000000000001</v>
      </c>
      <c r="N16">
        <f>IF(AND('Raw Data'!C11&lt;'Raw Data'!E11, 'Raw Data'!O11&gt;'Raw Data'!P11), 'Raw Data'!C11, 0)</f>
        <v>1.25</v>
      </c>
      <c r="O16" t="b">
        <f>'Raw Data'!C11&lt;'Raw Data'!E11</f>
        <v>1</v>
      </c>
      <c r="P16">
        <f>IF(AND('Raw Data'!C11&gt;'Raw Data'!E11, 'Raw Data'!O11&gt;'Raw Data'!P11), 'Raw Data'!C11, 0)</f>
        <v>0</v>
      </c>
      <c r="Q16">
        <f>IF(AND('Raw Data'!C11&gt;'Raw Data'!E11, 'Raw Data'!O11&lt;'Raw Data'!P11), 'Raw Data'!E11, 0)</f>
        <v>0</v>
      </c>
      <c r="R16">
        <f>IF(AND('Raw Data'!C11&lt;'Raw Data'!E11, 'Raw Data'!O11&lt;'Raw Data'!P11), 'Raw Data'!E11, 0)</f>
        <v>0</v>
      </c>
      <c r="S16">
        <f>IF(ISNUMBER('Raw Data'!C11), IF(_xlfn.XLOOKUP(SMALL('Raw Data'!C11:E11, 1), B16:D16, B16:D16, 0)&gt;0, SMALL('Raw Data'!C11:E11, 1), 0), 0)</f>
        <v>1.25</v>
      </c>
      <c r="T16">
        <f>IF(ISNUMBER('Raw Data'!C11), IF(_xlfn.XLOOKUP(SMALL('Raw Data'!C11:E11, 2), B16:D16, B16:D16, 0)&gt;0, SMALL('Raw Data'!C11:E11, 2), 0), 0)</f>
        <v>0</v>
      </c>
      <c r="U16">
        <f>IF(ISNUMBER('Raw Data'!C11), IF(_xlfn.XLOOKUP(SMALL('Raw Data'!C11:E11, 3), B16:D16, B16:D16, 0)&gt;0, SMALL('Raw Data'!C11:E11, 3), 0), 0)</f>
        <v>0</v>
      </c>
      <c r="V16">
        <f>IF(AND('Raw Data'!C11&lt;'Raw Data'!E11,'Raw Data'!O11&gt;'Raw Data'!P11),'Raw Data'!C11,IF(AND('Raw Data'!E11&lt;'Raw Data'!C11,'Raw Data'!P11&gt;'Raw Data'!O11),'Raw Data'!E11,0))</f>
        <v>1.25</v>
      </c>
      <c r="W16">
        <f>IF(AND('Raw Data'!C11&gt;'Raw Data'!E11,'Raw Data'!O11&gt;'Raw Data'!P11),'Raw Data'!C11,IF(AND('Raw Data'!E11&gt;'Raw Data'!C11,'Raw Data'!P11&gt;'Raw Data'!O11),'Raw Data'!E11,0))</f>
        <v>0</v>
      </c>
      <c r="X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1.08</v>
      </c>
      <c r="Y16">
        <f>IF(AND('Raw Data'!D11&gt;4,'Raw Data'!O11&lt;'Raw Data'!P11),'Raw Data'!K11,IF(AND('Raw Data'!D11&gt;4,'Raw Data'!O11='Raw Data'!P11),0,IF('Raw Data'!O11='Raw Data'!P11,'Raw Data'!D11,0)))</f>
        <v>0</v>
      </c>
      <c r="Z16">
        <f>IF(AND('Raw Data'!D11&lt;4, 'Raw Data'!O11='Raw Data'!P11), 'Raw Data'!D11, 0)</f>
        <v>0</v>
      </c>
      <c r="AA16">
        <f t="shared" si="8"/>
        <v>0</v>
      </c>
      <c r="AB16">
        <f t="shared" si="9"/>
        <v>0</v>
      </c>
      <c r="AC16">
        <f t="shared" si="10"/>
        <v>0</v>
      </c>
    </row>
    <row r="17" spans="1:29" x14ac:dyDescent="0.3">
      <c r="A17">
        <f>'Raw Data'!Q12</f>
        <v>2</v>
      </c>
      <c r="B17">
        <f>IF('Raw Data'!O12&gt;'Raw Data'!P12, 'Raw Data'!C12, 0)</f>
        <v>0</v>
      </c>
      <c r="C17">
        <f>IF(AND(ISNUMBER('Raw Data'!O12), 'Raw Data'!O12='Raw Data'!P12), 'Raw Data'!D12, 0)</f>
        <v>0</v>
      </c>
      <c r="D17">
        <f>IF('Raw Data'!O12&lt;'Raw Data'!P12, 'Raw Data'!E12, 0)</f>
        <v>4.33</v>
      </c>
      <c r="E17">
        <f>IF(SUM('Raw Data'!O12:P12)&gt;2, 'Raw Data'!F12, 0)</f>
        <v>1.64</v>
      </c>
      <c r="F17">
        <f>IF(AND(ISNUMBER('Raw Data'!O12),SUM('Raw Data'!O12:P12)&lt;3),'Raw Data'!F12,)</f>
        <v>0</v>
      </c>
      <c r="G17">
        <f>IF(AND('Raw Data'!O12&gt;0, 'Raw Data'!P12&gt;0), 'Raw Data'!H12, 0)</f>
        <v>1.62</v>
      </c>
      <c r="H17">
        <f>IF(AND(ISNUMBER('Raw Data'!O12), OR('Raw Data'!O12=0, 'Raw Data'!P12=0)), 'Raw Data'!I12, 0)</f>
        <v>0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3.32</v>
      </c>
      <c r="K17">
        <f>IF(AND(ISNUMBER('Raw Data'!O12), OR('Raw Data'!O12&gt;'Raw Data'!P12, 'Raw Data'!O12='Raw Data'!P12)), 'Raw Data'!L12, 0)</f>
        <v>0</v>
      </c>
      <c r="L17">
        <f>IF(AND(ISNUMBER('Raw Data'!O12), OR('Raw Data'!O12&lt;'Raw Data'!P12, 'Raw Data'!O12='Raw Data'!P12)), 'Raw Data'!M12, 0)</f>
        <v>2.06</v>
      </c>
      <c r="M17">
        <f>IF(AND(ISNUMBER('Raw Data'!O12), OR('Raw Data'!O12&gt;'Raw Data'!P12, 'Raw Data'!O12&lt;'Raw Data'!P12)), 'Raw Data'!N12, 0)</f>
        <v>1.2</v>
      </c>
      <c r="N17">
        <f>IF(AND('Raw Data'!C12&lt;'Raw Data'!E12, 'Raw Data'!O12&gt;'Raw Data'!P12), 'Raw Data'!C12, 0)</f>
        <v>0</v>
      </c>
      <c r="O17" t="b">
        <f>'Raw Data'!C12&lt;'Raw Data'!E12</f>
        <v>1</v>
      </c>
      <c r="P17">
        <f>IF(AND('Raw Data'!C12&gt;'Raw Data'!E12, 'Raw Data'!O12&gt;'Raw Data'!P12), 'Raw Data'!C12, 0)</f>
        <v>0</v>
      </c>
      <c r="Q17">
        <f>IF(AND('Raw Data'!C12&gt;'Raw Data'!E12, 'Raw Data'!O12&lt;'Raw Data'!P12), 'Raw Data'!E12, 0)</f>
        <v>0</v>
      </c>
      <c r="R17">
        <f>IF(AND('Raw Data'!C12&lt;'Raw Data'!E12, 'Raw Data'!O12&lt;'Raw Data'!P12), 'Raw Data'!E12, 0)</f>
        <v>4.33</v>
      </c>
      <c r="S17">
        <f>IF(ISNUMBER('Raw Data'!C12), IF(_xlfn.XLOOKUP(SMALL('Raw Data'!C12:E12, 1), B17:D17, B17:D17, 0)&gt;0, SMALL('Raw Data'!C12:E12, 1), 0), 0)</f>
        <v>0</v>
      </c>
      <c r="T17">
        <f>IF(ISNUMBER('Raw Data'!C12), IF(_xlfn.XLOOKUP(SMALL('Raw Data'!C12:E12, 2), B17:D17, B17:D17, 0)&gt;0, SMALL('Raw Data'!C12:E12, 2), 0), 0)</f>
        <v>0</v>
      </c>
      <c r="U17">
        <f>IF(ISNUMBER('Raw Data'!C12), IF(_xlfn.XLOOKUP(SMALL('Raw Data'!C12:E12, 3), B17:D17, B17:D17, 0)&gt;0, SMALL('Raw Data'!C12:E12, 3), 0), 0)</f>
        <v>4.33</v>
      </c>
      <c r="V17">
        <f>IF(AND('Raw Data'!C12&lt;'Raw Data'!E12,'Raw Data'!O12&gt;'Raw Data'!P12),'Raw Data'!C12,IF(AND('Raw Data'!E12&lt;'Raw Data'!C12,'Raw Data'!P12&gt;'Raw Data'!O12),'Raw Data'!E12,0))</f>
        <v>0</v>
      </c>
      <c r="W17">
        <f>IF(AND('Raw Data'!C12&gt;'Raw Data'!E12,'Raw Data'!O12&gt;'Raw Data'!P12),'Raw Data'!C12,IF(AND('Raw Data'!E12&gt;'Raw Data'!C12,'Raw Data'!P12&gt;'Raw Data'!O12),'Raw Data'!E12,0))</f>
        <v>4.33</v>
      </c>
      <c r="X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Y17">
        <f>IF(AND('Raw Data'!D12&gt;4,'Raw Data'!O12&lt;'Raw Data'!P12),'Raw Data'!K12,IF(AND('Raw Data'!D12&gt;4,'Raw Data'!O12='Raw Data'!P12),0,IF('Raw Data'!O12='Raw Data'!P12,'Raw Data'!D12,0)))</f>
        <v>0</v>
      </c>
      <c r="Z17">
        <f>IF(AND('Raw Data'!D12&lt;4, 'Raw Data'!O12='Raw Data'!P12), 'Raw Data'!D12, 0)</f>
        <v>0</v>
      </c>
      <c r="AA17">
        <f t="shared" si="8"/>
        <v>0</v>
      </c>
      <c r="AB17">
        <f t="shared" si="9"/>
        <v>0</v>
      </c>
      <c r="AC17">
        <f t="shared" si="10"/>
        <v>0</v>
      </c>
    </row>
    <row r="18" spans="1:29" x14ac:dyDescent="0.3">
      <c r="A18">
        <f>'Raw Data'!Q13</f>
        <v>2</v>
      </c>
      <c r="B18">
        <f>IF('Raw Data'!O13&gt;'Raw Data'!P13, 'Raw Data'!C13, 0)</f>
        <v>1.55</v>
      </c>
      <c r="C18">
        <f>IF(AND(ISNUMBER('Raw Data'!O13), 'Raw Data'!O13='Raw Data'!P13), 'Raw Data'!D13, 0)</f>
        <v>0</v>
      </c>
      <c r="D18">
        <f>IF('Raw Data'!O13&lt;'Raw Data'!P13, 'Raw Data'!E13, 0)</f>
        <v>0</v>
      </c>
      <c r="E18">
        <f>IF(SUM('Raw Data'!O13:P13)&gt;2, 'Raw Data'!F13, 0)</f>
        <v>1.78</v>
      </c>
      <c r="F18">
        <f>IF(AND(ISNUMBER('Raw Data'!O13),SUM('Raw Data'!O13:P13)&lt;3),'Raw Data'!F13,)</f>
        <v>0</v>
      </c>
      <c r="G18">
        <f>IF(AND('Raw Data'!O13&gt;0, 'Raw Data'!P13&gt;0), 'Raw Data'!H13, 0)</f>
        <v>1.83</v>
      </c>
      <c r="H18">
        <f>IF(AND(ISNUMBER('Raw Data'!O13), OR('Raw Data'!O13=0, 'Raw Data'!P13=0)), 'Raw Data'!I13, 0)</f>
        <v>0</v>
      </c>
      <c r="I18">
        <f>IF('Raw Data'!O13='Raw Data'!P13, 0, IF('Raw Data'!O13&gt;'Raw Data'!P13, 'Raw Data'!J13, 0))</f>
        <v>1.2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1.1100000000000001</v>
      </c>
      <c r="L18">
        <f>IF(AND(ISNUMBER('Raw Data'!O13), OR('Raw Data'!O13&lt;'Raw Data'!P13, 'Raw Data'!O13='Raw Data'!P13)), 'Raw Data'!M13, 0)</f>
        <v>0</v>
      </c>
      <c r="M18">
        <f>IF(AND(ISNUMBER('Raw Data'!O13), OR('Raw Data'!O13&gt;'Raw Data'!P13, 'Raw Data'!O13&lt;'Raw Data'!P13)), 'Raw Data'!N13, 0)</f>
        <v>1.2</v>
      </c>
      <c r="N18">
        <f>IF(AND('Raw Data'!C13&lt;'Raw Data'!E13, 'Raw Data'!O13&gt;'Raw Data'!P13), 'Raw Data'!C13, 0)</f>
        <v>1.55</v>
      </c>
      <c r="O18" t="b">
        <f>'Raw Data'!C13&lt;'Raw Data'!E13</f>
        <v>1</v>
      </c>
      <c r="P18">
        <f>IF(AND('Raw Data'!C13&gt;'Raw Data'!E13, 'Raw Data'!O13&gt;'Raw Data'!P13), 'Raw Data'!C13, 0)</f>
        <v>0</v>
      </c>
      <c r="Q18">
        <f>IF(AND('Raw Data'!C13&gt;'Raw Data'!E13, 'Raw Data'!O13&lt;'Raw Data'!P13), 'Raw Data'!E13, 0)</f>
        <v>0</v>
      </c>
      <c r="R18">
        <f>IF(AND('Raw Data'!C13&lt;'Raw Data'!E13, 'Raw Data'!O13&lt;'Raw Data'!P13), 'Raw Data'!E13, 0)</f>
        <v>0</v>
      </c>
      <c r="S18">
        <f>IF(ISNUMBER('Raw Data'!C13), IF(_xlfn.XLOOKUP(SMALL('Raw Data'!C13:E13, 1), B18:D18, B18:D18, 0)&gt;0, SMALL('Raw Data'!C13:E13, 1), 0), 0)</f>
        <v>1.55</v>
      </c>
      <c r="T18">
        <f>IF(ISNUMBER('Raw Data'!C13), IF(_xlfn.XLOOKUP(SMALL('Raw Data'!C13:E13, 2), B18:D18, B18:D18, 0)&gt;0, SMALL('Raw Data'!C13:E13, 2), 0), 0)</f>
        <v>0</v>
      </c>
      <c r="U18">
        <f>IF(ISNUMBER('Raw Data'!C13), IF(_xlfn.XLOOKUP(SMALL('Raw Data'!C13:E13, 3), B18:D18, B18:D18, 0)&gt;0, SMALL('Raw Data'!C13:E13, 3), 0), 0)</f>
        <v>0</v>
      </c>
      <c r="V18">
        <f>IF(AND('Raw Data'!C13&lt;'Raw Data'!E13,'Raw Data'!O13&gt;'Raw Data'!P13),'Raw Data'!C13,IF(AND('Raw Data'!E13&lt;'Raw Data'!C13,'Raw Data'!P13&gt;'Raw Data'!O13),'Raw Data'!E13,0))</f>
        <v>1.55</v>
      </c>
      <c r="W18">
        <f>IF(AND('Raw Data'!C13&gt;'Raw Data'!E13,'Raw Data'!O13&gt;'Raw Data'!P13),'Raw Data'!C13,IF(AND('Raw Data'!E13&gt;'Raw Data'!C13,'Raw Data'!P13&gt;'Raw Data'!O13),'Raw Data'!E13,0))</f>
        <v>0</v>
      </c>
      <c r="X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0</v>
      </c>
      <c r="Y18">
        <f>IF(AND('Raw Data'!D13&gt;4,'Raw Data'!O13&lt;'Raw Data'!P13),'Raw Data'!K13,IF(AND('Raw Data'!D13&gt;4,'Raw Data'!O13='Raw Data'!P13),0,IF('Raw Data'!O13='Raw Data'!P13,'Raw Data'!D13,0)))</f>
        <v>0</v>
      </c>
      <c r="Z18">
        <f>IF(AND('Raw Data'!D13&lt;4, 'Raw Data'!O13='Raw Data'!P13), 'Raw Data'!D13, 0)</f>
        <v>0</v>
      </c>
      <c r="AA18">
        <f t="shared" si="8"/>
        <v>0</v>
      </c>
      <c r="AB18">
        <f t="shared" si="9"/>
        <v>0</v>
      </c>
      <c r="AC18">
        <f t="shared" si="10"/>
        <v>0</v>
      </c>
    </row>
    <row r="19" spans="1:29" x14ac:dyDescent="0.3">
      <c r="A19">
        <f>'Raw Data'!Q14</f>
        <v>2</v>
      </c>
      <c r="B19">
        <f>IF('Raw Data'!O14&gt;'Raw Data'!P14, 'Raw Data'!C14, 0)</f>
        <v>0</v>
      </c>
      <c r="C19">
        <f>IF(AND(ISNUMBER('Raw Data'!O14), 'Raw Data'!O14='Raw Data'!P14), 'Raw Data'!D14, 0)</f>
        <v>3.5</v>
      </c>
      <c r="D19">
        <f>IF('Raw Data'!O14&lt;'Raw Data'!P14, 'Raw Data'!E14, 0)</f>
        <v>0</v>
      </c>
      <c r="E19">
        <f>IF(SUM('Raw Data'!O14:P14)&gt;2, 'Raw Data'!F14, 0)</f>
        <v>0</v>
      </c>
      <c r="F19">
        <f>IF(AND(ISNUMBER('Raw Data'!O14),SUM('Raw Data'!O14:P14)&lt;3),'Raw Data'!F14,)</f>
        <v>2.12</v>
      </c>
      <c r="G19">
        <f>IF(AND('Raw Data'!O14&gt;0, 'Raw Data'!P14&gt;0), 'Raw Data'!H14, 0)</f>
        <v>2.0099999999999998</v>
      </c>
      <c r="H19">
        <f>IF(AND(ISNUMBER('Raw Data'!O14), OR('Raw Data'!O14=0, 'Raw Data'!P14=0)), 'Raw Data'!I14, 0)</f>
        <v>0</v>
      </c>
      <c r="I19">
        <f>IF('Raw Data'!O14='Raw Data'!P14, 0, IF('Raw Data'!O14&gt;'Raw Data'!P14, 'Raw Data'!J14, 0))</f>
        <v>0</v>
      </c>
      <c r="J19">
        <f>IF('Raw Data'!O14='Raw Data'!P14, 0, IF('Raw Data'!O14&lt;'Raw Data'!P14, 'Raw Data'!K14, 0))</f>
        <v>0</v>
      </c>
      <c r="K19">
        <f>IF(AND(ISNUMBER('Raw Data'!O14), OR('Raw Data'!O14&gt;'Raw Data'!P14, 'Raw Data'!O14='Raw Data'!P14)), 'Raw Data'!L14, 0)</f>
        <v>1.1499999999999999</v>
      </c>
      <c r="L19">
        <f>IF(AND(ISNUMBER('Raw Data'!O14), OR('Raw Data'!O14&lt;'Raw Data'!P14, 'Raw Data'!O14='Raw Data'!P14)), 'Raw Data'!M14, 0)</f>
        <v>2.0099999999999998</v>
      </c>
      <c r="M19">
        <f>IF(AND(ISNUMBER('Raw Data'!O14), OR('Raw Data'!O14&gt;'Raw Data'!P14, 'Raw Data'!O14&lt;'Raw Data'!P14)), 'Raw Data'!N14, 0)</f>
        <v>0</v>
      </c>
      <c r="N19">
        <f>IF(AND('Raw Data'!C14&lt;'Raw Data'!E14, 'Raw Data'!O14&gt;'Raw Data'!P14), 'Raw Data'!C14, 0)</f>
        <v>0</v>
      </c>
      <c r="O19" t="b">
        <f>'Raw Data'!C14&lt;'Raw Data'!E14</f>
        <v>1</v>
      </c>
      <c r="P19">
        <f>IF(AND('Raw Data'!C14&gt;'Raw Data'!E14, 'Raw Data'!O14&gt;'Raw Data'!P14), 'Raw Data'!C14, 0)</f>
        <v>0</v>
      </c>
      <c r="Q19">
        <f>IF(AND('Raw Data'!C14&gt;'Raw Data'!E14, 'Raw Data'!O14&lt;'Raw Data'!P14), 'Raw Data'!E14, 0)</f>
        <v>0</v>
      </c>
      <c r="R19">
        <f>IF(AND('Raw Data'!C14&lt;'Raw Data'!E14, 'Raw Data'!O14&lt;'Raw Data'!P14), 'Raw Data'!E14, 0)</f>
        <v>0</v>
      </c>
      <c r="S19">
        <f>IF(ISNUMBER('Raw Data'!C14), IF(_xlfn.XLOOKUP(SMALL('Raw Data'!C14:E14, 1), B19:D19, B19:D19, 0)&gt;0, SMALL('Raw Data'!C14:E14, 1), 0), 0)</f>
        <v>0</v>
      </c>
      <c r="T19">
        <f>IF(ISNUMBER('Raw Data'!C14), IF(_xlfn.XLOOKUP(SMALL('Raw Data'!C14:E14, 2), B19:D19, B19:D19, 0)&gt;0, SMALL('Raw Data'!C14:E14, 2), 0), 0)</f>
        <v>3.5</v>
      </c>
      <c r="U19">
        <f>IF(ISNUMBER('Raw Data'!C14), IF(_xlfn.XLOOKUP(SMALL('Raw Data'!C14:E14, 3), B19:D19, B19:D19, 0)&gt;0, SMALL('Raw Data'!C14:E14, 3), 0), 0)</f>
        <v>0</v>
      </c>
      <c r="V19">
        <f>IF(AND('Raw Data'!C14&lt;'Raw Data'!E14,'Raw Data'!O14&gt;'Raw Data'!P14),'Raw Data'!C14,IF(AND('Raw Data'!E14&lt;'Raw Data'!C14,'Raw Data'!P14&gt;'Raw Data'!O14),'Raw Data'!E14,0))</f>
        <v>0</v>
      </c>
      <c r="W19">
        <f>IF(AND('Raw Data'!C14&gt;'Raw Data'!E14,'Raw Data'!O14&gt;'Raw Data'!P14),'Raw Data'!C14,IF(AND('Raw Data'!E14&gt;'Raw Data'!C14,'Raw Data'!P14&gt;'Raw Data'!O14),'Raw Data'!E14,0))</f>
        <v>0</v>
      </c>
      <c r="X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3.5</v>
      </c>
      <c r="Y19">
        <f>IF(AND('Raw Data'!D14&gt;4,'Raw Data'!O14&lt;'Raw Data'!P14),'Raw Data'!K14,IF(AND('Raw Data'!D14&gt;4,'Raw Data'!O14='Raw Data'!P14),0,IF('Raw Data'!O14='Raw Data'!P14,'Raw Data'!D14,0)))</f>
        <v>3.5</v>
      </c>
      <c r="Z19">
        <f>IF(AND('Raw Data'!D14&lt;4, 'Raw Data'!O14='Raw Data'!P14), 'Raw Data'!D14, 0)</f>
        <v>3.5</v>
      </c>
      <c r="AA19">
        <f t="shared" si="8"/>
        <v>0</v>
      </c>
      <c r="AB19">
        <f t="shared" si="9"/>
        <v>0</v>
      </c>
      <c r="AC19">
        <f t="shared" si="10"/>
        <v>0</v>
      </c>
    </row>
    <row r="20" spans="1:29" x14ac:dyDescent="0.3">
      <c r="A20">
        <f>'Raw Data'!Q15</f>
        <v>2</v>
      </c>
      <c r="B20">
        <f>IF('Raw Data'!O15&gt;'Raw Data'!P15, 'Raw Data'!C15, 0)</f>
        <v>3.6</v>
      </c>
      <c r="C20">
        <f>IF(AND(ISNUMBER('Raw Data'!O15), 'Raw Data'!O15='Raw Data'!P15), 'Raw Data'!D15, 0)</f>
        <v>0</v>
      </c>
      <c r="D20">
        <f>IF('Raw Data'!O15&lt;'Raw Data'!P15, 'Raw Data'!E15, 0)</f>
        <v>0</v>
      </c>
      <c r="E20">
        <f>IF(SUM('Raw Data'!O15:P15)&gt;2, 'Raw Data'!F15, 0)</f>
        <v>0</v>
      </c>
      <c r="F20">
        <f>IF(AND(ISNUMBER('Raw Data'!O15),SUM('Raw Data'!O15:P15)&lt;3),'Raw Data'!F15,)</f>
        <v>1.97</v>
      </c>
      <c r="G20">
        <f>IF(AND('Raw Data'!O15&gt;0, 'Raw Data'!P15&gt;0), 'Raw Data'!H15, 0)</f>
        <v>0</v>
      </c>
      <c r="H20">
        <f>IF(AND(ISNUMBER('Raw Data'!O15), OR('Raw Data'!O15=0, 'Raw Data'!P15=0)), 'Raw Data'!I15, 0)</f>
        <v>2.0099999999999998</v>
      </c>
      <c r="I20">
        <f>IF('Raw Data'!O15='Raw Data'!P15, 0, IF('Raw Data'!O15&gt;'Raw Data'!P15, 'Raw Data'!J15, 0))</f>
        <v>2.64</v>
      </c>
      <c r="J20">
        <f>IF('Raw Data'!O15='Raw Data'!P15, 0, IF('Raw Data'!O15&lt;'Raw Data'!P15, 'Raw Data'!K15, 0))</f>
        <v>0</v>
      </c>
      <c r="K20">
        <f>IF(AND(ISNUMBER('Raw Data'!O15), OR('Raw Data'!O15&gt;'Raw Data'!P15, 'Raw Data'!O15='Raw Data'!P15)), 'Raw Data'!L15, 0)</f>
        <v>1.74</v>
      </c>
      <c r="L20">
        <f>IF(AND(ISNUMBER('Raw Data'!O15), OR('Raw Data'!O15&lt;'Raw Data'!P15, 'Raw Data'!O15='Raw Data'!P15)), 'Raw Data'!M15, 0)</f>
        <v>0</v>
      </c>
      <c r="M20">
        <f>IF(AND(ISNUMBER('Raw Data'!O15), OR('Raw Data'!O15&gt;'Raw Data'!P15, 'Raw Data'!O15&lt;'Raw Data'!P15)), 'Raw Data'!N15, 0)</f>
        <v>1.28</v>
      </c>
      <c r="N20">
        <f>IF(AND('Raw Data'!C15&lt;'Raw Data'!E15, 'Raw Data'!O15&gt;'Raw Data'!P15), 'Raw Data'!C15, 0)</f>
        <v>0</v>
      </c>
      <c r="O20" t="b">
        <f>'Raw Data'!C15&lt;'Raw Data'!E15</f>
        <v>0</v>
      </c>
      <c r="P20">
        <f>IF(AND('Raw Data'!C15&gt;'Raw Data'!E15, 'Raw Data'!O15&gt;'Raw Data'!P15), 'Raw Data'!C15, 0)</f>
        <v>3.6</v>
      </c>
      <c r="Q20">
        <f>IF(AND('Raw Data'!C15&gt;'Raw Data'!E15, 'Raw Data'!O15&lt;'Raw Data'!P15), 'Raw Data'!E15, 0)</f>
        <v>0</v>
      </c>
      <c r="R20">
        <f>IF(AND('Raw Data'!C15&lt;'Raw Data'!E15, 'Raw Data'!O15&lt;'Raw Data'!P15), 'Raw Data'!E15, 0)</f>
        <v>0</v>
      </c>
      <c r="S20">
        <f>IF(ISNUMBER('Raw Data'!C15), IF(_xlfn.XLOOKUP(SMALL('Raw Data'!C15:E15, 1), B20:D20, B20:D20, 0)&gt;0, SMALL('Raw Data'!C15:E15, 1), 0), 0)</f>
        <v>0</v>
      </c>
      <c r="T20">
        <f>IF(ISNUMBER('Raw Data'!C15), IF(_xlfn.XLOOKUP(SMALL('Raw Data'!C15:E15, 2), B20:D20, B20:D20, 0)&gt;0, SMALL('Raw Data'!C15:E15, 2), 0), 0)</f>
        <v>0</v>
      </c>
      <c r="U20">
        <f>IF(ISNUMBER('Raw Data'!C15), IF(_xlfn.XLOOKUP(SMALL('Raw Data'!C15:E15, 3), B20:D20, B20:D20, 0)&gt;0, SMALL('Raw Data'!C15:E15, 3), 0), 0)</f>
        <v>3.6</v>
      </c>
      <c r="V20">
        <f>IF(AND('Raw Data'!C15&lt;'Raw Data'!E15,'Raw Data'!O15&gt;'Raw Data'!P15),'Raw Data'!C15,IF(AND('Raw Data'!E15&lt;'Raw Data'!C15,'Raw Data'!P15&gt;'Raw Data'!O15),'Raw Data'!E15,0))</f>
        <v>0</v>
      </c>
      <c r="W20">
        <f>IF(AND('Raw Data'!C15&gt;'Raw Data'!E15,'Raw Data'!O15&gt;'Raw Data'!P15),'Raw Data'!C15,IF(AND('Raw Data'!E15&gt;'Raw Data'!C15,'Raw Data'!P15&gt;'Raw Data'!O15),'Raw Data'!E15,0))</f>
        <v>3.6</v>
      </c>
      <c r="X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Y20">
        <f>IF(AND('Raw Data'!D15&gt;4,'Raw Data'!O15&lt;'Raw Data'!P15),'Raw Data'!K15,IF(AND('Raw Data'!D15&gt;4,'Raw Data'!O15='Raw Data'!P15),0,IF('Raw Data'!O15='Raw Data'!P15,'Raw Data'!D15,0)))</f>
        <v>0</v>
      </c>
      <c r="Z20">
        <f>IF(AND('Raw Data'!D15&lt;4, 'Raw Data'!O15='Raw Data'!P15), 'Raw Data'!D15, 0)</f>
        <v>0</v>
      </c>
      <c r="AA20">
        <f t="shared" si="8"/>
        <v>7.0919999999999996</v>
      </c>
      <c r="AB20">
        <f t="shared" si="9"/>
        <v>0</v>
      </c>
      <c r="AC20">
        <f t="shared" si="10"/>
        <v>0</v>
      </c>
    </row>
    <row r="21" spans="1:29" x14ac:dyDescent="0.3">
      <c r="A21">
        <f>'Raw Data'!Q16</f>
        <v>2</v>
      </c>
      <c r="B21">
        <f>IF('Raw Data'!O16&gt;'Raw Data'!P16, 'Raw Data'!C16, 0)</f>
        <v>0</v>
      </c>
      <c r="C21">
        <f>IF(AND(ISNUMBER('Raw Data'!O16), 'Raw Data'!O16='Raw Data'!P16), 'Raw Data'!D16, 0)</f>
        <v>0</v>
      </c>
      <c r="D21">
        <f>IF('Raw Data'!O16&lt;'Raw Data'!P16, 'Raw Data'!E16, 0)</f>
        <v>3.2</v>
      </c>
      <c r="E21">
        <f>IF(SUM('Raw Data'!O16:P16)&gt;2, 'Raw Data'!F16, 0)</f>
        <v>1.94</v>
      </c>
      <c r="F21">
        <f>IF(AND(ISNUMBER('Raw Data'!O16),SUM('Raw Data'!O16:P16)&lt;3),'Raw Data'!F16,)</f>
        <v>0</v>
      </c>
      <c r="G21">
        <f>IF(AND('Raw Data'!O16&gt;0, 'Raw Data'!P16&gt;0), 'Raw Data'!H16, 0)</f>
        <v>1.75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2.2799999999999998</v>
      </c>
      <c r="K21">
        <f>IF(AND(ISNUMBER('Raw Data'!O16), OR('Raw Data'!O16&gt;'Raw Data'!P16, 'Raw Data'!O16='Raw Data'!P16)), 'Raw Data'!L16, 0)</f>
        <v>0</v>
      </c>
      <c r="L21">
        <f>IF(AND(ISNUMBER('Raw Data'!O16), OR('Raw Data'!O16&lt;'Raw Data'!P16, 'Raw Data'!O16='Raw Data'!P16)), 'Raw Data'!M16, 0)</f>
        <v>1.61</v>
      </c>
      <c r="M21">
        <f>IF(AND(ISNUMBER('Raw Data'!O16), OR('Raw Data'!O16&gt;'Raw Data'!P16, 'Raw Data'!O16&lt;'Raw Data'!P16)), 'Raw Data'!N16, 0)</f>
        <v>1.3</v>
      </c>
      <c r="N21">
        <f>IF(AND('Raw Data'!C16&lt;'Raw Data'!E16, 'Raw Data'!O16&gt;'Raw Data'!P16), 'Raw Data'!C16, 0)</f>
        <v>0</v>
      </c>
      <c r="O21" t="b">
        <f>'Raw Data'!C16&lt;'Raw Data'!E16</f>
        <v>1</v>
      </c>
      <c r="P21">
        <f>IF(AND('Raw Data'!C16&gt;'Raw Data'!E16, 'Raw Data'!O16&gt;'Raw Data'!P16), 'Raw Data'!C16, 0)</f>
        <v>0</v>
      </c>
      <c r="Q21">
        <f>IF(AND('Raw Data'!C16&gt;'Raw Data'!E16, 'Raw Data'!O16&lt;'Raw Data'!P16), 'Raw Data'!E16, 0)</f>
        <v>0</v>
      </c>
      <c r="R21">
        <f>IF(AND('Raw Data'!C16&lt;'Raw Data'!E16, 'Raw Data'!O16&lt;'Raw Data'!P16), 'Raw Data'!E16, 0)</f>
        <v>3.2</v>
      </c>
      <c r="S21">
        <f>IF(ISNUMBER('Raw Data'!C16), IF(_xlfn.XLOOKUP(SMALL('Raw Data'!C16:E16, 1), B21:D21, B21:D21, 0)&gt;0, SMALL('Raw Data'!C16:E16, 1), 0), 0)</f>
        <v>0</v>
      </c>
      <c r="T21">
        <f>IF(ISNUMBER('Raw Data'!C16), IF(_xlfn.XLOOKUP(SMALL('Raw Data'!C16:E16, 2), B21:D21, B21:D21, 0)&gt;0, SMALL('Raw Data'!C16:E16, 2), 0), 0)</f>
        <v>3.2</v>
      </c>
      <c r="U21">
        <f>IF(ISNUMBER('Raw Data'!C16), IF(_xlfn.XLOOKUP(SMALL('Raw Data'!C16:E16, 3), B21:D21, B21:D21, 0)&gt;0, SMALL('Raw Data'!C16:E16, 3), 0), 0)</f>
        <v>0</v>
      </c>
      <c r="V21">
        <f>IF(AND('Raw Data'!C16&lt;'Raw Data'!E16,'Raw Data'!O16&gt;'Raw Data'!P16),'Raw Data'!C16,IF(AND('Raw Data'!E16&lt;'Raw Data'!C16,'Raw Data'!P16&gt;'Raw Data'!O16),'Raw Data'!E16,0))</f>
        <v>0</v>
      </c>
      <c r="W21">
        <f>IF(AND('Raw Data'!C16&gt;'Raw Data'!E16,'Raw Data'!O16&gt;'Raw Data'!P16),'Raw Data'!C16,IF(AND('Raw Data'!E16&gt;'Raw Data'!C16,'Raw Data'!P16&gt;'Raw Data'!O16),'Raw Data'!E16,0))</f>
        <v>3.2</v>
      </c>
      <c r="X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Y21">
        <f>IF(AND('Raw Data'!D16&gt;4,'Raw Data'!O16&lt;'Raw Data'!P16),'Raw Data'!K16,IF(AND('Raw Data'!D16&gt;4,'Raw Data'!O16='Raw Data'!P16),0,IF('Raw Data'!O16='Raw Data'!P16,'Raw Data'!D16,0)))</f>
        <v>0</v>
      </c>
      <c r="Z21">
        <f>IF(AND('Raw Data'!D16&lt;4, 'Raw Data'!O16='Raw Data'!P16), 'Raw Data'!D16, 0)</f>
        <v>0</v>
      </c>
      <c r="AA21">
        <f t="shared" si="8"/>
        <v>0</v>
      </c>
      <c r="AB21">
        <f t="shared" si="9"/>
        <v>0</v>
      </c>
      <c r="AC21">
        <f t="shared" si="10"/>
        <v>0</v>
      </c>
    </row>
    <row r="22" spans="1:29" x14ac:dyDescent="0.3">
      <c r="A22">
        <f>'Raw Data'!Q17</f>
        <v>2</v>
      </c>
      <c r="B22">
        <f>IF('Raw Data'!O17&gt;'Raw Data'!P17, 'Raw Data'!C17, 0)</f>
        <v>0</v>
      </c>
      <c r="C22">
        <f>IF(AND(ISNUMBER('Raw Data'!O17), 'Raw Data'!O17='Raw Data'!P17), 'Raw Data'!D17, 0)</f>
        <v>3.5</v>
      </c>
      <c r="D22">
        <f>IF('Raw Data'!O17&lt;'Raw Data'!P17, 'Raw Data'!E17, 0)</f>
        <v>0</v>
      </c>
      <c r="E22">
        <f>IF(SUM('Raw Data'!O17:P17)&gt;2, 'Raw Data'!F17, 0)</f>
        <v>1.98</v>
      </c>
      <c r="F22">
        <f>IF(AND(ISNUMBER('Raw Data'!O17),SUM('Raw Data'!O17:P17)&lt;3),'Raw Data'!F17,)</f>
        <v>0</v>
      </c>
      <c r="G22">
        <f>IF(AND('Raw Data'!O17&gt;0, 'Raw Data'!P17&gt;0), 'Raw Data'!H17, 0)</f>
        <v>1.82</v>
      </c>
      <c r="H22">
        <f>IF(AND(ISNUMBER('Raw Data'!O17), OR('Raw Data'!O17=0, 'Raw Data'!P17=0)), 'Raw Data'!I17, 0)</f>
        <v>0</v>
      </c>
      <c r="I22">
        <f>IF('Raw Data'!O17='Raw Data'!P17, 0, IF('Raw Data'!O17&gt;'Raw Data'!P17, 'Raw Data'!J17, 0))</f>
        <v>0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1.25</v>
      </c>
      <c r="L22">
        <f>IF(AND(ISNUMBER('Raw Data'!O17), OR('Raw Data'!O17&lt;'Raw Data'!P17, 'Raw Data'!O17='Raw Data'!P17)), 'Raw Data'!M17, 0)</f>
        <v>1.79</v>
      </c>
      <c r="M22">
        <f>IF(AND(ISNUMBER('Raw Data'!O17), OR('Raw Data'!O17&gt;'Raw Data'!P17, 'Raw Data'!O17&lt;'Raw Data'!P17)), 'Raw Data'!N17, 0)</f>
        <v>0</v>
      </c>
      <c r="N22">
        <f>IF(AND('Raw Data'!C17&lt;'Raw Data'!E17, 'Raw Data'!O17&gt;'Raw Data'!P17), 'Raw Data'!C17, 0)</f>
        <v>0</v>
      </c>
      <c r="O22" t="b">
        <f>'Raw Data'!C17&lt;'Raw Data'!E17</f>
        <v>1</v>
      </c>
      <c r="P22">
        <f>IF(AND('Raw Data'!C17&gt;'Raw Data'!E17, 'Raw Data'!O17&gt;'Raw Data'!P17), 'Raw Data'!C17, 0)</f>
        <v>0</v>
      </c>
      <c r="Q22">
        <f>IF(AND('Raw Data'!C17&gt;'Raw Data'!E17, 'Raw Data'!O17&lt;'Raw Data'!P17), 'Raw Data'!E17, 0)</f>
        <v>0</v>
      </c>
      <c r="R22">
        <f>IF(AND('Raw Data'!C17&lt;'Raw Data'!E17, 'Raw Data'!O17&lt;'Raw Data'!P17), 'Raw Data'!E17, 0)</f>
        <v>0</v>
      </c>
      <c r="S22">
        <f>IF(ISNUMBER('Raw Data'!C17), IF(_xlfn.XLOOKUP(SMALL('Raw Data'!C17:E17, 1), B22:D22, B22:D22, 0)&gt;0, SMALL('Raw Data'!C17:E17, 1), 0), 0)</f>
        <v>0</v>
      </c>
      <c r="T22">
        <f>IF(ISNUMBER('Raw Data'!C17), IF(_xlfn.XLOOKUP(SMALL('Raw Data'!C17:E17, 2), B22:D22, B22:D22, 0)&gt;0, SMALL('Raw Data'!C17:E17, 2), 0), 0)</f>
        <v>3.5</v>
      </c>
      <c r="U22">
        <f>IF(ISNUMBER('Raw Data'!C17), IF(_xlfn.XLOOKUP(SMALL('Raw Data'!C17:E17, 3), B22:D22, B22:D22, 0)&gt;0, SMALL('Raw Data'!C17:E17, 3), 0), 0)</f>
        <v>0</v>
      </c>
      <c r="V22">
        <f>IF(AND('Raw Data'!C17&lt;'Raw Data'!E17,'Raw Data'!O17&gt;'Raw Data'!P17),'Raw Data'!C17,IF(AND('Raw Data'!E17&lt;'Raw Data'!C17,'Raw Data'!P17&gt;'Raw Data'!O17),'Raw Data'!E17,0))</f>
        <v>0</v>
      </c>
      <c r="W22">
        <f>IF(AND('Raw Data'!C17&gt;'Raw Data'!E17,'Raw Data'!O17&gt;'Raw Data'!P17),'Raw Data'!C17,IF(AND('Raw Data'!E17&gt;'Raw Data'!C17,'Raw Data'!P17&gt;'Raw Data'!O17),'Raw Data'!E17,0))</f>
        <v>0</v>
      </c>
      <c r="X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3.5</v>
      </c>
      <c r="Y22">
        <f>IF(AND('Raw Data'!D17&gt;4,'Raw Data'!O17&lt;'Raw Data'!P17),'Raw Data'!K17,IF(AND('Raw Data'!D17&gt;4,'Raw Data'!O17='Raw Data'!P17),0,IF('Raw Data'!O17='Raw Data'!P17,'Raw Data'!D17,0)))</f>
        <v>3.5</v>
      </c>
      <c r="Z22">
        <f>IF(AND('Raw Data'!D17&lt;4, 'Raw Data'!O17='Raw Data'!P17), 'Raw Data'!D17, 0)</f>
        <v>3.5</v>
      </c>
      <c r="AA22">
        <f t="shared" si="8"/>
        <v>0</v>
      </c>
      <c r="AB22">
        <f t="shared" si="9"/>
        <v>6.93</v>
      </c>
      <c r="AC22">
        <f t="shared" si="10"/>
        <v>0</v>
      </c>
    </row>
    <row r="23" spans="1:29" x14ac:dyDescent="0.3">
      <c r="A23">
        <f>'Raw Data'!Q18</f>
        <v>2</v>
      </c>
      <c r="B23">
        <f>IF('Raw Data'!O18&gt;'Raw Data'!P18, 'Raw Data'!C18, 0)</f>
        <v>0</v>
      </c>
      <c r="C23">
        <f>IF(AND(ISNUMBER('Raw Data'!O18), 'Raw Data'!O18='Raw Data'!P18), 'Raw Data'!D18, 0)</f>
        <v>0</v>
      </c>
      <c r="D23">
        <f>IF('Raw Data'!O18&lt;'Raw Data'!P18, 'Raw Data'!E18, 0)</f>
        <v>3.4</v>
      </c>
      <c r="E23">
        <f>IF(SUM('Raw Data'!O18:P18)&gt;2, 'Raw Data'!F18, 0)</f>
        <v>1.94</v>
      </c>
      <c r="F23">
        <f>IF(AND(ISNUMBER('Raw Data'!O18),SUM('Raw Data'!O18:P18)&lt;3),'Raw Data'!F18,)</f>
        <v>0</v>
      </c>
      <c r="G23">
        <f>IF(AND('Raw Data'!O18&gt;0, 'Raw Data'!P18&gt;0), 'Raw Data'!H18, 0)</f>
        <v>1.78</v>
      </c>
      <c r="H23">
        <f>IF(AND(ISNUMBER('Raw Data'!O18), OR('Raw Data'!O18=0, 'Raw Data'!P18=0)), 'Raw Data'!I18, 0)</f>
        <v>0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2.4700000000000002</v>
      </c>
      <c r="K23">
        <f>IF(AND(ISNUMBER('Raw Data'!O18), OR('Raw Data'!O18&gt;'Raw Data'!P18, 'Raw Data'!O18='Raw Data'!P18)), 'Raw Data'!L18, 0)</f>
        <v>0</v>
      </c>
      <c r="L23">
        <f>IF(AND(ISNUMBER('Raw Data'!O18), OR('Raw Data'!O18&lt;'Raw Data'!P18, 'Raw Data'!O18='Raw Data'!P18)), 'Raw Data'!M18, 0)</f>
        <v>1.69</v>
      </c>
      <c r="M23">
        <f>IF(AND(ISNUMBER('Raw Data'!O18), OR('Raw Data'!O18&gt;'Raw Data'!P18, 'Raw Data'!O18&lt;'Raw Data'!P18)), 'Raw Data'!N18, 0)</f>
        <v>1.28</v>
      </c>
      <c r="N23">
        <f>IF(AND('Raw Data'!C18&lt;'Raw Data'!E18, 'Raw Data'!O18&gt;'Raw Data'!P18), 'Raw Data'!C18, 0)</f>
        <v>0</v>
      </c>
      <c r="O23" t="b">
        <f>'Raw Data'!C18&lt;'Raw Data'!E18</f>
        <v>1</v>
      </c>
      <c r="P23">
        <f>IF(AND('Raw Data'!C18&gt;'Raw Data'!E18, 'Raw Data'!O18&gt;'Raw Data'!P18), 'Raw Data'!C18, 0)</f>
        <v>0</v>
      </c>
      <c r="Q23">
        <f>IF(AND('Raw Data'!C18&gt;'Raw Data'!E18, 'Raw Data'!O18&lt;'Raw Data'!P18), 'Raw Data'!E18, 0)</f>
        <v>0</v>
      </c>
      <c r="R23">
        <f>IF(AND('Raw Data'!C18&lt;'Raw Data'!E18, 'Raw Data'!O18&lt;'Raw Data'!P18), 'Raw Data'!E18, 0)</f>
        <v>3.4</v>
      </c>
      <c r="S23">
        <f>IF(ISNUMBER('Raw Data'!C18), IF(_xlfn.XLOOKUP(SMALL('Raw Data'!C18:E18, 1), B23:D23, B23:D23, 0)&gt;0, SMALL('Raw Data'!C18:E18, 1), 0), 0)</f>
        <v>0</v>
      </c>
      <c r="T23">
        <f>IF(ISNUMBER('Raw Data'!C18), IF(_xlfn.XLOOKUP(SMALL('Raw Data'!C18:E18, 2), B23:D23, B23:D23, 0)&gt;0, SMALL('Raw Data'!C18:E18, 2), 0), 0)</f>
        <v>3.4</v>
      </c>
      <c r="U23">
        <f>IF(ISNUMBER('Raw Data'!C18), IF(_xlfn.XLOOKUP(SMALL('Raw Data'!C18:E18, 3), B23:D23, B23:D23, 0)&gt;0, SMALL('Raw Data'!C18:E18, 3), 0), 0)</f>
        <v>3.4</v>
      </c>
      <c r="V23">
        <f>IF(AND('Raw Data'!C18&lt;'Raw Data'!E18,'Raw Data'!O18&gt;'Raw Data'!P18),'Raw Data'!C18,IF(AND('Raw Data'!E18&lt;'Raw Data'!C18,'Raw Data'!P18&gt;'Raw Data'!O18),'Raw Data'!E18,0))</f>
        <v>0</v>
      </c>
      <c r="W23">
        <f>IF(AND('Raw Data'!C18&gt;'Raw Data'!E18,'Raw Data'!O18&gt;'Raw Data'!P18),'Raw Data'!C18,IF(AND('Raw Data'!E18&gt;'Raw Data'!C18,'Raw Data'!P18&gt;'Raw Data'!O18),'Raw Data'!E18,0))</f>
        <v>3.4</v>
      </c>
      <c r="X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0</v>
      </c>
      <c r="Y23">
        <f>IF(AND('Raw Data'!D18&gt;4,'Raw Data'!O18&lt;'Raw Data'!P18),'Raw Data'!K18,IF(AND('Raw Data'!D18&gt;4,'Raw Data'!O18='Raw Data'!P18),0,IF('Raw Data'!O18='Raw Data'!P18,'Raw Data'!D18,0)))</f>
        <v>0</v>
      </c>
      <c r="Z23">
        <f>IF(AND('Raw Data'!D18&lt;4, 'Raw Data'!O18='Raw Data'!P18), 'Raw Data'!D18, 0)</f>
        <v>0</v>
      </c>
      <c r="AA23">
        <f t="shared" si="8"/>
        <v>0</v>
      </c>
      <c r="AB23">
        <f t="shared" si="9"/>
        <v>0</v>
      </c>
      <c r="AC23">
        <f t="shared" si="10"/>
        <v>0</v>
      </c>
    </row>
    <row r="24" spans="1:29" x14ac:dyDescent="0.3">
      <c r="A24">
        <f>'Raw Data'!Q19</f>
        <v>2</v>
      </c>
      <c r="B24">
        <f>IF('Raw Data'!O19&gt;'Raw Data'!P19, 'Raw Data'!C19, 0)</f>
        <v>1.36</v>
      </c>
      <c r="C24">
        <f>IF(AND(ISNUMBER('Raw Data'!O19), 'Raw Data'!O19='Raw Data'!P19), 'Raw Data'!D19, 0)</f>
        <v>0</v>
      </c>
      <c r="D24">
        <f>IF('Raw Data'!O19&lt;'Raw Data'!P19, 'Raw Data'!E19, 0)</f>
        <v>0</v>
      </c>
      <c r="E24">
        <f>IF(SUM('Raw Data'!O19:P19)&gt;2, 'Raw Data'!F19, 0)</f>
        <v>1.86</v>
      </c>
      <c r="F24">
        <f>IF(AND(ISNUMBER('Raw Data'!O19),SUM('Raw Data'!O19:P19)&lt;3),'Raw Data'!F19,)</f>
        <v>0</v>
      </c>
      <c r="G24">
        <f>IF(AND('Raw Data'!O19&gt;0, 'Raw Data'!P19&gt;0), 'Raw Data'!H19, 0)</f>
        <v>2.1</v>
      </c>
      <c r="H24">
        <f>IF(AND(ISNUMBER('Raw Data'!O19), OR('Raw Data'!O19=0, 'Raw Data'!P19=0)), 'Raw Data'!I19, 0)</f>
        <v>0</v>
      </c>
      <c r="I24">
        <f>IF('Raw Data'!O19='Raw Data'!P19, 0, IF('Raw Data'!O19&gt;'Raw Data'!P19, 'Raw Data'!J19, 0))</f>
        <v>1.1100000000000001</v>
      </c>
      <c r="J24">
        <f>IF('Raw Data'!O19='Raw Data'!P19, 0, IF('Raw Data'!O19&lt;'Raw Data'!P19, 'Raw Data'!K19, 0))</f>
        <v>0</v>
      </c>
      <c r="K24">
        <f>IF(AND(ISNUMBER('Raw Data'!O19), OR('Raw Data'!O19&gt;'Raw Data'!P19, 'Raw Data'!O19='Raw Data'!P19)), 'Raw Data'!L19, 0)</f>
        <v>1.06</v>
      </c>
      <c r="L24">
        <f>IF(AND(ISNUMBER('Raw Data'!O19), OR('Raw Data'!O19&lt;'Raw Data'!P19, 'Raw Data'!O19='Raw Data'!P19)), 'Raw Data'!M19, 0)</f>
        <v>0</v>
      </c>
      <c r="M24">
        <f>IF(AND(ISNUMBER('Raw Data'!O19), OR('Raw Data'!O19&gt;'Raw Data'!P19, 'Raw Data'!O19&lt;'Raw Data'!P19)), 'Raw Data'!N19, 0)</f>
        <v>1.17</v>
      </c>
      <c r="N24">
        <f>IF(AND('Raw Data'!C19&lt;'Raw Data'!E19, 'Raw Data'!O19&gt;'Raw Data'!P19), 'Raw Data'!C19, 0)</f>
        <v>1.36</v>
      </c>
      <c r="O24" t="b">
        <f>'Raw Data'!C19&lt;'Raw Data'!E19</f>
        <v>1</v>
      </c>
      <c r="P24">
        <f>IF(AND('Raw Data'!C19&gt;'Raw Data'!E19, 'Raw Data'!O19&gt;'Raw Data'!P19), 'Raw Data'!C19, 0)</f>
        <v>0</v>
      </c>
      <c r="Q24">
        <f>IF(AND('Raw Data'!C19&gt;'Raw Data'!E19, 'Raw Data'!O19&lt;'Raw Data'!P19), 'Raw Data'!E19, 0)</f>
        <v>0</v>
      </c>
      <c r="R24">
        <f>IF(AND('Raw Data'!C19&lt;'Raw Data'!E19, 'Raw Data'!O19&lt;'Raw Data'!P19), 'Raw Data'!E19, 0)</f>
        <v>0</v>
      </c>
      <c r="S24">
        <f>IF(ISNUMBER('Raw Data'!C19), IF(_xlfn.XLOOKUP(SMALL('Raw Data'!C19:E19, 1), B24:D24, B24:D24, 0)&gt;0, SMALL('Raw Data'!C19:E19, 1), 0), 0)</f>
        <v>1.36</v>
      </c>
      <c r="T24">
        <f>IF(ISNUMBER('Raw Data'!C19), IF(_xlfn.XLOOKUP(SMALL('Raw Data'!C19:E19, 2), B24:D24, B24:D24, 0)&gt;0, SMALL('Raw Data'!C19:E19, 2), 0), 0)</f>
        <v>0</v>
      </c>
      <c r="U24">
        <f>IF(ISNUMBER('Raw Data'!C19), IF(_xlfn.XLOOKUP(SMALL('Raw Data'!C19:E19, 3), B24:D24, B24:D24, 0)&gt;0, SMALL('Raw Data'!C19:E19, 3), 0), 0)</f>
        <v>0</v>
      </c>
      <c r="V24">
        <f>IF(AND('Raw Data'!C19&lt;'Raw Data'!E19,'Raw Data'!O19&gt;'Raw Data'!P19),'Raw Data'!C19,IF(AND('Raw Data'!E19&lt;'Raw Data'!C19,'Raw Data'!P19&gt;'Raw Data'!O19),'Raw Data'!E19,0))</f>
        <v>1.36</v>
      </c>
      <c r="W24">
        <f>IF(AND('Raw Data'!C19&gt;'Raw Data'!E19,'Raw Data'!O19&gt;'Raw Data'!P19),'Raw Data'!C19,IF(AND('Raw Data'!E19&gt;'Raw Data'!C19,'Raw Data'!P19&gt;'Raw Data'!O19),'Raw Data'!E19,0))</f>
        <v>0</v>
      </c>
      <c r="X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1.1100000000000001</v>
      </c>
      <c r="Y24">
        <f>IF(AND('Raw Data'!D19&gt;4,'Raw Data'!O19&lt;'Raw Data'!P19),'Raw Data'!K19,IF(AND('Raw Data'!D19&gt;4,'Raw Data'!O19='Raw Data'!P19),0,IF('Raw Data'!O19='Raw Data'!P19,'Raw Data'!D19,0)))</f>
        <v>0</v>
      </c>
      <c r="Z24">
        <f>IF(AND('Raw Data'!D19&lt;4, 'Raw Data'!O19='Raw Data'!P19), 'Raw Data'!D19, 0)</f>
        <v>0</v>
      </c>
      <c r="AA24">
        <f t="shared" si="8"/>
        <v>0</v>
      </c>
      <c r="AB24">
        <f t="shared" si="9"/>
        <v>0</v>
      </c>
      <c r="AC24">
        <f t="shared" si="10"/>
        <v>0</v>
      </c>
    </row>
    <row r="25" spans="1:29" x14ac:dyDescent="0.3">
      <c r="A25">
        <f>'Raw Data'!Q20</f>
        <v>2</v>
      </c>
      <c r="B25">
        <f>IF('Raw Data'!O20&gt;'Raw Data'!P20, 'Raw Data'!C20, 0)</f>
        <v>0</v>
      </c>
      <c r="C25">
        <f>IF(AND(ISNUMBER('Raw Data'!O20), 'Raw Data'!O20='Raw Data'!P20), 'Raw Data'!D20, 0)</f>
        <v>0</v>
      </c>
      <c r="D25">
        <f>IF('Raw Data'!O20&lt;'Raw Data'!P20, 'Raw Data'!E20, 0)</f>
        <v>1.44</v>
      </c>
      <c r="E25">
        <f>IF(SUM('Raw Data'!O20:P20)&gt;2, 'Raw Data'!F20, 0)</f>
        <v>1.52</v>
      </c>
      <c r="F25">
        <f>IF(AND(ISNUMBER('Raw Data'!O20),SUM('Raw Data'!O20:P20)&lt;3),'Raw Data'!F20,)</f>
        <v>0</v>
      </c>
      <c r="G25">
        <f>IF(AND('Raw Data'!O20&gt;0, 'Raw Data'!P20&gt;0), 'Raw Data'!H20, 0)</f>
        <v>1.66</v>
      </c>
      <c r="H25">
        <f>IF(AND(ISNUMBER('Raw Data'!O20), OR('Raw Data'!O20=0, 'Raw Data'!P20=0)), 'Raw Data'!I20, 0)</f>
        <v>0</v>
      </c>
      <c r="I25">
        <f>IF('Raw Data'!O20='Raw Data'!P20, 0, IF('Raw Data'!O20&gt;'Raw Data'!P20, 'Raw Data'!J20, 0))</f>
        <v>0</v>
      </c>
      <c r="J25">
        <f>IF('Raw Data'!O20='Raw Data'!P20, 0, IF('Raw Data'!O20&lt;'Raw Data'!P20, 'Raw Data'!K20, 0))</f>
        <v>1.1499999999999999</v>
      </c>
      <c r="K25">
        <f>IF(AND(ISNUMBER('Raw Data'!O20), OR('Raw Data'!O20&gt;'Raw Data'!P20, 'Raw Data'!O20='Raw Data'!P20)), 'Raw Data'!L20, 0)</f>
        <v>0</v>
      </c>
      <c r="L25">
        <f>IF(AND(ISNUMBER('Raw Data'!O20), OR('Raw Data'!O20&lt;'Raw Data'!P20, 'Raw Data'!O20='Raw Data'!P20)), 'Raw Data'!M20, 0)</f>
        <v>1.0900000000000001</v>
      </c>
      <c r="M25">
        <f>IF(AND(ISNUMBER('Raw Data'!O20), OR('Raw Data'!O20&gt;'Raw Data'!P20, 'Raw Data'!O20&lt;'Raw Data'!P20)), 'Raw Data'!N20, 0)</f>
        <v>1.1499999999999999</v>
      </c>
      <c r="N25">
        <f>IF(AND('Raw Data'!C20&lt;'Raw Data'!E20, 'Raw Data'!O20&gt;'Raw Data'!P20), 'Raw Data'!C20, 0)</f>
        <v>0</v>
      </c>
      <c r="O25" t="b">
        <f>'Raw Data'!C20&lt;'Raw Data'!E20</f>
        <v>0</v>
      </c>
      <c r="P25">
        <f>IF(AND('Raw Data'!C20&gt;'Raw Data'!E20, 'Raw Data'!O20&gt;'Raw Data'!P20), 'Raw Data'!C20, 0)</f>
        <v>0</v>
      </c>
      <c r="Q25">
        <f>IF(AND('Raw Data'!C20&gt;'Raw Data'!E20, 'Raw Data'!O20&lt;'Raw Data'!P20), 'Raw Data'!E20, 0)</f>
        <v>1.44</v>
      </c>
      <c r="R25">
        <f>IF(AND('Raw Data'!C20&lt;'Raw Data'!E20, 'Raw Data'!O20&lt;'Raw Data'!P20), 'Raw Data'!E20, 0)</f>
        <v>0</v>
      </c>
      <c r="S25">
        <f>IF(ISNUMBER('Raw Data'!C20), IF(_xlfn.XLOOKUP(SMALL('Raw Data'!C20:E20, 1), B25:D25, B25:D25, 0)&gt;0, SMALL('Raw Data'!C20:E20, 1), 0), 0)</f>
        <v>1.44</v>
      </c>
      <c r="T25">
        <f>IF(ISNUMBER('Raw Data'!C20), IF(_xlfn.XLOOKUP(SMALL('Raw Data'!C20:E20, 2), B25:D25, B25:D25, 0)&gt;0, SMALL('Raw Data'!C20:E20, 2), 0), 0)</f>
        <v>0</v>
      </c>
      <c r="U25">
        <f>IF(ISNUMBER('Raw Data'!C20), IF(_xlfn.XLOOKUP(SMALL('Raw Data'!C20:E20, 3), B25:D25, B25:D25, 0)&gt;0, SMALL('Raw Data'!C20:E20, 3), 0), 0)</f>
        <v>0</v>
      </c>
      <c r="V25">
        <f>IF(AND('Raw Data'!C20&lt;'Raw Data'!E20,'Raw Data'!O20&gt;'Raw Data'!P20),'Raw Data'!C20,IF(AND('Raw Data'!E20&lt;'Raw Data'!C20,'Raw Data'!P20&gt;'Raw Data'!O20),'Raw Data'!E20,0))</f>
        <v>1.44</v>
      </c>
      <c r="W25">
        <f>IF(AND('Raw Data'!C20&gt;'Raw Data'!E20,'Raw Data'!O20&gt;'Raw Data'!P20),'Raw Data'!C20,IF(AND('Raw Data'!E20&gt;'Raw Data'!C20,'Raw Data'!P20&gt;'Raw Data'!O20),'Raw Data'!E20,0))</f>
        <v>0</v>
      </c>
      <c r="X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0</v>
      </c>
      <c r="Y25">
        <f>IF(AND('Raw Data'!D20&gt;4,'Raw Data'!O20&lt;'Raw Data'!P20),'Raw Data'!K20,IF(AND('Raw Data'!D20&gt;4,'Raw Data'!O20='Raw Data'!P20),0,IF('Raw Data'!O20='Raw Data'!P20,'Raw Data'!D20,0)))</f>
        <v>1.1499999999999999</v>
      </c>
      <c r="Z25">
        <f>IF(AND('Raw Data'!D20&lt;4, 'Raw Data'!O20='Raw Data'!P20), 'Raw Data'!D20, 0)</f>
        <v>0</v>
      </c>
      <c r="AA25">
        <f t="shared" si="8"/>
        <v>0</v>
      </c>
      <c r="AB25">
        <f t="shared" si="9"/>
        <v>0</v>
      </c>
      <c r="AC25">
        <f t="shared" si="10"/>
        <v>0</v>
      </c>
    </row>
    <row r="26" spans="1:29" x14ac:dyDescent="0.3">
      <c r="A26">
        <f>'Raw Data'!Q21</f>
        <v>3</v>
      </c>
      <c r="B26">
        <f>IF('Raw Data'!O21&gt;'Raw Data'!P21, 'Raw Data'!C21, 0)</f>
        <v>0</v>
      </c>
      <c r="C26">
        <f>IF(AND(ISNUMBER('Raw Data'!O21), 'Raw Data'!O21='Raw Data'!P21), 'Raw Data'!D21, 0)</f>
        <v>0</v>
      </c>
      <c r="D26">
        <f>IF('Raw Data'!O21&lt;'Raw Data'!P21, 'Raw Data'!E21, 0)</f>
        <v>2.2000000000000002</v>
      </c>
      <c r="E26">
        <f>IF(SUM('Raw Data'!O21:P21)&gt;2, 'Raw Data'!F21, 0)</f>
        <v>2.39</v>
      </c>
      <c r="F26">
        <f>IF(AND(ISNUMBER('Raw Data'!O21),SUM('Raw Data'!O21:P21)&lt;3),'Raw Data'!F21,)</f>
        <v>0</v>
      </c>
      <c r="G26">
        <f>IF(AND('Raw Data'!O21&gt;0, 'Raw Data'!P21&gt;0), 'Raw Data'!H21, 0)</f>
        <v>2.04</v>
      </c>
      <c r="H26">
        <f>IF(AND(ISNUMBER('Raw Data'!O21), OR('Raw Data'!O21=0, 'Raw Data'!P21=0)), 'Raw Data'!I21, 0)</f>
        <v>0</v>
      </c>
      <c r="I26">
        <f>IF('Raw Data'!O21='Raw Data'!P21, 0, IF('Raw Data'!O21&gt;'Raw Data'!P21, 'Raw Data'!J21, 0))</f>
        <v>0</v>
      </c>
      <c r="J26">
        <f>IF('Raw Data'!O21='Raw Data'!P21, 0, IF('Raw Data'!O21&lt;'Raw Data'!P21, 'Raw Data'!K21, 0))</f>
        <v>1.54</v>
      </c>
      <c r="K26">
        <f>IF(AND(ISNUMBER('Raw Data'!O21), OR('Raw Data'!O21&gt;'Raw Data'!P21, 'Raw Data'!O21='Raw Data'!P21)), 'Raw Data'!L21, 0)</f>
        <v>0</v>
      </c>
      <c r="L26">
        <f>IF(AND(ISNUMBER('Raw Data'!O21), OR('Raw Data'!O21&lt;'Raw Data'!P21, 'Raw Data'!O21='Raw Data'!P21)), 'Raw Data'!M21, 0)</f>
        <v>1.28</v>
      </c>
      <c r="M26">
        <f>IF(AND(ISNUMBER('Raw Data'!O21), OR('Raw Data'!O21&gt;'Raw Data'!P21, 'Raw Data'!O21&lt;'Raw Data'!P21)), 'Raw Data'!N21, 0)</f>
        <v>1.33</v>
      </c>
      <c r="N26">
        <f>IF(AND('Raw Data'!C21&lt;'Raw Data'!E21, 'Raw Data'!O21&gt;'Raw Data'!P21), 'Raw Data'!C21, 0)</f>
        <v>0</v>
      </c>
      <c r="O26" t="b">
        <f>'Raw Data'!C21&lt;'Raw Data'!E21</f>
        <v>0</v>
      </c>
      <c r="P26">
        <f>IF(AND('Raw Data'!C21&gt;'Raw Data'!E21, 'Raw Data'!O21&gt;'Raw Data'!P21), 'Raw Data'!C21, 0)</f>
        <v>0</v>
      </c>
      <c r="Q26">
        <f>IF(AND('Raw Data'!C21&gt;'Raw Data'!E21, 'Raw Data'!O21&lt;'Raw Data'!P21), 'Raw Data'!E21, 0)</f>
        <v>2.2000000000000002</v>
      </c>
      <c r="R26">
        <f>IF(AND('Raw Data'!C21&lt;'Raw Data'!E21, 'Raw Data'!O21&lt;'Raw Data'!P21), 'Raw Data'!E21, 0)</f>
        <v>0</v>
      </c>
      <c r="S26">
        <f>IF(ISNUMBER('Raw Data'!C21), IF(_xlfn.XLOOKUP(SMALL('Raw Data'!C21:E21, 1), B26:D26, B26:D26, 0)&gt;0, SMALL('Raw Data'!C21:E21, 1), 0), 0)</f>
        <v>2.2000000000000002</v>
      </c>
      <c r="T26">
        <f>IF(ISNUMBER('Raw Data'!C21), IF(_xlfn.XLOOKUP(SMALL('Raw Data'!C21:E21, 2), B26:D26, B26:D26, 0)&gt;0, SMALL('Raw Data'!C21:E21, 2), 0), 0)</f>
        <v>0</v>
      </c>
      <c r="U26">
        <f>IF(ISNUMBER('Raw Data'!C21), IF(_xlfn.XLOOKUP(SMALL('Raw Data'!C21:E21, 3), B26:D26, B26:D26, 0)&gt;0, SMALL('Raw Data'!C21:E21, 3), 0), 0)</f>
        <v>0</v>
      </c>
      <c r="V26">
        <f>IF(AND('Raw Data'!C21&lt;'Raw Data'!E21,'Raw Data'!O21&gt;'Raw Data'!P21),'Raw Data'!C21,IF(AND('Raw Data'!E21&lt;'Raw Data'!C21,'Raw Data'!P21&gt;'Raw Data'!O21),'Raw Data'!E21,0))</f>
        <v>2.2000000000000002</v>
      </c>
      <c r="W26">
        <f>IF(AND('Raw Data'!C21&gt;'Raw Data'!E21,'Raw Data'!O21&gt;'Raw Data'!P21),'Raw Data'!C21,IF(AND('Raw Data'!E21&gt;'Raw Data'!C21,'Raw Data'!P21&gt;'Raw Data'!O21),'Raw Data'!E21,0))</f>
        <v>0</v>
      </c>
      <c r="X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Y26">
        <f>IF(AND('Raw Data'!D21&gt;4,'Raw Data'!O21&lt;'Raw Data'!P21),'Raw Data'!K21,IF(AND('Raw Data'!D21&gt;4,'Raw Data'!O21='Raw Data'!P21),0,IF('Raw Data'!O21='Raw Data'!P21,'Raw Data'!D21,0)))</f>
        <v>0</v>
      </c>
      <c r="Z26">
        <f>IF(AND('Raw Data'!D21&lt;4, 'Raw Data'!O21='Raw Data'!P21), 'Raw Data'!D21, 0)</f>
        <v>0</v>
      </c>
      <c r="AA26">
        <f t="shared" si="8"/>
        <v>0</v>
      </c>
      <c r="AB26">
        <f t="shared" si="9"/>
        <v>0</v>
      </c>
      <c r="AC26">
        <f t="shared" si="10"/>
        <v>0</v>
      </c>
    </row>
    <row r="27" spans="1:29" x14ac:dyDescent="0.3">
      <c r="A27">
        <f>'Raw Data'!Q22</f>
        <v>3</v>
      </c>
      <c r="B27">
        <f>IF('Raw Data'!O22&gt;'Raw Data'!P22, 'Raw Data'!C22, 0)</f>
        <v>3.4</v>
      </c>
      <c r="C27">
        <f>IF(AND(ISNUMBER('Raw Data'!O22), 'Raw Data'!O22='Raw Data'!P22), 'Raw Data'!D22, 0)</f>
        <v>0</v>
      </c>
      <c r="D27">
        <f>IF('Raw Data'!O22&lt;'Raw Data'!P22, 'Raw Data'!E22, 0)</f>
        <v>0</v>
      </c>
      <c r="E27">
        <f>IF(SUM('Raw Data'!O22:P22)&gt;2, 'Raw Data'!F22, 0)</f>
        <v>0</v>
      </c>
      <c r="F27">
        <f>IF(AND(ISNUMBER('Raw Data'!O22),SUM('Raw Data'!O22:P22)&lt;3),'Raw Data'!F22,)</f>
        <v>1.89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2.08</v>
      </c>
      <c r="I27">
        <f>IF('Raw Data'!O22='Raw Data'!P22, 0, IF('Raw Data'!O22&gt;'Raw Data'!P22, 'Raw Data'!J22, 0))</f>
        <v>2.4700000000000002</v>
      </c>
      <c r="J27">
        <f>IF('Raw Data'!O22='Raw Data'!P22, 0, IF('Raw Data'!O22&lt;'Raw Data'!P22, 'Raw Data'!K22, 0))</f>
        <v>0</v>
      </c>
      <c r="K27">
        <f>IF(AND(ISNUMBER('Raw Data'!O22), OR('Raw Data'!O22&gt;'Raw Data'!P22, 'Raw Data'!O22='Raw Data'!P22)), 'Raw Data'!L22, 0)</f>
        <v>1.69</v>
      </c>
      <c r="L27">
        <f>IF(AND(ISNUMBER('Raw Data'!O22), OR('Raw Data'!O22&lt;'Raw Data'!P22, 'Raw Data'!O22='Raw Data'!P22)), 'Raw Data'!M22, 0)</f>
        <v>0</v>
      </c>
      <c r="M27">
        <f>IF(AND(ISNUMBER('Raw Data'!O22), OR('Raw Data'!O22&gt;'Raw Data'!P22, 'Raw Data'!O22&lt;'Raw Data'!P22)), 'Raw Data'!N22, 0)</f>
        <v>1.28</v>
      </c>
      <c r="N27">
        <f>IF(AND('Raw Data'!C22&lt;'Raw Data'!E22, 'Raw Data'!O22&gt;'Raw Data'!P22), 'Raw Data'!C22, 0)</f>
        <v>0</v>
      </c>
      <c r="O27" t="b">
        <f>'Raw Data'!C22&lt;'Raw Data'!E22</f>
        <v>0</v>
      </c>
      <c r="P27">
        <f>IF(AND('Raw Data'!C22&gt;'Raw Data'!E22, 'Raw Data'!O22&gt;'Raw Data'!P22), 'Raw Data'!C22, 0)</f>
        <v>3.4</v>
      </c>
      <c r="Q27">
        <f>IF(AND('Raw Data'!C22&gt;'Raw Data'!E22, 'Raw Data'!O22&lt;'Raw Data'!P22), 'Raw Data'!E22, 0)</f>
        <v>0</v>
      </c>
      <c r="R27">
        <f>IF(AND('Raw Data'!C22&lt;'Raw Data'!E22, 'Raw Data'!O22&lt;'Raw Data'!P22), 'Raw Data'!E22, 0)</f>
        <v>0</v>
      </c>
      <c r="S27">
        <f>IF(ISNUMBER('Raw Data'!C22), IF(_xlfn.XLOOKUP(SMALL('Raw Data'!C22:E22, 1), B27:D27, B27:D27, 0)&gt;0, SMALL('Raw Data'!C22:E22, 1), 0), 0)</f>
        <v>0</v>
      </c>
      <c r="T27">
        <f>IF(ISNUMBER('Raw Data'!C22), IF(_xlfn.XLOOKUP(SMALL('Raw Data'!C22:E22, 2), B27:D27, B27:D27, 0)&gt;0, SMALL('Raw Data'!C22:E22, 2), 0), 0)</f>
        <v>3.4</v>
      </c>
      <c r="U27">
        <f>IF(ISNUMBER('Raw Data'!C22), IF(_xlfn.XLOOKUP(SMALL('Raw Data'!C22:E22, 3), B27:D27, B27:D27, 0)&gt;0, SMALL('Raw Data'!C22:E22, 3), 0), 0)</f>
        <v>3.4</v>
      </c>
      <c r="V27">
        <f>IF(AND('Raw Data'!C22&lt;'Raw Data'!E22,'Raw Data'!O22&gt;'Raw Data'!P22),'Raw Data'!C22,IF(AND('Raw Data'!E22&lt;'Raw Data'!C22,'Raw Data'!P22&gt;'Raw Data'!O22),'Raw Data'!E22,0))</f>
        <v>0</v>
      </c>
      <c r="W27">
        <f>IF(AND('Raw Data'!C22&gt;'Raw Data'!E22,'Raw Data'!O22&gt;'Raw Data'!P22),'Raw Data'!C22,IF(AND('Raw Data'!E22&gt;'Raw Data'!C22,'Raw Data'!P22&gt;'Raw Data'!O22),'Raw Data'!E22,0))</f>
        <v>3.4</v>
      </c>
      <c r="X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Y27">
        <f>IF(AND('Raw Data'!D22&gt;4,'Raw Data'!O22&lt;'Raw Data'!P22),'Raw Data'!K22,IF(AND('Raw Data'!D22&gt;4,'Raw Data'!O22='Raw Data'!P22),0,IF('Raw Data'!O22='Raw Data'!P22,'Raw Data'!D22,0)))</f>
        <v>0</v>
      </c>
      <c r="Z27">
        <f>IF(AND('Raw Data'!D22&lt;4, 'Raw Data'!O22='Raw Data'!P22), 'Raw Data'!D22, 0)</f>
        <v>0</v>
      </c>
      <c r="AA27">
        <f t="shared" si="8"/>
        <v>6.4259999999999993</v>
      </c>
      <c r="AB27">
        <f t="shared" si="9"/>
        <v>0</v>
      </c>
      <c r="AC27">
        <f t="shared" si="10"/>
        <v>0</v>
      </c>
    </row>
    <row r="28" spans="1:29" x14ac:dyDescent="0.3">
      <c r="A28">
        <f>'Raw Data'!Q23</f>
        <v>3</v>
      </c>
      <c r="B28">
        <f>IF('Raw Data'!O23&gt;'Raw Data'!P23, 'Raw Data'!C23, 0)</f>
        <v>2.4500000000000002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1.76</v>
      </c>
      <c r="F28">
        <f>IF(AND(ISNUMBER('Raw Data'!O23),SUM('Raw Data'!O23:P23)&lt;3),'Raw Data'!F23,)</f>
        <v>0</v>
      </c>
      <c r="G28">
        <f>IF(AND('Raw Data'!O23&gt;0, 'Raw Data'!P23&gt;0), 'Raw Data'!H23, 0)</f>
        <v>1.61</v>
      </c>
      <c r="H28">
        <f>IF(AND(ISNUMBER('Raw Data'!O23), OR('Raw Data'!O23=0, 'Raw Data'!P23=0)), 'Raw Data'!I23, 0)</f>
        <v>0</v>
      </c>
      <c r="I28">
        <f>IF('Raw Data'!O23='Raw Data'!P23, 0, IF('Raw Data'!O23&gt;'Raw Data'!P23, 'Raw Data'!J23, 0))</f>
        <v>1.79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1.43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1.27</v>
      </c>
      <c r="N28">
        <f>IF(AND('Raw Data'!C23&lt;'Raw Data'!E23, 'Raw Data'!O23&gt;'Raw Data'!P23), 'Raw Data'!C23, 0)</f>
        <v>2.4500000000000002</v>
      </c>
      <c r="O28" t="b">
        <f>'Raw Data'!C23&lt;'Raw Data'!E23</f>
        <v>1</v>
      </c>
      <c r="P28">
        <f>IF(AND('Raw Data'!C23&gt;'Raw Data'!E23, 'Raw Data'!O23&gt;'Raw Data'!P23), 'Raw Data'!C23, 0)</f>
        <v>0</v>
      </c>
      <c r="Q28">
        <f>IF(AND('Raw Data'!C23&gt;'Raw Data'!E23, 'Raw Data'!O23&lt;'Raw Data'!P23), 'Raw Data'!E23, 0)</f>
        <v>0</v>
      </c>
      <c r="R28">
        <f>IF(AND('Raw Data'!C23&lt;'Raw Data'!E23, 'Raw Data'!O23&lt;'Raw Data'!P23), 'Raw Data'!E23, 0)</f>
        <v>0</v>
      </c>
      <c r="S28">
        <f>IF(ISNUMBER('Raw Data'!C23), IF(_xlfn.XLOOKUP(SMALL('Raw Data'!C23:E23, 1), B28:D28, B28:D28, 0)&gt;0, SMALL('Raw Data'!C23:E23, 1), 0), 0)</f>
        <v>2.4500000000000002</v>
      </c>
      <c r="T28">
        <f>IF(ISNUMBER('Raw Data'!C23), IF(_xlfn.XLOOKUP(SMALL('Raw Data'!C23:E23, 2), B28:D28, B28:D28, 0)&gt;0, SMALL('Raw Data'!C23:E23, 2), 0), 0)</f>
        <v>0</v>
      </c>
      <c r="U28">
        <f>IF(ISNUMBER('Raw Data'!C23), IF(_xlfn.XLOOKUP(SMALL('Raw Data'!C23:E23, 3), B28:D28, B28:D28, 0)&gt;0, SMALL('Raw Data'!C23:E23, 3), 0), 0)</f>
        <v>0</v>
      </c>
      <c r="V28">
        <f>IF(AND('Raw Data'!C23&lt;'Raw Data'!E23,'Raw Data'!O23&gt;'Raw Data'!P23),'Raw Data'!C23,IF(AND('Raw Data'!E23&lt;'Raw Data'!C23,'Raw Data'!P23&gt;'Raw Data'!O23),'Raw Data'!E23,0))</f>
        <v>2.4500000000000002</v>
      </c>
      <c r="W28">
        <f>IF(AND('Raw Data'!C23&gt;'Raw Data'!E23,'Raw Data'!O23&gt;'Raw Data'!P23),'Raw Data'!C23,IF(AND('Raw Data'!E23&gt;'Raw Data'!C23,'Raw Data'!P23&gt;'Raw Data'!O23),'Raw Data'!E23,0))</f>
        <v>0</v>
      </c>
      <c r="X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Y28">
        <f>IF(AND('Raw Data'!D23&gt;4,'Raw Data'!O23&lt;'Raw Data'!P23),'Raw Data'!K23,IF(AND('Raw Data'!D23&gt;4,'Raw Data'!O23='Raw Data'!P23),0,IF('Raw Data'!O23='Raw Data'!P23,'Raw Data'!D23,0)))</f>
        <v>0</v>
      </c>
      <c r="Z28">
        <f>IF(AND('Raw Data'!D23&lt;4, 'Raw Data'!O23='Raw Data'!P23), 'Raw Data'!D23, 0)</f>
        <v>0</v>
      </c>
      <c r="AA28">
        <f t="shared" si="8"/>
        <v>0</v>
      </c>
      <c r="AB28">
        <f t="shared" si="9"/>
        <v>0</v>
      </c>
      <c r="AC28">
        <f t="shared" si="10"/>
        <v>0</v>
      </c>
    </row>
    <row r="29" spans="1:29" x14ac:dyDescent="0.3">
      <c r="A29">
        <f>'Raw Data'!Q24</f>
        <v>3</v>
      </c>
      <c r="B29">
        <f>IF('Raw Data'!O24&gt;'Raw Data'!P24, 'Raw Data'!C24, 0)</f>
        <v>2.2999999999999998</v>
      </c>
      <c r="C29">
        <f>IF(AND(ISNUMBER('Raw Data'!O24), 'Raw Data'!O24='Raw Data'!P24), 'Raw Data'!D24, 0)</f>
        <v>0</v>
      </c>
      <c r="D29">
        <f>IF('Raw Data'!O24&lt;'Raw Data'!P24, 'Raw Data'!E24, 0)</f>
        <v>0</v>
      </c>
      <c r="E29">
        <f>IF(SUM('Raw Data'!O24:P24)&gt;2, 'Raw Data'!F24, 0)</f>
        <v>1.88</v>
      </c>
      <c r="F29">
        <f>IF(AND(ISNUMBER('Raw Data'!O24),SUM('Raw Data'!O24:P24)&lt;3),'Raw Data'!F24,)</f>
        <v>0</v>
      </c>
      <c r="G29">
        <f>IF(AND('Raw Data'!O24&gt;0, 'Raw Data'!P24&gt;0), 'Raw Data'!H24, 0)</f>
        <v>1.71</v>
      </c>
      <c r="H29">
        <f>IF(AND(ISNUMBER('Raw Data'!O24), OR('Raw Data'!O24=0, 'Raw Data'!P24=0)), 'Raw Data'!I24, 0)</f>
        <v>0</v>
      </c>
      <c r="I29">
        <f>IF('Raw Data'!O24='Raw Data'!P24, 0, IF('Raw Data'!O24&gt;'Raw Data'!P24, 'Raw Data'!J24, 0))</f>
        <v>1.66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1.35</v>
      </c>
      <c r="L29">
        <f>IF(AND(ISNUMBER('Raw Data'!O24), OR('Raw Data'!O24&lt;'Raw Data'!P24, 'Raw Data'!O24='Raw Data'!P24)), 'Raw Data'!M24, 0)</f>
        <v>0</v>
      </c>
      <c r="M29">
        <f>IF(AND(ISNUMBER('Raw Data'!O24), OR('Raw Data'!O24&gt;'Raw Data'!P24, 'Raw Data'!O24&lt;'Raw Data'!P24)), 'Raw Data'!N24, 0)</f>
        <v>1.3</v>
      </c>
      <c r="N29">
        <f>IF(AND('Raw Data'!C24&lt;'Raw Data'!E24, 'Raw Data'!O24&gt;'Raw Data'!P24), 'Raw Data'!C24, 0)</f>
        <v>2.2999999999999998</v>
      </c>
      <c r="O29" t="b">
        <f>'Raw Data'!C24&lt;'Raw Data'!E24</f>
        <v>1</v>
      </c>
      <c r="P29">
        <f>IF(AND('Raw Data'!C24&gt;'Raw Data'!E24, 'Raw Data'!O24&gt;'Raw Data'!P24), 'Raw Data'!C24, 0)</f>
        <v>0</v>
      </c>
      <c r="Q29">
        <f>IF(AND('Raw Data'!C24&gt;'Raw Data'!E24, 'Raw Data'!O24&lt;'Raw Data'!P24), 'Raw Data'!E24, 0)</f>
        <v>0</v>
      </c>
      <c r="R29">
        <f>IF(AND('Raw Data'!C24&lt;'Raw Data'!E24, 'Raw Data'!O24&lt;'Raw Data'!P24), 'Raw Data'!E24, 0)</f>
        <v>0</v>
      </c>
      <c r="S29">
        <f>IF(ISNUMBER('Raw Data'!C24), IF(_xlfn.XLOOKUP(SMALL('Raw Data'!C24:E24, 1), B29:D29, B29:D29, 0)&gt;0, SMALL('Raw Data'!C24:E24, 1), 0), 0)</f>
        <v>2.2999999999999998</v>
      </c>
      <c r="T29">
        <f>IF(ISNUMBER('Raw Data'!C24), IF(_xlfn.XLOOKUP(SMALL('Raw Data'!C24:E24, 2), B29:D29, B29:D29, 0)&gt;0, SMALL('Raw Data'!C24:E24, 2), 0), 0)</f>
        <v>0</v>
      </c>
      <c r="U29">
        <f>IF(ISNUMBER('Raw Data'!C24), IF(_xlfn.XLOOKUP(SMALL('Raw Data'!C24:E24, 3), B29:D29, B29:D29, 0)&gt;0, SMALL('Raw Data'!C24:E24, 3), 0), 0)</f>
        <v>0</v>
      </c>
      <c r="V29">
        <f>IF(AND('Raw Data'!C24&lt;'Raw Data'!E24,'Raw Data'!O24&gt;'Raw Data'!P24),'Raw Data'!C24,IF(AND('Raw Data'!E24&lt;'Raw Data'!C24,'Raw Data'!P24&gt;'Raw Data'!O24),'Raw Data'!E24,0))</f>
        <v>2.2999999999999998</v>
      </c>
      <c r="W29">
        <f>IF(AND('Raw Data'!C24&gt;'Raw Data'!E24,'Raw Data'!O24&gt;'Raw Data'!P24),'Raw Data'!C24,IF(AND('Raw Data'!E24&gt;'Raw Data'!C24,'Raw Data'!P24&gt;'Raw Data'!O24),'Raw Data'!E24,0))</f>
        <v>0</v>
      </c>
      <c r="X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0</v>
      </c>
      <c r="Y29">
        <f>IF(AND('Raw Data'!D24&gt;4,'Raw Data'!O24&lt;'Raw Data'!P24),'Raw Data'!K24,IF(AND('Raw Data'!D24&gt;4,'Raw Data'!O24='Raw Data'!P24),0,IF('Raw Data'!O24='Raw Data'!P24,'Raw Data'!D24,0)))</f>
        <v>0</v>
      </c>
      <c r="Z29">
        <f>IF(AND('Raw Data'!D24&lt;4, 'Raw Data'!O24='Raw Data'!P24), 'Raw Data'!D24, 0)</f>
        <v>0</v>
      </c>
      <c r="AA29">
        <f t="shared" si="8"/>
        <v>0</v>
      </c>
      <c r="AB29">
        <f t="shared" si="9"/>
        <v>0</v>
      </c>
      <c r="AC29">
        <f t="shared" si="10"/>
        <v>0</v>
      </c>
    </row>
    <row r="30" spans="1:29" x14ac:dyDescent="0.3">
      <c r="A30">
        <f>'Raw Data'!Q25</f>
        <v>3</v>
      </c>
      <c r="B30">
        <f>IF('Raw Data'!O25&gt;'Raw Data'!P25, 'Raw Data'!C25, 0)</f>
        <v>2</v>
      </c>
      <c r="C30">
        <f>IF(AND(ISNUMBER('Raw Data'!O25), 'Raw Data'!O25='Raw Data'!P25), 'Raw Data'!D25, 0)</f>
        <v>0</v>
      </c>
      <c r="D30">
        <f>IF('Raw Data'!O25&lt;'Raw Data'!P25, 'Raw Data'!E25, 0)</f>
        <v>0</v>
      </c>
      <c r="E30">
        <f>IF(SUM('Raw Data'!O25:P25)&gt;2, 'Raw Data'!F25, 0)</f>
        <v>2</v>
      </c>
      <c r="F30">
        <f>IF(AND(ISNUMBER('Raw Data'!O25),SUM('Raw Data'!O25:P25)&lt;3),'Raw Data'!F25,)</f>
        <v>0</v>
      </c>
      <c r="G30">
        <f>IF(AND('Raw Data'!O25&gt;0, 'Raw Data'!P25&gt;0), 'Raw Data'!H25, 0)</f>
        <v>1.82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1.46</v>
      </c>
      <c r="J30">
        <f>IF('Raw Data'!O25='Raw Data'!P25, 0, IF('Raw Data'!O25&lt;'Raw Data'!P25, 'Raw Data'!K25, 0))</f>
        <v>0</v>
      </c>
      <c r="K30">
        <f>IF(AND(ISNUMBER('Raw Data'!O25), OR('Raw Data'!O25&gt;'Raw Data'!P25, 'Raw Data'!O25='Raw Data'!P25)), 'Raw Data'!L25, 0)</f>
        <v>1.25</v>
      </c>
      <c r="L30">
        <f>IF(AND(ISNUMBER('Raw Data'!O25), OR('Raw Data'!O25&lt;'Raw Data'!P25, 'Raw Data'!O25='Raw Data'!P25)), 'Raw Data'!M25, 0)</f>
        <v>0</v>
      </c>
      <c r="M30">
        <f>IF(AND(ISNUMBER('Raw Data'!O25), OR('Raw Data'!O25&gt;'Raw Data'!P25, 'Raw Data'!O25&lt;'Raw Data'!P25)), 'Raw Data'!N25, 0)</f>
        <v>1.28</v>
      </c>
      <c r="N30">
        <f>IF(AND('Raw Data'!C25&lt;'Raw Data'!E25, 'Raw Data'!O25&gt;'Raw Data'!P25), 'Raw Data'!C25, 0)</f>
        <v>2</v>
      </c>
      <c r="O30" t="b">
        <f>'Raw Data'!C25&lt;'Raw Data'!E25</f>
        <v>1</v>
      </c>
      <c r="P30">
        <f>IF(AND('Raw Data'!C25&gt;'Raw Data'!E25, 'Raw Data'!O25&gt;'Raw Data'!P25), 'Raw Data'!C25, 0)</f>
        <v>0</v>
      </c>
      <c r="Q30">
        <f>IF(AND('Raw Data'!C25&gt;'Raw Data'!E25, 'Raw Data'!O25&lt;'Raw Data'!P25), 'Raw Data'!E25, 0)</f>
        <v>0</v>
      </c>
      <c r="R30">
        <f>IF(AND('Raw Data'!C25&lt;'Raw Data'!E25, 'Raw Data'!O25&lt;'Raw Data'!P25), 'Raw Data'!E25, 0)</f>
        <v>0</v>
      </c>
      <c r="S30">
        <f>IF(ISNUMBER('Raw Data'!C25), IF(_xlfn.XLOOKUP(SMALL('Raw Data'!C25:E25, 1), B30:D30, B30:D30, 0)&gt;0, SMALL('Raw Data'!C25:E25, 1), 0), 0)</f>
        <v>2</v>
      </c>
      <c r="T30">
        <f>IF(ISNUMBER('Raw Data'!C25), IF(_xlfn.XLOOKUP(SMALL('Raw Data'!C25:E25, 2), B30:D30, B30:D30, 0)&gt;0, SMALL('Raw Data'!C25:E25, 2), 0), 0)</f>
        <v>0</v>
      </c>
      <c r="U30">
        <f>IF(ISNUMBER('Raw Data'!C25), IF(_xlfn.XLOOKUP(SMALL('Raw Data'!C25:E25, 3), B30:D30, B30:D30, 0)&gt;0, SMALL('Raw Data'!C25:E25, 3), 0), 0)</f>
        <v>0</v>
      </c>
      <c r="V30">
        <f>IF(AND('Raw Data'!C25&lt;'Raw Data'!E25,'Raw Data'!O25&gt;'Raw Data'!P25),'Raw Data'!C25,IF(AND('Raw Data'!E25&lt;'Raw Data'!C25,'Raw Data'!P25&gt;'Raw Data'!O25),'Raw Data'!E25,0))</f>
        <v>2</v>
      </c>
      <c r="W30">
        <f>IF(AND('Raw Data'!C25&gt;'Raw Data'!E25,'Raw Data'!O25&gt;'Raw Data'!P25),'Raw Data'!C25,IF(AND('Raw Data'!E25&gt;'Raw Data'!C25,'Raw Data'!P25&gt;'Raw Data'!O25),'Raw Data'!E25,0))</f>
        <v>0</v>
      </c>
      <c r="X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Y30">
        <f>IF(AND('Raw Data'!D25&gt;4,'Raw Data'!O25&lt;'Raw Data'!P25),'Raw Data'!K25,IF(AND('Raw Data'!D25&gt;4,'Raw Data'!O25='Raw Data'!P25),0,IF('Raw Data'!O25='Raw Data'!P25,'Raw Data'!D25,0)))</f>
        <v>0</v>
      </c>
      <c r="Z30">
        <f>IF(AND('Raw Data'!D25&lt;4, 'Raw Data'!O25='Raw Data'!P25), 'Raw Data'!D25, 0)</f>
        <v>0</v>
      </c>
      <c r="AA30">
        <f t="shared" si="8"/>
        <v>0</v>
      </c>
      <c r="AB30">
        <f t="shared" si="9"/>
        <v>0</v>
      </c>
      <c r="AC30">
        <f t="shared" si="10"/>
        <v>0</v>
      </c>
    </row>
    <row r="31" spans="1:29" x14ac:dyDescent="0.3">
      <c r="A31">
        <f>'Raw Data'!Q26</f>
        <v>3</v>
      </c>
      <c r="B31">
        <f>IF('Raw Data'!O26&gt;'Raw Data'!P26, 'Raw Data'!C26, 0)</f>
        <v>0</v>
      </c>
      <c r="C31">
        <f>IF(AND(ISNUMBER('Raw Data'!O26), 'Raw Data'!O26='Raw Data'!P26), 'Raw Data'!D26, 0)</f>
        <v>0</v>
      </c>
      <c r="D31">
        <f>IF('Raw Data'!O26&lt;'Raw Data'!P26, 'Raw Data'!E26, 0)</f>
        <v>3.9</v>
      </c>
      <c r="E31">
        <f>IF(SUM('Raw Data'!O26:P26)&gt;2, 'Raw Data'!F26, 0)</f>
        <v>1.73</v>
      </c>
      <c r="F31">
        <f>IF(AND(ISNUMBER('Raw Data'!O26),SUM('Raw Data'!O26:P26)&lt;3),'Raw Data'!F26,)</f>
        <v>0</v>
      </c>
      <c r="G31">
        <f>IF(AND('Raw Data'!O26&gt;0, 'Raw Data'!P26&gt;0), 'Raw Data'!H26, 0)</f>
        <v>0</v>
      </c>
      <c r="H31">
        <f>IF(AND(ISNUMBER('Raw Data'!O26), OR('Raw Data'!O26=0, 'Raw Data'!P26=0)), 'Raw Data'!I26, 0)</f>
        <v>2.23</v>
      </c>
      <c r="I31">
        <f>IF('Raw Data'!O26='Raw Data'!P26, 0, IF('Raw Data'!O26&gt;'Raw Data'!P26, 'Raw Data'!J26, 0))</f>
        <v>0</v>
      </c>
      <c r="J31">
        <f>IF('Raw Data'!O26='Raw Data'!P26, 0, IF('Raw Data'!O26&lt;'Raw Data'!P26, 'Raw Data'!K26, 0))</f>
        <v>2.92</v>
      </c>
      <c r="K31">
        <f>IF(AND(ISNUMBER('Raw Data'!O26), OR('Raw Data'!O26&gt;'Raw Data'!P26, 'Raw Data'!O26='Raw Data'!P26)), 'Raw Data'!L26, 0)</f>
        <v>0</v>
      </c>
      <c r="L31">
        <f>IF(AND(ISNUMBER('Raw Data'!O26), OR('Raw Data'!O26&lt;'Raw Data'!P26, 'Raw Data'!O26='Raw Data'!P26)), 'Raw Data'!M26, 0)</f>
        <v>1.86</v>
      </c>
      <c r="M31">
        <f>IF(AND(ISNUMBER('Raw Data'!O26), OR('Raw Data'!O26&gt;'Raw Data'!P26, 'Raw Data'!O26&lt;'Raw Data'!P26)), 'Raw Data'!N26, 0)</f>
        <v>1.25</v>
      </c>
      <c r="N31">
        <f>IF(AND('Raw Data'!C26&lt;'Raw Data'!E26, 'Raw Data'!O26&gt;'Raw Data'!P26), 'Raw Data'!C26, 0)</f>
        <v>0</v>
      </c>
      <c r="O31" t="b">
        <f>'Raw Data'!C26&lt;'Raw Data'!E26</f>
        <v>1</v>
      </c>
      <c r="P31">
        <f>IF(AND('Raw Data'!C26&gt;'Raw Data'!E26, 'Raw Data'!O26&gt;'Raw Data'!P26), 'Raw Data'!C26, 0)</f>
        <v>0</v>
      </c>
      <c r="Q31">
        <f>IF(AND('Raw Data'!C26&gt;'Raw Data'!E26, 'Raw Data'!O26&lt;'Raw Data'!P26), 'Raw Data'!E26, 0)</f>
        <v>0</v>
      </c>
      <c r="R31">
        <f>IF(AND('Raw Data'!C26&lt;'Raw Data'!E26, 'Raw Data'!O26&lt;'Raw Data'!P26), 'Raw Data'!E26, 0)</f>
        <v>3.9</v>
      </c>
      <c r="S31">
        <f>IF(ISNUMBER('Raw Data'!C26), IF(_xlfn.XLOOKUP(SMALL('Raw Data'!C26:E26, 1), B31:D31, B31:D31, 0)&gt;0, SMALL('Raw Data'!C26:E26, 1), 0), 0)</f>
        <v>0</v>
      </c>
      <c r="T31">
        <f>IF(ISNUMBER('Raw Data'!C26), IF(_xlfn.XLOOKUP(SMALL('Raw Data'!C26:E26, 2), B31:D31, B31:D31, 0)&gt;0, SMALL('Raw Data'!C26:E26, 2), 0), 0)</f>
        <v>0</v>
      </c>
      <c r="U31">
        <f>IF(ISNUMBER('Raw Data'!C26), IF(_xlfn.XLOOKUP(SMALL('Raw Data'!C26:E26, 3), B31:D31, B31:D31, 0)&gt;0, SMALL('Raw Data'!C26:E26, 3), 0), 0)</f>
        <v>3.9</v>
      </c>
      <c r="V31">
        <f>IF(AND('Raw Data'!C26&lt;'Raw Data'!E26,'Raw Data'!O26&gt;'Raw Data'!P26),'Raw Data'!C26,IF(AND('Raw Data'!E26&lt;'Raw Data'!C26,'Raw Data'!P26&gt;'Raw Data'!O26),'Raw Data'!E26,0))</f>
        <v>0</v>
      </c>
      <c r="W31">
        <f>IF(AND('Raw Data'!C26&gt;'Raw Data'!E26,'Raw Data'!O26&gt;'Raw Data'!P26),'Raw Data'!C26,IF(AND('Raw Data'!E26&gt;'Raw Data'!C26,'Raw Data'!P26&gt;'Raw Data'!O26),'Raw Data'!E26,0))</f>
        <v>3.9</v>
      </c>
      <c r="X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Y31">
        <f>IF(AND('Raw Data'!D26&gt;4,'Raw Data'!O26&lt;'Raw Data'!P26),'Raw Data'!K26,IF(AND('Raw Data'!D26&gt;4,'Raw Data'!O26='Raw Data'!P26),0,IF('Raw Data'!O26='Raw Data'!P26,'Raw Data'!D26,0)))</f>
        <v>0</v>
      </c>
      <c r="Z31">
        <f>IF(AND('Raw Data'!D26&lt;4, 'Raw Data'!O26='Raw Data'!P26), 'Raw Data'!D26, 0)</f>
        <v>0</v>
      </c>
      <c r="AA31">
        <f t="shared" si="8"/>
        <v>0</v>
      </c>
      <c r="AB31">
        <f t="shared" si="9"/>
        <v>0</v>
      </c>
      <c r="AC31">
        <f t="shared" si="10"/>
        <v>0</v>
      </c>
    </row>
    <row r="32" spans="1:29" x14ac:dyDescent="0.3">
      <c r="A32">
        <f>'Raw Data'!Q27</f>
        <v>3</v>
      </c>
      <c r="B32">
        <f>IF('Raw Data'!O27&gt;'Raw Data'!P27, 'Raw Data'!C27, 0)</f>
        <v>0</v>
      </c>
      <c r="C32">
        <f>IF(AND(ISNUMBER('Raw Data'!O27), 'Raw Data'!O27='Raw Data'!P27), 'Raw Data'!D27, 0)</f>
        <v>0</v>
      </c>
      <c r="D32">
        <f>IF('Raw Data'!O27&lt;'Raw Data'!P27, 'Raw Data'!E27, 0)</f>
        <v>2.4</v>
      </c>
      <c r="E32">
        <f>IF(SUM('Raw Data'!O27:P27)&gt;2, 'Raw Data'!F27, 0)</f>
        <v>1.91</v>
      </c>
      <c r="F32">
        <f>IF(AND(ISNUMBER('Raw Data'!O27),SUM('Raw Data'!O27:P27)&lt;3),'Raw Data'!F27,)</f>
        <v>0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2.1</v>
      </c>
      <c r="I32">
        <f>IF('Raw Data'!O27='Raw Data'!P27, 0, IF('Raw Data'!O27&gt;'Raw Data'!P27, 'Raw Data'!J27, 0))</f>
        <v>0</v>
      </c>
      <c r="J32">
        <f>IF('Raw Data'!O27='Raw Data'!P27, 0, IF('Raw Data'!O27&lt;'Raw Data'!P27, 'Raw Data'!K27, 0))</f>
        <v>1.74</v>
      </c>
      <c r="K32">
        <f>IF(AND(ISNUMBER('Raw Data'!O27), OR('Raw Data'!O27&gt;'Raw Data'!P27, 'Raw Data'!O27='Raw Data'!P27)), 'Raw Data'!L27, 0)</f>
        <v>0</v>
      </c>
      <c r="L32">
        <f>IF(AND(ISNUMBER('Raw Data'!O27), OR('Raw Data'!O27&lt;'Raw Data'!P27, 'Raw Data'!O27='Raw Data'!P27)), 'Raw Data'!M27, 0)</f>
        <v>1.39</v>
      </c>
      <c r="M32">
        <f>IF(AND(ISNUMBER('Raw Data'!O27), OR('Raw Data'!O27&gt;'Raw Data'!P27, 'Raw Data'!O27&lt;'Raw Data'!P27)), 'Raw Data'!N27, 0)</f>
        <v>1.29</v>
      </c>
      <c r="N32">
        <f>IF(AND('Raw Data'!C27&lt;'Raw Data'!E27, 'Raw Data'!O27&gt;'Raw Data'!P27), 'Raw Data'!C27, 0)</f>
        <v>0</v>
      </c>
      <c r="O32" t="b">
        <f>'Raw Data'!C27&lt;'Raw Data'!E27</f>
        <v>0</v>
      </c>
      <c r="P32">
        <f>IF(AND('Raw Data'!C27&gt;'Raw Data'!E27, 'Raw Data'!O27&gt;'Raw Data'!P27), 'Raw Data'!C27, 0)</f>
        <v>0</v>
      </c>
      <c r="Q32">
        <f>IF(AND('Raw Data'!C27&gt;'Raw Data'!E27, 'Raw Data'!O27&lt;'Raw Data'!P27), 'Raw Data'!E27, 0)</f>
        <v>2.4</v>
      </c>
      <c r="R32">
        <f>IF(AND('Raw Data'!C27&lt;'Raw Data'!E27, 'Raw Data'!O27&lt;'Raw Data'!P27), 'Raw Data'!E27, 0)</f>
        <v>0</v>
      </c>
      <c r="S32">
        <f>IF(ISNUMBER('Raw Data'!C27), IF(_xlfn.XLOOKUP(SMALL('Raw Data'!C27:E27, 1), B32:D32, B32:D32, 0)&gt;0, SMALL('Raw Data'!C27:E27, 1), 0), 0)</f>
        <v>2.4</v>
      </c>
      <c r="T32">
        <f>IF(ISNUMBER('Raw Data'!C27), IF(_xlfn.XLOOKUP(SMALL('Raw Data'!C27:E27, 2), B32:D32, B32:D32, 0)&gt;0, SMALL('Raw Data'!C27:E27, 2), 0), 0)</f>
        <v>0</v>
      </c>
      <c r="U32">
        <f>IF(ISNUMBER('Raw Data'!C27), IF(_xlfn.XLOOKUP(SMALL('Raw Data'!C27:E27, 3), B32:D32, B32:D32, 0)&gt;0, SMALL('Raw Data'!C27:E27, 3), 0), 0)</f>
        <v>0</v>
      </c>
      <c r="V32">
        <f>IF(AND('Raw Data'!C27&lt;'Raw Data'!E27,'Raw Data'!O27&gt;'Raw Data'!P27),'Raw Data'!C27,IF(AND('Raw Data'!E27&lt;'Raw Data'!C27,'Raw Data'!P27&gt;'Raw Data'!O27),'Raw Data'!E27,0))</f>
        <v>2.4</v>
      </c>
      <c r="W32">
        <f>IF(AND('Raw Data'!C27&gt;'Raw Data'!E27,'Raw Data'!O27&gt;'Raw Data'!P27),'Raw Data'!C27,IF(AND('Raw Data'!E27&gt;'Raw Data'!C27,'Raw Data'!P27&gt;'Raw Data'!O27),'Raw Data'!E27,0))</f>
        <v>0</v>
      </c>
      <c r="X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0</v>
      </c>
      <c r="Y32">
        <f>IF(AND('Raw Data'!D27&gt;4,'Raw Data'!O27&lt;'Raw Data'!P27),'Raw Data'!K27,IF(AND('Raw Data'!D27&gt;4,'Raw Data'!O27='Raw Data'!P27),0,IF('Raw Data'!O27='Raw Data'!P27,'Raw Data'!D27,0)))</f>
        <v>0</v>
      </c>
      <c r="Z32">
        <f>IF(AND('Raw Data'!D27&lt;4, 'Raw Data'!O27='Raw Data'!P27), 'Raw Data'!D27, 0)</f>
        <v>0</v>
      </c>
      <c r="AA32">
        <f t="shared" si="8"/>
        <v>0</v>
      </c>
      <c r="AB32">
        <f t="shared" si="9"/>
        <v>0</v>
      </c>
      <c r="AC32">
        <f t="shared" si="10"/>
        <v>0</v>
      </c>
    </row>
    <row r="33" spans="1:29" x14ac:dyDescent="0.3">
      <c r="A33">
        <f>'Raw Data'!Q28</f>
        <v>3</v>
      </c>
      <c r="B33">
        <f>IF('Raw Data'!O28&gt;'Raw Data'!P28, 'Raw Data'!C28, 0)</f>
        <v>2.4500000000000002</v>
      </c>
      <c r="C33">
        <f>IF(AND(ISNUMBER('Raw Data'!O28), 'Raw Data'!O28='Raw Data'!P28), 'Raw Data'!D28, 0)</f>
        <v>0</v>
      </c>
      <c r="D33">
        <f>IF('Raw Data'!O28&lt;'Raw Data'!P28, 'Raw Data'!E28, 0)</f>
        <v>0</v>
      </c>
      <c r="E33">
        <f>IF(SUM('Raw Data'!O28:P28)&gt;2, 'Raw Data'!F28, 0)</f>
        <v>2</v>
      </c>
      <c r="F33">
        <f>IF(AND(ISNUMBER('Raw Data'!O28),SUM('Raw Data'!O28:P28)&lt;3),'Raw Data'!F28,)</f>
        <v>0</v>
      </c>
      <c r="G33">
        <f>IF(AND('Raw Data'!O28&gt;0, 'Raw Data'!P28&gt;0), 'Raw Data'!H28, 0)</f>
        <v>1.79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1.73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1.39</v>
      </c>
      <c r="L33">
        <f>IF(AND(ISNUMBER('Raw Data'!O28), OR('Raw Data'!O28&lt;'Raw Data'!P28, 'Raw Data'!O28='Raw Data'!P28)), 'Raw Data'!M28, 0)</f>
        <v>0</v>
      </c>
      <c r="M33">
        <f>IF(AND(ISNUMBER('Raw Data'!O28), OR('Raw Data'!O28&gt;'Raw Data'!P28, 'Raw Data'!O28&lt;'Raw Data'!P28)), 'Raw Data'!N28, 0)</f>
        <v>1.3</v>
      </c>
      <c r="N33">
        <f>IF(AND('Raw Data'!C28&lt;'Raw Data'!E28, 'Raw Data'!O28&gt;'Raw Data'!P28), 'Raw Data'!C28, 0)</f>
        <v>2.4500000000000002</v>
      </c>
      <c r="O33" t="b">
        <f>'Raw Data'!C28&lt;'Raw Data'!E28</f>
        <v>1</v>
      </c>
      <c r="P33">
        <f>IF(AND('Raw Data'!C28&gt;'Raw Data'!E28, 'Raw Data'!O28&gt;'Raw Data'!P28), 'Raw Data'!C28, 0)</f>
        <v>0</v>
      </c>
      <c r="Q33">
        <f>IF(AND('Raw Data'!C28&gt;'Raw Data'!E28, 'Raw Data'!O28&lt;'Raw Data'!P28), 'Raw Data'!E28, 0)</f>
        <v>0</v>
      </c>
      <c r="R33">
        <f>IF(AND('Raw Data'!C28&lt;'Raw Data'!E28, 'Raw Data'!O28&lt;'Raw Data'!P28), 'Raw Data'!E28, 0)</f>
        <v>0</v>
      </c>
      <c r="S33">
        <f>IF(ISNUMBER('Raw Data'!C28), IF(_xlfn.XLOOKUP(SMALL('Raw Data'!C28:E28, 1), B33:D33, B33:D33, 0)&gt;0, SMALL('Raw Data'!C28:E28, 1), 0), 0)</f>
        <v>2.4500000000000002</v>
      </c>
      <c r="T33">
        <f>IF(ISNUMBER('Raw Data'!C28), IF(_xlfn.XLOOKUP(SMALL('Raw Data'!C28:E28, 2), B33:D33, B33:D33, 0)&gt;0, SMALL('Raw Data'!C28:E28, 2), 0), 0)</f>
        <v>0</v>
      </c>
      <c r="U33">
        <f>IF(ISNUMBER('Raw Data'!C28), IF(_xlfn.XLOOKUP(SMALL('Raw Data'!C28:E28, 3), B33:D33, B33:D33, 0)&gt;0, SMALL('Raw Data'!C28:E28, 3), 0), 0)</f>
        <v>0</v>
      </c>
      <c r="V33">
        <f>IF(AND('Raw Data'!C28&lt;'Raw Data'!E28,'Raw Data'!O28&gt;'Raw Data'!P28),'Raw Data'!C28,IF(AND('Raw Data'!E28&lt;'Raw Data'!C28,'Raw Data'!P28&gt;'Raw Data'!O28),'Raw Data'!E28,0))</f>
        <v>2.4500000000000002</v>
      </c>
      <c r="W33">
        <f>IF(AND('Raw Data'!C28&gt;'Raw Data'!E28,'Raw Data'!O28&gt;'Raw Data'!P28),'Raw Data'!C28,IF(AND('Raw Data'!E28&gt;'Raw Data'!C28,'Raw Data'!P28&gt;'Raw Data'!O28),'Raw Data'!E28,0))</f>
        <v>0</v>
      </c>
      <c r="X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0</v>
      </c>
      <c r="Y33">
        <f>IF(AND('Raw Data'!D28&gt;4,'Raw Data'!O28&lt;'Raw Data'!P28),'Raw Data'!K28,IF(AND('Raw Data'!D28&gt;4,'Raw Data'!O28='Raw Data'!P28),0,IF('Raw Data'!O28='Raw Data'!P28,'Raw Data'!D28,0)))</f>
        <v>0</v>
      </c>
      <c r="Z33">
        <f>IF(AND('Raw Data'!D28&lt;4, 'Raw Data'!O28='Raw Data'!P28), 'Raw Data'!D28, 0)</f>
        <v>0</v>
      </c>
      <c r="AA33">
        <f t="shared" si="8"/>
        <v>0</v>
      </c>
      <c r="AB33">
        <f t="shared" si="9"/>
        <v>0</v>
      </c>
      <c r="AC33">
        <f t="shared" si="10"/>
        <v>0</v>
      </c>
    </row>
    <row r="34" spans="1:29" x14ac:dyDescent="0.3">
      <c r="A34">
        <f>'Raw Data'!Q29</f>
        <v>3</v>
      </c>
      <c r="B34">
        <f>IF('Raw Data'!O29&gt;'Raw Data'!P29, 'Raw Data'!C29, 0)</f>
        <v>0</v>
      </c>
      <c r="C34">
        <f>IF(AND(ISNUMBER('Raw Data'!O29), 'Raw Data'!O29='Raw Data'!P29), 'Raw Data'!D29, 0)</f>
        <v>3.9</v>
      </c>
      <c r="D34">
        <f>IF('Raw Data'!O29&lt;'Raw Data'!P29, 'Raw Data'!E29, 0)</f>
        <v>0</v>
      </c>
      <c r="E34">
        <f>IF(SUM('Raw Data'!O29:P29)&gt;2, 'Raw Data'!F29, 0)</f>
        <v>0</v>
      </c>
      <c r="F34">
        <f>IF(AND(ISNUMBER('Raw Data'!O29),SUM('Raw Data'!O29:P29)&lt;3),'Raw Data'!F29,)</f>
        <v>1.61</v>
      </c>
      <c r="G34">
        <f>IF(AND('Raw Data'!O29&gt;0, 'Raw Data'!P29&gt;0), 'Raw Data'!H29, 0)</f>
        <v>1.59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2.02</v>
      </c>
      <c r="L34">
        <f>IF(AND(ISNUMBER('Raw Data'!O29), OR('Raw Data'!O29&lt;'Raw Data'!P29, 'Raw Data'!O29='Raw Data'!P29)), 'Raw Data'!M29, 0)</f>
        <v>1.18</v>
      </c>
      <c r="M34">
        <f>IF(AND(ISNUMBER('Raw Data'!O29), OR('Raw Data'!O29&gt;'Raw Data'!P29, 'Raw Data'!O29&lt;'Raw Data'!P29)), 'Raw Data'!N29, 0)</f>
        <v>0</v>
      </c>
      <c r="N34">
        <f>IF(AND('Raw Data'!C29&lt;'Raw Data'!E29, 'Raw Data'!O29&gt;'Raw Data'!P29), 'Raw Data'!C29, 0)</f>
        <v>0</v>
      </c>
      <c r="O34" t="b">
        <f>'Raw Data'!C29&lt;'Raw Data'!E29</f>
        <v>0</v>
      </c>
      <c r="P34">
        <f>IF(AND('Raw Data'!C29&gt;'Raw Data'!E29, 'Raw Data'!O29&gt;'Raw Data'!P29), 'Raw Data'!C29, 0)</f>
        <v>0</v>
      </c>
      <c r="Q34">
        <f>IF(AND('Raw Data'!C29&gt;'Raw Data'!E29, 'Raw Data'!O29&lt;'Raw Data'!P29), 'Raw Data'!E29, 0)</f>
        <v>0</v>
      </c>
      <c r="R34">
        <f>IF(AND('Raw Data'!C29&lt;'Raw Data'!E29, 'Raw Data'!O29&lt;'Raw Data'!P29), 'Raw Data'!E29, 0)</f>
        <v>0</v>
      </c>
      <c r="S34">
        <f>IF(ISNUMBER('Raw Data'!C29), IF(_xlfn.XLOOKUP(SMALL('Raw Data'!C29:E29, 1), B34:D34, B34:D34, 0)&gt;0, SMALL('Raw Data'!C29:E29, 1), 0), 0)</f>
        <v>0</v>
      </c>
      <c r="T34">
        <f>IF(ISNUMBER('Raw Data'!C29), IF(_xlfn.XLOOKUP(SMALL('Raw Data'!C29:E29, 2), B34:D34, B34:D34, 0)&gt;0, SMALL('Raw Data'!C29:E29, 2), 0), 0)</f>
        <v>3.9</v>
      </c>
      <c r="U34">
        <f>IF(ISNUMBER('Raw Data'!C29), IF(_xlfn.XLOOKUP(SMALL('Raw Data'!C29:E29, 3), B34:D34, B34:D34, 0)&gt;0, SMALL('Raw Data'!C29:E29, 3), 0), 0)</f>
        <v>0</v>
      </c>
      <c r="V34">
        <f>IF(AND('Raw Data'!C29&lt;'Raw Data'!E29,'Raw Data'!O29&gt;'Raw Data'!P29),'Raw Data'!C29,IF(AND('Raw Data'!E29&lt;'Raw Data'!C29,'Raw Data'!P29&gt;'Raw Data'!O29),'Raw Data'!E29,0))</f>
        <v>0</v>
      </c>
      <c r="W34">
        <f>IF(AND('Raw Data'!C29&gt;'Raw Data'!E29,'Raw Data'!O29&gt;'Raw Data'!P29),'Raw Data'!C29,IF(AND('Raw Data'!E29&gt;'Raw Data'!C29,'Raw Data'!P29&gt;'Raw Data'!O29),'Raw Data'!E29,0))</f>
        <v>0</v>
      </c>
      <c r="X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3.9</v>
      </c>
      <c r="Y34">
        <f>IF(AND('Raw Data'!D29&gt;4,'Raw Data'!O29&lt;'Raw Data'!P29),'Raw Data'!K29,IF(AND('Raw Data'!D29&gt;4,'Raw Data'!O29='Raw Data'!P29),0,IF('Raw Data'!O29='Raw Data'!P29,'Raw Data'!D29,0)))</f>
        <v>3.9</v>
      </c>
      <c r="Z34">
        <f>IF(AND('Raw Data'!D29&lt;4, 'Raw Data'!O29='Raw Data'!P29), 'Raw Data'!D29, 0)</f>
        <v>3.9</v>
      </c>
      <c r="AA34">
        <f t="shared" si="8"/>
        <v>0</v>
      </c>
      <c r="AB34">
        <f t="shared" si="9"/>
        <v>0</v>
      </c>
      <c r="AC34">
        <f t="shared" si="10"/>
        <v>0</v>
      </c>
    </row>
    <row r="35" spans="1:29" x14ac:dyDescent="0.3">
      <c r="A35" t="s">
        <v>0</v>
      </c>
      <c r="B35">
        <f>IF('Raw Data'!O30&gt;'Raw Data'!P30, 'Raw Data'!C30, 0)</f>
        <v>0</v>
      </c>
      <c r="C35">
        <f>IF(AND(ISNUMBER('Raw Data'!O30), 'Raw Data'!O30='Raw Data'!P30), 'Raw Data'!D30, 0)</f>
        <v>7.5</v>
      </c>
      <c r="D35">
        <f>IF('Raw Data'!O30&lt;'Raw Data'!P30, 'Raw Data'!E30, 0)</f>
        <v>0</v>
      </c>
      <c r="E35">
        <f>IF(SUM('Raw Data'!O30:P30)&gt;2, 'Raw Data'!F30, 0)</f>
        <v>0</v>
      </c>
      <c r="F35">
        <f>IF(AND(ISNUMBER('Raw Data'!O30),SUM('Raw Data'!O30:P30)&lt;3),'Raw Data'!F30,)</f>
        <v>1.22</v>
      </c>
      <c r="G35">
        <f>IF(AND('Raw Data'!O30&gt;0, 'Raw Data'!P30&gt;0), 'Raw Data'!H30, 0)</f>
        <v>1.59</v>
      </c>
      <c r="H35">
        <f>IF(AND(ISNUMBER('Raw Data'!O30), OR('Raw Data'!O30=0, 'Raw Data'!P30=0)), 'Raw Data'!I30, 0)</f>
        <v>0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0</v>
      </c>
      <c r="K35">
        <f>IF(AND(ISNUMBER('Raw Data'!O30), OR('Raw Data'!O30&gt;'Raw Data'!P30, 'Raw Data'!O30='Raw Data'!P30)), 'Raw Data'!L30, 0)</f>
        <v>1.03</v>
      </c>
      <c r="L35">
        <f>IF(AND(ISNUMBER('Raw Data'!O30), OR('Raw Data'!O30&lt;'Raw Data'!P30, 'Raw Data'!O30='Raw Data'!P30)), 'Raw Data'!M30, 0)</f>
        <v>4.8499999999999996</v>
      </c>
      <c r="M35">
        <f>IF(AND(ISNUMBER('Raw Data'!O30), OR('Raw Data'!O30&gt;'Raw Data'!P30, 'Raw Data'!O30&lt;'Raw Data'!P30)), 'Raw Data'!N30, 0)</f>
        <v>0</v>
      </c>
      <c r="N35">
        <f>IF(AND('Raw Data'!C30&lt;'Raw Data'!E30, 'Raw Data'!O30&gt;'Raw Data'!P30), 'Raw Data'!C30, 0)</f>
        <v>0</v>
      </c>
      <c r="O35" t="b">
        <f>'Raw Data'!C30&lt;'Raw Data'!E30</f>
        <v>1</v>
      </c>
      <c r="P35">
        <f>IF(AND('Raw Data'!C30&gt;'Raw Data'!E30, 'Raw Data'!O30&gt;'Raw Data'!P30), 'Raw Data'!C30, 0)</f>
        <v>0</v>
      </c>
      <c r="Q35">
        <f>IF(AND('Raw Data'!C30&gt;'Raw Data'!E30, 'Raw Data'!O30&lt;'Raw Data'!P30), 'Raw Data'!E30, 0)</f>
        <v>0</v>
      </c>
      <c r="R35">
        <f>IF(AND('Raw Data'!C30&lt;'Raw Data'!E30, 'Raw Data'!O30&lt;'Raw Data'!P30), 'Raw Data'!E30, 0)</f>
        <v>0</v>
      </c>
      <c r="S35">
        <f>IF(ISNUMBER('Raw Data'!C30), IF(_xlfn.XLOOKUP(SMALL('Raw Data'!C30:E30, 1), B35:D35, B35:D35, 0)&gt;0, SMALL('Raw Data'!C30:E30, 1), 0), 0)</f>
        <v>0</v>
      </c>
      <c r="T35">
        <f>IF(ISNUMBER('Raw Data'!C30), IF(_xlfn.XLOOKUP(SMALL('Raw Data'!C30:E30, 2), B35:D35, B35:D35, 0)&gt;0, SMALL('Raw Data'!C30:E30, 2), 0), 0)</f>
        <v>7.5</v>
      </c>
      <c r="U35">
        <f>IF(ISNUMBER('Raw Data'!C30), IF(_xlfn.XLOOKUP(SMALL('Raw Data'!C30:E30, 3), B35:D35, B35:D35, 0)&gt;0, SMALL('Raw Data'!C30:E30, 3), 0), 0)</f>
        <v>0</v>
      </c>
      <c r="V35">
        <f>IF(AND('Raw Data'!C30&lt;'Raw Data'!E30,'Raw Data'!O30&gt;'Raw Data'!P30),'Raw Data'!C30,IF(AND('Raw Data'!E30&lt;'Raw Data'!C30,'Raw Data'!P30&gt;'Raw Data'!O30),'Raw Data'!E30,0))</f>
        <v>0</v>
      </c>
      <c r="W35">
        <f>IF(AND('Raw Data'!C30&gt;'Raw Data'!E30,'Raw Data'!O30&gt;'Raw Data'!P30),'Raw Data'!C30,IF(AND('Raw Data'!E30&gt;'Raw Data'!C30,'Raw Data'!P30&gt;'Raw Data'!O30),'Raw Data'!E30,0))</f>
        <v>0</v>
      </c>
      <c r="X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Y35">
        <f>IF(AND('Raw Data'!D30&gt;4,'Raw Data'!O30&lt;'Raw Data'!P30),'Raw Data'!K30,IF(AND('Raw Data'!D30&gt;4,'Raw Data'!O30='Raw Data'!P30),0,IF('Raw Data'!O30='Raw Data'!P30,'Raw Data'!D30,0)))</f>
        <v>0</v>
      </c>
      <c r="Z35">
        <f>IF(AND('Raw Data'!D30&lt;4, 'Raw Data'!O30='Raw Data'!P30), 'Raw Data'!D30, 0)</f>
        <v>0</v>
      </c>
      <c r="AA35">
        <f t="shared" si="8"/>
        <v>0</v>
      </c>
      <c r="AB35">
        <f t="shared" si="9"/>
        <v>0</v>
      </c>
      <c r="AC35">
        <f t="shared" si="10"/>
        <v>0</v>
      </c>
    </row>
    <row r="36" spans="1:29" x14ac:dyDescent="0.3">
      <c r="A36">
        <f>'Raw Data'!Q31</f>
        <v>0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Data'!E31, 0)</f>
        <v>0</v>
      </c>
      <c r="E36">
        <f>IF(SUM('Raw Data'!O31:P31)&gt;2, 'Raw Data'!F31, 0)</f>
        <v>0</v>
      </c>
      <c r="F36">
        <f>IF(AND(ISNUMBER('Raw Data'!O31),SUM('Raw Data'!O31:P31)&lt;3),'Raw Data'!F31,)</f>
        <v>0</v>
      </c>
      <c r="G36">
        <f>IF(AND('Raw Data'!O31&gt;0, 'Raw Data'!P31&gt;0), 'Raw Data'!H31, 0)</f>
        <v>0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0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0</v>
      </c>
      <c r="M36">
        <f>IF(AND(ISNUMBER('Raw Data'!O31), OR('Raw Data'!O31&gt;'Raw Data'!P31, 'Raw Data'!O31&lt;'Raw Data'!P31)), 'Raw Data'!N31, 0)</f>
        <v>0</v>
      </c>
      <c r="N36">
        <f>IF(AND('Raw Data'!C31&lt;'Raw Data'!E31, 'Raw Data'!O31&gt;'Raw Data'!P31), 'Raw Data'!C31, 0)</f>
        <v>0</v>
      </c>
      <c r="O36" t="b">
        <f>'Raw Data'!C31&lt;'Raw Data'!E31</f>
        <v>0</v>
      </c>
      <c r="P36">
        <f>IF(AND('Raw Data'!C31&gt;'Raw Data'!E31, 'Raw Data'!O31&gt;'Raw Data'!P31), 'Raw Data'!C31, 0)</f>
        <v>0</v>
      </c>
      <c r="Q36">
        <f>IF(AND('Raw Data'!C31&gt;'Raw Data'!E31, 'Raw Data'!O31&lt;'Raw Data'!P31), 'Raw Data'!E31, 0)</f>
        <v>0</v>
      </c>
      <c r="R36">
        <f>IF(AND('Raw Data'!C31&lt;'Raw Data'!E31, 'Raw Data'!O31&lt;'Raw Data'!P31), 'Raw Data'!E31, 0)</f>
        <v>0</v>
      </c>
      <c r="S36">
        <f>IF(ISNUMBER('Raw Data'!C31), IF(_xlfn.XLOOKUP(SMALL('Raw Data'!C31:E31, 1), B36:D36, B36:D36, 0)&gt;0, SMALL('Raw Data'!C31:E31, 1), 0), 0)</f>
        <v>0</v>
      </c>
      <c r="T36">
        <f>IF(ISNUMBER('Raw Data'!C31), IF(_xlfn.XLOOKUP(SMALL('Raw Data'!C31:E31, 2), B36:D36, B36:D36, 0)&gt;0, SMALL('Raw Data'!C31:E31, 2), 0), 0)</f>
        <v>0</v>
      </c>
      <c r="U36">
        <f>IF(ISNUMBER('Raw Data'!C31), IF(_xlfn.XLOOKUP(SMALL('Raw Data'!C31:E31, 3), B36:D36, B36:D36, 0)&gt;0, SMALL('Raw Data'!C31:E31, 3), 0), 0)</f>
        <v>0</v>
      </c>
      <c r="V36">
        <f>IF(AND('Raw Data'!C31&lt;'Raw Data'!E31,'Raw Data'!O31&gt;'Raw Data'!P31),'Raw Data'!C31,IF(AND('Raw Data'!E31&lt;'Raw Data'!C31,'Raw Data'!P31&gt;'Raw Data'!O31),'Raw Data'!E31,0))</f>
        <v>0</v>
      </c>
      <c r="W36">
        <f>IF(AND('Raw Data'!C31&gt;'Raw Data'!E31,'Raw Data'!O31&gt;'Raw Data'!P31),'Raw Data'!C31,IF(AND('Raw Data'!E31&gt;'Raw Data'!C31,'Raw Data'!P31&gt;'Raw Data'!O31),'Raw Data'!E31,0))</f>
        <v>0</v>
      </c>
      <c r="X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Y36">
        <f>IF(AND('Raw Data'!D31&gt;4,'Raw Data'!O31&lt;'Raw Data'!P31),'Raw Data'!K31,IF(AND('Raw Data'!D31&gt;4,'Raw Data'!O31='Raw Data'!P31),0,IF('Raw Data'!O31='Raw Data'!P31,'Raw Data'!D31,0)))</f>
        <v>0</v>
      </c>
      <c r="Z36">
        <f>IF(AND('Raw Data'!D31&lt;4, 'Raw Data'!O31='Raw Data'!P31), 'Raw Data'!D31, 0)</f>
        <v>0</v>
      </c>
      <c r="AA36">
        <f t="shared" si="8"/>
        <v>0</v>
      </c>
      <c r="AB36">
        <f t="shared" si="9"/>
        <v>0</v>
      </c>
      <c r="AC36">
        <f t="shared" si="10"/>
        <v>0</v>
      </c>
    </row>
    <row r="37" spans="1:29" x14ac:dyDescent="0.3">
      <c r="A37">
        <f>'Raw Data'!Q32</f>
        <v>0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Data'!E32, 0)</f>
        <v>0</v>
      </c>
      <c r="E37">
        <f>IF(SUM('Raw Data'!O32:P32)&gt;2, 'Raw Data'!F32, 0)</f>
        <v>0</v>
      </c>
      <c r="F37">
        <f>IF(AND(ISNUMBER('Raw Data'!O32),SUM('Raw Data'!O32:P32)&lt;3),'Raw Data'!F32,)</f>
        <v>0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0</v>
      </c>
      <c r="L37">
        <f>IF(AND(ISNUMBER('Raw Data'!O32), OR('Raw Data'!O32&lt;'Raw Data'!P32, 'Raw Data'!O32='Raw Data'!P32)), 'Raw Data'!M32, 0)</f>
        <v>0</v>
      </c>
      <c r="M37">
        <f>IF(AND(ISNUMBER('Raw Data'!O32), OR('Raw Data'!O32&gt;'Raw Data'!P32, 'Raw Data'!O32&lt;'Raw Data'!P32)), 'Raw Data'!N32, 0)</f>
        <v>0</v>
      </c>
      <c r="N37">
        <f>IF(AND('Raw Data'!C32&lt;'Raw Data'!E32, 'Raw Data'!O32&gt;'Raw Data'!P32), 'Raw Data'!C32, 0)</f>
        <v>0</v>
      </c>
      <c r="O37" t="b">
        <f>'Raw Data'!C32&lt;'Raw Data'!E32</f>
        <v>0</v>
      </c>
      <c r="P37">
        <f>IF(AND('Raw Data'!C32&gt;'Raw Data'!E32, 'Raw Data'!O32&gt;'Raw Data'!P32), 'Raw Data'!C32, 0)</f>
        <v>0</v>
      </c>
      <c r="Q37">
        <f>IF(AND('Raw Data'!C32&gt;'Raw Data'!E32, 'Raw Data'!O32&lt;'Raw Data'!P32), 'Raw Data'!E32, 0)</f>
        <v>0</v>
      </c>
      <c r="R37">
        <f>IF(AND('Raw Data'!C32&lt;'Raw Data'!E32, 'Raw Data'!O32&lt;'Raw Data'!P32), 'Raw Data'!E32, 0)</f>
        <v>0</v>
      </c>
      <c r="S37">
        <f>IF(ISNUMBER('Raw Data'!C32), IF(_xlfn.XLOOKUP(SMALL('Raw Data'!C32:E32, 1), B37:D37, B37:D37, 0)&gt;0, SMALL('Raw Data'!C32:E32, 1), 0), 0)</f>
        <v>0</v>
      </c>
      <c r="T37">
        <f>IF(ISNUMBER('Raw Data'!C32), IF(_xlfn.XLOOKUP(SMALL('Raw Data'!C32:E32, 2), B37:D37, B37:D37, 0)&gt;0, SMALL('Raw Data'!C32:E32, 2), 0), 0)</f>
        <v>0</v>
      </c>
      <c r="U37">
        <f>IF(ISNUMBER('Raw Data'!C32), IF(_xlfn.XLOOKUP(SMALL('Raw Data'!C32:E32, 3), B37:D37, B37:D37, 0)&gt;0, SMALL('Raw Data'!C32:E32, 3), 0), 0)</f>
        <v>0</v>
      </c>
      <c r="V37">
        <f>IF(AND('Raw Data'!C32&lt;'Raw Data'!E32,'Raw Data'!O32&gt;'Raw Data'!P32),'Raw Data'!C32,IF(AND('Raw Data'!E32&lt;'Raw Data'!C32,'Raw Data'!P32&gt;'Raw Data'!O32),'Raw Data'!E32,0))</f>
        <v>0</v>
      </c>
      <c r="W37">
        <f>IF(AND('Raw Data'!C32&gt;'Raw Data'!E32,'Raw Data'!O32&gt;'Raw Data'!P32),'Raw Data'!C32,IF(AND('Raw Data'!E32&gt;'Raw Data'!C32,'Raw Data'!P32&gt;'Raw Data'!O32),'Raw Data'!E32,0))</f>
        <v>0</v>
      </c>
      <c r="X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Y37">
        <f>IF(AND('Raw Data'!D32&gt;4,'Raw Data'!O32&lt;'Raw Data'!P32),'Raw Data'!K32,IF(AND('Raw Data'!D32&gt;4,'Raw Data'!O32='Raw Data'!P32),0,IF('Raw Data'!O32='Raw Data'!P32,'Raw Data'!D32,0)))</f>
        <v>0</v>
      </c>
      <c r="Z37">
        <f>IF(AND('Raw Data'!D32&lt;4, 'Raw Data'!O32='Raw Data'!P32), 'Raw Data'!D32, 0)</f>
        <v>0</v>
      </c>
      <c r="AA37">
        <f t="shared" si="8"/>
        <v>0</v>
      </c>
      <c r="AB37">
        <f t="shared" si="9"/>
        <v>0</v>
      </c>
      <c r="AC37">
        <f t="shared" si="10"/>
        <v>0</v>
      </c>
    </row>
    <row r="38" spans="1:29" x14ac:dyDescent="0.3">
      <c r="A38">
        <f>'Raw Data'!Q33</f>
        <v>0</v>
      </c>
      <c r="B38">
        <f>IF('Raw Data'!O33&gt;'Raw Data'!P33, 'Raw Data'!C33, 0)</f>
        <v>0</v>
      </c>
      <c r="C38">
        <f>IF(AND(ISNUMBER('Raw Data'!O33), 'Raw Data'!O33='Raw Data'!P33), 'Raw Data'!D33, 0)</f>
        <v>0</v>
      </c>
      <c r="D38">
        <f>IF('Raw Data'!O33&lt;'Raw Data'!P33, 'Raw Data'!E33, 0)</f>
        <v>0</v>
      </c>
      <c r="E38">
        <f>IF(SUM('Raw Data'!O33:P33)&gt;2, 'Raw Data'!F33, 0)</f>
        <v>0</v>
      </c>
      <c r="F38">
        <f>IF(AND(ISNUMBER('Raw Data'!O33),SUM('Raw Data'!O33:P33)&lt;3),'Raw Data'!F33,)</f>
        <v>0</v>
      </c>
      <c r="G38">
        <f>IF(AND('Raw Data'!O33&gt;0, 'Raw Data'!P33&gt;0), 'Raw Data'!H33, 0)</f>
        <v>0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0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0</v>
      </c>
      <c r="N38">
        <f>IF(AND('Raw Data'!C33&lt;'Raw Data'!E33, 'Raw Data'!O33&gt;'Raw Data'!P33), 'Raw Data'!C33, 0)</f>
        <v>0</v>
      </c>
      <c r="O38" t="b">
        <f>'Raw Data'!C33&lt;'Raw Data'!E33</f>
        <v>0</v>
      </c>
      <c r="P38">
        <f>IF(AND('Raw Data'!C33&gt;'Raw Data'!E33, 'Raw Data'!O33&gt;'Raw Data'!P33), 'Raw Data'!C33, 0)</f>
        <v>0</v>
      </c>
      <c r="Q38">
        <f>IF(AND('Raw Data'!C33&gt;'Raw Data'!E33, 'Raw Data'!O33&lt;'Raw Data'!P33), 'Raw Data'!E33, 0)</f>
        <v>0</v>
      </c>
      <c r="R38">
        <f>IF(AND('Raw Data'!C33&lt;'Raw Data'!E33, 'Raw Data'!O33&lt;'Raw Data'!P33), 'Raw Data'!E33, 0)</f>
        <v>0</v>
      </c>
      <c r="S38">
        <f>IF(ISNUMBER('Raw Data'!C33), IF(_xlfn.XLOOKUP(SMALL('Raw Data'!C33:E33, 1), B38:D38, B38:D38, 0)&gt;0, SMALL('Raw Data'!C33:E33, 1), 0), 0)</f>
        <v>0</v>
      </c>
      <c r="T38">
        <f>IF(ISNUMBER('Raw Data'!C33), IF(_xlfn.XLOOKUP(SMALL('Raw Data'!C33:E33, 2), B38:D38, B38:D38, 0)&gt;0, SMALL('Raw Data'!C33:E33, 2), 0), 0)</f>
        <v>0</v>
      </c>
      <c r="U38">
        <f>IF(ISNUMBER('Raw Data'!C33), IF(_xlfn.XLOOKUP(SMALL('Raw Data'!C33:E33, 3), B38:D38, B38:D38, 0)&gt;0, SMALL('Raw Data'!C33:E33, 3), 0), 0)</f>
        <v>0</v>
      </c>
      <c r="V38">
        <f>IF(AND('Raw Data'!C33&lt;'Raw Data'!E33,'Raw Data'!O33&gt;'Raw Data'!P33),'Raw Data'!C33,IF(AND('Raw Data'!E33&lt;'Raw Data'!C33,'Raw Data'!P33&gt;'Raw Data'!O33),'Raw Data'!E33,0))</f>
        <v>0</v>
      </c>
      <c r="W38">
        <f>IF(AND('Raw Data'!C33&gt;'Raw Data'!E33,'Raw Data'!O33&gt;'Raw Data'!P33),'Raw Data'!C33,IF(AND('Raw Data'!E33&gt;'Raw Data'!C33,'Raw Data'!P33&gt;'Raw Data'!O33),'Raw Data'!E33,0))</f>
        <v>0</v>
      </c>
      <c r="X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Y38">
        <f>IF(AND('Raw Data'!D33&gt;4,'Raw Data'!O33&lt;'Raw Data'!P33),'Raw Data'!K33,IF(AND('Raw Data'!D33&gt;4,'Raw Data'!O33='Raw Data'!P33),0,IF('Raw Data'!O33='Raw Data'!P33,'Raw Data'!D33,0)))</f>
        <v>0</v>
      </c>
      <c r="Z38">
        <f>IF(AND('Raw Data'!D33&lt;4, 'Raw Data'!O33='Raw Data'!P33), 'Raw Data'!D33, 0)</f>
        <v>0</v>
      </c>
      <c r="AA38">
        <f t="shared" si="8"/>
        <v>0</v>
      </c>
      <c r="AB38">
        <f t="shared" si="9"/>
        <v>0</v>
      </c>
      <c r="AC38">
        <f t="shared" si="10"/>
        <v>0</v>
      </c>
    </row>
    <row r="39" spans="1:29" x14ac:dyDescent="0.3">
      <c r="A39">
        <f>'Raw Data'!Q34</f>
        <v>0</v>
      </c>
      <c r="B39">
        <f>IF('Raw Data'!O34&gt;'Raw Data'!P34, 'Raw Data'!C34, 0)</f>
        <v>0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0</v>
      </c>
      <c r="F39">
        <f>IF(AND(ISNUMBER('Raw Data'!O34),SUM('Raw Data'!O34:P34)&lt;3),'Raw Data'!F34,)</f>
        <v>0</v>
      </c>
      <c r="G39">
        <f>IF(AND('Raw Data'!O34&gt;0, 'Raw Data'!P34&gt;0), 'Raw Data'!H34, 0)</f>
        <v>0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0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0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0</v>
      </c>
      <c r="N39">
        <f>IF(AND('Raw Data'!C34&lt;'Raw Data'!E34, 'Raw Data'!O34&gt;'Raw Data'!P34), 'Raw Data'!C34, 0)</f>
        <v>0</v>
      </c>
      <c r="O39" t="b">
        <f>'Raw Data'!C34&lt;'Raw Data'!E34</f>
        <v>0</v>
      </c>
      <c r="P39">
        <f>IF(AND('Raw Data'!C34&gt;'Raw Data'!E34, 'Raw Data'!O34&gt;'Raw Data'!P34), 'Raw Data'!C34, 0)</f>
        <v>0</v>
      </c>
      <c r="Q39">
        <f>IF(AND('Raw Data'!C34&gt;'Raw Data'!E34, 'Raw Data'!O34&lt;'Raw Data'!P34), 'Raw Data'!E34, 0)</f>
        <v>0</v>
      </c>
      <c r="R39">
        <f>IF(AND('Raw Data'!C34&lt;'Raw Data'!E34, 'Raw Data'!O34&lt;'Raw Data'!P34), 'Raw Data'!E34, 0)</f>
        <v>0</v>
      </c>
      <c r="S39">
        <f>IF(ISNUMBER('Raw Data'!C34), IF(_xlfn.XLOOKUP(SMALL('Raw Data'!C34:E34, 1), B39:D39, B39:D39, 0)&gt;0, SMALL('Raw Data'!C34:E34, 1), 0), 0)</f>
        <v>0</v>
      </c>
      <c r="T39">
        <f>IF(ISNUMBER('Raw Data'!C34), IF(_xlfn.XLOOKUP(SMALL('Raw Data'!C34:E34, 2), B39:D39, B39:D39, 0)&gt;0, SMALL('Raw Data'!C34:E34, 2), 0), 0)</f>
        <v>0</v>
      </c>
      <c r="U39">
        <f>IF(ISNUMBER('Raw Data'!C34), IF(_xlfn.XLOOKUP(SMALL('Raw Data'!C34:E34, 3), B39:D39, B39:D39, 0)&gt;0, SMALL('Raw Data'!C34:E34, 3), 0), 0)</f>
        <v>0</v>
      </c>
      <c r="V39">
        <f>IF(AND('Raw Data'!C34&lt;'Raw Data'!E34,'Raw Data'!O34&gt;'Raw Data'!P34),'Raw Data'!C34,IF(AND('Raw Data'!E34&lt;'Raw Data'!C34,'Raw Data'!P34&gt;'Raw Data'!O34),'Raw Data'!E34,0))</f>
        <v>0</v>
      </c>
      <c r="W39">
        <f>IF(AND('Raw Data'!C34&gt;'Raw Data'!E34,'Raw Data'!O34&gt;'Raw Data'!P34),'Raw Data'!C34,IF(AND('Raw Data'!E34&gt;'Raw Data'!C34,'Raw Data'!P34&gt;'Raw Data'!O34),'Raw Data'!E34,0))</f>
        <v>0</v>
      </c>
      <c r="X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0</v>
      </c>
      <c r="Y39">
        <f>IF(AND('Raw Data'!D34&gt;4,'Raw Data'!O34&lt;'Raw Data'!P34),'Raw Data'!K34,IF(AND('Raw Data'!D34&gt;4,'Raw Data'!O34='Raw Data'!P34),0,IF('Raw Data'!O34='Raw Data'!P34,'Raw Data'!D34,0)))</f>
        <v>0</v>
      </c>
      <c r="Z39">
        <f>IF(AND('Raw Data'!D34&lt;4, 'Raw Data'!O34='Raw Data'!P34), 'Raw Data'!D34, 0)</f>
        <v>0</v>
      </c>
      <c r="AA39">
        <f t="shared" si="8"/>
        <v>0</v>
      </c>
      <c r="AB39">
        <f t="shared" si="9"/>
        <v>0</v>
      </c>
      <c r="AC39">
        <f t="shared" si="10"/>
        <v>0</v>
      </c>
    </row>
    <row r="40" spans="1:29" x14ac:dyDescent="0.3">
      <c r="A40">
        <f>'Raw Data'!Q35</f>
        <v>0</v>
      </c>
      <c r="B40">
        <f>IF('Raw Data'!O35&gt;'Raw Data'!P35, 'Raw Data'!C35, 0)</f>
        <v>0</v>
      </c>
      <c r="C40">
        <f>IF(AND(ISNUMBER('Raw Data'!O35), 'Raw Data'!O35='Raw Data'!P35), 'Raw Data'!D35, 0)</f>
        <v>0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0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0</v>
      </c>
      <c r="L40">
        <f>IF(AND(ISNUMBER('Raw Data'!O35), OR('Raw Data'!O35&lt;'Raw Data'!P35, 'Raw Data'!O35='Raw Data'!P35)), 'Raw Data'!M35, 0)</f>
        <v>0</v>
      </c>
      <c r="M40">
        <f>IF(AND(ISNUMBER('Raw Data'!O35), OR('Raw Data'!O35&gt;'Raw Data'!P35, 'Raw Data'!O35&lt;'Raw Data'!P35)), 'Raw Data'!N35, 0)</f>
        <v>0</v>
      </c>
      <c r="N40">
        <f>IF(AND('Raw Data'!C35&lt;'Raw Data'!E35, 'Raw Data'!O35&gt;'Raw Data'!P35), 'Raw Data'!C35, 0)</f>
        <v>0</v>
      </c>
      <c r="O40" t="b">
        <f>'Raw Data'!C35&lt;'Raw Data'!E35</f>
        <v>0</v>
      </c>
      <c r="P40">
        <f>IF(AND('Raw Data'!C35&gt;'Raw Data'!E35, 'Raw Data'!O35&gt;'Raw Data'!P35), 'Raw Data'!C35, 0)</f>
        <v>0</v>
      </c>
      <c r="Q40">
        <f>IF(AND('Raw Data'!C35&gt;'Raw Data'!E35, 'Raw Data'!O35&lt;'Raw Data'!P35), 'Raw Data'!E35, 0)</f>
        <v>0</v>
      </c>
      <c r="R40">
        <f>IF(AND('Raw Data'!C35&lt;'Raw Data'!E35, 'Raw Data'!O35&lt;'Raw Data'!P35), 'Raw Data'!E35, 0)</f>
        <v>0</v>
      </c>
      <c r="S40">
        <f>IF(ISNUMBER('Raw Data'!C35), IF(_xlfn.XLOOKUP(SMALL('Raw Data'!C35:E35, 1), B40:D40, B40:D40, 0)&gt;0, SMALL('Raw Data'!C35:E35, 1), 0), 0)</f>
        <v>0</v>
      </c>
      <c r="T40">
        <f>IF(ISNUMBER('Raw Data'!C35), IF(_xlfn.XLOOKUP(SMALL('Raw Data'!C35:E35, 2), B40:D40, B40:D40, 0)&gt;0, SMALL('Raw Data'!C35:E35, 2), 0), 0)</f>
        <v>0</v>
      </c>
      <c r="U40">
        <f>IF(ISNUMBER('Raw Data'!C35), IF(_xlfn.XLOOKUP(SMALL('Raw Data'!C35:E35, 3), B40:D40, B40:D40, 0)&gt;0, SMALL('Raw Data'!C35:E35, 3), 0), 0)</f>
        <v>0</v>
      </c>
      <c r="V40">
        <f>IF(AND('Raw Data'!C35&lt;'Raw Data'!E35,'Raw Data'!O35&gt;'Raw Data'!P35),'Raw Data'!C35,IF(AND('Raw Data'!E35&lt;'Raw Data'!C35,'Raw Data'!P35&gt;'Raw Data'!O35),'Raw Data'!E35,0))</f>
        <v>0</v>
      </c>
      <c r="W40">
        <f>IF(AND('Raw Data'!C35&gt;'Raw Data'!E35,'Raw Data'!O35&gt;'Raw Data'!P35),'Raw Data'!C35,IF(AND('Raw Data'!E35&gt;'Raw Data'!C35,'Raw Data'!P35&gt;'Raw Data'!O35),'Raw Data'!E35,0))</f>
        <v>0</v>
      </c>
      <c r="X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Y40">
        <f>IF(AND('Raw Data'!D35&gt;4,'Raw Data'!O35&lt;'Raw Data'!P35),'Raw Data'!K35,IF(AND('Raw Data'!D35&gt;4,'Raw Data'!O35='Raw Data'!P35),0,IF('Raw Data'!O35='Raw Data'!P35,'Raw Data'!D35,0)))</f>
        <v>0</v>
      </c>
      <c r="Z40">
        <f>IF(AND('Raw Data'!D35&lt;4, 'Raw Data'!O35='Raw Data'!P35), 'Raw Data'!D35, 0)</f>
        <v>0</v>
      </c>
      <c r="AA40">
        <f t="shared" si="8"/>
        <v>0</v>
      </c>
      <c r="AB40">
        <f t="shared" si="9"/>
        <v>0</v>
      </c>
      <c r="AC40">
        <f t="shared" si="10"/>
        <v>0</v>
      </c>
    </row>
    <row r="41" spans="1:29" x14ac:dyDescent="0.3">
      <c r="A41">
        <f>'Raw Data'!Q36</f>
        <v>0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Data'!E36, 0)</f>
        <v>0</v>
      </c>
      <c r="E41">
        <f>IF(SUM('Raw Data'!O36:P36)&gt;2, 'Raw Data'!F36, 0)</f>
        <v>0</v>
      </c>
      <c r="F41">
        <f>IF(AND(ISNUMBER('Raw Data'!O36),SUM('Raw Data'!O36:P36)&lt;3),'Raw Data'!F36,)</f>
        <v>0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0</v>
      </c>
      <c r="N41">
        <f>IF(AND('Raw Data'!C36&lt;'Raw Data'!E36, 'Raw Data'!O36&gt;'Raw Data'!P36), 'Raw Data'!C36, 0)</f>
        <v>0</v>
      </c>
      <c r="O41" t="b">
        <f>'Raw Data'!C36&lt;'Raw Data'!E36</f>
        <v>0</v>
      </c>
      <c r="P41">
        <f>IF(AND('Raw Data'!C36&gt;'Raw Data'!E36, 'Raw Data'!O36&gt;'Raw Data'!P36), 'Raw Data'!C36, 0)</f>
        <v>0</v>
      </c>
      <c r="Q41">
        <f>IF(AND('Raw Data'!C36&gt;'Raw Data'!E36, 'Raw Data'!O36&lt;'Raw Data'!P36), 'Raw Data'!E36, 0)</f>
        <v>0</v>
      </c>
      <c r="R41">
        <f>IF(AND('Raw Data'!C36&lt;'Raw Data'!E36, 'Raw Data'!O36&lt;'Raw Data'!P36), 'Raw Data'!E36, 0)</f>
        <v>0</v>
      </c>
      <c r="S41">
        <f>IF(ISNUMBER('Raw Data'!C36), IF(_xlfn.XLOOKUP(SMALL('Raw Data'!C36:E36, 1), B41:D41, B41:D41, 0)&gt;0, SMALL('Raw Data'!C36:E36, 1), 0), 0)</f>
        <v>0</v>
      </c>
      <c r="T41">
        <f>IF(ISNUMBER('Raw Data'!C36), IF(_xlfn.XLOOKUP(SMALL('Raw Data'!C36:E36, 2), B41:D41, B41:D41, 0)&gt;0, SMALL('Raw Data'!C36:E36, 2), 0), 0)</f>
        <v>0</v>
      </c>
      <c r="U41">
        <f>IF(ISNUMBER('Raw Data'!C36), IF(_xlfn.XLOOKUP(SMALL('Raw Data'!C36:E36, 3), B41:D41, B41:D41, 0)&gt;0, SMALL('Raw Data'!C36:E36, 3), 0), 0)</f>
        <v>0</v>
      </c>
      <c r="V41">
        <f>IF(AND('Raw Data'!C36&lt;'Raw Data'!E36,'Raw Data'!O36&gt;'Raw Data'!P36),'Raw Data'!C36,IF(AND('Raw Data'!E36&lt;'Raw Data'!C36,'Raw Data'!P36&gt;'Raw Data'!O36),'Raw Data'!E36,0))</f>
        <v>0</v>
      </c>
      <c r="W41">
        <f>IF(AND('Raw Data'!C36&gt;'Raw Data'!E36,'Raw Data'!O36&gt;'Raw Data'!P36),'Raw Data'!C36,IF(AND('Raw Data'!E36&gt;'Raw Data'!C36,'Raw Data'!P36&gt;'Raw Data'!O36),'Raw Data'!E36,0))</f>
        <v>0</v>
      </c>
      <c r="X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Y41">
        <f>IF(AND('Raw Data'!D36&gt;4,'Raw Data'!O36&lt;'Raw Data'!P36),'Raw Data'!K36,IF(AND('Raw Data'!D36&gt;4,'Raw Data'!O36='Raw Data'!P36),0,IF('Raw Data'!O36='Raw Data'!P36,'Raw Data'!D36,0)))</f>
        <v>0</v>
      </c>
      <c r="Z41">
        <f>IF(AND('Raw Data'!D36&lt;4, 'Raw Data'!O36='Raw Data'!P36), 'Raw Data'!D36, 0)</f>
        <v>0</v>
      </c>
      <c r="AA41">
        <f t="shared" si="8"/>
        <v>0</v>
      </c>
      <c r="AB41">
        <f t="shared" si="9"/>
        <v>0</v>
      </c>
      <c r="AC41">
        <f t="shared" si="10"/>
        <v>0</v>
      </c>
    </row>
    <row r="42" spans="1:29" x14ac:dyDescent="0.3">
      <c r="A42">
        <f>'Raw Data'!Q37</f>
        <v>0</v>
      </c>
      <c r="B42">
        <f>IF('Raw Data'!O37&gt;'Raw Data'!P37, 'Raw Data'!C37, 0)</f>
        <v>0</v>
      </c>
      <c r="C42">
        <f>IF(AND(ISNUMBER('Raw Data'!O37), 'Raw Data'!O37='Raw Data'!P37), 'Raw Data'!D37, 0)</f>
        <v>0</v>
      </c>
      <c r="D42">
        <f>IF('Raw Data'!O37&lt;'Raw Data'!P37, 'Raw Data'!E37, 0)</f>
        <v>0</v>
      </c>
      <c r="E42">
        <f>IF(SUM('Raw Data'!O37:P37)&gt;2, 'Raw Data'!F37, 0)</f>
        <v>0</v>
      </c>
      <c r="F42">
        <f>IF(AND(ISNUMBER('Raw Data'!O37),SUM('Raw Data'!O37:P37)&lt;3),'Raw Data'!F37,)</f>
        <v>0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0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0</v>
      </c>
      <c r="N42">
        <f>IF(AND('Raw Data'!C37&lt;'Raw Data'!E37, 'Raw Data'!O37&gt;'Raw Data'!P37), 'Raw Data'!C37, 0)</f>
        <v>0</v>
      </c>
      <c r="O42" t="b">
        <f>'Raw Data'!C37&lt;'Raw Data'!E37</f>
        <v>0</v>
      </c>
      <c r="P42">
        <f>IF(AND('Raw Data'!C37&gt;'Raw Data'!E37, 'Raw Data'!O37&gt;'Raw Data'!P37), 'Raw Data'!C37, 0)</f>
        <v>0</v>
      </c>
      <c r="Q42">
        <f>IF(AND('Raw Data'!C37&gt;'Raw Data'!E37, 'Raw Data'!O37&lt;'Raw Data'!P37), 'Raw Data'!E37, 0)</f>
        <v>0</v>
      </c>
      <c r="R42">
        <f>IF(AND('Raw Data'!C37&lt;'Raw Data'!E37, 'Raw Data'!O37&lt;'Raw Data'!P37), 'Raw Data'!E37, 0)</f>
        <v>0</v>
      </c>
      <c r="S42">
        <f>IF(ISNUMBER('Raw Data'!C37), IF(_xlfn.XLOOKUP(SMALL('Raw Data'!C37:E37, 1), B42:D42, B42:D42, 0)&gt;0, SMALL('Raw Data'!C37:E37, 1), 0), 0)</f>
        <v>0</v>
      </c>
      <c r="T42">
        <f>IF(ISNUMBER('Raw Data'!C37), IF(_xlfn.XLOOKUP(SMALL('Raw Data'!C37:E37, 2), B42:D42, B42:D42, 0)&gt;0, SMALL('Raw Data'!C37:E37, 2), 0), 0)</f>
        <v>0</v>
      </c>
      <c r="U42">
        <f>IF(ISNUMBER('Raw Data'!C37), IF(_xlfn.XLOOKUP(SMALL('Raw Data'!C37:E37, 3), B42:D42, B42:D42, 0)&gt;0, SMALL('Raw Data'!C37:E37, 3), 0), 0)</f>
        <v>0</v>
      </c>
      <c r="V42">
        <f>IF(AND('Raw Data'!C37&lt;'Raw Data'!E37,'Raw Data'!O37&gt;'Raw Data'!P37),'Raw Data'!C37,IF(AND('Raw Data'!E37&lt;'Raw Data'!C37,'Raw Data'!P37&gt;'Raw Data'!O37),'Raw Data'!E37,0))</f>
        <v>0</v>
      </c>
      <c r="W42">
        <f>IF(AND('Raw Data'!C37&gt;'Raw Data'!E37,'Raw Data'!O37&gt;'Raw Data'!P37),'Raw Data'!C37,IF(AND('Raw Data'!E37&gt;'Raw Data'!C37,'Raw Data'!P37&gt;'Raw Data'!O37),'Raw Data'!E37,0))</f>
        <v>0</v>
      </c>
      <c r="X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0</v>
      </c>
      <c r="Y42">
        <f>IF(AND('Raw Data'!D37&gt;4,'Raw Data'!O37&lt;'Raw Data'!P37),'Raw Data'!K37,IF(AND('Raw Data'!D37&gt;4,'Raw Data'!O37='Raw Data'!P37),0,IF('Raw Data'!O37='Raw Data'!P37,'Raw Data'!D37,0)))</f>
        <v>0</v>
      </c>
      <c r="Z42">
        <f>IF(AND('Raw Data'!D37&lt;4, 'Raw Data'!O37='Raw Data'!P37), 'Raw Data'!D37, 0)</f>
        <v>0</v>
      </c>
      <c r="AA42">
        <f t="shared" si="8"/>
        <v>0</v>
      </c>
      <c r="AB42">
        <f t="shared" si="9"/>
        <v>0</v>
      </c>
      <c r="AC42">
        <f t="shared" si="10"/>
        <v>0</v>
      </c>
    </row>
    <row r="43" spans="1:29" x14ac:dyDescent="0.3">
      <c r="A43">
        <f>'Raw Data'!Q38</f>
        <v>0</v>
      </c>
      <c r="B43">
        <f>IF('Raw Data'!O38&gt;'Raw Data'!P38, 'Raw Data'!C38, 0)</f>
        <v>0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0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0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0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0</v>
      </c>
      <c r="N43">
        <f>IF(AND('Raw Data'!C38&lt;'Raw Data'!E38, 'Raw Data'!O38&gt;'Raw Data'!P38), 'Raw Data'!C38, 0)</f>
        <v>0</v>
      </c>
      <c r="O43" t="b">
        <f>'Raw Data'!C38&lt;'Raw Data'!E38</f>
        <v>0</v>
      </c>
      <c r="P43">
        <f>IF(AND('Raw Data'!C38&gt;'Raw Data'!E38, 'Raw Data'!O38&gt;'Raw Data'!P38), 'Raw Data'!C38, 0)</f>
        <v>0</v>
      </c>
      <c r="Q43">
        <f>IF(AND('Raw Data'!C38&gt;'Raw Data'!E38, 'Raw Data'!O38&lt;'Raw Data'!P38), 'Raw Data'!E38, 0)</f>
        <v>0</v>
      </c>
      <c r="R43">
        <f>IF(AND('Raw Data'!C38&lt;'Raw Data'!E38, 'Raw Data'!O38&lt;'Raw Data'!P38), 'Raw Data'!E38, 0)</f>
        <v>0</v>
      </c>
      <c r="S43">
        <f>IF(ISNUMBER('Raw Data'!C38), IF(_xlfn.XLOOKUP(SMALL('Raw Data'!C38:E38, 1), B43:D43, B43:D43, 0)&gt;0, SMALL('Raw Data'!C38:E38, 1), 0), 0)</f>
        <v>0</v>
      </c>
      <c r="T43">
        <f>IF(ISNUMBER('Raw Data'!C38), IF(_xlfn.XLOOKUP(SMALL('Raw Data'!C38:E38, 2), B43:D43, B43:D43, 0)&gt;0, SMALL('Raw Data'!C38:E38, 2), 0), 0)</f>
        <v>0</v>
      </c>
      <c r="U43">
        <f>IF(ISNUMBER('Raw Data'!C38), IF(_xlfn.XLOOKUP(SMALL('Raw Data'!C38:E38, 3), B43:D43, B43:D43, 0)&gt;0, SMALL('Raw Data'!C38:E38, 3), 0), 0)</f>
        <v>0</v>
      </c>
      <c r="V43">
        <f>IF(AND('Raw Data'!C38&lt;'Raw Data'!E38,'Raw Data'!O38&gt;'Raw Data'!P38),'Raw Data'!C38,IF(AND('Raw Data'!E38&lt;'Raw Data'!C38,'Raw Data'!P38&gt;'Raw Data'!O38),'Raw Data'!E38,0))</f>
        <v>0</v>
      </c>
      <c r="W43">
        <f>IF(AND('Raw Data'!C38&gt;'Raw Data'!E38,'Raw Data'!O38&gt;'Raw Data'!P38),'Raw Data'!C38,IF(AND('Raw Data'!E38&gt;'Raw Data'!C38,'Raw Data'!P38&gt;'Raw Data'!O38),'Raw Data'!E38,0))</f>
        <v>0</v>
      </c>
      <c r="X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0</v>
      </c>
      <c r="Y43">
        <f>IF(AND('Raw Data'!D38&gt;4,'Raw Data'!O38&lt;'Raw Data'!P38),'Raw Data'!K38,IF(AND('Raw Data'!D38&gt;4,'Raw Data'!O38='Raw Data'!P38),0,IF('Raw Data'!O38='Raw Data'!P38,'Raw Data'!D38,0)))</f>
        <v>0</v>
      </c>
      <c r="Z43">
        <f>IF(AND('Raw Data'!D38&lt;4, 'Raw Data'!O38='Raw Data'!P38), 'Raw Data'!D38, 0)</f>
        <v>0</v>
      </c>
      <c r="AA43">
        <f t="shared" si="8"/>
        <v>0</v>
      </c>
      <c r="AB43">
        <f t="shared" si="9"/>
        <v>0</v>
      </c>
      <c r="AC43">
        <f t="shared" si="10"/>
        <v>0</v>
      </c>
    </row>
    <row r="44" spans="1:29" x14ac:dyDescent="0.3">
      <c r="A44">
        <f>'Raw Data'!Q39</f>
        <v>0</v>
      </c>
      <c r="B44">
        <f>IF('Raw Data'!O39&gt;'Raw Data'!P39, 'Raw Data'!C39, 0)</f>
        <v>0</v>
      </c>
      <c r="C44">
        <f>IF(AND(ISNUMBER('Raw Data'!O39), 'Raw Data'!O39='Raw Data'!P39), 'Raw Data'!D39, 0)</f>
        <v>0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0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0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0</v>
      </c>
      <c r="N44">
        <f>IF(AND('Raw Data'!C39&lt;'Raw Data'!E39, 'Raw Data'!O39&gt;'Raw Data'!P39), 'Raw Data'!C39, 0)</f>
        <v>0</v>
      </c>
      <c r="O44" t="b">
        <f>'Raw Data'!C39&lt;'Raw Data'!E39</f>
        <v>0</v>
      </c>
      <c r="P44">
        <f>IF(AND('Raw Data'!C39&gt;'Raw Data'!E39, 'Raw Data'!O39&gt;'Raw Data'!P39), 'Raw Data'!C39, 0)</f>
        <v>0</v>
      </c>
      <c r="Q44">
        <f>IF(AND('Raw Data'!C39&gt;'Raw Data'!E39, 'Raw Data'!O39&lt;'Raw Data'!P39), 'Raw Data'!E39, 0)</f>
        <v>0</v>
      </c>
      <c r="R44">
        <f>IF(AND('Raw Data'!C39&lt;'Raw Data'!E39, 'Raw Data'!O39&lt;'Raw Data'!P39), 'Raw Data'!E39, 0)</f>
        <v>0</v>
      </c>
      <c r="S44">
        <f>IF(ISNUMBER('Raw Data'!C39), IF(_xlfn.XLOOKUP(SMALL('Raw Data'!C39:E39, 1), B44:D44, B44:D44, 0)&gt;0, SMALL('Raw Data'!C39:E39, 1), 0), 0)</f>
        <v>0</v>
      </c>
      <c r="T44">
        <f>IF(ISNUMBER('Raw Data'!C39), IF(_xlfn.XLOOKUP(SMALL('Raw Data'!C39:E39, 2), B44:D44, B44:D44, 0)&gt;0, SMALL('Raw Data'!C39:E39, 2), 0), 0)</f>
        <v>0</v>
      </c>
      <c r="U44">
        <f>IF(ISNUMBER('Raw Data'!C39), IF(_xlfn.XLOOKUP(SMALL('Raw Data'!C39:E39, 3), B44:D44, B44:D44, 0)&gt;0, SMALL('Raw Data'!C39:E39, 3), 0), 0)</f>
        <v>0</v>
      </c>
      <c r="V44">
        <f>IF(AND('Raw Data'!C39&lt;'Raw Data'!E39,'Raw Data'!O39&gt;'Raw Data'!P39),'Raw Data'!C39,IF(AND('Raw Data'!E39&lt;'Raw Data'!C39,'Raw Data'!P39&gt;'Raw Data'!O39),'Raw Data'!E39,0))</f>
        <v>0</v>
      </c>
      <c r="W44">
        <f>IF(AND('Raw Data'!C39&gt;'Raw Data'!E39,'Raw Data'!O39&gt;'Raw Data'!P39),'Raw Data'!C39,IF(AND('Raw Data'!E39&gt;'Raw Data'!C39,'Raw Data'!P39&gt;'Raw Data'!O39),'Raw Data'!E39,0))</f>
        <v>0</v>
      </c>
      <c r="X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0</v>
      </c>
      <c r="Y44">
        <f>IF(AND('Raw Data'!D39&gt;4,'Raw Data'!O39&lt;'Raw Data'!P39),'Raw Data'!K39,IF(AND('Raw Data'!D39&gt;4,'Raw Data'!O39='Raw Data'!P39),0,IF('Raw Data'!O39='Raw Data'!P39,'Raw Data'!D39,0)))</f>
        <v>0</v>
      </c>
      <c r="Z44">
        <f>IF(AND('Raw Data'!D39&lt;4, 'Raw Data'!O39='Raw Data'!P39), 'Raw Data'!D39, 0)</f>
        <v>0</v>
      </c>
      <c r="AA44">
        <f t="shared" si="8"/>
        <v>0</v>
      </c>
      <c r="AB44">
        <f t="shared" si="9"/>
        <v>0</v>
      </c>
      <c r="AC44">
        <f t="shared" si="10"/>
        <v>0</v>
      </c>
    </row>
    <row r="45" spans="1:29" x14ac:dyDescent="0.3">
      <c r="A45">
        <f>'Raw Data'!Q40</f>
        <v>0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Data'!E40, 0)</f>
        <v>0</v>
      </c>
      <c r="E45">
        <f>IF(SUM('Raw Data'!O40:P40)&gt;2, 'Raw Data'!F40, 0)</f>
        <v>0</v>
      </c>
      <c r="F45">
        <f>IF(AND(ISNUMBER('Raw Data'!O40),SUM('Raw Data'!O40:P40)&lt;3),'Raw Data'!F40,)</f>
        <v>0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0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0</v>
      </c>
      <c r="N45">
        <f>IF(AND('Raw Data'!C40&lt;'Raw Data'!E40, 'Raw Data'!O40&gt;'Raw Data'!P40), 'Raw Data'!C40, 0)</f>
        <v>0</v>
      </c>
      <c r="O45" t="b">
        <f>'Raw Data'!C40&lt;'Raw Data'!E40</f>
        <v>0</v>
      </c>
      <c r="P45">
        <f>IF(AND('Raw Data'!C40&gt;'Raw Data'!E40, 'Raw Data'!O40&gt;'Raw Data'!P40), 'Raw Data'!C40, 0)</f>
        <v>0</v>
      </c>
      <c r="Q45">
        <f>IF(AND('Raw Data'!C40&gt;'Raw Data'!E40, 'Raw Data'!O40&lt;'Raw Data'!P40), 'Raw Data'!E40, 0)</f>
        <v>0</v>
      </c>
      <c r="R45">
        <f>IF(AND('Raw Data'!C40&lt;'Raw Data'!E40, 'Raw Data'!O40&lt;'Raw Data'!P40), 'Raw Data'!E40, 0)</f>
        <v>0</v>
      </c>
      <c r="S45">
        <f>IF(ISNUMBER('Raw Data'!C40), IF(_xlfn.XLOOKUP(SMALL('Raw Data'!C40:E40, 1), B45:D45, B45:D45, 0)&gt;0, SMALL('Raw Data'!C40:E40, 1), 0), 0)</f>
        <v>0</v>
      </c>
      <c r="T45">
        <f>IF(ISNUMBER('Raw Data'!C40), IF(_xlfn.XLOOKUP(SMALL('Raw Data'!C40:E40, 2), B45:D45, B45:D45, 0)&gt;0, SMALL('Raw Data'!C40:E40, 2), 0), 0)</f>
        <v>0</v>
      </c>
      <c r="U45">
        <f>IF(ISNUMBER('Raw Data'!C40), IF(_xlfn.XLOOKUP(SMALL('Raw Data'!C40:E40, 3), B45:D45, B45:D45, 0)&gt;0, SMALL('Raw Data'!C40:E40, 3), 0), 0)</f>
        <v>0</v>
      </c>
      <c r="V45">
        <f>IF(AND('Raw Data'!C40&lt;'Raw Data'!E40,'Raw Data'!O40&gt;'Raw Data'!P40),'Raw Data'!C40,IF(AND('Raw Data'!E40&lt;'Raw Data'!C40,'Raw Data'!P40&gt;'Raw Data'!O40),'Raw Data'!E40,0))</f>
        <v>0</v>
      </c>
      <c r="W45">
        <f>IF(AND('Raw Data'!C40&gt;'Raw Data'!E40,'Raw Data'!O40&gt;'Raw Data'!P40),'Raw Data'!C40,IF(AND('Raw Data'!E40&gt;'Raw Data'!C40,'Raw Data'!P40&gt;'Raw Data'!O40),'Raw Data'!E40,0))</f>
        <v>0</v>
      </c>
      <c r="X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Y45">
        <f>IF(AND('Raw Data'!D40&gt;4,'Raw Data'!O40&lt;'Raw Data'!P40),'Raw Data'!K40,IF(AND('Raw Data'!D40&gt;4,'Raw Data'!O40='Raw Data'!P40),0,IF('Raw Data'!O40='Raw Data'!P40,'Raw Data'!D40,0)))</f>
        <v>0</v>
      </c>
      <c r="Z45">
        <f>IF(AND('Raw Data'!D40&lt;4, 'Raw Data'!O40='Raw Data'!P40), 'Raw Data'!D40, 0)</f>
        <v>0</v>
      </c>
      <c r="AA45">
        <f t="shared" si="8"/>
        <v>0</v>
      </c>
      <c r="AB45">
        <f t="shared" si="9"/>
        <v>0</v>
      </c>
      <c r="AC45">
        <f t="shared" si="10"/>
        <v>0</v>
      </c>
    </row>
    <row r="46" spans="1:29" x14ac:dyDescent="0.3">
      <c r="A46">
        <f>'Raw Data'!Q41</f>
        <v>0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Data'!E41, 0)</f>
        <v>0</v>
      </c>
      <c r="E46">
        <f>IF(SUM('Raw Data'!O41:P41)&gt;2, 'Raw Data'!F41, 0)</f>
        <v>0</v>
      </c>
      <c r="F46">
        <f>IF(AND(ISNUMBER('Raw Data'!O41),SUM('Raw Data'!O41:P41)&lt;3),'Raw Data'!F41,)</f>
        <v>0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0</v>
      </c>
      <c r="N46">
        <f>IF(AND('Raw Data'!C41&lt;'Raw Data'!E41, 'Raw Data'!O41&gt;'Raw Data'!P41), 'Raw Data'!C41, 0)</f>
        <v>0</v>
      </c>
      <c r="O46" t="b">
        <f>'Raw Data'!C41&lt;'Raw Data'!E41</f>
        <v>0</v>
      </c>
      <c r="P46">
        <f>IF(AND('Raw Data'!C41&gt;'Raw Data'!E41, 'Raw Data'!O41&gt;'Raw Data'!P41), 'Raw Data'!C41, 0)</f>
        <v>0</v>
      </c>
      <c r="Q46">
        <f>IF(AND('Raw Data'!C41&gt;'Raw Data'!E41, 'Raw Data'!O41&lt;'Raw Data'!P41), 'Raw Data'!E41, 0)</f>
        <v>0</v>
      </c>
      <c r="R46">
        <f>IF(AND('Raw Data'!C41&lt;'Raw Data'!E41, 'Raw Data'!O41&lt;'Raw Data'!P41), 'Raw Data'!E41, 0)</f>
        <v>0</v>
      </c>
      <c r="S46">
        <f>IF(ISNUMBER('Raw Data'!C41), IF(_xlfn.XLOOKUP(SMALL('Raw Data'!C41:E41, 1), B46:D46, B46:D46, 0)&gt;0, SMALL('Raw Data'!C41:E41, 1), 0), 0)</f>
        <v>0</v>
      </c>
      <c r="T46">
        <f>IF(ISNUMBER('Raw Data'!C41), IF(_xlfn.XLOOKUP(SMALL('Raw Data'!C41:E41, 2), B46:D46, B46:D46, 0)&gt;0, SMALL('Raw Data'!C41:E41, 2), 0), 0)</f>
        <v>0</v>
      </c>
      <c r="U46">
        <f>IF(ISNUMBER('Raw Data'!C41), IF(_xlfn.XLOOKUP(SMALL('Raw Data'!C41:E41, 3), B46:D46, B46:D46, 0)&gt;0, SMALL('Raw Data'!C41:E41, 3), 0), 0)</f>
        <v>0</v>
      </c>
      <c r="V46">
        <f>IF(AND('Raw Data'!C41&lt;'Raw Data'!E41,'Raw Data'!O41&gt;'Raw Data'!P41),'Raw Data'!C41,IF(AND('Raw Data'!E41&lt;'Raw Data'!C41,'Raw Data'!P41&gt;'Raw Data'!O41),'Raw Data'!E41,0))</f>
        <v>0</v>
      </c>
      <c r="W46">
        <f>IF(AND('Raw Data'!C41&gt;'Raw Data'!E41,'Raw Data'!O41&gt;'Raw Data'!P41),'Raw Data'!C41,IF(AND('Raw Data'!E41&gt;'Raw Data'!C41,'Raw Data'!P41&gt;'Raw Data'!O41),'Raw Data'!E41,0))</f>
        <v>0</v>
      </c>
      <c r="X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Y46">
        <f>IF(AND('Raw Data'!D41&gt;4,'Raw Data'!O41&lt;'Raw Data'!P41),'Raw Data'!K41,IF(AND('Raw Data'!D41&gt;4,'Raw Data'!O41='Raw Data'!P41),0,IF('Raw Data'!O41='Raw Data'!P41,'Raw Data'!D41,0)))</f>
        <v>0</v>
      </c>
      <c r="Z46">
        <f>IF(AND('Raw Data'!D41&lt;4, 'Raw Data'!O41='Raw Data'!P41), 'Raw Data'!D41, 0)</f>
        <v>0</v>
      </c>
      <c r="AA46">
        <f t="shared" si="8"/>
        <v>0</v>
      </c>
      <c r="AB46">
        <f t="shared" si="9"/>
        <v>0</v>
      </c>
      <c r="AC46">
        <f t="shared" si="10"/>
        <v>0</v>
      </c>
    </row>
    <row r="47" spans="1:29" x14ac:dyDescent="0.3">
      <c r="A47">
        <f>'Raw Data'!Q42</f>
        <v>0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 'Raw Data'!O42&gt;'Raw Data'!P42), 'Raw Data'!C42, 0)</f>
        <v>0</v>
      </c>
      <c r="O47" t="b">
        <f>'Raw Data'!C42&lt;'Raw Data'!E42</f>
        <v>0</v>
      </c>
      <c r="P47">
        <f>IF(AND('Raw Data'!C42&gt;'Raw Data'!E42, 'Raw Data'!O42&gt;'Raw Data'!P42), 'Raw Data'!C42, 0)</f>
        <v>0</v>
      </c>
      <c r="Q47">
        <f>IF(AND('Raw Data'!C42&gt;'Raw Data'!E42, 'Raw Data'!O42&lt;'Raw Data'!P42), 'Raw Data'!E42, 0)</f>
        <v>0</v>
      </c>
      <c r="R47">
        <f>IF(AND('Raw Data'!C42&lt;'Raw Data'!E42, 'Raw Data'!O42&lt;'Raw Data'!P42), 'Raw Data'!E42, 0)</f>
        <v>0</v>
      </c>
      <c r="S47">
        <f>IF(ISNUMBER('Raw Data'!C42), IF(_xlfn.XLOOKUP(SMALL('Raw Data'!C42:E42, 1), B47:D47, B47:D47, 0)&gt;0, SMALL('Raw Data'!C42:E42, 1), 0), 0)</f>
        <v>0</v>
      </c>
      <c r="T47">
        <f>IF(ISNUMBER('Raw Data'!C42), IF(_xlfn.XLOOKUP(SMALL('Raw Data'!C42:E42, 2), B47:D47, B47:D47, 0)&gt;0, SMALL('Raw Data'!C42:E42, 2), 0), 0)</f>
        <v>0</v>
      </c>
      <c r="U47">
        <f>IF(ISNUMBER('Raw Data'!C42), IF(_xlfn.XLOOKUP(SMALL('Raw Data'!C42:E42, 3), B47:D47, B47:D47, 0)&gt;0, SMALL('Raw Data'!C42:E42, 3), 0), 0)</f>
        <v>0</v>
      </c>
      <c r="V47">
        <f>IF(AND('Raw Data'!C42&lt;'Raw Data'!E42,'Raw Data'!O42&gt;'Raw Data'!P42),'Raw Data'!C42,IF(AND('Raw Data'!E42&lt;'Raw Data'!C42,'Raw Data'!P42&gt;'Raw Data'!O42),'Raw Data'!E42,0))</f>
        <v>0</v>
      </c>
      <c r="W47">
        <f>IF(AND('Raw Data'!C42&gt;'Raw Data'!E42,'Raw Data'!O42&gt;'Raw Data'!P42),'Raw Data'!C42,IF(AND('Raw Data'!E42&gt;'Raw Data'!C42,'Raw Data'!P42&gt;'Raw Data'!O42),'Raw Data'!E42,0))</f>
        <v>0</v>
      </c>
      <c r="X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Y47">
        <f>IF(AND('Raw Data'!D42&gt;4,'Raw Data'!O42&lt;'Raw Data'!P42),'Raw Data'!K42,IF(AND('Raw Data'!D42&gt;4,'Raw Data'!O42='Raw Data'!P42),0,IF('Raw Data'!O42='Raw Data'!P42,'Raw Data'!D42,0)))</f>
        <v>0</v>
      </c>
      <c r="Z47">
        <f>IF(AND('Raw Data'!D42&lt;4, 'Raw Data'!O42='Raw Data'!P42), 'Raw Data'!D42, 0)</f>
        <v>0</v>
      </c>
      <c r="AA47">
        <f t="shared" si="8"/>
        <v>0</v>
      </c>
      <c r="AB47">
        <f t="shared" si="9"/>
        <v>0</v>
      </c>
      <c r="AC47">
        <f t="shared" si="10"/>
        <v>0</v>
      </c>
    </row>
    <row r="48" spans="1:29" x14ac:dyDescent="0.3">
      <c r="A48">
        <f>'Raw Data'!Q43</f>
        <v>0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 'Raw Data'!O43&gt;'Raw Data'!P43), 'Raw Data'!C43, 0)</f>
        <v>0</v>
      </c>
      <c r="O48" t="b">
        <f>'Raw Data'!C43&lt;'Raw Data'!E43</f>
        <v>0</v>
      </c>
      <c r="P48">
        <f>IF(AND('Raw Data'!C43&gt;'Raw Data'!E43, 'Raw Data'!O43&gt;'Raw Data'!P43), 'Raw Data'!C43, 0)</f>
        <v>0</v>
      </c>
      <c r="Q48">
        <f>IF(AND('Raw Data'!C43&gt;'Raw Data'!E43, 'Raw Data'!O43&lt;'Raw Data'!P43), 'Raw Data'!E43, 0)</f>
        <v>0</v>
      </c>
      <c r="R48">
        <f>IF(AND('Raw Data'!C43&lt;'Raw Data'!E43, 'Raw Data'!O43&lt;'Raw Data'!P43), 'Raw Data'!E43, 0)</f>
        <v>0</v>
      </c>
      <c r="S48">
        <f>IF(ISNUMBER('Raw Data'!C43), IF(_xlfn.XLOOKUP(SMALL('Raw Data'!C43:E43, 1), B48:D48, B48:D48, 0)&gt;0, SMALL('Raw Data'!C43:E43, 1), 0), 0)</f>
        <v>0</v>
      </c>
      <c r="T48">
        <f>IF(ISNUMBER('Raw Data'!C43), IF(_xlfn.XLOOKUP(SMALL('Raw Data'!C43:E43, 2), B48:D48, B48:D48, 0)&gt;0, SMALL('Raw Data'!C43:E43, 2), 0), 0)</f>
        <v>0</v>
      </c>
      <c r="U48">
        <f>IF(ISNUMBER('Raw Data'!C43), IF(_xlfn.XLOOKUP(SMALL('Raw Data'!C43:E43, 3), B48:D48, B48:D48, 0)&gt;0, SMALL('Raw Data'!C43:E43, 3), 0), 0)</f>
        <v>0</v>
      </c>
      <c r="V48">
        <f>IF(AND('Raw Data'!C43&lt;'Raw Data'!E43,'Raw Data'!O43&gt;'Raw Data'!P43),'Raw Data'!C43,IF(AND('Raw Data'!E43&lt;'Raw Data'!C43,'Raw Data'!P43&gt;'Raw Data'!O43),'Raw Data'!E43,0))</f>
        <v>0</v>
      </c>
      <c r="W48">
        <f>IF(AND('Raw Data'!C43&gt;'Raw Data'!E43,'Raw Data'!O43&gt;'Raw Data'!P43),'Raw Data'!C43,IF(AND('Raw Data'!E43&gt;'Raw Data'!C43,'Raw Data'!P43&gt;'Raw Data'!O43),'Raw Data'!E43,0))</f>
        <v>0</v>
      </c>
      <c r="X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Y48">
        <f>IF(AND('Raw Data'!D43&gt;4,'Raw Data'!O43&lt;'Raw Data'!P43),'Raw Data'!K43,IF(AND('Raw Data'!D43&gt;4,'Raw Data'!O43='Raw Data'!P43),0,IF('Raw Data'!O43='Raw Data'!P43,'Raw Data'!D43,0)))</f>
        <v>0</v>
      </c>
      <c r="Z48">
        <f>IF(AND('Raw Data'!D43&lt;4, 'Raw Data'!O43='Raw Data'!P43), 'Raw Data'!D43, 0)</f>
        <v>0</v>
      </c>
      <c r="AA48">
        <f t="shared" si="8"/>
        <v>0</v>
      </c>
      <c r="AB48">
        <f t="shared" si="9"/>
        <v>0</v>
      </c>
      <c r="AC48">
        <f t="shared" si="10"/>
        <v>0</v>
      </c>
    </row>
    <row r="49" spans="1:29" x14ac:dyDescent="0.3">
      <c r="A49">
        <f>'Raw Data'!Q44</f>
        <v>0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 'Raw Data'!O44&gt;'Raw Data'!P44), 'Raw Data'!C44, 0)</f>
        <v>0</v>
      </c>
      <c r="O49" t="b">
        <f>'Raw Data'!C44&lt;'Raw Data'!E44</f>
        <v>0</v>
      </c>
      <c r="P49">
        <f>IF(AND('Raw Data'!C44&gt;'Raw Data'!E44, 'Raw Data'!O44&gt;'Raw Data'!P44), 'Raw Data'!C44, 0)</f>
        <v>0</v>
      </c>
      <c r="Q49">
        <f>IF(AND('Raw Data'!C44&gt;'Raw Data'!E44, 'Raw Data'!O44&lt;'Raw Data'!P44), 'Raw Data'!E44, 0)</f>
        <v>0</v>
      </c>
      <c r="R49">
        <f>IF(AND('Raw Data'!C44&lt;'Raw Data'!E44, 'Raw Data'!O44&lt;'Raw Data'!P44), 'Raw Data'!E44, 0)</f>
        <v>0</v>
      </c>
      <c r="S49">
        <f>IF(ISNUMBER('Raw Data'!C44), IF(_xlfn.XLOOKUP(SMALL('Raw Data'!C44:E44, 1), B49:D49, B49:D49, 0)&gt;0, SMALL('Raw Data'!C44:E44, 1), 0), 0)</f>
        <v>0</v>
      </c>
      <c r="T49">
        <f>IF(ISNUMBER('Raw Data'!C44), IF(_xlfn.XLOOKUP(SMALL('Raw Data'!C44:E44, 2), B49:D49, B49:D49, 0)&gt;0, SMALL('Raw Data'!C44:E44, 2), 0), 0)</f>
        <v>0</v>
      </c>
      <c r="U49">
        <f>IF(ISNUMBER('Raw Data'!C44), IF(_xlfn.XLOOKUP(SMALL('Raw Data'!C44:E44, 3), B49:D49, B49:D49, 0)&gt;0, SMALL('Raw Data'!C44:E44, 3), 0), 0)</f>
        <v>0</v>
      </c>
      <c r="V49">
        <f>IF(AND('Raw Data'!C44&lt;'Raw Data'!E44,'Raw Data'!O44&gt;'Raw Data'!P44),'Raw Data'!C44,IF(AND('Raw Data'!E44&lt;'Raw Data'!C44,'Raw Data'!P44&gt;'Raw Data'!O44),'Raw Data'!E44,0))</f>
        <v>0</v>
      </c>
      <c r="W49">
        <f>IF(AND('Raw Data'!C44&gt;'Raw Data'!E44,'Raw Data'!O44&gt;'Raw Data'!P44),'Raw Data'!C44,IF(AND('Raw Data'!E44&gt;'Raw Data'!C44,'Raw Data'!P44&gt;'Raw Data'!O44),'Raw Data'!E44,0))</f>
        <v>0</v>
      </c>
      <c r="X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Y49">
        <f>IF(AND('Raw Data'!D44&gt;4,'Raw Data'!O44&lt;'Raw Data'!P44),'Raw Data'!K44,IF(AND('Raw Data'!D44&gt;4,'Raw Data'!O44='Raw Data'!P44),0,IF('Raw Data'!O44='Raw Data'!P44,'Raw Data'!D44,0)))</f>
        <v>0</v>
      </c>
      <c r="Z49">
        <f>IF(AND('Raw Data'!D44&lt;4, 'Raw Data'!O44='Raw Data'!P44), 'Raw Data'!D44, 0)</f>
        <v>0</v>
      </c>
      <c r="AA49">
        <f t="shared" si="8"/>
        <v>0</v>
      </c>
      <c r="AB49">
        <f t="shared" si="9"/>
        <v>0</v>
      </c>
      <c r="AC49">
        <f t="shared" si="10"/>
        <v>0</v>
      </c>
    </row>
    <row r="50" spans="1:29" x14ac:dyDescent="0.3">
      <c r="A50">
        <f>'Raw Data'!Q45</f>
        <v>0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 'Raw Data'!O45&gt;'Raw Data'!P45), 'Raw Data'!C45, 0)</f>
        <v>0</v>
      </c>
      <c r="O50" t="b">
        <f>'Raw Data'!C45&lt;'Raw Data'!E45</f>
        <v>0</v>
      </c>
      <c r="P50">
        <f>IF(AND('Raw Data'!C45&gt;'Raw Data'!E45, 'Raw Data'!O45&gt;'Raw Data'!P45), 'Raw Data'!C45, 0)</f>
        <v>0</v>
      </c>
      <c r="Q50">
        <f>IF(AND('Raw Data'!C45&gt;'Raw Data'!E45, 'Raw Data'!O45&lt;'Raw Data'!P45), 'Raw Data'!E45, 0)</f>
        <v>0</v>
      </c>
      <c r="R50">
        <f>IF(AND('Raw Data'!C45&lt;'Raw Data'!E45, 'Raw Data'!O45&lt;'Raw Data'!P45), 'Raw Data'!E45, 0)</f>
        <v>0</v>
      </c>
      <c r="S50">
        <f>IF(ISNUMBER('Raw Data'!C45), IF(_xlfn.XLOOKUP(SMALL('Raw Data'!C45:E45, 1), B50:D50, B50:D50, 0)&gt;0, SMALL('Raw Data'!C45:E45, 1), 0), 0)</f>
        <v>0</v>
      </c>
      <c r="T50">
        <f>IF(ISNUMBER('Raw Data'!C45), IF(_xlfn.XLOOKUP(SMALL('Raw Data'!C45:E45, 2), B50:D50, B50:D50, 0)&gt;0, SMALL('Raw Data'!C45:E45, 2), 0), 0)</f>
        <v>0</v>
      </c>
      <c r="U50">
        <f>IF(ISNUMBER('Raw Data'!C45), IF(_xlfn.XLOOKUP(SMALL('Raw Data'!C45:E45, 3), B50:D50, B50:D50, 0)&gt;0, SMALL('Raw Data'!C45:E45, 3), 0), 0)</f>
        <v>0</v>
      </c>
      <c r="V50">
        <f>IF(AND('Raw Data'!C45&lt;'Raw Data'!E45,'Raw Data'!O45&gt;'Raw Data'!P45),'Raw Data'!C45,IF(AND('Raw Data'!E45&lt;'Raw Data'!C45,'Raw Data'!P45&gt;'Raw Data'!O45),'Raw Data'!E45,0))</f>
        <v>0</v>
      </c>
      <c r="W50">
        <f>IF(AND('Raw Data'!C45&gt;'Raw Data'!E45,'Raw Data'!O45&gt;'Raw Data'!P45),'Raw Data'!C45,IF(AND('Raw Data'!E45&gt;'Raw Data'!C45,'Raw Data'!P45&gt;'Raw Data'!O45),'Raw Data'!E45,0))</f>
        <v>0</v>
      </c>
      <c r="X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0</v>
      </c>
      <c r="Y50">
        <f>IF(AND('Raw Data'!D45&gt;4,'Raw Data'!O45&lt;'Raw Data'!P45),'Raw Data'!K45,IF(AND('Raw Data'!D45&gt;4,'Raw Data'!O45='Raw Data'!P45),0,IF('Raw Data'!O45='Raw Data'!P45,'Raw Data'!D45,0)))</f>
        <v>0</v>
      </c>
      <c r="Z50">
        <f>IF(AND('Raw Data'!D45&lt;4, 'Raw Data'!O45='Raw Data'!P45), 'Raw Data'!D45, 0)</f>
        <v>0</v>
      </c>
      <c r="AA50">
        <f t="shared" si="8"/>
        <v>0</v>
      </c>
      <c r="AB50">
        <f t="shared" si="9"/>
        <v>0</v>
      </c>
      <c r="AC50">
        <f t="shared" si="10"/>
        <v>0</v>
      </c>
    </row>
    <row r="51" spans="1:29" x14ac:dyDescent="0.3">
      <c r="A51">
        <f>'Raw Data'!Q46</f>
        <v>0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 'Raw Data'!O46&gt;'Raw Data'!P46), 'Raw Data'!C46, 0)</f>
        <v>0</v>
      </c>
      <c r="O51" t="b">
        <f>'Raw Data'!C46&lt;'Raw Data'!E46</f>
        <v>0</v>
      </c>
      <c r="P51">
        <f>IF(AND('Raw Data'!C46&gt;'Raw Data'!E46, 'Raw Data'!O46&gt;'Raw Data'!P46), 'Raw Data'!C46, 0)</f>
        <v>0</v>
      </c>
      <c r="Q51">
        <f>IF(AND('Raw Data'!C46&gt;'Raw Data'!E46, 'Raw Data'!O46&lt;'Raw Data'!P46), 'Raw Data'!E46, 0)</f>
        <v>0</v>
      </c>
      <c r="R51">
        <f>IF(AND('Raw Data'!C46&lt;'Raw Data'!E46, 'Raw Data'!O46&lt;'Raw Data'!P46), 'Raw Data'!E46, 0)</f>
        <v>0</v>
      </c>
      <c r="S51">
        <f>IF(ISNUMBER('Raw Data'!C46), IF(_xlfn.XLOOKUP(SMALL('Raw Data'!C46:E46, 1), B51:D51, B51:D51, 0)&gt;0, SMALL('Raw Data'!C46:E46, 1), 0), 0)</f>
        <v>0</v>
      </c>
      <c r="T51">
        <f>IF(ISNUMBER('Raw Data'!C46), IF(_xlfn.XLOOKUP(SMALL('Raw Data'!C46:E46, 2), B51:D51, B51:D51, 0)&gt;0, SMALL('Raw Data'!C46:E46, 2), 0), 0)</f>
        <v>0</v>
      </c>
      <c r="U51">
        <f>IF(ISNUMBER('Raw Data'!C46), IF(_xlfn.XLOOKUP(SMALL('Raw Data'!C46:E46, 3), B51:D51, B51:D51, 0)&gt;0, SMALL('Raw Data'!C46:E46, 3), 0), 0)</f>
        <v>0</v>
      </c>
      <c r="V51">
        <f>IF(AND('Raw Data'!C46&lt;'Raw Data'!E46,'Raw Data'!O46&gt;'Raw Data'!P46),'Raw Data'!C46,IF(AND('Raw Data'!E46&lt;'Raw Data'!C46,'Raw Data'!P46&gt;'Raw Data'!O46),'Raw Data'!E46,0))</f>
        <v>0</v>
      </c>
      <c r="W51">
        <f>IF(AND('Raw Data'!C46&gt;'Raw Data'!E46,'Raw Data'!O46&gt;'Raw Data'!P46),'Raw Data'!C46,IF(AND('Raw Data'!E46&gt;'Raw Data'!C46,'Raw Data'!P46&gt;'Raw Data'!O46),'Raw Data'!E46,0))</f>
        <v>0</v>
      </c>
      <c r="X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Y51">
        <f>IF(AND('Raw Data'!D46&gt;4,'Raw Data'!O46&lt;'Raw Data'!P46),'Raw Data'!K46,IF(AND('Raw Data'!D46&gt;4,'Raw Data'!O46='Raw Data'!P46),0,IF('Raw Data'!O46='Raw Data'!P46,'Raw Data'!D46,0)))</f>
        <v>0</v>
      </c>
      <c r="Z51">
        <f>IF(AND('Raw Data'!D46&lt;4, 'Raw Data'!O46='Raw Data'!P46), 'Raw Data'!D46, 0)</f>
        <v>0</v>
      </c>
      <c r="AA51">
        <f t="shared" si="8"/>
        <v>0</v>
      </c>
      <c r="AB51">
        <f t="shared" si="9"/>
        <v>0</v>
      </c>
      <c r="AC51">
        <f t="shared" si="10"/>
        <v>0</v>
      </c>
    </row>
    <row r="52" spans="1:29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 'Raw Data'!O47&gt;'Raw Data'!P47), 'Raw Data'!C47, 0)</f>
        <v>0</v>
      </c>
      <c r="O52" t="b">
        <f>'Raw Data'!C47&lt;'Raw Data'!E47</f>
        <v>0</v>
      </c>
      <c r="P52">
        <f>IF(AND('Raw Data'!C47&gt;'Raw Data'!E47, 'Raw Data'!O47&gt;'Raw Data'!P47), 'Raw Data'!C47, 0)</f>
        <v>0</v>
      </c>
      <c r="Q52">
        <f>IF(AND('Raw Data'!C47&gt;'Raw Data'!E47, 'Raw Data'!O47&lt;'Raw Data'!P47), 'Raw Data'!E47, 0)</f>
        <v>0</v>
      </c>
      <c r="R52">
        <f>IF(AND('Raw Data'!C47&lt;'Raw Data'!E47, 'Raw Data'!O47&lt;'Raw Data'!P47), 'Raw Data'!E47, 0)</f>
        <v>0</v>
      </c>
      <c r="S52">
        <f>IF(ISNUMBER('Raw Data'!C47), IF(_xlfn.XLOOKUP(SMALL('Raw Data'!C47:E47, 1), B52:D52, B52:D52, 0)&gt;0, SMALL('Raw Data'!C47:E47, 1), 0), 0)</f>
        <v>0</v>
      </c>
      <c r="T52">
        <f>IF(ISNUMBER('Raw Data'!C47), IF(_xlfn.XLOOKUP(SMALL('Raw Data'!C47:E47, 2), B52:D52, B52:D52, 0)&gt;0, SMALL('Raw Data'!C47:E47, 2), 0), 0)</f>
        <v>0</v>
      </c>
      <c r="U52">
        <f>IF(ISNUMBER('Raw Data'!C47), IF(_xlfn.XLOOKUP(SMALL('Raw Data'!C47:E47, 3), B52:D52, B52:D52, 0)&gt;0, SMALL('Raw Data'!C47:E47, 3), 0), 0)</f>
        <v>0</v>
      </c>
      <c r="V52">
        <f>IF(AND('Raw Data'!C47&lt;'Raw Data'!E47,'Raw Data'!O47&gt;'Raw Data'!P47),'Raw Data'!C47,IF(AND('Raw Data'!E47&lt;'Raw Data'!C47,'Raw Data'!P47&gt;'Raw Data'!O47),'Raw Data'!E47,0))</f>
        <v>0</v>
      </c>
      <c r="W52">
        <f>IF(AND('Raw Data'!C47&gt;'Raw Data'!E47,'Raw Data'!O47&gt;'Raw Data'!P47),'Raw Data'!C47,IF(AND('Raw Data'!E47&gt;'Raw Data'!C47,'Raw Data'!P47&gt;'Raw Data'!O47),'Raw Data'!E47,0))</f>
        <v>0</v>
      </c>
      <c r="X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Y52">
        <f>IF(AND('Raw Data'!D47&gt;4,'Raw Data'!O47&lt;'Raw Data'!P47),'Raw Data'!K47,IF(AND('Raw Data'!D47&gt;4,'Raw Data'!O47='Raw Data'!P47),0,IF('Raw Data'!O47='Raw Data'!P47,'Raw Data'!D47,0)))</f>
        <v>0</v>
      </c>
      <c r="Z52">
        <f>IF(AND('Raw Data'!D47&lt;4, 'Raw Data'!O47='Raw Data'!P47), 'Raw Data'!D47, 0)</f>
        <v>0</v>
      </c>
      <c r="AA52">
        <f t="shared" si="8"/>
        <v>0</v>
      </c>
      <c r="AB52">
        <f t="shared" si="9"/>
        <v>0</v>
      </c>
      <c r="AC52">
        <f t="shared" si="10"/>
        <v>0</v>
      </c>
    </row>
    <row r="53" spans="1:29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 'Raw Data'!O48&gt;'Raw Data'!P48), 'Raw Data'!C48, 0)</f>
        <v>0</v>
      </c>
      <c r="O53" t="b">
        <f>'Raw Data'!C48&lt;'Raw Data'!E48</f>
        <v>0</v>
      </c>
      <c r="P53">
        <f>IF(AND('Raw Data'!C48&gt;'Raw Data'!E48, 'Raw Data'!O48&gt;'Raw Data'!P48), 'Raw Data'!C48, 0)</f>
        <v>0</v>
      </c>
      <c r="Q53">
        <f>IF(AND('Raw Data'!C48&gt;'Raw Data'!E48, 'Raw Data'!O48&lt;'Raw Data'!P48), 'Raw Data'!E48, 0)</f>
        <v>0</v>
      </c>
      <c r="R53">
        <f>IF(AND('Raw Data'!C48&lt;'Raw Data'!E48, 'Raw Data'!O48&lt;'Raw Data'!P48), 'Raw Data'!E48, 0)</f>
        <v>0</v>
      </c>
      <c r="S53">
        <f>IF(ISNUMBER('Raw Data'!C48), IF(_xlfn.XLOOKUP(SMALL('Raw Data'!C48:E48, 1), B53:D53, B53:D53, 0)&gt;0, SMALL('Raw Data'!C48:E48, 1), 0), 0)</f>
        <v>0</v>
      </c>
      <c r="T53">
        <f>IF(ISNUMBER('Raw Data'!C48), IF(_xlfn.XLOOKUP(SMALL('Raw Data'!C48:E48, 2), B53:D53, B53:D53, 0)&gt;0, SMALL('Raw Data'!C48:E48, 2), 0), 0)</f>
        <v>0</v>
      </c>
      <c r="U53">
        <f>IF(ISNUMBER('Raw Data'!C48), IF(_xlfn.XLOOKUP(SMALL('Raw Data'!C48:E48, 3), B53:D53, B53:D53, 0)&gt;0, SMALL('Raw Data'!C48:E48, 3), 0), 0)</f>
        <v>0</v>
      </c>
      <c r="V53">
        <f>IF(AND('Raw Data'!C48&lt;'Raw Data'!E48,'Raw Data'!O48&gt;'Raw Data'!P48),'Raw Data'!C48,IF(AND('Raw Data'!E48&lt;'Raw Data'!C48,'Raw Data'!P48&gt;'Raw Data'!O48),'Raw Data'!E48,0))</f>
        <v>0</v>
      </c>
      <c r="W53">
        <f>IF(AND('Raw Data'!C48&gt;'Raw Data'!E48,'Raw Data'!O48&gt;'Raw Data'!P48),'Raw Data'!C48,IF(AND('Raw Data'!E48&gt;'Raw Data'!C48,'Raw Data'!P48&gt;'Raw Data'!O48),'Raw Data'!E48,0))</f>
        <v>0</v>
      </c>
      <c r="X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Y53">
        <f>IF(AND('Raw Data'!D48&gt;4,'Raw Data'!O48&lt;'Raw Data'!P48),'Raw Data'!K48,IF(AND('Raw Data'!D48&gt;4,'Raw Data'!O48='Raw Data'!P48),0,IF('Raw Data'!O48='Raw Data'!P48,'Raw Data'!D48,0)))</f>
        <v>0</v>
      </c>
      <c r="Z53">
        <f>IF(AND('Raw Data'!D48&lt;4, 'Raw Data'!O48='Raw Data'!P48), 'Raw Data'!D48, 0)</f>
        <v>0</v>
      </c>
      <c r="AA53">
        <f t="shared" si="8"/>
        <v>0</v>
      </c>
      <c r="AB53">
        <f t="shared" si="9"/>
        <v>0</v>
      </c>
      <c r="AC53">
        <f t="shared" si="10"/>
        <v>0</v>
      </c>
    </row>
    <row r="54" spans="1:29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 'Raw Data'!O49&gt;'Raw Data'!P49), 'Raw Data'!C49, 0)</f>
        <v>0</v>
      </c>
      <c r="O54" t="b">
        <f>'Raw Data'!C49&lt;'Raw Data'!E49</f>
        <v>0</v>
      </c>
      <c r="P54">
        <f>IF(AND('Raw Data'!C49&gt;'Raw Data'!E49, 'Raw Data'!O49&gt;'Raw Data'!P49), 'Raw Data'!C49, 0)</f>
        <v>0</v>
      </c>
      <c r="Q54">
        <f>IF(AND('Raw Data'!C49&gt;'Raw Data'!E49, 'Raw Data'!O49&lt;'Raw Data'!P49), 'Raw Data'!E49, 0)</f>
        <v>0</v>
      </c>
      <c r="R54">
        <f>IF(AND('Raw Data'!C49&lt;'Raw Data'!E49, 'Raw Data'!O49&lt;'Raw Data'!P49), 'Raw Data'!E49, 0)</f>
        <v>0</v>
      </c>
      <c r="S54">
        <f>IF(ISNUMBER('Raw Data'!C49), IF(_xlfn.XLOOKUP(SMALL('Raw Data'!C49:E49, 1), B54:D54, B54:D54, 0)&gt;0, SMALL('Raw Data'!C49:E49, 1), 0), 0)</f>
        <v>0</v>
      </c>
      <c r="T54">
        <f>IF(ISNUMBER('Raw Data'!C49), IF(_xlfn.XLOOKUP(SMALL('Raw Data'!C49:E49, 2), B54:D54, B54:D54, 0)&gt;0, SMALL('Raw Data'!C49:E49, 2), 0), 0)</f>
        <v>0</v>
      </c>
      <c r="U54">
        <f>IF(ISNUMBER('Raw Data'!C49), IF(_xlfn.XLOOKUP(SMALL('Raw Data'!C49:E49, 3), B54:D54, B54:D54, 0)&gt;0, SMALL('Raw Data'!C49:E49, 3), 0), 0)</f>
        <v>0</v>
      </c>
      <c r="V54">
        <f>IF(AND('Raw Data'!C49&lt;'Raw Data'!E49,'Raw Data'!O49&gt;'Raw Data'!P49),'Raw Data'!C49,IF(AND('Raw Data'!E49&lt;'Raw Data'!C49,'Raw Data'!P49&gt;'Raw Data'!O49),'Raw Data'!E49,0))</f>
        <v>0</v>
      </c>
      <c r="W54">
        <f>IF(AND('Raw Data'!C49&gt;'Raw Data'!E49,'Raw Data'!O49&gt;'Raw Data'!P49),'Raw Data'!C49,IF(AND('Raw Data'!E49&gt;'Raw Data'!C49,'Raw Data'!P49&gt;'Raw Data'!O49),'Raw Data'!E49,0))</f>
        <v>0</v>
      </c>
      <c r="X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Y54">
        <f>IF(AND('Raw Data'!D49&gt;4,'Raw Data'!O49&lt;'Raw Data'!P49),'Raw Data'!K49,IF(AND('Raw Data'!D49&gt;4,'Raw Data'!O49='Raw Data'!P49),0,IF('Raw Data'!O49='Raw Data'!P49,'Raw Data'!D49,0)))</f>
        <v>0</v>
      </c>
      <c r="Z54">
        <f>IF(AND('Raw Data'!D49&lt;4, 'Raw Data'!O49='Raw Data'!P49), 'Raw Data'!D49, 0)</f>
        <v>0</v>
      </c>
      <c r="AA54">
        <f t="shared" si="8"/>
        <v>0</v>
      </c>
      <c r="AB54">
        <f t="shared" si="9"/>
        <v>0</v>
      </c>
      <c r="AC54">
        <f t="shared" si="10"/>
        <v>0</v>
      </c>
    </row>
    <row r="55" spans="1:29" x14ac:dyDescent="0.3">
      <c r="A55">
        <f>'Raw Data'!Q50</f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 'Raw Data'!O50&gt;'Raw Data'!P50), 'Raw Data'!C50, 0)</f>
        <v>0</v>
      </c>
      <c r="O55" t="b">
        <f>'Raw Data'!C50&lt;'Raw Data'!E50</f>
        <v>0</v>
      </c>
      <c r="P55">
        <f>IF(AND('Raw Data'!C50&gt;'Raw Data'!E50, 'Raw Data'!O50&gt;'Raw Data'!P50), 'Raw Data'!C50, 0)</f>
        <v>0</v>
      </c>
      <c r="Q55">
        <f>IF(AND('Raw Data'!C50&gt;'Raw Data'!E50, 'Raw Data'!O50&lt;'Raw Data'!P50), 'Raw Data'!E50, 0)</f>
        <v>0</v>
      </c>
      <c r="R55">
        <f>IF(AND('Raw Data'!C50&lt;'Raw Data'!E50, 'Raw Data'!O50&lt;'Raw Data'!P50), 'Raw Data'!E50, 0)</f>
        <v>0</v>
      </c>
      <c r="S55">
        <f>IF(ISNUMBER('Raw Data'!C50), IF(_xlfn.XLOOKUP(SMALL('Raw Data'!C50:E50, 1), B55:D55, B55:D55, 0)&gt;0, SMALL('Raw Data'!C50:E50, 1), 0), 0)</f>
        <v>0</v>
      </c>
      <c r="T55">
        <f>IF(ISNUMBER('Raw Data'!C50), IF(_xlfn.XLOOKUP(SMALL('Raw Data'!C50:E50, 2), B55:D55, B55:D55, 0)&gt;0, SMALL('Raw Data'!C50:E50, 2), 0), 0)</f>
        <v>0</v>
      </c>
      <c r="U55">
        <f>IF(ISNUMBER('Raw Data'!C50), IF(_xlfn.XLOOKUP(SMALL('Raw Data'!C50:E50, 3), B55:D55, B55:D55, 0)&gt;0, SMALL('Raw Data'!C50:E50, 3), 0), 0)</f>
        <v>0</v>
      </c>
      <c r="V55">
        <f>IF(AND('Raw Data'!C50&lt;'Raw Data'!E50,'Raw Data'!O50&gt;'Raw Data'!P50),'Raw Data'!C50,IF(AND('Raw Data'!E50&lt;'Raw Data'!C50,'Raw Data'!P50&gt;'Raw Data'!O50),'Raw Data'!E50,0))</f>
        <v>0</v>
      </c>
      <c r="W55">
        <f>IF(AND('Raw Data'!C50&gt;'Raw Data'!E50,'Raw Data'!O50&gt;'Raw Data'!P50),'Raw Data'!C50,IF(AND('Raw Data'!E50&gt;'Raw Data'!C50,'Raw Data'!P50&gt;'Raw Data'!O50),'Raw Data'!E50,0))</f>
        <v>0</v>
      </c>
      <c r="X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Y55">
        <f>IF(AND('Raw Data'!D50&gt;4,'Raw Data'!O50&lt;'Raw Data'!P50),'Raw Data'!K50,IF(AND('Raw Data'!D50&gt;4,'Raw Data'!O50='Raw Data'!P50),0,IF('Raw Data'!O50='Raw Data'!P50,'Raw Data'!D50,0)))</f>
        <v>0</v>
      </c>
      <c r="Z55">
        <f>IF(AND('Raw Data'!D50&lt;4, 'Raw Data'!O50='Raw Data'!P50), 'Raw Data'!D50, 0)</f>
        <v>0</v>
      </c>
      <c r="AA55">
        <f t="shared" si="8"/>
        <v>0</v>
      </c>
      <c r="AB55">
        <f t="shared" si="9"/>
        <v>0</v>
      </c>
      <c r="AC55">
        <f t="shared" si="10"/>
        <v>0</v>
      </c>
    </row>
    <row r="56" spans="1:29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 'Raw Data'!O51&gt;'Raw Data'!P51), 'Raw Data'!C51, 0)</f>
        <v>0</v>
      </c>
      <c r="O56" t="b">
        <f>'Raw Data'!C51&lt;'Raw Data'!E51</f>
        <v>0</v>
      </c>
      <c r="P56">
        <f>IF(AND('Raw Data'!C51&gt;'Raw Data'!E51, 'Raw Data'!O51&gt;'Raw Data'!P51), 'Raw Data'!C51, 0)</f>
        <v>0</v>
      </c>
      <c r="Q56">
        <f>IF(AND('Raw Data'!C51&gt;'Raw Data'!E51, 'Raw Data'!O51&lt;'Raw Data'!P51), 'Raw Data'!E51, 0)</f>
        <v>0</v>
      </c>
      <c r="R56">
        <f>IF(AND('Raw Data'!C51&lt;'Raw Data'!E51, 'Raw Data'!O51&lt;'Raw Data'!P51), 'Raw Data'!E51, 0)</f>
        <v>0</v>
      </c>
      <c r="S56">
        <f>IF(ISNUMBER('Raw Data'!C51), IF(_xlfn.XLOOKUP(SMALL('Raw Data'!C51:E51, 1), B56:D56, B56:D56, 0)&gt;0, SMALL('Raw Data'!C51:E51, 1), 0), 0)</f>
        <v>0</v>
      </c>
      <c r="T56">
        <f>IF(ISNUMBER('Raw Data'!C51), IF(_xlfn.XLOOKUP(SMALL('Raw Data'!C51:E51, 2), B56:D56, B56:D56, 0)&gt;0, SMALL('Raw Data'!C51:E51, 2), 0), 0)</f>
        <v>0</v>
      </c>
      <c r="U56">
        <f>IF(ISNUMBER('Raw Data'!C51), IF(_xlfn.XLOOKUP(SMALL('Raw Data'!C51:E51, 3), B56:D56, B56:D56, 0)&gt;0, SMALL('Raw Data'!C51:E51, 3), 0), 0)</f>
        <v>0</v>
      </c>
      <c r="V56">
        <f>IF(AND('Raw Data'!C51&lt;'Raw Data'!E51,'Raw Data'!O51&gt;'Raw Data'!P51),'Raw Data'!C51,IF(AND('Raw Data'!E51&lt;'Raw Data'!C51,'Raw Data'!P51&gt;'Raw Data'!O51),'Raw Data'!E51,0))</f>
        <v>0</v>
      </c>
      <c r="W56">
        <f>IF(AND('Raw Data'!C51&gt;'Raw Data'!E51,'Raw Data'!O51&gt;'Raw Data'!P51),'Raw Data'!C51,IF(AND('Raw Data'!E51&gt;'Raw Data'!C51,'Raw Data'!P51&gt;'Raw Data'!O51),'Raw Data'!E51,0))</f>
        <v>0</v>
      </c>
      <c r="X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Y56">
        <f>IF(AND('Raw Data'!D51&gt;4,'Raw Data'!O51&lt;'Raw Data'!P51),'Raw Data'!K51,IF(AND('Raw Data'!D51&gt;4,'Raw Data'!O51='Raw Data'!P51),0,IF('Raw Data'!O51='Raw Data'!P51,'Raw Data'!D51,0)))</f>
        <v>0</v>
      </c>
      <c r="Z56">
        <f>IF(AND('Raw Data'!D51&lt;4, 'Raw Data'!O51='Raw Data'!P51), 'Raw Data'!D51, 0)</f>
        <v>0</v>
      </c>
      <c r="AA56">
        <f t="shared" si="8"/>
        <v>0</v>
      </c>
      <c r="AB56">
        <f t="shared" si="9"/>
        <v>0</v>
      </c>
      <c r="AC56">
        <f t="shared" si="10"/>
        <v>0</v>
      </c>
    </row>
    <row r="57" spans="1:29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 'Raw Data'!O52&gt;'Raw Data'!P52), 'Raw Data'!C52, 0)</f>
        <v>0</v>
      </c>
      <c r="O57" t="b">
        <f>'Raw Data'!C52&lt;'Raw Data'!E52</f>
        <v>0</v>
      </c>
      <c r="P57">
        <f>IF(AND('Raw Data'!C52&gt;'Raw Data'!E52, 'Raw Data'!O52&gt;'Raw Data'!P52), 'Raw Data'!C52, 0)</f>
        <v>0</v>
      </c>
      <c r="Q57">
        <f>IF(AND('Raw Data'!C52&gt;'Raw Data'!E52, 'Raw Data'!O52&lt;'Raw Data'!P52), 'Raw Data'!E52, 0)</f>
        <v>0</v>
      </c>
      <c r="R57">
        <f>IF(AND('Raw Data'!C52&lt;'Raw Data'!E52, 'Raw Data'!O52&lt;'Raw Data'!P52), 'Raw Data'!E52, 0)</f>
        <v>0</v>
      </c>
      <c r="S57">
        <f>IF(ISNUMBER('Raw Data'!C52), IF(_xlfn.XLOOKUP(SMALL('Raw Data'!C52:E52, 1), B57:D57, B57:D57, 0)&gt;0, SMALL('Raw Data'!C52:E52, 1), 0), 0)</f>
        <v>0</v>
      </c>
      <c r="T57">
        <f>IF(ISNUMBER('Raw Data'!C52), IF(_xlfn.XLOOKUP(SMALL('Raw Data'!C52:E52, 2), B57:D57, B57:D57, 0)&gt;0, SMALL('Raw Data'!C52:E52, 2), 0), 0)</f>
        <v>0</v>
      </c>
      <c r="U57">
        <f>IF(ISNUMBER('Raw Data'!C52), IF(_xlfn.XLOOKUP(SMALL('Raw Data'!C52:E52, 3), B57:D57, B57:D57, 0)&gt;0, SMALL('Raw Data'!C52:E52, 3), 0), 0)</f>
        <v>0</v>
      </c>
      <c r="V57">
        <f>IF(AND('Raw Data'!C52&lt;'Raw Data'!E52,'Raw Data'!O52&gt;'Raw Data'!P52),'Raw Data'!C52,IF(AND('Raw Data'!E52&lt;'Raw Data'!C52,'Raw Data'!P52&gt;'Raw Data'!O52),'Raw Data'!E52,0))</f>
        <v>0</v>
      </c>
      <c r="W57">
        <f>IF(AND('Raw Data'!C52&gt;'Raw Data'!E52,'Raw Data'!O52&gt;'Raw Data'!P52),'Raw Data'!C52,IF(AND('Raw Data'!E52&gt;'Raw Data'!C52,'Raw Data'!P52&gt;'Raw Data'!O52),'Raw Data'!E52,0))</f>
        <v>0</v>
      </c>
      <c r="X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Y57">
        <f>IF(AND('Raw Data'!D52&gt;4,'Raw Data'!O52&lt;'Raw Data'!P52),'Raw Data'!K52,IF(AND('Raw Data'!D52&gt;4,'Raw Data'!O52='Raw Data'!P52),0,IF('Raw Data'!O52='Raw Data'!P52,'Raw Data'!D52,0)))</f>
        <v>0</v>
      </c>
      <c r="Z57">
        <f>IF(AND('Raw Data'!D52&lt;4, 'Raw Data'!O52='Raw Data'!P52), 'Raw Data'!D52, 0)</f>
        <v>0</v>
      </c>
      <c r="AA57">
        <f t="shared" si="8"/>
        <v>0</v>
      </c>
      <c r="AB57">
        <f t="shared" si="9"/>
        <v>0</v>
      </c>
      <c r="AC57">
        <f t="shared" si="10"/>
        <v>0</v>
      </c>
    </row>
    <row r="58" spans="1:29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 'Raw Data'!O53&gt;'Raw Data'!P53), 'Raw Data'!C53, 0)</f>
        <v>0</v>
      </c>
      <c r="O58" t="b">
        <f>'Raw Data'!C53&lt;'Raw Data'!E53</f>
        <v>0</v>
      </c>
      <c r="P58">
        <f>IF(AND('Raw Data'!C53&gt;'Raw Data'!E53, 'Raw Data'!O53&gt;'Raw Data'!P53), 'Raw Data'!C53, 0)</f>
        <v>0</v>
      </c>
      <c r="Q58">
        <f>IF(AND('Raw Data'!C53&gt;'Raw Data'!E53, 'Raw Data'!O53&lt;'Raw Data'!P53), 'Raw Data'!E53, 0)</f>
        <v>0</v>
      </c>
      <c r="R58">
        <f>IF(AND('Raw Data'!C53&lt;'Raw Data'!E53, 'Raw Data'!O53&lt;'Raw Data'!P53), 'Raw Data'!E53, 0)</f>
        <v>0</v>
      </c>
      <c r="S58">
        <f>IF(ISNUMBER('Raw Data'!C53), IF(_xlfn.XLOOKUP(SMALL('Raw Data'!C53:E53, 1), B58:D58, B58:D58, 0)&gt;0, SMALL('Raw Data'!C53:E53, 1), 0), 0)</f>
        <v>0</v>
      </c>
      <c r="T58">
        <f>IF(ISNUMBER('Raw Data'!C53), IF(_xlfn.XLOOKUP(SMALL('Raw Data'!C53:E53, 2), B58:D58, B58:D58, 0)&gt;0, SMALL('Raw Data'!C53:E53, 2), 0), 0)</f>
        <v>0</v>
      </c>
      <c r="U58">
        <f>IF(ISNUMBER('Raw Data'!C53), IF(_xlfn.XLOOKUP(SMALL('Raw Data'!C53:E53, 3), B58:D58, B58:D58, 0)&gt;0, SMALL('Raw Data'!C53:E53, 3), 0), 0)</f>
        <v>0</v>
      </c>
      <c r="V58">
        <f>IF(AND('Raw Data'!C53&lt;'Raw Data'!E53,'Raw Data'!O53&gt;'Raw Data'!P53),'Raw Data'!C53,IF(AND('Raw Data'!E53&lt;'Raw Data'!C53,'Raw Data'!P53&gt;'Raw Data'!O53),'Raw Data'!E53,0))</f>
        <v>0</v>
      </c>
      <c r="W58">
        <f>IF(AND('Raw Data'!C53&gt;'Raw Data'!E53,'Raw Data'!O53&gt;'Raw Data'!P53),'Raw Data'!C53,IF(AND('Raw Data'!E53&gt;'Raw Data'!C53,'Raw Data'!P53&gt;'Raw Data'!O53),'Raw Data'!E53,0))</f>
        <v>0</v>
      </c>
      <c r="X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Y58">
        <f>IF(AND('Raw Data'!D53&gt;4,'Raw Data'!O53&lt;'Raw Data'!P53),'Raw Data'!K53,IF(AND('Raw Data'!D53&gt;4,'Raw Data'!O53='Raw Data'!P53),0,IF('Raw Data'!O53='Raw Data'!P53,'Raw Data'!D53,0)))</f>
        <v>0</v>
      </c>
      <c r="Z58">
        <f>IF(AND('Raw Data'!D53&lt;4, 'Raw Data'!O53='Raw Data'!P53), 'Raw Data'!D53, 0)</f>
        <v>0</v>
      </c>
      <c r="AA58">
        <f t="shared" si="8"/>
        <v>0</v>
      </c>
      <c r="AB58">
        <f t="shared" si="9"/>
        <v>0</v>
      </c>
      <c r="AC58">
        <f t="shared" si="10"/>
        <v>0</v>
      </c>
    </row>
    <row r="59" spans="1:29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 'Raw Data'!O54&gt;'Raw Data'!P54), 'Raw Data'!C54, 0)</f>
        <v>0</v>
      </c>
      <c r="O59" t="b">
        <f>'Raw Data'!C54&lt;'Raw Data'!E54</f>
        <v>0</v>
      </c>
      <c r="P59">
        <f>IF(AND('Raw Data'!C54&gt;'Raw Data'!E54, 'Raw Data'!O54&gt;'Raw Data'!P54), 'Raw Data'!C54, 0)</f>
        <v>0</v>
      </c>
      <c r="Q59">
        <f>IF(AND('Raw Data'!C54&gt;'Raw Data'!E54, 'Raw Data'!O54&lt;'Raw Data'!P54), 'Raw Data'!E54, 0)</f>
        <v>0</v>
      </c>
      <c r="R59">
        <f>IF(AND('Raw Data'!C54&lt;'Raw Data'!E54, 'Raw Data'!O54&lt;'Raw Data'!P54), 'Raw Data'!E54, 0)</f>
        <v>0</v>
      </c>
      <c r="S59">
        <f>IF(ISNUMBER('Raw Data'!C54), IF(_xlfn.XLOOKUP(SMALL('Raw Data'!C54:E54, 1), B59:D59, B59:D59, 0)&gt;0, SMALL('Raw Data'!C54:E54, 1), 0), 0)</f>
        <v>0</v>
      </c>
      <c r="T59">
        <f>IF(ISNUMBER('Raw Data'!C54), IF(_xlfn.XLOOKUP(SMALL('Raw Data'!C54:E54, 2), B59:D59, B59:D59, 0)&gt;0, SMALL('Raw Data'!C54:E54, 2), 0), 0)</f>
        <v>0</v>
      </c>
      <c r="U59">
        <f>IF(ISNUMBER('Raw Data'!C54), IF(_xlfn.XLOOKUP(SMALL('Raw Data'!C54:E54, 3), B59:D59, B59:D59, 0)&gt;0, SMALL('Raw Data'!C54:E54, 3), 0), 0)</f>
        <v>0</v>
      </c>
      <c r="V59">
        <f>IF(AND('Raw Data'!C54&lt;'Raw Data'!E54,'Raw Data'!O54&gt;'Raw Data'!P54),'Raw Data'!C54,IF(AND('Raw Data'!E54&lt;'Raw Data'!C54,'Raw Data'!P54&gt;'Raw Data'!O54),'Raw Data'!E54,0))</f>
        <v>0</v>
      </c>
      <c r="W59">
        <f>IF(AND('Raw Data'!C54&gt;'Raw Data'!E54,'Raw Data'!O54&gt;'Raw Data'!P54),'Raw Data'!C54,IF(AND('Raw Data'!E54&gt;'Raw Data'!C54,'Raw Data'!P54&gt;'Raw Data'!O54),'Raw Data'!E54,0))</f>
        <v>0</v>
      </c>
      <c r="X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Y59">
        <f>IF(AND('Raw Data'!D54&gt;4,'Raw Data'!O54&lt;'Raw Data'!P54),'Raw Data'!K54,IF(AND('Raw Data'!D54&gt;4,'Raw Data'!O54='Raw Data'!P54),0,IF('Raw Data'!O54='Raw Data'!P54,'Raw Data'!D54,0)))</f>
        <v>0</v>
      </c>
      <c r="Z59">
        <f>IF(AND('Raw Data'!D54&lt;4, 'Raw Data'!O54='Raw Data'!P54), 'Raw Data'!D54, 0)</f>
        <v>0</v>
      </c>
      <c r="AA59">
        <f t="shared" si="8"/>
        <v>0</v>
      </c>
      <c r="AB59">
        <f t="shared" si="9"/>
        <v>0</v>
      </c>
      <c r="AC59">
        <f t="shared" si="10"/>
        <v>0</v>
      </c>
    </row>
    <row r="60" spans="1:29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 'Raw Data'!O55&gt;'Raw Data'!P55), 'Raw Data'!C55, 0)</f>
        <v>0</v>
      </c>
      <c r="O60" t="b">
        <f>'Raw Data'!C55&lt;'Raw Data'!E55</f>
        <v>0</v>
      </c>
      <c r="P60">
        <f>IF(AND('Raw Data'!C55&gt;'Raw Data'!E55, 'Raw Data'!O55&gt;'Raw Data'!P55), 'Raw Data'!C55, 0)</f>
        <v>0</v>
      </c>
      <c r="Q60">
        <f>IF(AND('Raw Data'!C55&gt;'Raw Data'!E55, 'Raw Data'!O55&lt;'Raw Data'!P55), 'Raw Data'!E55, 0)</f>
        <v>0</v>
      </c>
      <c r="R60">
        <f>IF(AND('Raw Data'!C55&lt;'Raw Data'!E55, 'Raw Data'!O55&lt;'Raw Data'!P55), 'Raw Data'!E55, 0)</f>
        <v>0</v>
      </c>
      <c r="S60">
        <f>IF(ISNUMBER('Raw Data'!C55), IF(_xlfn.XLOOKUP(SMALL('Raw Data'!C55:E55, 1), B60:D60, B60:D60, 0)&gt;0, SMALL('Raw Data'!C55:E55, 1), 0), 0)</f>
        <v>0</v>
      </c>
      <c r="T60">
        <f>IF(ISNUMBER('Raw Data'!C55), IF(_xlfn.XLOOKUP(SMALL('Raw Data'!C55:E55, 2), B60:D60, B60:D60, 0)&gt;0, SMALL('Raw Data'!C55:E55, 2), 0), 0)</f>
        <v>0</v>
      </c>
      <c r="U60">
        <f>IF(ISNUMBER('Raw Data'!C55), IF(_xlfn.XLOOKUP(SMALL('Raw Data'!C55:E55, 3), B60:D60, B60:D60, 0)&gt;0, SMALL('Raw Data'!C55:E55, 3), 0), 0)</f>
        <v>0</v>
      </c>
      <c r="V60">
        <f>IF(AND('Raw Data'!C55&lt;'Raw Data'!E55,'Raw Data'!O55&gt;'Raw Data'!P55),'Raw Data'!C55,IF(AND('Raw Data'!E55&lt;'Raw Data'!C55,'Raw Data'!P55&gt;'Raw Data'!O55),'Raw Data'!E55,0))</f>
        <v>0</v>
      </c>
      <c r="W60">
        <f>IF(AND('Raw Data'!C55&gt;'Raw Data'!E55,'Raw Data'!O55&gt;'Raw Data'!P55),'Raw Data'!C55,IF(AND('Raw Data'!E55&gt;'Raw Data'!C55,'Raw Data'!P55&gt;'Raw Data'!O55),'Raw Data'!E55,0))</f>
        <v>0</v>
      </c>
      <c r="X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Y60">
        <f>IF(AND('Raw Data'!D55&gt;4,'Raw Data'!O55&lt;'Raw Data'!P55),'Raw Data'!K55,IF(AND('Raw Data'!D55&gt;4,'Raw Data'!O55='Raw Data'!P55),0,IF('Raw Data'!O55='Raw Data'!P55,'Raw Data'!D55,0)))</f>
        <v>0</v>
      </c>
      <c r="Z60">
        <f>IF(AND('Raw Data'!D55&lt;4, 'Raw Data'!O55='Raw Data'!P55), 'Raw Data'!D55, 0)</f>
        <v>0</v>
      </c>
      <c r="AA60">
        <f t="shared" si="8"/>
        <v>0</v>
      </c>
      <c r="AB60">
        <f t="shared" si="9"/>
        <v>0</v>
      </c>
      <c r="AC60">
        <f t="shared" si="10"/>
        <v>0</v>
      </c>
    </row>
    <row r="61" spans="1:29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 'Raw Data'!O56&gt;'Raw Data'!P56), 'Raw Data'!C56, 0)</f>
        <v>0</v>
      </c>
      <c r="O61" t="b">
        <f>'Raw Data'!C56&lt;'Raw Data'!E56</f>
        <v>0</v>
      </c>
      <c r="P61">
        <f>IF(AND('Raw Data'!C56&gt;'Raw Data'!E56, 'Raw Data'!O56&gt;'Raw Data'!P56), 'Raw Data'!C56, 0)</f>
        <v>0</v>
      </c>
      <c r="Q61">
        <f>IF(AND('Raw Data'!C56&gt;'Raw Data'!E56, 'Raw Data'!O56&lt;'Raw Data'!P56), 'Raw Data'!E56, 0)</f>
        <v>0</v>
      </c>
      <c r="R61">
        <f>IF(AND('Raw Data'!C56&lt;'Raw Data'!E56, 'Raw Data'!O56&lt;'Raw Data'!P56), 'Raw Data'!E56, 0)</f>
        <v>0</v>
      </c>
      <c r="S61">
        <f>IF(ISNUMBER('Raw Data'!C56), IF(_xlfn.XLOOKUP(SMALL('Raw Data'!C56:E56, 1), B61:D61, B61:D61, 0)&gt;0, SMALL('Raw Data'!C56:E56, 1), 0), 0)</f>
        <v>0</v>
      </c>
      <c r="T61">
        <f>IF(ISNUMBER('Raw Data'!C56), IF(_xlfn.XLOOKUP(SMALL('Raw Data'!C56:E56, 2), B61:D61, B61:D61, 0)&gt;0, SMALL('Raw Data'!C56:E56, 2), 0), 0)</f>
        <v>0</v>
      </c>
      <c r="U61">
        <f>IF(ISNUMBER('Raw Data'!C56), IF(_xlfn.XLOOKUP(SMALL('Raw Data'!C56:E56, 3), B61:D61, B61:D61, 0)&gt;0, SMALL('Raw Data'!C56:E56, 3), 0), 0)</f>
        <v>0</v>
      </c>
      <c r="V61">
        <f>IF(AND('Raw Data'!C56&lt;'Raw Data'!E56,'Raw Data'!O56&gt;'Raw Data'!P56),'Raw Data'!C56,IF(AND('Raw Data'!E56&lt;'Raw Data'!C56,'Raw Data'!P56&gt;'Raw Data'!O56),'Raw Data'!E56,0))</f>
        <v>0</v>
      </c>
      <c r="W61">
        <f>IF(AND('Raw Data'!C56&gt;'Raw Data'!E56,'Raw Data'!O56&gt;'Raw Data'!P56),'Raw Data'!C56,IF(AND('Raw Data'!E56&gt;'Raw Data'!C56,'Raw Data'!P56&gt;'Raw Data'!O56),'Raw Data'!E56,0))</f>
        <v>0</v>
      </c>
      <c r="X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Y61">
        <f>IF(AND('Raw Data'!D56&gt;4,'Raw Data'!O56&lt;'Raw Data'!P56),'Raw Data'!K56,IF(AND('Raw Data'!D56&gt;4,'Raw Data'!O56='Raw Data'!P56),0,IF('Raw Data'!O56='Raw Data'!P56,'Raw Data'!D56,0)))</f>
        <v>0</v>
      </c>
      <c r="Z61">
        <f>IF(AND('Raw Data'!D56&lt;4, 'Raw Data'!O56='Raw Data'!P56), 'Raw Data'!D56, 0)</f>
        <v>0</v>
      </c>
      <c r="AA61">
        <f t="shared" si="8"/>
        <v>0</v>
      </c>
      <c r="AB61">
        <f t="shared" si="9"/>
        <v>0</v>
      </c>
      <c r="AC61">
        <f t="shared" si="10"/>
        <v>0</v>
      </c>
    </row>
    <row r="62" spans="1:29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 'Raw Data'!O57&gt;'Raw Data'!P57), 'Raw Data'!C57, 0)</f>
        <v>0</v>
      </c>
      <c r="O62" t="b">
        <f>'Raw Data'!C57&lt;'Raw Data'!E57</f>
        <v>0</v>
      </c>
      <c r="P62">
        <f>IF(AND('Raw Data'!C57&gt;'Raw Data'!E57, 'Raw Data'!O57&gt;'Raw Data'!P57), 'Raw Data'!C57, 0)</f>
        <v>0</v>
      </c>
      <c r="Q62">
        <f>IF(AND('Raw Data'!C57&gt;'Raw Data'!E57, 'Raw Data'!O57&lt;'Raw Data'!P57), 'Raw Data'!E57, 0)</f>
        <v>0</v>
      </c>
      <c r="R62">
        <f>IF(AND('Raw Data'!C57&lt;'Raw Data'!E57, 'Raw Data'!O57&lt;'Raw Data'!P57), 'Raw Data'!E57, 0)</f>
        <v>0</v>
      </c>
      <c r="S62">
        <f>IF(ISNUMBER('Raw Data'!C57), IF(_xlfn.XLOOKUP(SMALL('Raw Data'!C57:E57, 1), B62:D62, B62:D62, 0)&gt;0, SMALL('Raw Data'!C57:E57, 1), 0), 0)</f>
        <v>0</v>
      </c>
      <c r="T62">
        <f>IF(ISNUMBER('Raw Data'!C57), IF(_xlfn.XLOOKUP(SMALL('Raw Data'!C57:E57, 2), B62:D62, B62:D62, 0)&gt;0, SMALL('Raw Data'!C57:E57, 2), 0), 0)</f>
        <v>0</v>
      </c>
      <c r="U62">
        <f>IF(ISNUMBER('Raw Data'!C57), IF(_xlfn.XLOOKUP(SMALL('Raw Data'!C57:E57, 3), B62:D62, B62:D62, 0)&gt;0, SMALL('Raw Data'!C57:E57, 3), 0), 0)</f>
        <v>0</v>
      </c>
      <c r="V62">
        <f>IF(AND('Raw Data'!C57&lt;'Raw Data'!E57,'Raw Data'!O57&gt;'Raw Data'!P57),'Raw Data'!C57,IF(AND('Raw Data'!E57&lt;'Raw Data'!C57,'Raw Data'!P57&gt;'Raw Data'!O57),'Raw Data'!E57,0))</f>
        <v>0</v>
      </c>
      <c r="W62">
        <f>IF(AND('Raw Data'!C57&gt;'Raw Data'!E57,'Raw Data'!O57&gt;'Raw Data'!P57),'Raw Data'!C57,IF(AND('Raw Data'!E57&gt;'Raw Data'!C57,'Raw Data'!P57&gt;'Raw Data'!O57),'Raw Data'!E57,0))</f>
        <v>0</v>
      </c>
      <c r="X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Y62">
        <f>IF(AND('Raw Data'!D57&gt;4,'Raw Data'!O57&lt;'Raw Data'!P57),'Raw Data'!K57,IF(AND('Raw Data'!D57&gt;4,'Raw Data'!O57='Raw Data'!P57),0,IF('Raw Data'!O57='Raw Data'!P57,'Raw Data'!D57,0)))</f>
        <v>0</v>
      </c>
      <c r="Z62">
        <f>IF(AND('Raw Data'!D57&lt;4, 'Raw Data'!O57='Raw Data'!P57), 'Raw Data'!D57, 0)</f>
        <v>0</v>
      </c>
      <c r="AA62">
        <f t="shared" si="8"/>
        <v>0</v>
      </c>
      <c r="AB62">
        <f t="shared" si="9"/>
        <v>0</v>
      </c>
      <c r="AC62">
        <f t="shared" si="10"/>
        <v>0</v>
      </c>
    </row>
    <row r="63" spans="1:29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 'Raw Data'!O58&gt;'Raw Data'!P58), 'Raw Data'!C58, 0)</f>
        <v>0</v>
      </c>
      <c r="O63" t="b">
        <f>'Raw Data'!C58&lt;'Raw Data'!E58</f>
        <v>0</v>
      </c>
      <c r="P63">
        <f>IF(AND('Raw Data'!C58&gt;'Raw Data'!E58, 'Raw Data'!O58&gt;'Raw Data'!P58), 'Raw Data'!C58, 0)</f>
        <v>0</v>
      </c>
      <c r="Q63">
        <f>IF(AND('Raw Data'!C58&gt;'Raw Data'!E58, 'Raw Data'!O58&lt;'Raw Data'!P58), 'Raw Data'!E58, 0)</f>
        <v>0</v>
      </c>
      <c r="R63">
        <f>IF(AND('Raw Data'!C58&lt;'Raw Data'!E58, 'Raw Data'!O58&lt;'Raw Data'!P58), 'Raw Data'!E58, 0)</f>
        <v>0</v>
      </c>
      <c r="S63">
        <f>IF(ISNUMBER('Raw Data'!C58), IF(_xlfn.XLOOKUP(SMALL('Raw Data'!C58:E58, 1), B63:D63, B63:D63, 0)&gt;0, SMALL('Raw Data'!C58:E58, 1), 0), 0)</f>
        <v>0</v>
      </c>
      <c r="T63">
        <f>IF(ISNUMBER('Raw Data'!C58), IF(_xlfn.XLOOKUP(SMALL('Raw Data'!C58:E58, 2), B63:D63, B63:D63, 0)&gt;0, SMALL('Raw Data'!C58:E58, 2), 0), 0)</f>
        <v>0</v>
      </c>
      <c r="U63">
        <f>IF(ISNUMBER('Raw Data'!C58), IF(_xlfn.XLOOKUP(SMALL('Raw Data'!C58:E58, 3), B63:D63, B63:D63, 0)&gt;0, SMALL('Raw Data'!C58:E58, 3), 0), 0)</f>
        <v>0</v>
      </c>
      <c r="V63">
        <f>IF(AND('Raw Data'!C58&lt;'Raw Data'!E58,'Raw Data'!O58&gt;'Raw Data'!P58),'Raw Data'!C58,IF(AND('Raw Data'!E58&lt;'Raw Data'!C58,'Raw Data'!P58&gt;'Raw Data'!O58),'Raw Data'!E58,0))</f>
        <v>0</v>
      </c>
      <c r="W63">
        <f>IF(AND('Raw Data'!C58&gt;'Raw Data'!E58,'Raw Data'!O58&gt;'Raw Data'!P58),'Raw Data'!C58,IF(AND('Raw Data'!E58&gt;'Raw Data'!C58,'Raw Data'!P58&gt;'Raw Data'!O58),'Raw Data'!E58,0))</f>
        <v>0</v>
      </c>
      <c r="X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Y63">
        <f>IF(AND('Raw Data'!D58&gt;4,'Raw Data'!O58&lt;'Raw Data'!P58),'Raw Data'!K58,IF(AND('Raw Data'!D58&gt;4,'Raw Data'!O58='Raw Data'!P58),0,IF('Raw Data'!O58='Raw Data'!P58,'Raw Data'!D58,0)))</f>
        <v>0</v>
      </c>
      <c r="Z63">
        <f>IF(AND('Raw Data'!D58&lt;4, 'Raw Data'!O58='Raw Data'!P58), 'Raw Data'!D58, 0)</f>
        <v>0</v>
      </c>
      <c r="AA63">
        <f t="shared" si="8"/>
        <v>0</v>
      </c>
      <c r="AB63">
        <f t="shared" si="9"/>
        <v>0</v>
      </c>
      <c r="AC63">
        <f t="shared" si="10"/>
        <v>0</v>
      </c>
    </row>
    <row r="64" spans="1:29" x14ac:dyDescent="0.3">
      <c r="A64" t="s"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 'Raw Data'!O59&gt;'Raw Data'!P59), 'Raw Data'!C59, 0)</f>
        <v>0</v>
      </c>
      <c r="O64" t="b">
        <f>'Raw Data'!C59&lt;'Raw Data'!E59</f>
        <v>0</v>
      </c>
      <c r="P64">
        <f>IF(AND('Raw Data'!C59&gt;'Raw Data'!E59, 'Raw Data'!O59&gt;'Raw Data'!P59), 'Raw Data'!C59, 0)</f>
        <v>0</v>
      </c>
      <c r="Q64">
        <f>IF(AND('Raw Data'!C59&gt;'Raw Data'!E59, 'Raw Data'!O59&lt;'Raw Data'!P59), 'Raw Data'!E59, 0)</f>
        <v>0</v>
      </c>
      <c r="R64">
        <f>IF(AND('Raw Data'!C59&lt;'Raw Data'!E59, 'Raw Data'!O59&lt;'Raw Data'!P59), 'Raw Data'!E59, 0)</f>
        <v>0</v>
      </c>
      <c r="S64">
        <f>IF(ISNUMBER('Raw Data'!C59), IF(_xlfn.XLOOKUP(SMALL('Raw Data'!C59:E59, 1), B64:D64, B64:D64, 0)&gt;0, SMALL('Raw Data'!C59:E59, 1), 0), 0)</f>
        <v>0</v>
      </c>
      <c r="T64">
        <f>IF(ISNUMBER('Raw Data'!C59), IF(_xlfn.XLOOKUP(SMALL('Raw Data'!C59:E59, 2), B64:D64, B64:D64, 0)&gt;0, SMALL('Raw Data'!C59:E59, 2), 0), 0)</f>
        <v>0</v>
      </c>
      <c r="U64">
        <f>IF(ISNUMBER('Raw Data'!C59), IF(_xlfn.XLOOKUP(SMALL('Raw Data'!C59:E59, 3), B64:D64, B64:D64, 0)&gt;0, SMALL('Raw Data'!C59:E59, 3), 0), 0)</f>
        <v>0</v>
      </c>
      <c r="V64">
        <f>IF(AND('Raw Data'!C59&lt;'Raw Data'!E59,'Raw Data'!O59&gt;'Raw Data'!P59),'Raw Data'!C59,IF(AND('Raw Data'!E59&lt;'Raw Data'!C59,'Raw Data'!P59&gt;'Raw Data'!O59),'Raw Data'!E59,0))</f>
        <v>0</v>
      </c>
      <c r="W64">
        <f>IF(AND('Raw Data'!C59&gt;'Raw Data'!E59,'Raw Data'!O59&gt;'Raw Data'!P59),'Raw Data'!C59,IF(AND('Raw Data'!E59&gt;'Raw Data'!C59,'Raw Data'!P59&gt;'Raw Data'!O59),'Raw Data'!E59,0))</f>
        <v>0</v>
      </c>
      <c r="X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Y64">
        <f>IF(AND('Raw Data'!D59&gt;4,'Raw Data'!O59&lt;'Raw Data'!P59),'Raw Data'!K59,IF(AND('Raw Data'!D59&gt;4,'Raw Data'!O59='Raw Data'!P59),0,IF('Raw Data'!O59='Raw Data'!P59,'Raw Data'!D59,0)))</f>
        <v>0</v>
      </c>
      <c r="Z64">
        <f>IF(AND('Raw Data'!D59&lt;4, 'Raw Data'!O59='Raw Data'!P59), 'Raw Data'!D59, 0)</f>
        <v>0</v>
      </c>
      <c r="AA64">
        <f t="shared" si="8"/>
        <v>0</v>
      </c>
      <c r="AB64">
        <f t="shared" si="9"/>
        <v>0</v>
      </c>
      <c r="AC64">
        <f t="shared" si="10"/>
        <v>0</v>
      </c>
    </row>
    <row r="65" spans="1:29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 'Raw Data'!O60&gt;'Raw Data'!P60), 'Raw Data'!C60, 0)</f>
        <v>0</v>
      </c>
      <c r="O65" t="b">
        <f>'Raw Data'!C60&lt;'Raw Data'!E60</f>
        <v>0</v>
      </c>
      <c r="P65">
        <f>IF(AND('Raw Data'!C60&gt;'Raw Data'!E60, 'Raw Data'!O60&gt;'Raw Data'!P60), 'Raw Data'!C60, 0)</f>
        <v>0</v>
      </c>
      <c r="Q65">
        <f>IF(AND('Raw Data'!C60&gt;'Raw Data'!E60, 'Raw Data'!O60&lt;'Raw Data'!P60), 'Raw Data'!E60, 0)</f>
        <v>0</v>
      </c>
      <c r="R65">
        <f>IF(AND('Raw Data'!C60&lt;'Raw Data'!E60, 'Raw Data'!O60&lt;'Raw Data'!P60), 'Raw Data'!E60, 0)</f>
        <v>0</v>
      </c>
      <c r="S65">
        <f>IF(ISNUMBER('Raw Data'!C60), IF(_xlfn.XLOOKUP(SMALL('Raw Data'!C60:E60, 1), B65:D65, B65:D65, 0)&gt;0, SMALL('Raw Data'!C60:E60, 1), 0), 0)</f>
        <v>0</v>
      </c>
      <c r="T65">
        <f>IF(ISNUMBER('Raw Data'!C60), IF(_xlfn.XLOOKUP(SMALL('Raw Data'!C60:E60, 2), B65:D65, B65:D65, 0)&gt;0, SMALL('Raw Data'!C60:E60, 2), 0), 0)</f>
        <v>0</v>
      </c>
      <c r="U65">
        <f>IF(ISNUMBER('Raw Data'!C60), IF(_xlfn.XLOOKUP(SMALL('Raw Data'!C60:E60, 3), B65:D65, B65:D65, 0)&gt;0, SMALL('Raw Data'!C60:E60, 3), 0), 0)</f>
        <v>0</v>
      </c>
      <c r="V65">
        <f>IF(AND('Raw Data'!C60&lt;'Raw Data'!E60,'Raw Data'!O60&gt;'Raw Data'!P60),'Raw Data'!C60,IF(AND('Raw Data'!E60&lt;'Raw Data'!C60,'Raw Data'!P60&gt;'Raw Data'!O60),'Raw Data'!E60,0))</f>
        <v>0</v>
      </c>
      <c r="W65">
        <f>IF(AND('Raw Data'!C60&gt;'Raw Data'!E60,'Raw Data'!O60&gt;'Raw Data'!P60),'Raw Data'!C60,IF(AND('Raw Data'!E60&gt;'Raw Data'!C60,'Raw Data'!P60&gt;'Raw Data'!O60),'Raw Data'!E60,0))</f>
        <v>0</v>
      </c>
      <c r="X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Y65">
        <f>IF(AND('Raw Data'!D60&gt;4,'Raw Data'!O60&lt;'Raw Data'!P60),'Raw Data'!K60,IF(AND('Raw Data'!D60&gt;4,'Raw Data'!O60='Raw Data'!P60),0,IF('Raw Data'!O60='Raw Data'!P60,'Raw Data'!D60,0)))</f>
        <v>0</v>
      </c>
      <c r="Z65">
        <f>IF(AND('Raw Data'!D60&lt;4, 'Raw Data'!O60='Raw Data'!P60), 'Raw Data'!D60, 0)</f>
        <v>0</v>
      </c>
      <c r="AA65">
        <f t="shared" si="8"/>
        <v>0</v>
      </c>
      <c r="AB65">
        <f t="shared" si="9"/>
        <v>0</v>
      </c>
      <c r="AC65">
        <f t="shared" si="10"/>
        <v>0</v>
      </c>
    </row>
    <row r="66" spans="1:29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 'Raw Data'!O61&gt;'Raw Data'!P61), 'Raw Data'!C61, 0)</f>
        <v>0</v>
      </c>
      <c r="O66" t="b">
        <f>'Raw Data'!C61&lt;'Raw Data'!E61</f>
        <v>0</v>
      </c>
      <c r="P66">
        <f>IF(AND('Raw Data'!C61&gt;'Raw Data'!E61, 'Raw Data'!O61&gt;'Raw Data'!P61), 'Raw Data'!C61, 0)</f>
        <v>0</v>
      </c>
      <c r="Q66">
        <f>IF(AND('Raw Data'!C61&gt;'Raw Data'!E61, 'Raw Data'!O61&lt;'Raw Data'!P61), 'Raw Data'!E61, 0)</f>
        <v>0</v>
      </c>
      <c r="R66">
        <f>IF(AND('Raw Data'!C61&lt;'Raw Data'!E61, 'Raw Data'!O61&lt;'Raw Data'!P61), 'Raw Data'!E61, 0)</f>
        <v>0</v>
      </c>
      <c r="S66">
        <f>IF(ISNUMBER('Raw Data'!C61), IF(_xlfn.XLOOKUP(SMALL('Raw Data'!C61:E61, 1), B66:D66, B66:D66, 0)&gt;0, SMALL('Raw Data'!C61:E61, 1), 0), 0)</f>
        <v>0</v>
      </c>
      <c r="T66">
        <f>IF(ISNUMBER('Raw Data'!C61), IF(_xlfn.XLOOKUP(SMALL('Raw Data'!C61:E61, 2), B66:D66, B66:D66, 0)&gt;0, SMALL('Raw Data'!C61:E61, 2), 0), 0)</f>
        <v>0</v>
      </c>
      <c r="U66">
        <f>IF(ISNUMBER('Raw Data'!C61), IF(_xlfn.XLOOKUP(SMALL('Raw Data'!C61:E61, 3), B66:D66, B66:D66, 0)&gt;0, SMALL('Raw Data'!C61:E61, 3), 0), 0)</f>
        <v>0</v>
      </c>
      <c r="V66">
        <f>IF(AND('Raw Data'!C61&lt;'Raw Data'!E61,'Raw Data'!O61&gt;'Raw Data'!P61),'Raw Data'!C61,IF(AND('Raw Data'!E61&lt;'Raw Data'!C61,'Raw Data'!P61&gt;'Raw Data'!O61),'Raw Data'!E61,0))</f>
        <v>0</v>
      </c>
      <c r="W66">
        <f>IF(AND('Raw Data'!C61&gt;'Raw Data'!E61,'Raw Data'!O61&gt;'Raw Data'!P61),'Raw Data'!C61,IF(AND('Raw Data'!E61&gt;'Raw Data'!C61,'Raw Data'!P61&gt;'Raw Data'!O61),'Raw Data'!E61,0))</f>
        <v>0</v>
      </c>
      <c r="X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Y66">
        <f>IF(AND('Raw Data'!D61&gt;4,'Raw Data'!O61&lt;'Raw Data'!P61),'Raw Data'!K61,IF(AND('Raw Data'!D61&gt;4,'Raw Data'!O61='Raw Data'!P61),0,IF('Raw Data'!O61='Raw Data'!P61,'Raw Data'!D61,0)))</f>
        <v>0</v>
      </c>
      <c r="Z66">
        <f>IF(AND('Raw Data'!D61&lt;4, 'Raw Data'!O61='Raw Data'!P61), 'Raw Data'!D61, 0)</f>
        <v>0</v>
      </c>
      <c r="AA66">
        <f t="shared" si="8"/>
        <v>0</v>
      </c>
      <c r="AB66">
        <f t="shared" si="9"/>
        <v>0</v>
      </c>
      <c r="AC66">
        <f t="shared" si="10"/>
        <v>0</v>
      </c>
    </row>
    <row r="67" spans="1:29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 'Raw Data'!O62&gt;'Raw Data'!P62), 'Raw Data'!C62, 0)</f>
        <v>0</v>
      </c>
      <c r="O67" t="b">
        <f>'Raw Data'!C62&lt;'Raw Data'!E62</f>
        <v>0</v>
      </c>
      <c r="P67">
        <f>IF(AND('Raw Data'!C62&gt;'Raw Data'!E62, 'Raw Data'!O62&gt;'Raw Data'!P62), 'Raw Data'!C62, 0)</f>
        <v>0</v>
      </c>
      <c r="Q67">
        <f>IF(AND('Raw Data'!C62&gt;'Raw Data'!E62, 'Raw Data'!O62&lt;'Raw Data'!P62), 'Raw Data'!E62, 0)</f>
        <v>0</v>
      </c>
      <c r="R67">
        <f>IF(AND('Raw Data'!C62&lt;'Raw Data'!E62, 'Raw Data'!O62&lt;'Raw Data'!P62), 'Raw Data'!E62, 0)</f>
        <v>0</v>
      </c>
      <c r="S67">
        <f>IF(ISNUMBER('Raw Data'!C62), IF(_xlfn.XLOOKUP(SMALL('Raw Data'!C62:E62, 1), B67:D67, B67:D67, 0)&gt;0, SMALL('Raw Data'!C62:E62, 1), 0), 0)</f>
        <v>0</v>
      </c>
      <c r="T67">
        <f>IF(ISNUMBER('Raw Data'!C62), IF(_xlfn.XLOOKUP(SMALL('Raw Data'!C62:E62, 2), B67:D67, B67:D67, 0)&gt;0, SMALL('Raw Data'!C62:E62, 2), 0), 0)</f>
        <v>0</v>
      </c>
      <c r="U67">
        <f>IF(ISNUMBER('Raw Data'!C62), IF(_xlfn.XLOOKUP(SMALL('Raw Data'!C62:E62, 3), B67:D67, B67:D67, 0)&gt;0, SMALL('Raw Data'!C62:E62, 3), 0), 0)</f>
        <v>0</v>
      </c>
      <c r="V67">
        <f>IF(AND('Raw Data'!C62&lt;'Raw Data'!E62,'Raw Data'!O62&gt;'Raw Data'!P62),'Raw Data'!C62,IF(AND('Raw Data'!E62&lt;'Raw Data'!C62,'Raw Data'!P62&gt;'Raw Data'!O62),'Raw Data'!E62,0))</f>
        <v>0</v>
      </c>
      <c r="W67">
        <f>IF(AND('Raw Data'!C62&gt;'Raw Data'!E62,'Raw Data'!O62&gt;'Raw Data'!P62),'Raw Data'!C62,IF(AND('Raw Data'!E62&gt;'Raw Data'!C62,'Raw Data'!P62&gt;'Raw Data'!O62),'Raw Data'!E62,0))</f>
        <v>0</v>
      </c>
      <c r="X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Y67">
        <f>IF(AND('Raw Data'!D62&gt;4,'Raw Data'!O62&lt;'Raw Data'!P62),'Raw Data'!K62,IF(AND('Raw Data'!D62&gt;4,'Raw Data'!O62='Raw Data'!P62),0,IF('Raw Data'!O62='Raw Data'!P62,'Raw Data'!D62,0)))</f>
        <v>0</v>
      </c>
      <c r="Z67">
        <f>IF(AND('Raw Data'!D62&lt;4, 'Raw Data'!O62='Raw Data'!P62), 'Raw Data'!D62, 0)</f>
        <v>0</v>
      </c>
      <c r="AA67">
        <f t="shared" si="8"/>
        <v>0</v>
      </c>
      <c r="AB67">
        <f t="shared" si="9"/>
        <v>0</v>
      </c>
      <c r="AC67">
        <f t="shared" si="10"/>
        <v>0</v>
      </c>
    </row>
    <row r="68" spans="1:29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 'Raw Data'!O63&gt;'Raw Data'!P63), 'Raw Data'!C63, 0)</f>
        <v>0</v>
      </c>
      <c r="O68" t="b">
        <f>'Raw Data'!C63&lt;'Raw Data'!E63</f>
        <v>0</v>
      </c>
      <c r="P68">
        <f>IF(AND('Raw Data'!C63&gt;'Raw Data'!E63, 'Raw Data'!O63&gt;'Raw Data'!P63), 'Raw Data'!C63, 0)</f>
        <v>0</v>
      </c>
      <c r="Q68">
        <f>IF(AND('Raw Data'!C63&gt;'Raw Data'!E63, 'Raw Data'!O63&lt;'Raw Data'!P63), 'Raw Data'!E63, 0)</f>
        <v>0</v>
      </c>
      <c r="R68">
        <f>IF(AND('Raw Data'!C63&lt;'Raw Data'!E63, 'Raw Data'!O63&lt;'Raw Data'!P63), 'Raw Data'!E63, 0)</f>
        <v>0</v>
      </c>
      <c r="S68">
        <f>IF(ISNUMBER('Raw Data'!C63), IF(_xlfn.XLOOKUP(SMALL('Raw Data'!C63:E63, 1), B68:D68, B68:D68, 0)&gt;0, SMALL('Raw Data'!C63:E63, 1), 0), 0)</f>
        <v>0</v>
      </c>
      <c r="T68">
        <f>IF(ISNUMBER('Raw Data'!C63), IF(_xlfn.XLOOKUP(SMALL('Raw Data'!C63:E63, 2), B68:D68, B68:D68, 0)&gt;0, SMALL('Raw Data'!C63:E63, 2), 0), 0)</f>
        <v>0</v>
      </c>
      <c r="U68">
        <f>IF(ISNUMBER('Raw Data'!C63), IF(_xlfn.XLOOKUP(SMALL('Raw Data'!C63:E63, 3), B68:D68, B68:D68, 0)&gt;0, SMALL('Raw Data'!C63:E63, 3), 0), 0)</f>
        <v>0</v>
      </c>
      <c r="V68">
        <f>IF(AND('Raw Data'!C63&lt;'Raw Data'!E63,'Raw Data'!O63&gt;'Raw Data'!P63),'Raw Data'!C63,IF(AND('Raw Data'!E63&lt;'Raw Data'!C63,'Raw Data'!P63&gt;'Raw Data'!O63),'Raw Data'!E63,0))</f>
        <v>0</v>
      </c>
      <c r="W68">
        <f>IF(AND('Raw Data'!C63&gt;'Raw Data'!E63,'Raw Data'!O63&gt;'Raw Data'!P63),'Raw Data'!C63,IF(AND('Raw Data'!E63&gt;'Raw Data'!C63,'Raw Data'!P63&gt;'Raw Data'!O63),'Raw Data'!E63,0))</f>
        <v>0</v>
      </c>
      <c r="X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Y68">
        <f>IF(AND('Raw Data'!D63&gt;4,'Raw Data'!O63&lt;'Raw Data'!P63),'Raw Data'!K63,IF(AND('Raw Data'!D63&gt;4,'Raw Data'!O63='Raw Data'!P63),0,IF('Raw Data'!O63='Raw Data'!P63,'Raw Data'!D63,0)))</f>
        <v>0</v>
      </c>
      <c r="Z68">
        <f>IF(AND('Raw Data'!D63&lt;4, 'Raw Data'!O63='Raw Data'!P63), 'Raw Data'!D63, 0)</f>
        <v>0</v>
      </c>
      <c r="AA68">
        <f t="shared" si="8"/>
        <v>0</v>
      </c>
      <c r="AB68">
        <f t="shared" si="9"/>
        <v>0</v>
      </c>
      <c r="AC68">
        <f t="shared" si="10"/>
        <v>0</v>
      </c>
    </row>
    <row r="69" spans="1:29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 'Raw Data'!O64&gt;'Raw Data'!P64), 'Raw Data'!C64, 0)</f>
        <v>0</v>
      </c>
      <c r="O69" t="b">
        <f>'Raw Data'!C64&lt;'Raw Data'!E64</f>
        <v>0</v>
      </c>
      <c r="P69">
        <f>IF(AND('Raw Data'!C64&gt;'Raw Data'!E64, 'Raw Data'!O64&gt;'Raw Data'!P64), 'Raw Data'!C64, 0)</f>
        <v>0</v>
      </c>
      <c r="Q69">
        <f>IF(AND('Raw Data'!C64&gt;'Raw Data'!E64, 'Raw Data'!O64&lt;'Raw Data'!P64), 'Raw Data'!E64, 0)</f>
        <v>0</v>
      </c>
      <c r="R69">
        <f>IF(AND('Raw Data'!C64&lt;'Raw Data'!E64, 'Raw Data'!O64&lt;'Raw Data'!P64), 'Raw Data'!E64, 0)</f>
        <v>0</v>
      </c>
      <c r="S69">
        <f>IF(ISNUMBER('Raw Data'!C64), IF(_xlfn.XLOOKUP(SMALL('Raw Data'!C64:E64, 1), B69:D69, B69:D69, 0)&gt;0, SMALL('Raw Data'!C64:E64, 1), 0), 0)</f>
        <v>0</v>
      </c>
      <c r="T69">
        <f>IF(ISNUMBER('Raw Data'!C64), IF(_xlfn.XLOOKUP(SMALL('Raw Data'!C64:E64, 2), B69:D69, B69:D69, 0)&gt;0, SMALL('Raw Data'!C64:E64, 2), 0), 0)</f>
        <v>0</v>
      </c>
      <c r="U69">
        <f>IF(ISNUMBER('Raw Data'!C64), IF(_xlfn.XLOOKUP(SMALL('Raw Data'!C64:E64, 3), B69:D69, B69:D69, 0)&gt;0, SMALL('Raw Data'!C64:E64, 3), 0), 0)</f>
        <v>0</v>
      </c>
      <c r="V69">
        <f>IF(AND('Raw Data'!C64&lt;'Raw Data'!E64,'Raw Data'!O64&gt;'Raw Data'!P64),'Raw Data'!C64,IF(AND('Raw Data'!E64&lt;'Raw Data'!C64,'Raw Data'!P64&gt;'Raw Data'!O64),'Raw Data'!E64,0))</f>
        <v>0</v>
      </c>
      <c r="W69">
        <f>IF(AND('Raw Data'!C64&gt;'Raw Data'!E64,'Raw Data'!O64&gt;'Raw Data'!P64),'Raw Data'!C64,IF(AND('Raw Data'!E64&gt;'Raw Data'!C64,'Raw Data'!P64&gt;'Raw Data'!O64),'Raw Data'!E64,0))</f>
        <v>0</v>
      </c>
      <c r="X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Y69">
        <f>IF(AND('Raw Data'!D64&gt;4,'Raw Data'!O64&lt;'Raw Data'!P64),'Raw Data'!K64,IF(AND('Raw Data'!D64&gt;4,'Raw Data'!O64='Raw Data'!P64),0,IF('Raw Data'!O64='Raw Data'!P64,'Raw Data'!D64,0)))</f>
        <v>0</v>
      </c>
      <c r="Z69">
        <f>IF(AND('Raw Data'!D64&lt;4, 'Raw Data'!O64='Raw Data'!P64), 'Raw Data'!D64, 0)</f>
        <v>0</v>
      </c>
      <c r="AA69">
        <f t="shared" si="8"/>
        <v>0</v>
      </c>
      <c r="AB69">
        <f t="shared" si="9"/>
        <v>0</v>
      </c>
      <c r="AC69">
        <f t="shared" si="10"/>
        <v>0</v>
      </c>
    </row>
    <row r="70" spans="1:29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 'Raw Data'!O65&gt;'Raw Data'!P65), 'Raw Data'!C65, 0)</f>
        <v>0</v>
      </c>
      <c r="O70" t="b">
        <f>'Raw Data'!C65&lt;'Raw Data'!E65</f>
        <v>0</v>
      </c>
      <c r="P70">
        <f>IF(AND('Raw Data'!C65&gt;'Raw Data'!E65, 'Raw Data'!O65&gt;'Raw Data'!P65), 'Raw Data'!C65, 0)</f>
        <v>0</v>
      </c>
      <c r="Q70">
        <f>IF(AND('Raw Data'!C65&gt;'Raw Data'!E65, 'Raw Data'!O65&lt;'Raw Data'!P65), 'Raw Data'!E65, 0)</f>
        <v>0</v>
      </c>
      <c r="R70">
        <f>IF(AND('Raw Data'!C65&lt;'Raw Data'!E65, 'Raw Data'!O65&lt;'Raw Data'!P65), 'Raw Data'!E65, 0)</f>
        <v>0</v>
      </c>
      <c r="S70">
        <f>IF(ISNUMBER('Raw Data'!C65), IF(_xlfn.XLOOKUP(SMALL('Raw Data'!C65:E65, 1), B70:D70, B70:D70, 0)&gt;0, SMALL('Raw Data'!C65:E65, 1), 0), 0)</f>
        <v>0</v>
      </c>
      <c r="T70">
        <f>IF(ISNUMBER('Raw Data'!C65), IF(_xlfn.XLOOKUP(SMALL('Raw Data'!C65:E65, 2), B70:D70, B70:D70, 0)&gt;0, SMALL('Raw Data'!C65:E65, 2), 0), 0)</f>
        <v>0</v>
      </c>
      <c r="U70">
        <f>IF(ISNUMBER('Raw Data'!C65), IF(_xlfn.XLOOKUP(SMALL('Raw Data'!C65:E65, 3), B70:D70, B70:D70, 0)&gt;0, SMALL('Raw Data'!C65:E65, 3), 0), 0)</f>
        <v>0</v>
      </c>
      <c r="V70">
        <f>IF(AND('Raw Data'!C65&lt;'Raw Data'!E65,'Raw Data'!O65&gt;'Raw Data'!P65),'Raw Data'!C65,IF(AND('Raw Data'!E65&lt;'Raw Data'!C65,'Raw Data'!P65&gt;'Raw Data'!O65),'Raw Data'!E65,0))</f>
        <v>0</v>
      </c>
      <c r="W70">
        <f>IF(AND('Raw Data'!C65&gt;'Raw Data'!E65,'Raw Data'!O65&gt;'Raw Data'!P65),'Raw Data'!C65,IF(AND('Raw Data'!E65&gt;'Raw Data'!C65,'Raw Data'!P65&gt;'Raw Data'!O65),'Raw Data'!E65,0))</f>
        <v>0</v>
      </c>
      <c r="X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Y70">
        <f>IF(AND('Raw Data'!D65&gt;4,'Raw Data'!O65&lt;'Raw Data'!P65),'Raw Data'!K65,IF(AND('Raw Data'!D65&gt;4,'Raw Data'!O65='Raw Data'!P65),0,IF('Raw Data'!O65='Raw Data'!P65,'Raw Data'!D65,0)))</f>
        <v>0</v>
      </c>
      <c r="Z70">
        <f>IF(AND('Raw Data'!D65&lt;4, 'Raw Data'!O65='Raw Data'!P65), 'Raw Data'!D65, 0)</f>
        <v>0</v>
      </c>
      <c r="AA70">
        <f t="shared" si="8"/>
        <v>0</v>
      </c>
      <c r="AB70">
        <f t="shared" si="9"/>
        <v>0</v>
      </c>
      <c r="AC70">
        <f t="shared" si="10"/>
        <v>0</v>
      </c>
    </row>
    <row r="71" spans="1:29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 'Raw Data'!O66&gt;'Raw Data'!P66), 'Raw Data'!C66, 0)</f>
        <v>0</v>
      </c>
      <c r="O71" t="b">
        <f>'Raw Data'!C66&lt;'Raw Data'!E66</f>
        <v>0</v>
      </c>
      <c r="P71">
        <f>IF(AND('Raw Data'!C66&gt;'Raw Data'!E66, 'Raw Data'!O66&gt;'Raw Data'!P66), 'Raw Data'!C66, 0)</f>
        <v>0</v>
      </c>
      <c r="Q71">
        <f>IF(AND('Raw Data'!C66&gt;'Raw Data'!E66, 'Raw Data'!O66&lt;'Raw Data'!P66), 'Raw Data'!E66, 0)</f>
        <v>0</v>
      </c>
      <c r="R71">
        <f>IF(AND('Raw Data'!C66&lt;'Raw Data'!E66, 'Raw Data'!O66&lt;'Raw Data'!P66), 'Raw Data'!E66, 0)</f>
        <v>0</v>
      </c>
      <c r="S71">
        <f>IF(ISNUMBER('Raw Data'!C66), IF(_xlfn.XLOOKUP(SMALL('Raw Data'!C66:E66, 1), B71:D71, B71:D71, 0)&gt;0, SMALL('Raw Data'!C66:E66, 1), 0), 0)</f>
        <v>0</v>
      </c>
      <c r="T71">
        <f>IF(ISNUMBER('Raw Data'!C66), IF(_xlfn.XLOOKUP(SMALL('Raw Data'!C66:E66, 2), B71:D71, B71:D71, 0)&gt;0, SMALL('Raw Data'!C66:E66, 2), 0), 0)</f>
        <v>0</v>
      </c>
      <c r="U71">
        <f>IF(ISNUMBER('Raw Data'!C66), IF(_xlfn.XLOOKUP(SMALL('Raw Data'!C66:E66, 3), B71:D71, B71:D71, 0)&gt;0, SMALL('Raw Data'!C66:E66, 3), 0), 0)</f>
        <v>0</v>
      </c>
      <c r="V71">
        <f>IF(AND('Raw Data'!C66&lt;'Raw Data'!E66,'Raw Data'!O66&gt;'Raw Data'!P66),'Raw Data'!C66,IF(AND('Raw Data'!E66&lt;'Raw Data'!C66,'Raw Data'!P66&gt;'Raw Data'!O66),'Raw Data'!E66,0))</f>
        <v>0</v>
      </c>
      <c r="W71">
        <f>IF(AND('Raw Data'!C66&gt;'Raw Data'!E66,'Raw Data'!O66&gt;'Raw Data'!P66),'Raw Data'!C66,IF(AND('Raw Data'!E66&gt;'Raw Data'!C66,'Raw Data'!P66&gt;'Raw Data'!O66),'Raw Data'!E66,0))</f>
        <v>0</v>
      </c>
      <c r="X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Y71">
        <f>IF(AND('Raw Data'!D66&gt;4,'Raw Data'!O66&lt;'Raw Data'!P66),'Raw Data'!K66,IF(AND('Raw Data'!D66&gt;4,'Raw Data'!O66='Raw Data'!P66),0,IF('Raw Data'!O66='Raw Data'!P66,'Raw Data'!D66,0)))</f>
        <v>0</v>
      </c>
      <c r="Z71">
        <f>IF(AND('Raw Data'!D66&lt;4, 'Raw Data'!O66='Raw Data'!P66), 'Raw Data'!D66, 0)</f>
        <v>0</v>
      </c>
      <c r="AA71">
        <f t="shared" ref="AA71:AA134" si="11">IF(AND(W71&gt;0, F71&gt;0), F71*W71, 0)</f>
        <v>0</v>
      </c>
      <c r="AB71">
        <f t="shared" ref="AB71:AB134" si="12">IF(AND(C71&gt;0, E71&gt;0), E71*C71, 0)</f>
        <v>0</v>
      </c>
      <c r="AC71">
        <f t="shared" ref="AC71:AC134" si="13">IF(AND(F71, D71), D71*F71, 0)</f>
        <v>0</v>
      </c>
    </row>
    <row r="72" spans="1:29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 'Raw Data'!O67&gt;'Raw Data'!P67), 'Raw Data'!C67, 0)</f>
        <v>0</v>
      </c>
      <c r="O72" t="b">
        <f>'Raw Data'!C67&lt;'Raw Data'!E67</f>
        <v>0</v>
      </c>
      <c r="P72">
        <f>IF(AND('Raw Data'!C67&gt;'Raw Data'!E67, 'Raw Data'!O67&gt;'Raw Data'!P67), 'Raw Data'!C67, 0)</f>
        <v>0</v>
      </c>
      <c r="Q72">
        <f>IF(AND('Raw Data'!C67&gt;'Raw Data'!E67, 'Raw Data'!O67&lt;'Raw Data'!P67), 'Raw Data'!E67, 0)</f>
        <v>0</v>
      </c>
      <c r="R72">
        <f>IF(AND('Raw Data'!C67&lt;'Raw Data'!E67, 'Raw Data'!O67&lt;'Raw Data'!P67), 'Raw Data'!E67, 0)</f>
        <v>0</v>
      </c>
      <c r="S72">
        <f>IF(ISNUMBER('Raw Data'!C67), IF(_xlfn.XLOOKUP(SMALL('Raw Data'!C67:E67, 1), B72:D72, B72:D72, 0)&gt;0, SMALL('Raw Data'!C67:E67, 1), 0), 0)</f>
        <v>0</v>
      </c>
      <c r="T72">
        <f>IF(ISNUMBER('Raw Data'!C67), IF(_xlfn.XLOOKUP(SMALL('Raw Data'!C67:E67, 2), B72:D72, B72:D72, 0)&gt;0, SMALL('Raw Data'!C67:E67, 2), 0), 0)</f>
        <v>0</v>
      </c>
      <c r="U72">
        <f>IF(ISNUMBER('Raw Data'!C67), IF(_xlfn.XLOOKUP(SMALL('Raw Data'!C67:E67, 3), B72:D72, B72:D72, 0)&gt;0, SMALL('Raw Data'!C67:E67, 3), 0), 0)</f>
        <v>0</v>
      </c>
      <c r="V72">
        <f>IF(AND('Raw Data'!C67&lt;'Raw Data'!E67,'Raw Data'!O67&gt;'Raw Data'!P67),'Raw Data'!C67,IF(AND('Raw Data'!E67&lt;'Raw Data'!C67,'Raw Data'!P67&gt;'Raw Data'!O67),'Raw Data'!E67,0))</f>
        <v>0</v>
      </c>
      <c r="W72">
        <f>IF(AND('Raw Data'!C67&gt;'Raw Data'!E67,'Raw Data'!O67&gt;'Raw Data'!P67),'Raw Data'!C67,IF(AND('Raw Data'!E67&gt;'Raw Data'!C67,'Raw Data'!P67&gt;'Raw Data'!O67),'Raw Data'!E67,0))</f>
        <v>0</v>
      </c>
      <c r="X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Y72">
        <f>IF(AND('Raw Data'!D67&gt;4,'Raw Data'!O67&lt;'Raw Data'!P67),'Raw Data'!K67,IF(AND('Raw Data'!D67&gt;4,'Raw Data'!O67='Raw Data'!P67),0,IF('Raw Data'!O67='Raw Data'!P67,'Raw Data'!D67,0)))</f>
        <v>0</v>
      </c>
      <c r="Z72">
        <f>IF(AND('Raw Data'!D67&lt;4, 'Raw Data'!O67='Raw Data'!P67), 'Raw Data'!D67, 0)</f>
        <v>0</v>
      </c>
      <c r="AA72">
        <f t="shared" si="11"/>
        <v>0</v>
      </c>
      <c r="AB72">
        <f t="shared" si="12"/>
        <v>0</v>
      </c>
      <c r="AC72">
        <f t="shared" si="13"/>
        <v>0</v>
      </c>
    </row>
    <row r="73" spans="1:29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 'Raw Data'!O68&gt;'Raw Data'!P68), 'Raw Data'!C68, 0)</f>
        <v>0</v>
      </c>
      <c r="O73" t="b">
        <f>'Raw Data'!C68&lt;'Raw Data'!E68</f>
        <v>0</v>
      </c>
      <c r="P73">
        <f>IF(AND('Raw Data'!C68&gt;'Raw Data'!E68, 'Raw Data'!O68&gt;'Raw Data'!P68), 'Raw Data'!C68, 0)</f>
        <v>0</v>
      </c>
      <c r="Q73">
        <f>IF(AND('Raw Data'!C68&gt;'Raw Data'!E68, 'Raw Data'!O68&lt;'Raw Data'!P68), 'Raw Data'!E68, 0)</f>
        <v>0</v>
      </c>
      <c r="R73">
        <f>IF(AND('Raw Data'!C68&lt;'Raw Data'!E68, 'Raw Data'!O68&lt;'Raw Data'!P68), 'Raw Data'!E68, 0)</f>
        <v>0</v>
      </c>
      <c r="S73">
        <f>IF(ISNUMBER('Raw Data'!C68), IF(_xlfn.XLOOKUP(SMALL('Raw Data'!C68:E68, 1), B73:D73, B73:D73, 0)&gt;0, SMALL('Raw Data'!C68:E68, 1), 0), 0)</f>
        <v>0</v>
      </c>
      <c r="T73">
        <f>IF(ISNUMBER('Raw Data'!C68), IF(_xlfn.XLOOKUP(SMALL('Raw Data'!C68:E68, 2), B73:D73, B73:D73, 0)&gt;0, SMALL('Raw Data'!C68:E68, 2), 0), 0)</f>
        <v>0</v>
      </c>
      <c r="U73">
        <f>IF(ISNUMBER('Raw Data'!C68), IF(_xlfn.XLOOKUP(SMALL('Raw Data'!C68:E68, 3), B73:D73, B73:D73, 0)&gt;0, SMALL('Raw Data'!C68:E68, 3), 0), 0)</f>
        <v>0</v>
      </c>
      <c r="V73">
        <f>IF(AND('Raw Data'!C68&lt;'Raw Data'!E68,'Raw Data'!O68&gt;'Raw Data'!P68),'Raw Data'!C68,IF(AND('Raw Data'!E68&lt;'Raw Data'!C68,'Raw Data'!P68&gt;'Raw Data'!O68),'Raw Data'!E68,0))</f>
        <v>0</v>
      </c>
      <c r="W73">
        <f>IF(AND('Raw Data'!C68&gt;'Raw Data'!E68,'Raw Data'!O68&gt;'Raw Data'!P68),'Raw Data'!C68,IF(AND('Raw Data'!E68&gt;'Raw Data'!C68,'Raw Data'!P68&gt;'Raw Data'!O68),'Raw Data'!E68,0))</f>
        <v>0</v>
      </c>
      <c r="X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Y73">
        <f>IF(AND('Raw Data'!D68&gt;4,'Raw Data'!O68&lt;'Raw Data'!P68),'Raw Data'!K68,IF(AND('Raw Data'!D68&gt;4,'Raw Data'!O68='Raw Data'!P68),0,IF('Raw Data'!O68='Raw Data'!P68,'Raw Data'!D68,0)))</f>
        <v>0</v>
      </c>
      <c r="Z73">
        <f>IF(AND('Raw Data'!D68&lt;4, 'Raw Data'!O68='Raw Data'!P68), 'Raw Data'!D68, 0)</f>
        <v>0</v>
      </c>
      <c r="AA73">
        <f t="shared" si="11"/>
        <v>0</v>
      </c>
      <c r="AB73">
        <f t="shared" si="12"/>
        <v>0</v>
      </c>
      <c r="AC73">
        <f t="shared" si="13"/>
        <v>0</v>
      </c>
    </row>
    <row r="74" spans="1:29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 'Raw Data'!O69&gt;'Raw Data'!P69), 'Raw Data'!C69, 0)</f>
        <v>0</v>
      </c>
      <c r="O74" t="b">
        <f>'Raw Data'!C69&lt;'Raw Data'!E69</f>
        <v>0</v>
      </c>
      <c r="P74">
        <f>IF(AND('Raw Data'!C69&gt;'Raw Data'!E69, 'Raw Data'!O69&gt;'Raw Data'!P69), 'Raw Data'!C69, 0)</f>
        <v>0</v>
      </c>
      <c r="Q74">
        <f>IF(AND('Raw Data'!C69&gt;'Raw Data'!E69, 'Raw Data'!O69&lt;'Raw Data'!P69), 'Raw Data'!E69, 0)</f>
        <v>0</v>
      </c>
      <c r="R74">
        <f>IF(AND('Raw Data'!C69&lt;'Raw Data'!E69, 'Raw Data'!O69&lt;'Raw Data'!P69), 'Raw Data'!E69, 0)</f>
        <v>0</v>
      </c>
      <c r="S74">
        <f>IF(ISNUMBER('Raw Data'!C69), IF(_xlfn.XLOOKUP(SMALL('Raw Data'!C69:E69, 1), B74:D74, B74:D74, 0)&gt;0, SMALL('Raw Data'!C69:E69, 1), 0), 0)</f>
        <v>0</v>
      </c>
      <c r="T74">
        <f>IF(ISNUMBER('Raw Data'!C69), IF(_xlfn.XLOOKUP(SMALL('Raw Data'!C69:E69, 2), B74:D74, B74:D74, 0)&gt;0, SMALL('Raw Data'!C69:E69, 2), 0), 0)</f>
        <v>0</v>
      </c>
      <c r="U74">
        <f>IF(ISNUMBER('Raw Data'!C69), IF(_xlfn.XLOOKUP(SMALL('Raw Data'!C69:E69, 3), B74:D74, B74:D74, 0)&gt;0, SMALL('Raw Data'!C69:E69, 3), 0), 0)</f>
        <v>0</v>
      </c>
      <c r="V74">
        <f>IF(AND('Raw Data'!C69&lt;'Raw Data'!E69,'Raw Data'!O69&gt;'Raw Data'!P69),'Raw Data'!C69,IF(AND('Raw Data'!E69&lt;'Raw Data'!C69,'Raw Data'!P69&gt;'Raw Data'!O69),'Raw Data'!E69,0))</f>
        <v>0</v>
      </c>
      <c r="W74">
        <f>IF(AND('Raw Data'!C69&gt;'Raw Data'!E69,'Raw Data'!O69&gt;'Raw Data'!P69),'Raw Data'!C69,IF(AND('Raw Data'!E69&gt;'Raw Data'!C69,'Raw Data'!P69&gt;'Raw Data'!O69),'Raw Data'!E69,0))</f>
        <v>0</v>
      </c>
      <c r="X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Y74">
        <f>IF(AND('Raw Data'!D69&gt;4,'Raw Data'!O69&lt;'Raw Data'!P69),'Raw Data'!K69,IF(AND('Raw Data'!D69&gt;4,'Raw Data'!O69='Raw Data'!P69),0,IF('Raw Data'!O69='Raw Data'!P69,'Raw Data'!D69,0)))</f>
        <v>0</v>
      </c>
      <c r="Z74">
        <f>IF(AND('Raw Data'!D69&lt;4, 'Raw Data'!O69='Raw Data'!P69), 'Raw Data'!D69, 0)</f>
        <v>0</v>
      </c>
      <c r="AA74">
        <f t="shared" si="11"/>
        <v>0</v>
      </c>
      <c r="AB74">
        <f t="shared" si="12"/>
        <v>0</v>
      </c>
      <c r="AC74">
        <f t="shared" si="13"/>
        <v>0</v>
      </c>
    </row>
    <row r="75" spans="1:29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 'Raw Data'!O70&gt;'Raw Data'!P70), 'Raw Data'!C70, 0)</f>
        <v>0</v>
      </c>
      <c r="O75" t="b">
        <f>'Raw Data'!C70&lt;'Raw Data'!E70</f>
        <v>0</v>
      </c>
      <c r="P75">
        <f>IF(AND('Raw Data'!C70&gt;'Raw Data'!E70, 'Raw Data'!O70&gt;'Raw Data'!P70), 'Raw Data'!C70, 0)</f>
        <v>0</v>
      </c>
      <c r="Q75">
        <f>IF(AND('Raw Data'!C70&gt;'Raw Data'!E70, 'Raw Data'!O70&lt;'Raw Data'!P70), 'Raw Data'!E70, 0)</f>
        <v>0</v>
      </c>
      <c r="R75">
        <f>IF(AND('Raw Data'!C70&lt;'Raw Data'!E70, 'Raw Data'!O70&lt;'Raw Data'!P70), 'Raw Data'!E70, 0)</f>
        <v>0</v>
      </c>
      <c r="S75">
        <f>IF(ISNUMBER('Raw Data'!C70), IF(_xlfn.XLOOKUP(SMALL('Raw Data'!C70:E70, 1), B75:D75, B75:D75, 0)&gt;0, SMALL('Raw Data'!C70:E70, 1), 0), 0)</f>
        <v>0</v>
      </c>
      <c r="T75">
        <f>IF(ISNUMBER('Raw Data'!C70), IF(_xlfn.XLOOKUP(SMALL('Raw Data'!C70:E70, 2), B75:D75, B75:D75, 0)&gt;0, SMALL('Raw Data'!C70:E70, 2), 0), 0)</f>
        <v>0</v>
      </c>
      <c r="U75">
        <f>IF(ISNUMBER('Raw Data'!C70), IF(_xlfn.XLOOKUP(SMALL('Raw Data'!C70:E70, 3), B75:D75, B75:D75, 0)&gt;0, SMALL('Raw Data'!C70:E70, 3), 0), 0)</f>
        <v>0</v>
      </c>
      <c r="V75">
        <f>IF(AND('Raw Data'!C70&lt;'Raw Data'!E70,'Raw Data'!O70&gt;'Raw Data'!P70),'Raw Data'!C70,IF(AND('Raw Data'!E70&lt;'Raw Data'!C70,'Raw Data'!P70&gt;'Raw Data'!O70),'Raw Data'!E70,0))</f>
        <v>0</v>
      </c>
      <c r="W75">
        <f>IF(AND('Raw Data'!C70&gt;'Raw Data'!E70,'Raw Data'!O70&gt;'Raw Data'!P70),'Raw Data'!C70,IF(AND('Raw Data'!E70&gt;'Raw Data'!C70,'Raw Data'!P70&gt;'Raw Data'!O70),'Raw Data'!E70,0))</f>
        <v>0</v>
      </c>
      <c r="X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Y75">
        <f>IF(AND('Raw Data'!D70&gt;4,'Raw Data'!O70&lt;'Raw Data'!P70),'Raw Data'!K70,IF(AND('Raw Data'!D70&gt;4,'Raw Data'!O70='Raw Data'!P70),0,IF('Raw Data'!O70='Raw Data'!P70,'Raw Data'!D70,0)))</f>
        <v>0</v>
      </c>
      <c r="Z75">
        <f>IF(AND('Raw Data'!D70&lt;4, 'Raw Data'!O70='Raw Data'!P70), 'Raw Data'!D70, 0)</f>
        <v>0</v>
      </c>
      <c r="AA75">
        <f t="shared" si="11"/>
        <v>0</v>
      </c>
      <c r="AB75">
        <f t="shared" si="12"/>
        <v>0</v>
      </c>
      <c r="AC75">
        <f t="shared" si="13"/>
        <v>0</v>
      </c>
    </row>
    <row r="76" spans="1:29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 'Raw Data'!O71&gt;'Raw Data'!P71), 'Raw Data'!C71, 0)</f>
        <v>0</v>
      </c>
      <c r="O76" t="b">
        <f>'Raw Data'!C71&lt;'Raw Data'!E71</f>
        <v>0</v>
      </c>
      <c r="P76">
        <f>IF(AND('Raw Data'!C71&gt;'Raw Data'!E71, 'Raw Data'!O71&gt;'Raw Data'!P71), 'Raw Data'!C71, 0)</f>
        <v>0</v>
      </c>
      <c r="Q76">
        <f>IF(AND('Raw Data'!C71&gt;'Raw Data'!E71, 'Raw Data'!O71&lt;'Raw Data'!P71), 'Raw Data'!E71, 0)</f>
        <v>0</v>
      </c>
      <c r="R76">
        <f>IF(AND('Raw Data'!C71&lt;'Raw Data'!E71, 'Raw Data'!O71&lt;'Raw Data'!P71), 'Raw Data'!E71, 0)</f>
        <v>0</v>
      </c>
      <c r="S76">
        <f>IF(ISNUMBER('Raw Data'!C71), IF(_xlfn.XLOOKUP(SMALL('Raw Data'!C71:E71, 1), B76:D76, B76:D76, 0)&gt;0, SMALL('Raw Data'!C71:E71, 1), 0), 0)</f>
        <v>0</v>
      </c>
      <c r="T76">
        <f>IF(ISNUMBER('Raw Data'!C71), IF(_xlfn.XLOOKUP(SMALL('Raw Data'!C71:E71, 2), B76:D76, B76:D76, 0)&gt;0, SMALL('Raw Data'!C71:E71, 2), 0), 0)</f>
        <v>0</v>
      </c>
      <c r="U76">
        <f>IF(ISNUMBER('Raw Data'!C71), IF(_xlfn.XLOOKUP(SMALL('Raw Data'!C71:E71, 3), B76:D76, B76:D76, 0)&gt;0, SMALL('Raw Data'!C71:E71, 3), 0), 0)</f>
        <v>0</v>
      </c>
      <c r="V76">
        <f>IF(AND('Raw Data'!C71&lt;'Raw Data'!E71,'Raw Data'!O71&gt;'Raw Data'!P71),'Raw Data'!C71,IF(AND('Raw Data'!E71&lt;'Raw Data'!C71,'Raw Data'!P71&gt;'Raw Data'!O71),'Raw Data'!E71,0))</f>
        <v>0</v>
      </c>
      <c r="W76">
        <f>IF(AND('Raw Data'!C71&gt;'Raw Data'!E71,'Raw Data'!O71&gt;'Raw Data'!P71),'Raw Data'!C71,IF(AND('Raw Data'!E71&gt;'Raw Data'!C71,'Raw Data'!P71&gt;'Raw Data'!O71),'Raw Data'!E71,0))</f>
        <v>0</v>
      </c>
      <c r="X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Y76">
        <f>IF(AND('Raw Data'!D71&gt;4,'Raw Data'!O71&lt;'Raw Data'!P71),'Raw Data'!K71,IF(AND('Raw Data'!D71&gt;4,'Raw Data'!O71='Raw Data'!P71),0,IF('Raw Data'!O71='Raw Data'!P71,'Raw Data'!D71,0)))</f>
        <v>0</v>
      </c>
      <c r="Z76">
        <f>IF(AND('Raw Data'!D71&lt;4, 'Raw Data'!O71='Raw Data'!P71), 'Raw Data'!D71, 0)</f>
        <v>0</v>
      </c>
      <c r="AA76">
        <f t="shared" si="11"/>
        <v>0</v>
      </c>
      <c r="AB76">
        <f t="shared" si="12"/>
        <v>0</v>
      </c>
      <c r="AC76">
        <f t="shared" si="13"/>
        <v>0</v>
      </c>
    </row>
    <row r="77" spans="1:29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 'Raw Data'!O72&gt;'Raw Data'!P72), 'Raw Data'!C72, 0)</f>
        <v>0</v>
      </c>
      <c r="O77" t="b">
        <f>'Raw Data'!C72&lt;'Raw Data'!E72</f>
        <v>0</v>
      </c>
      <c r="P77">
        <f>IF(AND('Raw Data'!C72&gt;'Raw Data'!E72, 'Raw Data'!O72&gt;'Raw Data'!P72), 'Raw Data'!C72, 0)</f>
        <v>0</v>
      </c>
      <c r="Q77">
        <f>IF(AND('Raw Data'!C72&gt;'Raw Data'!E72, 'Raw Data'!O72&lt;'Raw Data'!P72), 'Raw Data'!E72, 0)</f>
        <v>0</v>
      </c>
      <c r="R77">
        <f>IF(AND('Raw Data'!C72&lt;'Raw Data'!E72, 'Raw Data'!O72&lt;'Raw Data'!P72), 'Raw Data'!E72, 0)</f>
        <v>0</v>
      </c>
      <c r="S77">
        <f>IF(ISNUMBER('Raw Data'!C72), IF(_xlfn.XLOOKUP(SMALL('Raw Data'!C72:E72, 1), B77:D77, B77:D77, 0)&gt;0, SMALL('Raw Data'!C72:E72, 1), 0), 0)</f>
        <v>0</v>
      </c>
      <c r="T77">
        <f>IF(ISNUMBER('Raw Data'!C72), IF(_xlfn.XLOOKUP(SMALL('Raw Data'!C72:E72, 2), B77:D77, B77:D77, 0)&gt;0, SMALL('Raw Data'!C72:E72, 2), 0), 0)</f>
        <v>0</v>
      </c>
      <c r="U77">
        <f>IF(ISNUMBER('Raw Data'!C72), IF(_xlfn.XLOOKUP(SMALL('Raw Data'!C72:E72, 3), B77:D77, B77:D77, 0)&gt;0, SMALL('Raw Data'!C72:E72, 3), 0), 0)</f>
        <v>0</v>
      </c>
      <c r="V77">
        <f>IF(AND('Raw Data'!C72&lt;'Raw Data'!E72,'Raw Data'!O72&gt;'Raw Data'!P72),'Raw Data'!C72,IF(AND('Raw Data'!E72&lt;'Raw Data'!C72,'Raw Data'!P72&gt;'Raw Data'!O72),'Raw Data'!E72,0))</f>
        <v>0</v>
      </c>
      <c r="W77">
        <f>IF(AND('Raw Data'!C72&gt;'Raw Data'!E72,'Raw Data'!O72&gt;'Raw Data'!P72),'Raw Data'!C72,IF(AND('Raw Data'!E72&gt;'Raw Data'!C72,'Raw Data'!P72&gt;'Raw Data'!O72),'Raw Data'!E72,0))</f>
        <v>0</v>
      </c>
      <c r="X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Y77">
        <f>IF(AND('Raw Data'!D72&gt;4,'Raw Data'!O72&lt;'Raw Data'!P72),'Raw Data'!K72,IF(AND('Raw Data'!D72&gt;4,'Raw Data'!O72='Raw Data'!P72),0,IF('Raw Data'!O72='Raw Data'!P72,'Raw Data'!D72,0)))</f>
        <v>0</v>
      </c>
      <c r="Z77">
        <f>IF(AND('Raw Data'!D72&lt;4, 'Raw Data'!O72='Raw Data'!P72), 'Raw Data'!D72, 0)</f>
        <v>0</v>
      </c>
      <c r="AA77">
        <f t="shared" si="11"/>
        <v>0</v>
      </c>
      <c r="AB77">
        <f t="shared" si="12"/>
        <v>0</v>
      </c>
      <c r="AC77">
        <f t="shared" si="13"/>
        <v>0</v>
      </c>
    </row>
    <row r="78" spans="1:29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 'Raw Data'!O73&gt;'Raw Data'!P73), 'Raw Data'!C73, 0)</f>
        <v>0</v>
      </c>
      <c r="O78" t="b">
        <f>'Raw Data'!C73&lt;'Raw Data'!E73</f>
        <v>0</v>
      </c>
      <c r="P78">
        <f>IF(AND('Raw Data'!C73&gt;'Raw Data'!E73, 'Raw Data'!O73&gt;'Raw Data'!P73), 'Raw Data'!C73, 0)</f>
        <v>0</v>
      </c>
      <c r="Q78">
        <f>IF(AND('Raw Data'!C73&gt;'Raw Data'!E73, 'Raw Data'!O73&lt;'Raw Data'!P73), 'Raw Data'!E73, 0)</f>
        <v>0</v>
      </c>
      <c r="R78">
        <f>IF(AND('Raw Data'!C73&lt;'Raw Data'!E73, 'Raw Data'!O73&lt;'Raw Data'!P73), 'Raw Data'!E73, 0)</f>
        <v>0</v>
      </c>
      <c r="S78">
        <f>IF(ISNUMBER('Raw Data'!C73), IF(_xlfn.XLOOKUP(SMALL('Raw Data'!C73:E73, 1), B78:D78, B78:D78, 0)&gt;0, SMALL('Raw Data'!C73:E73, 1), 0), 0)</f>
        <v>0</v>
      </c>
      <c r="T78">
        <f>IF(ISNUMBER('Raw Data'!C73), IF(_xlfn.XLOOKUP(SMALL('Raw Data'!C73:E73, 2), B78:D78, B78:D78, 0)&gt;0, SMALL('Raw Data'!C73:E73, 2), 0), 0)</f>
        <v>0</v>
      </c>
      <c r="U78">
        <f>IF(ISNUMBER('Raw Data'!C73), IF(_xlfn.XLOOKUP(SMALL('Raw Data'!C73:E73, 3), B78:D78, B78:D78, 0)&gt;0, SMALL('Raw Data'!C73:E73, 3), 0), 0)</f>
        <v>0</v>
      </c>
      <c r="V78">
        <f>IF(AND('Raw Data'!C73&lt;'Raw Data'!E73,'Raw Data'!O73&gt;'Raw Data'!P73),'Raw Data'!C73,IF(AND('Raw Data'!E73&lt;'Raw Data'!C73,'Raw Data'!P73&gt;'Raw Data'!O73),'Raw Data'!E73,0))</f>
        <v>0</v>
      </c>
      <c r="W78">
        <f>IF(AND('Raw Data'!C73&gt;'Raw Data'!E73,'Raw Data'!O73&gt;'Raw Data'!P73),'Raw Data'!C73,IF(AND('Raw Data'!E73&gt;'Raw Data'!C73,'Raw Data'!P73&gt;'Raw Data'!O73),'Raw Data'!E73,0))</f>
        <v>0</v>
      </c>
      <c r="X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Y78">
        <f>IF(AND('Raw Data'!D73&gt;4,'Raw Data'!O73&lt;'Raw Data'!P73),'Raw Data'!K73,IF(AND('Raw Data'!D73&gt;4,'Raw Data'!O73='Raw Data'!P73),0,IF('Raw Data'!O73='Raw Data'!P73,'Raw Data'!D73,0)))</f>
        <v>0</v>
      </c>
      <c r="Z78">
        <f>IF(AND('Raw Data'!D73&lt;4, 'Raw Data'!O73='Raw Data'!P73), 'Raw Data'!D73, 0)</f>
        <v>0</v>
      </c>
      <c r="AA78">
        <f t="shared" si="11"/>
        <v>0</v>
      </c>
      <c r="AB78">
        <f t="shared" si="12"/>
        <v>0</v>
      </c>
      <c r="AC78">
        <f t="shared" si="13"/>
        <v>0</v>
      </c>
    </row>
    <row r="79" spans="1:29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 'Raw Data'!O74&gt;'Raw Data'!P74), 'Raw Data'!C74, 0)</f>
        <v>0</v>
      </c>
      <c r="O79" t="b">
        <f>'Raw Data'!C74&lt;'Raw Data'!E74</f>
        <v>0</v>
      </c>
      <c r="P79">
        <f>IF(AND('Raw Data'!C74&gt;'Raw Data'!E74, 'Raw Data'!O74&gt;'Raw Data'!P74), 'Raw Data'!C74, 0)</f>
        <v>0</v>
      </c>
      <c r="Q79">
        <f>IF(AND('Raw Data'!C74&gt;'Raw Data'!E74, 'Raw Data'!O74&lt;'Raw Data'!P74), 'Raw Data'!E74, 0)</f>
        <v>0</v>
      </c>
      <c r="R79">
        <f>IF(AND('Raw Data'!C74&lt;'Raw Data'!E74, 'Raw Data'!O74&lt;'Raw Data'!P74), 'Raw Data'!E74, 0)</f>
        <v>0</v>
      </c>
      <c r="S79">
        <f>IF(ISNUMBER('Raw Data'!C74), IF(_xlfn.XLOOKUP(SMALL('Raw Data'!C74:E74, 1), B79:D79, B79:D79, 0)&gt;0, SMALL('Raw Data'!C74:E74, 1), 0), 0)</f>
        <v>0</v>
      </c>
      <c r="T79">
        <f>IF(ISNUMBER('Raw Data'!C74), IF(_xlfn.XLOOKUP(SMALL('Raw Data'!C74:E74, 2), B79:D79, B79:D79, 0)&gt;0, SMALL('Raw Data'!C74:E74, 2), 0), 0)</f>
        <v>0</v>
      </c>
      <c r="U79">
        <f>IF(ISNUMBER('Raw Data'!C74), IF(_xlfn.XLOOKUP(SMALL('Raw Data'!C74:E74, 3), B79:D79, B79:D79, 0)&gt;0, SMALL('Raw Data'!C74:E74, 3), 0), 0)</f>
        <v>0</v>
      </c>
      <c r="V79">
        <f>IF(AND('Raw Data'!C74&lt;'Raw Data'!E74,'Raw Data'!O74&gt;'Raw Data'!P74),'Raw Data'!C74,IF(AND('Raw Data'!E74&lt;'Raw Data'!C74,'Raw Data'!P74&gt;'Raw Data'!O74),'Raw Data'!E74,0))</f>
        <v>0</v>
      </c>
      <c r="W79">
        <f>IF(AND('Raw Data'!C74&gt;'Raw Data'!E74,'Raw Data'!O74&gt;'Raw Data'!P74),'Raw Data'!C74,IF(AND('Raw Data'!E74&gt;'Raw Data'!C74,'Raw Data'!P74&gt;'Raw Data'!O74),'Raw Data'!E74,0))</f>
        <v>0</v>
      </c>
      <c r="X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Y79">
        <f>IF(AND('Raw Data'!D74&gt;4,'Raw Data'!O74&lt;'Raw Data'!P74),'Raw Data'!K74,IF(AND('Raw Data'!D74&gt;4,'Raw Data'!O74='Raw Data'!P74),0,IF('Raw Data'!O74='Raw Data'!P74,'Raw Data'!D74,0)))</f>
        <v>0</v>
      </c>
      <c r="Z79">
        <f>IF(AND('Raw Data'!D74&lt;4, 'Raw Data'!O74='Raw Data'!P74), 'Raw Data'!D74, 0)</f>
        <v>0</v>
      </c>
      <c r="AA79">
        <f t="shared" si="11"/>
        <v>0</v>
      </c>
      <c r="AB79">
        <f t="shared" si="12"/>
        <v>0</v>
      </c>
      <c r="AC79">
        <f t="shared" si="13"/>
        <v>0</v>
      </c>
    </row>
    <row r="80" spans="1:29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 'Raw Data'!O75&gt;'Raw Data'!P75), 'Raw Data'!C75, 0)</f>
        <v>0</v>
      </c>
      <c r="O80" t="b">
        <f>'Raw Data'!C75&lt;'Raw Data'!E75</f>
        <v>0</v>
      </c>
      <c r="P80">
        <f>IF(AND('Raw Data'!C75&gt;'Raw Data'!E75, 'Raw Data'!O75&gt;'Raw Data'!P75), 'Raw Data'!C75, 0)</f>
        <v>0</v>
      </c>
      <c r="Q80">
        <f>IF(AND('Raw Data'!C75&gt;'Raw Data'!E75, 'Raw Data'!O75&lt;'Raw Data'!P75), 'Raw Data'!E75, 0)</f>
        <v>0</v>
      </c>
      <c r="R80">
        <f>IF(AND('Raw Data'!C75&lt;'Raw Data'!E75, 'Raw Data'!O75&lt;'Raw Data'!P75), 'Raw Data'!E75, 0)</f>
        <v>0</v>
      </c>
      <c r="S80">
        <f>IF(ISNUMBER('Raw Data'!C75), IF(_xlfn.XLOOKUP(SMALL('Raw Data'!C75:E75, 1), B80:D80, B80:D80, 0)&gt;0, SMALL('Raw Data'!C75:E75, 1), 0), 0)</f>
        <v>0</v>
      </c>
      <c r="T80">
        <f>IF(ISNUMBER('Raw Data'!C75), IF(_xlfn.XLOOKUP(SMALL('Raw Data'!C75:E75, 2), B80:D80, B80:D80, 0)&gt;0, SMALL('Raw Data'!C75:E75, 2), 0), 0)</f>
        <v>0</v>
      </c>
      <c r="U80">
        <f>IF(ISNUMBER('Raw Data'!C75), IF(_xlfn.XLOOKUP(SMALL('Raw Data'!C75:E75, 3), B80:D80, B80:D80, 0)&gt;0, SMALL('Raw Data'!C75:E75, 3), 0), 0)</f>
        <v>0</v>
      </c>
      <c r="V80">
        <f>IF(AND('Raw Data'!C75&lt;'Raw Data'!E75,'Raw Data'!O75&gt;'Raw Data'!P75),'Raw Data'!C75,IF(AND('Raw Data'!E75&lt;'Raw Data'!C75,'Raw Data'!P75&gt;'Raw Data'!O75),'Raw Data'!E75,0))</f>
        <v>0</v>
      </c>
      <c r="W80">
        <f>IF(AND('Raw Data'!C75&gt;'Raw Data'!E75,'Raw Data'!O75&gt;'Raw Data'!P75),'Raw Data'!C75,IF(AND('Raw Data'!E75&gt;'Raw Data'!C75,'Raw Data'!P75&gt;'Raw Data'!O75),'Raw Data'!E75,0))</f>
        <v>0</v>
      </c>
      <c r="X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Y80">
        <f>IF(AND('Raw Data'!D75&gt;4,'Raw Data'!O75&lt;'Raw Data'!P75),'Raw Data'!K75,IF(AND('Raw Data'!D75&gt;4,'Raw Data'!O75='Raw Data'!P75),0,IF('Raw Data'!O75='Raw Data'!P75,'Raw Data'!D75,0)))</f>
        <v>0</v>
      </c>
      <c r="Z80">
        <f>IF(AND('Raw Data'!D75&lt;4, 'Raw Data'!O75='Raw Data'!P75), 'Raw Data'!D75, 0)</f>
        <v>0</v>
      </c>
      <c r="AA80">
        <f t="shared" si="11"/>
        <v>0</v>
      </c>
      <c r="AB80">
        <f t="shared" si="12"/>
        <v>0</v>
      </c>
      <c r="AC80">
        <f t="shared" si="13"/>
        <v>0</v>
      </c>
    </row>
    <row r="81" spans="1:29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 'Raw Data'!O76&gt;'Raw Data'!P76), 'Raw Data'!C76, 0)</f>
        <v>0</v>
      </c>
      <c r="O81" t="b">
        <f>'Raw Data'!C76&lt;'Raw Data'!E76</f>
        <v>0</v>
      </c>
      <c r="P81">
        <f>IF(AND('Raw Data'!C76&gt;'Raw Data'!E76, 'Raw Data'!O76&gt;'Raw Data'!P76), 'Raw Data'!C76, 0)</f>
        <v>0</v>
      </c>
      <c r="Q81">
        <f>IF(AND('Raw Data'!C76&gt;'Raw Data'!E76, 'Raw Data'!O76&lt;'Raw Data'!P76), 'Raw Data'!E76, 0)</f>
        <v>0</v>
      </c>
      <c r="R81">
        <f>IF(AND('Raw Data'!C76&lt;'Raw Data'!E76, 'Raw Data'!O76&lt;'Raw Data'!P76), 'Raw Data'!E76, 0)</f>
        <v>0</v>
      </c>
      <c r="S81">
        <f>IF(ISNUMBER('Raw Data'!C76), IF(_xlfn.XLOOKUP(SMALL('Raw Data'!C76:E76, 1), B81:D81, B81:D81, 0)&gt;0, SMALL('Raw Data'!C76:E76, 1), 0), 0)</f>
        <v>0</v>
      </c>
      <c r="T81">
        <f>IF(ISNUMBER('Raw Data'!C76), IF(_xlfn.XLOOKUP(SMALL('Raw Data'!C76:E76, 2), B81:D81, B81:D81, 0)&gt;0, SMALL('Raw Data'!C76:E76, 2), 0), 0)</f>
        <v>0</v>
      </c>
      <c r="U81">
        <f>IF(ISNUMBER('Raw Data'!C76), IF(_xlfn.XLOOKUP(SMALL('Raw Data'!C76:E76, 3), B81:D81, B81:D81, 0)&gt;0, SMALL('Raw Data'!C76:E76, 3), 0), 0)</f>
        <v>0</v>
      </c>
      <c r="V81">
        <f>IF(AND('Raw Data'!C76&lt;'Raw Data'!E76,'Raw Data'!O76&gt;'Raw Data'!P76),'Raw Data'!C76,IF(AND('Raw Data'!E76&lt;'Raw Data'!C76,'Raw Data'!P76&gt;'Raw Data'!O76),'Raw Data'!E76,0))</f>
        <v>0</v>
      </c>
      <c r="W81">
        <f>IF(AND('Raw Data'!C76&gt;'Raw Data'!E76,'Raw Data'!O76&gt;'Raw Data'!P76),'Raw Data'!C76,IF(AND('Raw Data'!E76&gt;'Raw Data'!C76,'Raw Data'!P76&gt;'Raw Data'!O76),'Raw Data'!E76,0))</f>
        <v>0</v>
      </c>
      <c r="X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Y81">
        <f>IF(AND('Raw Data'!D76&gt;4,'Raw Data'!O76&lt;'Raw Data'!P76),'Raw Data'!K76,IF(AND('Raw Data'!D76&gt;4,'Raw Data'!O76='Raw Data'!P76),0,IF('Raw Data'!O76='Raw Data'!P76,'Raw Data'!D76,0)))</f>
        <v>0</v>
      </c>
      <c r="Z81">
        <f>IF(AND('Raw Data'!D76&lt;4, 'Raw Data'!O76='Raw Data'!P76), 'Raw Data'!D76, 0)</f>
        <v>0</v>
      </c>
      <c r="AA81">
        <f t="shared" si="11"/>
        <v>0</v>
      </c>
      <c r="AB81">
        <f t="shared" si="12"/>
        <v>0</v>
      </c>
      <c r="AC81">
        <f t="shared" si="13"/>
        <v>0</v>
      </c>
    </row>
    <row r="82" spans="1:29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 'Raw Data'!O77&gt;'Raw Data'!P77), 'Raw Data'!C77, 0)</f>
        <v>0</v>
      </c>
      <c r="O82" t="b">
        <f>'Raw Data'!C77&lt;'Raw Data'!E77</f>
        <v>0</v>
      </c>
      <c r="P82">
        <f>IF(AND('Raw Data'!C77&gt;'Raw Data'!E77, 'Raw Data'!O77&gt;'Raw Data'!P77), 'Raw Data'!C77, 0)</f>
        <v>0</v>
      </c>
      <c r="Q82">
        <f>IF(AND('Raw Data'!C77&gt;'Raw Data'!E77, 'Raw Data'!O77&lt;'Raw Data'!P77), 'Raw Data'!E77, 0)</f>
        <v>0</v>
      </c>
      <c r="R82">
        <f>IF(AND('Raw Data'!C77&lt;'Raw Data'!E77, 'Raw Data'!O77&lt;'Raw Data'!P77), 'Raw Data'!E77, 0)</f>
        <v>0</v>
      </c>
      <c r="S82">
        <f>IF(ISNUMBER('Raw Data'!C77), IF(_xlfn.XLOOKUP(SMALL('Raw Data'!C77:E77, 1), B82:D82, B82:D82, 0)&gt;0, SMALL('Raw Data'!C77:E77, 1), 0), 0)</f>
        <v>0</v>
      </c>
      <c r="T82">
        <f>IF(ISNUMBER('Raw Data'!C77), IF(_xlfn.XLOOKUP(SMALL('Raw Data'!C77:E77, 2), B82:D82, B82:D82, 0)&gt;0, SMALL('Raw Data'!C77:E77, 2), 0), 0)</f>
        <v>0</v>
      </c>
      <c r="U82">
        <f>IF(ISNUMBER('Raw Data'!C77), IF(_xlfn.XLOOKUP(SMALL('Raw Data'!C77:E77, 3), B82:D82, B82:D82, 0)&gt;0, SMALL('Raw Data'!C77:E77, 3), 0), 0)</f>
        <v>0</v>
      </c>
      <c r="V82">
        <f>IF(AND('Raw Data'!C77&lt;'Raw Data'!E77,'Raw Data'!O77&gt;'Raw Data'!P77),'Raw Data'!C77,IF(AND('Raw Data'!E77&lt;'Raw Data'!C77,'Raw Data'!P77&gt;'Raw Data'!O77),'Raw Data'!E77,0))</f>
        <v>0</v>
      </c>
      <c r="W82">
        <f>IF(AND('Raw Data'!C77&gt;'Raw Data'!E77,'Raw Data'!O77&gt;'Raw Data'!P77),'Raw Data'!C77,IF(AND('Raw Data'!E77&gt;'Raw Data'!C77,'Raw Data'!P77&gt;'Raw Data'!O77),'Raw Data'!E77,0))</f>
        <v>0</v>
      </c>
      <c r="X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Y82">
        <f>IF(AND('Raw Data'!D77&gt;4,'Raw Data'!O77&lt;'Raw Data'!P77),'Raw Data'!K77,IF(AND('Raw Data'!D77&gt;4,'Raw Data'!O77='Raw Data'!P77),0,IF('Raw Data'!O77='Raw Data'!P77,'Raw Data'!D77,0)))</f>
        <v>0</v>
      </c>
      <c r="Z82">
        <f>IF(AND('Raw Data'!D77&lt;4, 'Raw Data'!O77='Raw Data'!P77), 'Raw Data'!D77, 0)</f>
        <v>0</v>
      </c>
      <c r="AA82">
        <f t="shared" si="11"/>
        <v>0</v>
      </c>
      <c r="AB82">
        <f t="shared" si="12"/>
        <v>0</v>
      </c>
      <c r="AC82">
        <f t="shared" si="13"/>
        <v>0</v>
      </c>
    </row>
    <row r="83" spans="1:29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 'Raw Data'!O78&gt;'Raw Data'!P78), 'Raw Data'!C78, 0)</f>
        <v>0</v>
      </c>
      <c r="O83" t="b">
        <f>'Raw Data'!C78&lt;'Raw Data'!E78</f>
        <v>0</v>
      </c>
      <c r="P83">
        <f>IF(AND('Raw Data'!C78&gt;'Raw Data'!E78, 'Raw Data'!O78&gt;'Raw Data'!P78), 'Raw Data'!C78, 0)</f>
        <v>0</v>
      </c>
      <c r="Q83">
        <f>IF(AND('Raw Data'!C78&gt;'Raw Data'!E78, 'Raw Data'!O78&lt;'Raw Data'!P78), 'Raw Data'!E78, 0)</f>
        <v>0</v>
      </c>
      <c r="R83">
        <f>IF(AND('Raw Data'!C78&lt;'Raw Data'!E78, 'Raw Data'!O78&lt;'Raw Data'!P78), 'Raw Data'!E78, 0)</f>
        <v>0</v>
      </c>
      <c r="S83">
        <f>IF(ISNUMBER('Raw Data'!C78), IF(_xlfn.XLOOKUP(SMALL('Raw Data'!C78:E78, 1), B83:D83, B83:D83, 0)&gt;0, SMALL('Raw Data'!C78:E78, 1), 0), 0)</f>
        <v>0</v>
      </c>
      <c r="T83">
        <f>IF(ISNUMBER('Raw Data'!C78), IF(_xlfn.XLOOKUP(SMALL('Raw Data'!C78:E78, 2), B83:D83, B83:D83, 0)&gt;0, SMALL('Raw Data'!C78:E78, 2), 0), 0)</f>
        <v>0</v>
      </c>
      <c r="U83">
        <f>IF(ISNUMBER('Raw Data'!C78), IF(_xlfn.XLOOKUP(SMALL('Raw Data'!C78:E78, 3), B83:D83, B83:D83, 0)&gt;0, SMALL('Raw Data'!C78:E78, 3), 0), 0)</f>
        <v>0</v>
      </c>
      <c r="V83">
        <f>IF(AND('Raw Data'!C78&lt;'Raw Data'!E78,'Raw Data'!O78&gt;'Raw Data'!P78),'Raw Data'!C78,IF(AND('Raw Data'!E78&lt;'Raw Data'!C78,'Raw Data'!P78&gt;'Raw Data'!O78),'Raw Data'!E78,0))</f>
        <v>0</v>
      </c>
      <c r="W83">
        <f>IF(AND('Raw Data'!C78&gt;'Raw Data'!E78,'Raw Data'!O78&gt;'Raw Data'!P78),'Raw Data'!C78,IF(AND('Raw Data'!E78&gt;'Raw Data'!C78,'Raw Data'!P78&gt;'Raw Data'!O78),'Raw Data'!E78,0))</f>
        <v>0</v>
      </c>
      <c r="X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Y83">
        <f>IF(AND('Raw Data'!D78&gt;4,'Raw Data'!O78&lt;'Raw Data'!P78),'Raw Data'!K78,IF(AND('Raw Data'!D78&gt;4,'Raw Data'!O78='Raw Data'!P78),0,IF('Raw Data'!O78='Raw Data'!P78,'Raw Data'!D78,0)))</f>
        <v>0</v>
      </c>
      <c r="Z83">
        <f>IF(AND('Raw Data'!D78&lt;4, 'Raw Data'!O78='Raw Data'!P78), 'Raw Data'!D78, 0)</f>
        <v>0</v>
      </c>
      <c r="AA83">
        <f t="shared" si="11"/>
        <v>0</v>
      </c>
      <c r="AB83">
        <f t="shared" si="12"/>
        <v>0</v>
      </c>
      <c r="AC83">
        <f t="shared" si="13"/>
        <v>0</v>
      </c>
    </row>
    <row r="84" spans="1:29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 'Raw Data'!O79&gt;'Raw Data'!P79), 'Raw Data'!C79, 0)</f>
        <v>0</v>
      </c>
      <c r="O84" t="b">
        <f>'Raw Data'!C79&lt;'Raw Data'!E79</f>
        <v>0</v>
      </c>
      <c r="P84">
        <f>IF(AND('Raw Data'!C79&gt;'Raw Data'!E79, 'Raw Data'!O79&gt;'Raw Data'!P79), 'Raw Data'!C79, 0)</f>
        <v>0</v>
      </c>
      <c r="Q84">
        <f>IF(AND('Raw Data'!C79&gt;'Raw Data'!E79, 'Raw Data'!O79&lt;'Raw Data'!P79), 'Raw Data'!E79, 0)</f>
        <v>0</v>
      </c>
      <c r="R84">
        <f>IF(AND('Raw Data'!C79&lt;'Raw Data'!E79, 'Raw Data'!O79&lt;'Raw Data'!P79), 'Raw Data'!E79, 0)</f>
        <v>0</v>
      </c>
      <c r="S84">
        <f>IF(ISNUMBER('Raw Data'!C79), IF(_xlfn.XLOOKUP(SMALL('Raw Data'!C79:E79, 1), B84:D84, B84:D84, 0)&gt;0, SMALL('Raw Data'!C79:E79, 1), 0), 0)</f>
        <v>0</v>
      </c>
      <c r="T84">
        <f>IF(ISNUMBER('Raw Data'!C79), IF(_xlfn.XLOOKUP(SMALL('Raw Data'!C79:E79, 2), B84:D84, B84:D84, 0)&gt;0, SMALL('Raw Data'!C79:E79, 2), 0), 0)</f>
        <v>0</v>
      </c>
      <c r="U84">
        <f>IF(ISNUMBER('Raw Data'!C79), IF(_xlfn.XLOOKUP(SMALL('Raw Data'!C79:E79, 3), B84:D84, B84:D84, 0)&gt;0, SMALL('Raw Data'!C79:E79, 3), 0), 0)</f>
        <v>0</v>
      </c>
      <c r="V84">
        <f>IF(AND('Raw Data'!C79&lt;'Raw Data'!E79,'Raw Data'!O79&gt;'Raw Data'!P79),'Raw Data'!C79,IF(AND('Raw Data'!E79&lt;'Raw Data'!C79,'Raw Data'!P79&gt;'Raw Data'!O79),'Raw Data'!E79,0))</f>
        <v>0</v>
      </c>
      <c r="W84">
        <f>IF(AND('Raw Data'!C79&gt;'Raw Data'!E79,'Raw Data'!O79&gt;'Raw Data'!P79),'Raw Data'!C79,IF(AND('Raw Data'!E79&gt;'Raw Data'!C79,'Raw Data'!P79&gt;'Raw Data'!O79),'Raw Data'!E79,0))</f>
        <v>0</v>
      </c>
      <c r="X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Y84">
        <f>IF(AND('Raw Data'!D79&gt;4,'Raw Data'!O79&lt;'Raw Data'!P79),'Raw Data'!K79,IF(AND('Raw Data'!D79&gt;4,'Raw Data'!O79='Raw Data'!P79),0,IF('Raw Data'!O79='Raw Data'!P79,'Raw Data'!D79,0)))</f>
        <v>0</v>
      </c>
      <c r="Z84">
        <f>IF(AND('Raw Data'!D79&lt;4, 'Raw Data'!O79='Raw Data'!P79), 'Raw Data'!D79, 0)</f>
        <v>0</v>
      </c>
      <c r="AA84">
        <f t="shared" si="11"/>
        <v>0</v>
      </c>
      <c r="AB84">
        <f t="shared" si="12"/>
        <v>0</v>
      </c>
      <c r="AC84">
        <f t="shared" si="13"/>
        <v>0</v>
      </c>
    </row>
    <row r="85" spans="1:29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 'Raw Data'!O80&gt;'Raw Data'!P80), 'Raw Data'!C80, 0)</f>
        <v>0</v>
      </c>
      <c r="O85" t="b">
        <f>'Raw Data'!C80&lt;'Raw Data'!E80</f>
        <v>0</v>
      </c>
      <c r="P85">
        <f>IF(AND('Raw Data'!C80&gt;'Raw Data'!E80, 'Raw Data'!O80&gt;'Raw Data'!P80), 'Raw Data'!C80, 0)</f>
        <v>0</v>
      </c>
      <c r="Q85">
        <f>IF(AND('Raw Data'!C80&gt;'Raw Data'!E80, 'Raw Data'!O80&lt;'Raw Data'!P80), 'Raw Data'!E80, 0)</f>
        <v>0</v>
      </c>
      <c r="R85">
        <f>IF(AND('Raw Data'!C80&lt;'Raw Data'!E80, 'Raw Data'!O80&lt;'Raw Data'!P80), 'Raw Data'!E80, 0)</f>
        <v>0</v>
      </c>
      <c r="S85">
        <f>IF(ISNUMBER('Raw Data'!C80), IF(_xlfn.XLOOKUP(SMALL('Raw Data'!C80:E80, 1), B85:D85, B85:D85, 0)&gt;0, SMALL('Raw Data'!C80:E80, 1), 0), 0)</f>
        <v>0</v>
      </c>
      <c r="T85">
        <f>IF(ISNUMBER('Raw Data'!C80), IF(_xlfn.XLOOKUP(SMALL('Raw Data'!C80:E80, 2), B85:D85, B85:D85, 0)&gt;0, SMALL('Raw Data'!C80:E80, 2), 0), 0)</f>
        <v>0</v>
      </c>
      <c r="U85">
        <f>IF(ISNUMBER('Raw Data'!C80), IF(_xlfn.XLOOKUP(SMALL('Raw Data'!C80:E80, 3), B85:D85, B85:D85, 0)&gt;0, SMALL('Raw Data'!C80:E80, 3), 0), 0)</f>
        <v>0</v>
      </c>
      <c r="V85">
        <f>IF(AND('Raw Data'!C80&lt;'Raw Data'!E80,'Raw Data'!O80&gt;'Raw Data'!P80),'Raw Data'!C80,IF(AND('Raw Data'!E80&lt;'Raw Data'!C80,'Raw Data'!P80&gt;'Raw Data'!O80),'Raw Data'!E80,0))</f>
        <v>0</v>
      </c>
      <c r="W85">
        <f>IF(AND('Raw Data'!C80&gt;'Raw Data'!E80,'Raw Data'!O80&gt;'Raw Data'!P80),'Raw Data'!C80,IF(AND('Raw Data'!E80&gt;'Raw Data'!C80,'Raw Data'!P80&gt;'Raw Data'!O80),'Raw Data'!E80,0))</f>
        <v>0</v>
      </c>
      <c r="X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Y85">
        <f>IF(AND('Raw Data'!D80&gt;4,'Raw Data'!O80&lt;'Raw Data'!P80),'Raw Data'!K80,IF(AND('Raw Data'!D80&gt;4,'Raw Data'!O80='Raw Data'!P80),0,IF('Raw Data'!O80='Raw Data'!P80,'Raw Data'!D80,0)))</f>
        <v>0</v>
      </c>
      <c r="Z85">
        <f>IF(AND('Raw Data'!D80&lt;4, 'Raw Data'!O80='Raw Data'!P80), 'Raw Data'!D80, 0)</f>
        <v>0</v>
      </c>
      <c r="AA85">
        <f t="shared" si="11"/>
        <v>0</v>
      </c>
      <c r="AB85">
        <f t="shared" si="12"/>
        <v>0</v>
      </c>
      <c r="AC85">
        <f t="shared" si="13"/>
        <v>0</v>
      </c>
    </row>
    <row r="86" spans="1:29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 'Raw Data'!O81&gt;'Raw Data'!P81), 'Raw Data'!C81, 0)</f>
        <v>0</v>
      </c>
      <c r="O86" t="b">
        <f>'Raw Data'!C81&lt;'Raw Data'!E81</f>
        <v>0</v>
      </c>
      <c r="P86">
        <f>IF(AND('Raw Data'!C81&gt;'Raw Data'!E81, 'Raw Data'!O81&gt;'Raw Data'!P81), 'Raw Data'!C81, 0)</f>
        <v>0</v>
      </c>
      <c r="Q86">
        <f>IF(AND('Raw Data'!C81&gt;'Raw Data'!E81, 'Raw Data'!O81&lt;'Raw Data'!P81), 'Raw Data'!E81, 0)</f>
        <v>0</v>
      </c>
      <c r="R86">
        <f>IF(AND('Raw Data'!C81&lt;'Raw Data'!E81, 'Raw Data'!O81&lt;'Raw Data'!P81), 'Raw Data'!E81, 0)</f>
        <v>0</v>
      </c>
      <c r="S86">
        <f>IF(ISNUMBER('Raw Data'!C81), IF(_xlfn.XLOOKUP(SMALL('Raw Data'!C81:E81, 1), B86:D86, B86:D86, 0)&gt;0, SMALL('Raw Data'!C81:E81, 1), 0), 0)</f>
        <v>0</v>
      </c>
      <c r="T86">
        <f>IF(ISNUMBER('Raw Data'!C81), IF(_xlfn.XLOOKUP(SMALL('Raw Data'!C81:E81, 2), B86:D86, B86:D86, 0)&gt;0, SMALL('Raw Data'!C81:E81, 2), 0), 0)</f>
        <v>0</v>
      </c>
      <c r="U86">
        <f>IF(ISNUMBER('Raw Data'!C81), IF(_xlfn.XLOOKUP(SMALL('Raw Data'!C81:E81, 3), B86:D86, B86:D86, 0)&gt;0, SMALL('Raw Data'!C81:E81, 3), 0), 0)</f>
        <v>0</v>
      </c>
      <c r="V86">
        <f>IF(AND('Raw Data'!C81&lt;'Raw Data'!E81,'Raw Data'!O81&gt;'Raw Data'!P81),'Raw Data'!C81,IF(AND('Raw Data'!E81&lt;'Raw Data'!C81,'Raw Data'!P81&gt;'Raw Data'!O81),'Raw Data'!E81,0))</f>
        <v>0</v>
      </c>
      <c r="W86">
        <f>IF(AND('Raw Data'!C81&gt;'Raw Data'!E81,'Raw Data'!O81&gt;'Raw Data'!P81),'Raw Data'!C81,IF(AND('Raw Data'!E81&gt;'Raw Data'!C81,'Raw Data'!P81&gt;'Raw Data'!O81),'Raw Data'!E81,0))</f>
        <v>0</v>
      </c>
      <c r="X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Y86">
        <f>IF(AND('Raw Data'!D81&gt;4,'Raw Data'!O81&lt;'Raw Data'!P81),'Raw Data'!K81,IF(AND('Raw Data'!D81&gt;4,'Raw Data'!O81='Raw Data'!P81),0,IF('Raw Data'!O81='Raw Data'!P81,'Raw Data'!D81,0)))</f>
        <v>0</v>
      </c>
      <c r="Z86">
        <f>IF(AND('Raw Data'!D81&lt;4, 'Raw Data'!O81='Raw Data'!P81), 'Raw Data'!D81, 0)</f>
        <v>0</v>
      </c>
      <c r="AA86">
        <f t="shared" si="11"/>
        <v>0</v>
      </c>
      <c r="AB86">
        <f t="shared" si="12"/>
        <v>0</v>
      </c>
      <c r="AC86">
        <f t="shared" si="13"/>
        <v>0</v>
      </c>
    </row>
    <row r="87" spans="1:29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 'Raw Data'!O82&gt;'Raw Data'!P82), 'Raw Data'!C82, 0)</f>
        <v>0</v>
      </c>
      <c r="O87" t="b">
        <f>'Raw Data'!C82&lt;'Raw Data'!E82</f>
        <v>0</v>
      </c>
      <c r="P87">
        <f>IF(AND('Raw Data'!C82&gt;'Raw Data'!E82, 'Raw Data'!O82&gt;'Raw Data'!P82), 'Raw Data'!C82, 0)</f>
        <v>0</v>
      </c>
      <c r="Q87">
        <f>IF(AND('Raw Data'!C82&gt;'Raw Data'!E82, 'Raw Data'!O82&lt;'Raw Data'!P82), 'Raw Data'!E82, 0)</f>
        <v>0</v>
      </c>
      <c r="R87">
        <f>IF(AND('Raw Data'!C82&lt;'Raw Data'!E82, 'Raw Data'!O82&lt;'Raw Data'!P82), 'Raw Data'!E82, 0)</f>
        <v>0</v>
      </c>
      <c r="S87">
        <f>IF(ISNUMBER('Raw Data'!C82), IF(_xlfn.XLOOKUP(SMALL('Raw Data'!C82:E82, 1), B87:D87, B87:D87, 0)&gt;0, SMALL('Raw Data'!C82:E82, 1), 0), 0)</f>
        <v>0</v>
      </c>
      <c r="T87">
        <f>IF(ISNUMBER('Raw Data'!C82), IF(_xlfn.XLOOKUP(SMALL('Raw Data'!C82:E82, 2), B87:D87, B87:D87, 0)&gt;0, SMALL('Raw Data'!C82:E82, 2), 0), 0)</f>
        <v>0</v>
      </c>
      <c r="U87">
        <f>IF(ISNUMBER('Raw Data'!C82), IF(_xlfn.XLOOKUP(SMALL('Raw Data'!C82:E82, 3), B87:D87, B87:D87, 0)&gt;0, SMALL('Raw Data'!C82:E82, 3), 0), 0)</f>
        <v>0</v>
      </c>
      <c r="V87">
        <f>IF(AND('Raw Data'!C82&lt;'Raw Data'!E82,'Raw Data'!O82&gt;'Raw Data'!P82),'Raw Data'!C82,IF(AND('Raw Data'!E82&lt;'Raw Data'!C82,'Raw Data'!P82&gt;'Raw Data'!O82),'Raw Data'!E82,0))</f>
        <v>0</v>
      </c>
      <c r="W87">
        <f>IF(AND('Raw Data'!C82&gt;'Raw Data'!E82,'Raw Data'!O82&gt;'Raw Data'!P82),'Raw Data'!C82,IF(AND('Raw Data'!E82&gt;'Raw Data'!C82,'Raw Data'!P82&gt;'Raw Data'!O82),'Raw Data'!E82,0))</f>
        <v>0</v>
      </c>
      <c r="X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Y87">
        <f>IF(AND('Raw Data'!D82&gt;4,'Raw Data'!O82&lt;'Raw Data'!P82),'Raw Data'!K82,IF(AND('Raw Data'!D82&gt;4,'Raw Data'!O82='Raw Data'!P82),0,IF('Raw Data'!O82='Raw Data'!P82,'Raw Data'!D82,0)))</f>
        <v>0</v>
      </c>
      <c r="Z87">
        <f>IF(AND('Raw Data'!D82&lt;4, 'Raw Data'!O82='Raw Data'!P82), 'Raw Data'!D82, 0)</f>
        <v>0</v>
      </c>
      <c r="AA87">
        <f t="shared" si="11"/>
        <v>0</v>
      </c>
      <c r="AB87">
        <f t="shared" si="12"/>
        <v>0</v>
      </c>
      <c r="AC87">
        <f t="shared" si="13"/>
        <v>0</v>
      </c>
    </row>
    <row r="88" spans="1:29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 'Raw Data'!O83&gt;'Raw Data'!P83), 'Raw Data'!C83, 0)</f>
        <v>0</v>
      </c>
      <c r="O88" t="b">
        <f>'Raw Data'!C83&lt;'Raw Data'!E83</f>
        <v>0</v>
      </c>
      <c r="P88">
        <f>IF(AND('Raw Data'!C83&gt;'Raw Data'!E83, 'Raw Data'!O83&gt;'Raw Data'!P83), 'Raw Data'!C83, 0)</f>
        <v>0</v>
      </c>
      <c r="Q88">
        <f>IF(AND('Raw Data'!C83&gt;'Raw Data'!E83, 'Raw Data'!O83&lt;'Raw Data'!P83), 'Raw Data'!E83, 0)</f>
        <v>0</v>
      </c>
      <c r="R88">
        <f>IF(AND('Raw Data'!C83&lt;'Raw Data'!E83, 'Raw Data'!O83&lt;'Raw Data'!P83), 'Raw Data'!E83, 0)</f>
        <v>0</v>
      </c>
      <c r="S88">
        <f>IF(ISNUMBER('Raw Data'!C83), IF(_xlfn.XLOOKUP(SMALL('Raw Data'!C83:E83, 1), B88:D88, B88:D88, 0)&gt;0, SMALL('Raw Data'!C83:E83, 1), 0), 0)</f>
        <v>0</v>
      </c>
      <c r="T88">
        <f>IF(ISNUMBER('Raw Data'!C83), IF(_xlfn.XLOOKUP(SMALL('Raw Data'!C83:E83, 2), B88:D88, B88:D88, 0)&gt;0, SMALL('Raw Data'!C83:E83, 2), 0), 0)</f>
        <v>0</v>
      </c>
      <c r="U88">
        <f>IF(ISNUMBER('Raw Data'!C83), IF(_xlfn.XLOOKUP(SMALL('Raw Data'!C83:E83, 3), B88:D88, B88:D88, 0)&gt;0, SMALL('Raw Data'!C83:E83, 3), 0), 0)</f>
        <v>0</v>
      </c>
      <c r="V88">
        <f>IF(AND('Raw Data'!C83&lt;'Raw Data'!E83,'Raw Data'!O83&gt;'Raw Data'!P83),'Raw Data'!C83,IF(AND('Raw Data'!E83&lt;'Raw Data'!C83,'Raw Data'!P83&gt;'Raw Data'!O83),'Raw Data'!E83,0))</f>
        <v>0</v>
      </c>
      <c r="W88">
        <f>IF(AND('Raw Data'!C83&gt;'Raw Data'!E83,'Raw Data'!O83&gt;'Raw Data'!P83),'Raw Data'!C83,IF(AND('Raw Data'!E83&gt;'Raw Data'!C83,'Raw Data'!P83&gt;'Raw Data'!O83),'Raw Data'!E83,0))</f>
        <v>0</v>
      </c>
      <c r="X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Y88">
        <f>IF(AND('Raw Data'!D83&gt;4,'Raw Data'!O83&lt;'Raw Data'!P83),'Raw Data'!K83,IF(AND('Raw Data'!D83&gt;4,'Raw Data'!O83='Raw Data'!P83),0,IF('Raw Data'!O83='Raw Data'!P83,'Raw Data'!D83,0)))</f>
        <v>0</v>
      </c>
      <c r="Z88">
        <f>IF(AND('Raw Data'!D83&lt;4, 'Raw Data'!O83='Raw Data'!P83), 'Raw Data'!D83, 0)</f>
        <v>0</v>
      </c>
      <c r="AA88">
        <f t="shared" si="11"/>
        <v>0</v>
      </c>
      <c r="AB88">
        <f t="shared" si="12"/>
        <v>0</v>
      </c>
      <c r="AC88">
        <f t="shared" si="13"/>
        <v>0</v>
      </c>
    </row>
    <row r="89" spans="1:29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 'Raw Data'!O84&gt;'Raw Data'!P84), 'Raw Data'!C84, 0)</f>
        <v>0</v>
      </c>
      <c r="O89" t="b">
        <f>'Raw Data'!C84&lt;'Raw Data'!E84</f>
        <v>0</v>
      </c>
      <c r="P89">
        <f>IF(AND('Raw Data'!C84&gt;'Raw Data'!E84, 'Raw Data'!O84&gt;'Raw Data'!P84), 'Raw Data'!C84, 0)</f>
        <v>0</v>
      </c>
      <c r="Q89">
        <f>IF(AND('Raw Data'!C84&gt;'Raw Data'!E84, 'Raw Data'!O84&lt;'Raw Data'!P84), 'Raw Data'!E84, 0)</f>
        <v>0</v>
      </c>
      <c r="R89">
        <f>IF(AND('Raw Data'!C84&lt;'Raw Data'!E84, 'Raw Data'!O84&lt;'Raw Data'!P84), 'Raw Data'!E84, 0)</f>
        <v>0</v>
      </c>
      <c r="S89">
        <f>IF(ISNUMBER('Raw Data'!C84), IF(_xlfn.XLOOKUP(SMALL('Raw Data'!C84:E84, 1), B89:D89, B89:D89, 0)&gt;0, SMALL('Raw Data'!C84:E84, 1), 0), 0)</f>
        <v>0</v>
      </c>
      <c r="T89">
        <f>IF(ISNUMBER('Raw Data'!C84), IF(_xlfn.XLOOKUP(SMALL('Raw Data'!C84:E84, 2), B89:D89, B89:D89, 0)&gt;0, SMALL('Raw Data'!C84:E84, 2), 0), 0)</f>
        <v>0</v>
      </c>
      <c r="U89">
        <f>IF(ISNUMBER('Raw Data'!C84), IF(_xlfn.XLOOKUP(SMALL('Raw Data'!C84:E84, 3), B89:D89, B89:D89, 0)&gt;0, SMALL('Raw Data'!C84:E84, 3), 0), 0)</f>
        <v>0</v>
      </c>
      <c r="V89">
        <f>IF(AND('Raw Data'!C84&lt;'Raw Data'!E84,'Raw Data'!O84&gt;'Raw Data'!P84),'Raw Data'!C84,IF(AND('Raw Data'!E84&lt;'Raw Data'!C84,'Raw Data'!P84&gt;'Raw Data'!O84),'Raw Data'!E84,0))</f>
        <v>0</v>
      </c>
      <c r="W89">
        <f>IF(AND('Raw Data'!C84&gt;'Raw Data'!E84,'Raw Data'!O84&gt;'Raw Data'!P84),'Raw Data'!C84,IF(AND('Raw Data'!E84&gt;'Raw Data'!C84,'Raw Data'!P84&gt;'Raw Data'!O84),'Raw Data'!E84,0))</f>
        <v>0</v>
      </c>
      <c r="X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Y89">
        <f>IF(AND('Raw Data'!D84&gt;4,'Raw Data'!O84&lt;'Raw Data'!P84),'Raw Data'!K84,IF(AND('Raw Data'!D84&gt;4,'Raw Data'!O84='Raw Data'!P84),0,IF('Raw Data'!O84='Raw Data'!P84,'Raw Data'!D84,0)))</f>
        <v>0</v>
      </c>
      <c r="Z89">
        <f>IF(AND('Raw Data'!D84&lt;4, 'Raw Data'!O84='Raw Data'!P84), 'Raw Data'!D84, 0)</f>
        <v>0</v>
      </c>
      <c r="AA89">
        <f t="shared" si="11"/>
        <v>0</v>
      </c>
      <c r="AB89">
        <f t="shared" si="12"/>
        <v>0</v>
      </c>
      <c r="AC89">
        <f t="shared" si="13"/>
        <v>0</v>
      </c>
    </row>
    <row r="90" spans="1:29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 'Raw Data'!O85&gt;'Raw Data'!P85), 'Raw Data'!C85, 0)</f>
        <v>0</v>
      </c>
      <c r="O90" t="b">
        <f>'Raw Data'!C85&lt;'Raw Data'!E85</f>
        <v>0</v>
      </c>
      <c r="P90">
        <f>IF(AND('Raw Data'!C85&gt;'Raw Data'!E85, 'Raw Data'!O85&gt;'Raw Data'!P85), 'Raw Data'!C85, 0)</f>
        <v>0</v>
      </c>
      <c r="Q90">
        <f>IF(AND('Raw Data'!C85&gt;'Raw Data'!E85, 'Raw Data'!O85&lt;'Raw Data'!P85), 'Raw Data'!E85, 0)</f>
        <v>0</v>
      </c>
      <c r="R90">
        <f>IF(AND('Raw Data'!C85&lt;'Raw Data'!E85, 'Raw Data'!O85&lt;'Raw Data'!P85), 'Raw Data'!E85, 0)</f>
        <v>0</v>
      </c>
      <c r="S90">
        <f>IF(ISNUMBER('Raw Data'!C85), IF(_xlfn.XLOOKUP(SMALL('Raw Data'!C85:E85, 1), B90:D90, B90:D90, 0)&gt;0, SMALL('Raw Data'!C85:E85, 1), 0), 0)</f>
        <v>0</v>
      </c>
      <c r="T90">
        <f>IF(ISNUMBER('Raw Data'!C85), IF(_xlfn.XLOOKUP(SMALL('Raw Data'!C85:E85, 2), B90:D90, B90:D90, 0)&gt;0, SMALL('Raw Data'!C85:E85, 2), 0), 0)</f>
        <v>0</v>
      </c>
      <c r="U90">
        <f>IF(ISNUMBER('Raw Data'!C85), IF(_xlfn.XLOOKUP(SMALL('Raw Data'!C85:E85, 3), B90:D90, B90:D90, 0)&gt;0, SMALL('Raw Data'!C85:E85, 3), 0), 0)</f>
        <v>0</v>
      </c>
      <c r="V90">
        <f>IF(AND('Raw Data'!C85&lt;'Raw Data'!E85,'Raw Data'!O85&gt;'Raw Data'!P85),'Raw Data'!C85,IF(AND('Raw Data'!E85&lt;'Raw Data'!C85,'Raw Data'!P85&gt;'Raw Data'!O85),'Raw Data'!E85,0))</f>
        <v>0</v>
      </c>
      <c r="W90">
        <f>IF(AND('Raw Data'!C85&gt;'Raw Data'!E85,'Raw Data'!O85&gt;'Raw Data'!P85),'Raw Data'!C85,IF(AND('Raw Data'!E85&gt;'Raw Data'!C85,'Raw Data'!P85&gt;'Raw Data'!O85),'Raw Data'!E85,0))</f>
        <v>0</v>
      </c>
      <c r="X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Y90">
        <f>IF(AND('Raw Data'!D85&gt;4,'Raw Data'!O85&lt;'Raw Data'!P85),'Raw Data'!K85,IF(AND('Raw Data'!D85&gt;4,'Raw Data'!O85='Raw Data'!P85),0,IF('Raw Data'!O85='Raw Data'!P85,'Raw Data'!D85,0)))</f>
        <v>0</v>
      </c>
      <c r="Z90">
        <f>IF(AND('Raw Data'!D85&lt;4, 'Raw Data'!O85='Raw Data'!P85), 'Raw Data'!D85, 0)</f>
        <v>0</v>
      </c>
      <c r="AA90">
        <f t="shared" si="11"/>
        <v>0</v>
      </c>
      <c r="AB90">
        <f t="shared" si="12"/>
        <v>0</v>
      </c>
      <c r="AC90">
        <f t="shared" si="13"/>
        <v>0</v>
      </c>
    </row>
    <row r="91" spans="1:29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 'Raw Data'!O86&gt;'Raw Data'!P86), 'Raw Data'!C86, 0)</f>
        <v>0</v>
      </c>
      <c r="O91" t="b">
        <f>'Raw Data'!C86&lt;'Raw Data'!E86</f>
        <v>0</v>
      </c>
      <c r="P91">
        <f>IF(AND('Raw Data'!C86&gt;'Raw Data'!E86, 'Raw Data'!O86&gt;'Raw Data'!P86), 'Raw Data'!C86, 0)</f>
        <v>0</v>
      </c>
      <c r="Q91">
        <f>IF(AND('Raw Data'!C86&gt;'Raw Data'!E86, 'Raw Data'!O86&lt;'Raw Data'!P86), 'Raw Data'!E86, 0)</f>
        <v>0</v>
      </c>
      <c r="R91">
        <f>IF(AND('Raw Data'!C86&lt;'Raw Data'!E86, 'Raw Data'!O86&lt;'Raw Data'!P86), 'Raw Data'!E86, 0)</f>
        <v>0</v>
      </c>
      <c r="S91">
        <f>IF(ISNUMBER('Raw Data'!C86), IF(_xlfn.XLOOKUP(SMALL('Raw Data'!C86:E86, 1), B91:D91, B91:D91, 0)&gt;0, SMALL('Raw Data'!C86:E86, 1), 0), 0)</f>
        <v>0</v>
      </c>
      <c r="T91">
        <f>IF(ISNUMBER('Raw Data'!C86), IF(_xlfn.XLOOKUP(SMALL('Raw Data'!C86:E86, 2), B91:D91, B91:D91, 0)&gt;0, SMALL('Raw Data'!C86:E86, 2), 0), 0)</f>
        <v>0</v>
      </c>
      <c r="U91">
        <f>IF(ISNUMBER('Raw Data'!C86), IF(_xlfn.XLOOKUP(SMALL('Raw Data'!C86:E86, 3), B91:D91, B91:D91, 0)&gt;0, SMALL('Raw Data'!C86:E86, 3), 0), 0)</f>
        <v>0</v>
      </c>
      <c r="V91">
        <f>IF(AND('Raw Data'!C86&lt;'Raw Data'!E86,'Raw Data'!O86&gt;'Raw Data'!P86),'Raw Data'!C86,IF(AND('Raw Data'!E86&lt;'Raw Data'!C86,'Raw Data'!P86&gt;'Raw Data'!O86),'Raw Data'!E86,0))</f>
        <v>0</v>
      </c>
      <c r="W91">
        <f>IF(AND('Raw Data'!C86&gt;'Raw Data'!E86,'Raw Data'!O86&gt;'Raw Data'!P86),'Raw Data'!C86,IF(AND('Raw Data'!E86&gt;'Raw Data'!C86,'Raw Data'!P86&gt;'Raw Data'!O86),'Raw Data'!E86,0))</f>
        <v>0</v>
      </c>
      <c r="X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Y91">
        <f>IF(AND('Raw Data'!D86&gt;4,'Raw Data'!O86&lt;'Raw Data'!P86),'Raw Data'!K86,IF(AND('Raw Data'!D86&gt;4,'Raw Data'!O86='Raw Data'!P86),0,IF('Raw Data'!O86='Raw Data'!P86,'Raw Data'!D86,0)))</f>
        <v>0</v>
      </c>
      <c r="Z91">
        <f>IF(AND('Raw Data'!D86&lt;4, 'Raw Data'!O86='Raw Data'!P86), 'Raw Data'!D86, 0)</f>
        <v>0</v>
      </c>
      <c r="AA91">
        <f t="shared" si="11"/>
        <v>0</v>
      </c>
      <c r="AB91">
        <f t="shared" si="12"/>
        <v>0</v>
      </c>
      <c r="AC91">
        <f t="shared" si="13"/>
        <v>0</v>
      </c>
    </row>
    <row r="92" spans="1:29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 'Raw Data'!O87&gt;'Raw Data'!P87), 'Raw Data'!C87, 0)</f>
        <v>0</v>
      </c>
      <c r="O92" t="b">
        <f>'Raw Data'!C87&lt;'Raw Data'!E87</f>
        <v>0</v>
      </c>
      <c r="P92">
        <f>IF(AND('Raw Data'!C87&gt;'Raw Data'!E87, 'Raw Data'!O87&gt;'Raw Data'!P87), 'Raw Data'!C87, 0)</f>
        <v>0</v>
      </c>
      <c r="Q92">
        <f>IF(AND('Raw Data'!C87&gt;'Raw Data'!E87, 'Raw Data'!O87&lt;'Raw Data'!P87), 'Raw Data'!E87, 0)</f>
        <v>0</v>
      </c>
      <c r="R92">
        <f>IF(AND('Raw Data'!C87&lt;'Raw Data'!E87, 'Raw Data'!O87&lt;'Raw Data'!P87), 'Raw Data'!E87, 0)</f>
        <v>0</v>
      </c>
      <c r="S92">
        <f>IF(ISNUMBER('Raw Data'!C87), IF(_xlfn.XLOOKUP(SMALL('Raw Data'!C87:E87, 1), B92:D92, B92:D92, 0)&gt;0, SMALL('Raw Data'!C87:E87, 1), 0), 0)</f>
        <v>0</v>
      </c>
      <c r="T92">
        <f>IF(ISNUMBER('Raw Data'!C87), IF(_xlfn.XLOOKUP(SMALL('Raw Data'!C87:E87, 2), B92:D92, B92:D92, 0)&gt;0, SMALL('Raw Data'!C87:E87, 2), 0), 0)</f>
        <v>0</v>
      </c>
      <c r="U92">
        <f>IF(ISNUMBER('Raw Data'!C87), IF(_xlfn.XLOOKUP(SMALL('Raw Data'!C87:E87, 3), B92:D92, B92:D92, 0)&gt;0, SMALL('Raw Data'!C87:E87, 3), 0), 0)</f>
        <v>0</v>
      </c>
      <c r="V92">
        <f>IF(AND('Raw Data'!C87&lt;'Raw Data'!E87,'Raw Data'!O87&gt;'Raw Data'!P87),'Raw Data'!C87,IF(AND('Raw Data'!E87&lt;'Raw Data'!C87,'Raw Data'!P87&gt;'Raw Data'!O87),'Raw Data'!E87,0))</f>
        <v>0</v>
      </c>
      <c r="W92">
        <f>IF(AND('Raw Data'!C87&gt;'Raw Data'!E87,'Raw Data'!O87&gt;'Raw Data'!P87),'Raw Data'!C87,IF(AND('Raw Data'!E87&gt;'Raw Data'!C87,'Raw Data'!P87&gt;'Raw Data'!O87),'Raw Data'!E87,0))</f>
        <v>0</v>
      </c>
      <c r="X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Y92">
        <f>IF(AND('Raw Data'!D87&gt;4,'Raw Data'!O87&lt;'Raw Data'!P87),'Raw Data'!K87,IF(AND('Raw Data'!D87&gt;4,'Raw Data'!O87='Raw Data'!P87),0,IF('Raw Data'!O87='Raw Data'!P87,'Raw Data'!D87,0)))</f>
        <v>0</v>
      </c>
      <c r="Z92">
        <f>IF(AND('Raw Data'!D87&lt;4, 'Raw Data'!O87='Raw Data'!P87), 'Raw Data'!D87, 0)</f>
        <v>0</v>
      </c>
      <c r="AA92">
        <f t="shared" si="11"/>
        <v>0</v>
      </c>
      <c r="AB92">
        <f t="shared" si="12"/>
        <v>0</v>
      </c>
      <c r="AC92">
        <f t="shared" si="13"/>
        <v>0</v>
      </c>
    </row>
    <row r="93" spans="1:29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 'Raw Data'!O88&gt;'Raw Data'!P88), 'Raw Data'!C88, 0)</f>
        <v>0</v>
      </c>
      <c r="O93" t="b">
        <f>'Raw Data'!C88&lt;'Raw Data'!E88</f>
        <v>0</v>
      </c>
      <c r="P93">
        <f>IF(AND('Raw Data'!C88&gt;'Raw Data'!E88, 'Raw Data'!O88&gt;'Raw Data'!P88), 'Raw Data'!C88, 0)</f>
        <v>0</v>
      </c>
      <c r="Q93">
        <f>IF(AND('Raw Data'!C88&gt;'Raw Data'!E88, 'Raw Data'!O88&lt;'Raw Data'!P88), 'Raw Data'!E88, 0)</f>
        <v>0</v>
      </c>
      <c r="R93">
        <f>IF(AND('Raw Data'!C88&lt;'Raw Data'!E88, 'Raw Data'!O88&lt;'Raw Data'!P88), 'Raw Data'!E88, 0)</f>
        <v>0</v>
      </c>
      <c r="S93">
        <f>IF(ISNUMBER('Raw Data'!C88), IF(_xlfn.XLOOKUP(SMALL('Raw Data'!C88:E88, 1), B93:D93, B93:D93, 0)&gt;0, SMALL('Raw Data'!C88:E88, 1), 0), 0)</f>
        <v>0</v>
      </c>
      <c r="T93">
        <f>IF(ISNUMBER('Raw Data'!C88), IF(_xlfn.XLOOKUP(SMALL('Raw Data'!C88:E88, 2), B93:D93, B93:D93, 0)&gt;0, SMALL('Raw Data'!C88:E88, 2), 0), 0)</f>
        <v>0</v>
      </c>
      <c r="U93">
        <f>IF(ISNUMBER('Raw Data'!C88), IF(_xlfn.XLOOKUP(SMALL('Raw Data'!C88:E88, 3), B93:D93, B93:D93, 0)&gt;0, SMALL('Raw Data'!C88:E88, 3), 0), 0)</f>
        <v>0</v>
      </c>
      <c r="V93">
        <f>IF(AND('Raw Data'!C88&lt;'Raw Data'!E88,'Raw Data'!O88&gt;'Raw Data'!P88),'Raw Data'!C88,IF(AND('Raw Data'!E88&lt;'Raw Data'!C88,'Raw Data'!P88&gt;'Raw Data'!O88),'Raw Data'!E88,0))</f>
        <v>0</v>
      </c>
      <c r="W93">
        <f>IF(AND('Raw Data'!C88&gt;'Raw Data'!E88,'Raw Data'!O88&gt;'Raw Data'!P88),'Raw Data'!C88,IF(AND('Raw Data'!E88&gt;'Raw Data'!C88,'Raw Data'!P88&gt;'Raw Data'!O88),'Raw Data'!E88,0))</f>
        <v>0</v>
      </c>
      <c r="X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Y93">
        <f>IF(AND('Raw Data'!D88&gt;4,'Raw Data'!O88&lt;'Raw Data'!P88),'Raw Data'!K88,IF(AND('Raw Data'!D88&gt;4,'Raw Data'!O88='Raw Data'!P88),0,IF('Raw Data'!O88='Raw Data'!P88,'Raw Data'!D88,0)))</f>
        <v>0</v>
      </c>
      <c r="Z93">
        <f>IF(AND('Raw Data'!D88&lt;4, 'Raw Data'!O88='Raw Data'!P88), 'Raw Data'!D88, 0)</f>
        <v>0</v>
      </c>
      <c r="AA93">
        <f t="shared" si="11"/>
        <v>0</v>
      </c>
      <c r="AB93">
        <f t="shared" si="12"/>
        <v>0</v>
      </c>
      <c r="AC93">
        <f t="shared" si="13"/>
        <v>0</v>
      </c>
    </row>
    <row r="94" spans="1:29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 'Raw Data'!O89&gt;'Raw Data'!P89), 'Raw Data'!C89, 0)</f>
        <v>0</v>
      </c>
      <c r="O94" t="b">
        <f>'Raw Data'!C89&lt;'Raw Data'!E89</f>
        <v>0</v>
      </c>
      <c r="P94">
        <f>IF(AND('Raw Data'!C89&gt;'Raw Data'!E89, 'Raw Data'!O89&gt;'Raw Data'!P89), 'Raw Data'!C89, 0)</f>
        <v>0</v>
      </c>
      <c r="Q94">
        <f>IF(AND('Raw Data'!C89&gt;'Raw Data'!E89, 'Raw Data'!O89&lt;'Raw Data'!P89), 'Raw Data'!E89, 0)</f>
        <v>0</v>
      </c>
      <c r="R94">
        <f>IF(AND('Raw Data'!C89&lt;'Raw Data'!E89, 'Raw Data'!O89&lt;'Raw Data'!P89), 'Raw Data'!E89, 0)</f>
        <v>0</v>
      </c>
      <c r="S94">
        <f>IF(ISNUMBER('Raw Data'!C89), IF(_xlfn.XLOOKUP(SMALL('Raw Data'!C89:E89, 1), B94:D94, B94:D94, 0)&gt;0, SMALL('Raw Data'!C89:E89, 1), 0), 0)</f>
        <v>0</v>
      </c>
      <c r="T94">
        <f>IF(ISNUMBER('Raw Data'!C89), IF(_xlfn.XLOOKUP(SMALL('Raw Data'!C89:E89, 2), B94:D94, B94:D94, 0)&gt;0, SMALL('Raw Data'!C89:E89, 2), 0), 0)</f>
        <v>0</v>
      </c>
      <c r="U94">
        <f>IF(ISNUMBER('Raw Data'!C89), IF(_xlfn.XLOOKUP(SMALL('Raw Data'!C89:E89, 3), B94:D94, B94:D94, 0)&gt;0, SMALL('Raw Data'!C89:E89, 3), 0), 0)</f>
        <v>0</v>
      </c>
      <c r="V94">
        <f>IF(AND('Raw Data'!C89&lt;'Raw Data'!E89,'Raw Data'!O89&gt;'Raw Data'!P89),'Raw Data'!C89,IF(AND('Raw Data'!E89&lt;'Raw Data'!C89,'Raw Data'!P89&gt;'Raw Data'!O89),'Raw Data'!E89,0))</f>
        <v>0</v>
      </c>
      <c r="W94">
        <f>IF(AND('Raw Data'!C89&gt;'Raw Data'!E89,'Raw Data'!O89&gt;'Raw Data'!P89),'Raw Data'!C89,IF(AND('Raw Data'!E89&gt;'Raw Data'!C89,'Raw Data'!P89&gt;'Raw Data'!O89),'Raw Data'!E89,0))</f>
        <v>0</v>
      </c>
      <c r="X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Y94">
        <f>IF(AND('Raw Data'!D89&gt;4,'Raw Data'!O89&lt;'Raw Data'!P89),'Raw Data'!K89,IF(AND('Raw Data'!D89&gt;4,'Raw Data'!O89='Raw Data'!P89),0,IF('Raw Data'!O89='Raw Data'!P89,'Raw Data'!D89,0)))</f>
        <v>0</v>
      </c>
      <c r="Z94">
        <f>IF(AND('Raw Data'!D89&lt;4, 'Raw Data'!O89='Raw Data'!P89), 'Raw Data'!D89, 0)</f>
        <v>0</v>
      </c>
      <c r="AA94">
        <f t="shared" si="11"/>
        <v>0</v>
      </c>
      <c r="AB94">
        <f t="shared" si="12"/>
        <v>0</v>
      </c>
      <c r="AC94">
        <f t="shared" si="13"/>
        <v>0</v>
      </c>
    </row>
    <row r="95" spans="1:29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 'Raw Data'!O90&gt;'Raw Data'!P90), 'Raw Data'!C90, 0)</f>
        <v>0</v>
      </c>
      <c r="O95" t="b">
        <f>'Raw Data'!C90&lt;'Raw Data'!E90</f>
        <v>0</v>
      </c>
      <c r="P95">
        <f>IF(AND('Raw Data'!C90&gt;'Raw Data'!E90, 'Raw Data'!O90&gt;'Raw Data'!P90), 'Raw Data'!C90, 0)</f>
        <v>0</v>
      </c>
      <c r="Q95">
        <f>IF(AND('Raw Data'!C90&gt;'Raw Data'!E90, 'Raw Data'!O90&lt;'Raw Data'!P90), 'Raw Data'!E90, 0)</f>
        <v>0</v>
      </c>
      <c r="R95">
        <f>IF(AND('Raw Data'!C90&lt;'Raw Data'!E90, 'Raw Data'!O90&lt;'Raw Data'!P90), 'Raw Data'!E90, 0)</f>
        <v>0</v>
      </c>
      <c r="S95">
        <f>IF(ISNUMBER('Raw Data'!C90), IF(_xlfn.XLOOKUP(SMALL('Raw Data'!C90:E90, 1), B95:D95, B95:D95, 0)&gt;0, SMALL('Raw Data'!C90:E90, 1), 0), 0)</f>
        <v>0</v>
      </c>
      <c r="T95">
        <f>IF(ISNUMBER('Raw Data'!C90), IF(_xlfn.XLOOKUP(SMALL('Raw Data'!C90:E90, 2), B95:D95, B95:D95, 0)&gt;0, SMALL('Raw Data'!C90:E90, 2), 0), 0)</f>
        <v>0</v>
      </c>
      <c r="U95">
        <f>IF(ISNUMBER('Raw Data'!C90), IF(_xlfn.XLOOKUP(SMALL('Raw Data'!C90:E90, 3), B95:D95, B95:D95, 0)&gt;0, SMALL('Raw Data'!C90:E90, 3), 0), 0)</f>
        <v>0</v>
      </c>
      <c r="V95">
        <f>IF(AND('Raw Data'!C90&lt;'Raw Data'!E90,'Raw Data'!O90&gt;'Raw Data'!P90),'Raw Data'!C90,IF(AND('Raw Data'!E90&lt;'Raw Data'!C90,'Raw Data'!P90&gt;'Raw Data'!O90),'Raw Data'!E90,0))</f>
        <v>0</v>
      </c>
      <c r="W95">
        <f>IF(AND('Raw Data'!C90&gt;'Raw Data'!E90,'Raw Data'!O90&gt;'Raw Data'!P90),'Raw Data'!C90,IF(AND('Raw Data'!E90&gt;'Raw Data'!C90,'Raw Data'!P90&gt;'Raw Data'!O90),'Raw Data'!E90,0))</f>
        <v>0</v>
      </c>
      <c r="X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Y95">
        <f>IF(AND('Raw Data'!D90&gt;4,'Raw Data'!O90&lt;'Raw Data'!P90),'Raw Data'!K90,IF(AND('Raw Data'!D90&gt;4,'Raw Data'!O90='Raw Data'!P90),0,IF('Raw Data'!O90='Raw Data'!P90,'Raw Data'!D90,0)))</f>
        <v>0</v>
      </c>
      <c r="Z95">
        <f>IF(AND('Raw Data'!D90&lt;4, 'Raw Data'!O90='Raw Data'!P90), 'Raw Data'!D90, 0)</f>
        <v>0</v>
      </c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 'Raw Data'!O91&gt;'Raw Data'!P91), 'Raw Data'!C91, 0)</f>
        <v>0</v>
      </c>
      <c r="O96" t="b">
        <f>'Raw Data'!C91&lt;'Raw Data'!E91</f>
        <v>0</v>
      </c>
      <c r="P96">
        <f>IF(AND('Raw Data'!C91&gt;'Raw Data'!E91, 'Raw Data'!O91&gt;'Raw Data'!P91), 'Raw Data'!C91, 0)</f>
        <v>0</v>
      </c>
      <c r="Q96">
        <f>IF(AND('Raw Data'!C91&gt;'Raw Data'!E91, 'Raw Data'!O91&lt;'Raw Data'!P91), 'Raw Data'!E91, 0)</f>
        <v>0</v>
      </c>
      <c r="R96">
        <f>IF(AND('Raw Data'!C91&lt;'Raw Data'!E91, 'Raw Data'!O91&lt;'Raw Data'!P91), 'Raw Data'!E91, 0)</f>
        <v>0</v>
      </c>
      <c r="S96">
        <f>IF(ISNUMBER('Raw Data'!C91), IF(_xlfn.XLOOKUP(SMALL('Raw Data'!C91:E91, 1), B96:D96, B96:D96, 0)&gt;0, SMALL('Raw Data'!C91:E91, 1), 0), 0)</f>
        <v>0</v>
      </c>
      <c r="T96">
        <f>IF(ISNUMBER('Raw Data'!C91), IF(_xlfn.XLOOKUP(SMALL('Raw Data'!C91:E91, 2), B96:D96, B96:D96, 0)&gt;0, SMALL('Raw Data'!C91:E91, 2), 0), 0)</f>
        <v>0</v>
      </c>
      <c r="U96">
        <f>IF(ISNUMBER('Raw Data'!C91), IF(_xlfn.XLOOKUP(SMALL('Raw Data'!C91:E91, 3), B96:D96, B96:D96, 0)&gt;0, SMALL('Raw Data'!C91:E91, 3), 0), 0)</f>
        <v>0</v>
      </c>
      <c r="V96">
        <f>IF(AND('Raw Data'!C91&lt;'Raw Data'!E91,'Raw Data'!O91&gt;'Raw Data'!P91),'Raw Data'!C91,IF(AND('Raw Data'!E91&lt;'Raw Data'!C91,'Raw Data'!P91&gt;'Raw Data'!O91),'Raw Data'!E91,0))</f>
        <v>0</v>
      </c>
      <c r="W96">
        <f>IF(AND('Raw Data'!C91&gt;'Raw Data'!E91,'Raw Data'!O91&gt;'Raw Data'!P91),'Raw Data'!C91,IF(AND('Raw Data'!E91&gt;'Raw Data'!C91,'Raw Data'!P91&gt;'Raw Data'!O91),'Raw Data'!E91,0))</f>
        <v>0</v>
      </c>
      <c r="X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Y96">
        <f>IF(AND('Raw Data'!D91&gt;4,'Raw Data'!O91&lt;'Raw Data'!P91),'Raw Data'!K91,IF(AND('Raw Data'!D91&gt;4,'Raw Data'!O91='Raw Data'!P91),0,IF('Raw Data'!O91='Raw Data'!P91,'Raw Data'!D91,0)))</f>
        <v>0</v>
      </c>
      <c r="Z96">
        <f>IF(AND('Raw Data'!D91&lt;4, 'Raw Data'!O91='Raw Data'!P91), 'Raw Data'!D91, 0)</f>
        <v>0</v>
      </c>
      <c r="AA96">
        <f t="shared" si="11"/>
        <v>0</v>
      </c>
      <c r="AB96">
        <f t="shared" si="12"/>
        <v>0</v>
      </c>
      <c r="AC96">
        <f t="shared" si="13"/>
        <v>0</v>
      </c>
    </row>
    <row r="97" spans="1:29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 'Raw Data'!O92&gt;'Raw Data'!P92), 'Raw Data'!C92, 0)</f>
        <v>0</v>
      </c>
      <c r="O97" t="b">
        <f>'Raw Data'!C92&lt;'Raw Data'!E92</f>
        <v>0</v>
      </c>
      <c r="P97">
        <f>IF(AND('Raw Data'!C92&gt;'Raw Data'!E92, 'Raw Data'!O92&gt;'Raw Data'!P92), 'Raw Data'!C92, 0)</f>
        <v>0</v>
      </c>
      <c r="Q97">
        <f>IF(AND('Raw Data'!C92&gt;'Raw Data'!E92, 'Raw Data'!O92&lt;'Raw Data'!P92), 'Raw Data'!E92, 0)</f>
        <v>0</v>
      </c>
      <c r="R97">
        <f>IF(AND('Raw Data'!C92&lt;'Raw Data'!E92, 'Raw Data'!O92&lt;'Raw Data'!P92), 'Raw Data'!E92, 0)</f>
        <v>0</v>
      </c>
      <c r="S97">
        <f>IF(ISNUMBER('Raw Data'!C92), IF(_xlfn.XLOOKUP(SMALL('Raw Data'!C92:E92, 1), B97:D97, B97:D97, 0)&gt;0, SMALL('Raw Data'!C92:E92, 1), 0), 0)</f>
        <v>0</v>
      </c>
      <c r="T97">
        <f>IF(ISNUMBER('Raw Data'!C92), IF(_xlfn.XLOOKUP(SMALL('Raw Data'!C92:E92, 2), B97:D97, B97:D97, 0)&gt;0, SMALL('Raw Data'!C92:E92, 2), 0), 0)</f>
        <v>0</v>
      </c>
      <c r="U97">
        <f>IF(ISNUMBER('Raw Data'!C92), IF(_xlfn.XLOOKUP(SMALL('Raw Data'!C92:E92, 3), B97:D97, B97:D97, 0)&gt;0, SMALL('Raw Data'!C92:E92, 3), 0), 0)</f>
        <v>0</v>
      </c>
      <c r="V97">
        <f>IF(AND('Raw Data'!C92&lt;'Raw Data'!E92,'Raw Data'!O92&gt;'Raw Data'!P92),'Raw Data'!C92,IF(AND('Raw Data'!E92&lt;'Raw Data'!C92,'Raw Data'!P92&gt;'Raw Data'!O92),'Raw Data'!E92,0))</f>
        <v>0</v>
      </c>
      <c r="W97">
        <f>IF(AND('Raw Data'!C92&gt;'Raw Data'!E92,'Raw Data'!O92&gt;'Raw Data'!P92),'Raw Data'!C92,IF(AND('Raw Data'!E92&gt;'Raw Data'!C92,'Raw Data'!P92&gt;'Raw Data'!O92),'Raw Data'!E92,0))</f>
        <v>0</v>
      </c>
      <c r="X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Y97">
        <f>IF(AND('Raw Data'!D92&gt;4,'Raw Data'!O92&lt;'Raw Data'!P92),'Raw Data'!K92,IF(AND('Raw Data'!D92&gt;4,'Raw Data'!O92='Raw Data'!P92),0,IF('Raw Data'!O92='Raw Data'!P92,'Raw Data'!D92,0)))</f>
        <v>0</v>
      </c>
      <c r="Z97">
        <f>IF(AND('Raw Data'!D92&lt;4, 'Raw Data'!O92='Raw Data'!P92), 'Raw Data'!D92, 0)</f>
        <v>0</v>
      </c>
      <c r="AA97">
        <f t="shared" si="11"/>
        <v>0</v>
      </c>
      <c r="AB97">
        <f t="shared" si="12"/>
        <v>0</v>
      </c>
      <c r="AC97">
        <f t="shared" si="13"/>
        <v>0</v>
      </c>
    </row>
    <row r="98" spans="1:29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 'Raw Data'!O93&gt;'Raw Data'!P93), 'Raw Data'!C93, 0)</f>
        <v>0</v>
      </c>
      <c r="O98" t="b">
        <f>'Raw Data'!C93&lt;'Raw Data'!E93</f>
        <v>0</v>
      </c>
      <c r="P98">
        <f>IF(AND('Raw Data'!C93&gt;'Raw Data'!E93, 'Raw Data'!O93&gt;'Raw Data'!P93), 'Raw Data'!C93, 0)</f>
        <v>0</v>
      </c>
      <c r="Q98">
        <f>IF(AND('Raw Data'!C93&gt;'Raw Data'!E93, 'Raw Data'!O93&lt;'Raw Data'!P93), 'Raw Data'!E93, 0)</f>
        <v>0</v>
      </c>
      <c r="R98">
        <f>IF(AND('Raw Data'!C93&lt;'Raw Data'!E93, 'Raw Data'!O93&lt;'Raw Data'!P93), 'Raw Data'!E93, 0)</f>
        <v>0</v>
      </c>
      <c r="S98">
        <f>IF(ISNUMBER('Raw Data'!C93), IF(_xlfn.XLOOKUP(SMALL('Raw Data'!C93:E93, 1), B98:D98, B98:D98, 0)&gt;0, SMALL('Raw Data'!C93:E93, 1), 0), 0)</f>
        <v>0</v>
      </c>
      <c r="T98">
        <f>IF(ISNUMBER('Raw Data'!C93), IF(_xlfn.XLOOKUP(SMALL('Raw Data'!C93:E93, 2), B98:D98, B98:D98, 0)&gt;0, SMALL('Raw Data'!C93:E93, 2), 0), 0)</f>
        <v>0</v>
      </c>
      <c r="U98">
        <f>IF(ISNUMBER('Raw Data'!C93), IF(_xlfn.XLOOKUP(SMALL('Raw Data'!C93:E93, 3), B98:D98, B98:D98, 0)&gt;0, SMALL('Raw Data'!C93:E93, 3), 0), 0)</f>
        <v>0</v>
      </c>
      <c r="V98">
        <f>IF(AND('Raw Data'!C93&lt;'Raw Data'!E93,'Raw Data'!O93&gt;'Raw Data'!P93),'Raw Data'!C93,IF(AND('Raw Data'!E93&lt;'Raw Data'!C93,'Raw Data'!P93&gt;'Raw Data'!O93),'Raw Data'!E93,0))</f>
        <v>0</v>
      </c>
      <c r="W98">
        <f>IF(AND('Raw Data'!C93&gt;'Raw Data'!E93,'Raw Data'!O93&gt;'Raw Data'!P93),'Raw Data'!C93,IF(AND('Raw Data'!E93&gt;'Raw Data'!C93,'Raw Data'!P93&gt;'Raw Data'!O93),'Raw Data'!E93,0))</f>
        <v>0</v>
      </c>
      <c r="X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Y98">
        <f>IF(AND('Raw Data'!D93&gt;4,'Raw Data'!O93&lt;'Raw Data'!P93),'Raw Data'!K93,IF(AND('Raw Data'!D93&gt;4,'Raw Data'!O93='Raw Data'!P93),0,IF('Raw Data'!O93='Raw Data'!P93,'Raw Data'!D93,0)))</f>
        <v>0</v>
      </c>
      <c r="Z98">
        <f>IF(AND('Raw Data'!D93&lt;4, 'Raw Data'!O93='Raw Data'!P93), 'Raw Data'!D93, 0)</f>
        <v>0</v>
      </c>
      <c r="AA98">
        <f t="shared" si="11"/>
        <v>0</v>
      </c>
      <c r="AB98">
        <f t="shared" si="12"/>
        <v>0</v>
      </c>
      <c r="AC98">
        <f t="shared" si="13"/>
        <v>0</v>
      </c>
    </row>
    <row r="99" spans="1:29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 'Raw Data'!O94&gt;'Raw Data'!P94), 'Raw Data'!C94, 0)</f>
        <v>0</v>
      </c>
      <c r="O99" t="b">
        <f>'Raw Data'!C94&lt;'Raw Data'!E94</f>
        <v>0</v>
      </c>
      <c r="P99">
        <f>IF(AND('Raw Data'!C94&gt;'Raw Data'!E94, 'Raw Data'!O94&gt;'Raw Data'!P94), 'Raw Data'!C94, 0)</f>
        <v>0</v>
      </c>
      <c r="Q99">
        <f>IF(AND('Raw Data'!C94&gt;'Raw Data'!E94, 'Raw Data'!O94&lt;'Raw Data'!P94), 'Raw Data'!E94, 0)</f>
        <v>0</v>
      </c>
      <c r="R99">
        <f>IF(AND('Raw Data'!C94&lt;'Raw Data'!E94, 'Raw Data'!O94&lt;'Raw Data'!P94), 'Raw Data'!E94, 0)</f>
        <v>0</v>
      </c>
      <c r="S99">
        <f>IF(ISNUMBER('Raw Data'!C94), IF(_xlfn.XLOOKUP(SMALL('Raw Data'!C94:E94, 1), B99:D99, B99:D99, 0)&gt;0, SMALL('Raw Data'!C94:E94, 1), 0), 0)</f>
        <v>0</v>
      </c>
      <c r="T99">
        <f>IF(ISNUMBER('Raw Data'!C94), IF(_xlfn.XLOOKUP(SMALL('Raw Data'!C94:E94, 2), B99:D99, B99:D99, 0)&gt;0, SMALL('Raw Data'!C94:E94, 2), 0), 0)</f>
        <v>0</v>
      </c>
      <c r="U99">
        <f>IF(ISNUMBER('Raw Data'!C94), IF(_xlfn.XLOOKUP(SMALL('Raw Data'!C94:E94, 3), B99:D99, B99:D99, 0)&gt;0, SMALL('Raw Data'!C94:E94, 3), 0), 0)</f>
        <v>0</v>
      </c>
      <c r="V99">
        <f>IF(AND('Raw Data'!C94&lt;'Raw Data'!E94,'Raw Data'!O94&gt;'Raw Data'!P94),'Raw Data'!C94,IF(AND('Raw Data'!E94&lt;'Raw Data'!C94,'Raw Data'!P94&gt;'Raw Data'!O94),'Raw Data'!E94,0))</f>
        <v>0</v>
      </c>
      <c r="W99">
        <f>IF(AND('Raw Data'!C94&gt;'Raw Data'!E94,'Raw Data'!O94&gt;'Raw Data'!P94),'Raw Data'!C94,IF(AND('Raw Data'!E94&gt;'Raw Data'!C94,'Raw Data'!P94&gt;'Raw Data'!O94),'Raw Data'!E94,0))</f>
        <v>0</v>
      </c>
      <c r="X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Y99">
        <f>IF(AND('Raw Data'!D94&gt;4,'Raw Data'!O94&lt;'Raw Data'!P94),'Raw Data'!K94,IF(AND('Raw Data'!D94&gt;4,'Raw Data'!O94='Raw Data'!P94),0,IF('Raw Data'!O94='Raw Data'!P94,'Raw Data'!D94,0)))</f>
        <v>0</v>
      </c>
      <c r="Z99">
        <f>IF(AND('Raw Data'!D94&lt;4, 'Raw Data'!O94='Raw Data'!P94), 'Raw Data'!D94, 0)</f>
        <v>0</v>
      </c>
      <c r="AA99">
        <f t="shared" si="11"/>
        <v>0</v>
      </c>
      <c r="AB99">
        <f t="shared" si="12"/>
        <v>0</v>
      </c>
      <c r="AC99">
        <f t="shared" si="13"/>
        <v>0</v>
      </c>
    </row>
    <row r="100" spans="1:29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 'Raw Data'!O95&gt;'Raw Data'!P95), 'Raw Data'!C95, 0)</f>
        <v>0</v>
      </c>
      <c r="O100" t="b">
        <f>'Raw Data'!C95&lt;'Raw Data'!E95</f>
        <v>0</v>
      </c>
      <c r="P100">
        <f>IF(AND('Raw Data'!C95&gt;'Raw Data'!E95, 'Raw Data'!O95&gt;'Raw Data'!P95), 'Raw Data'!C95, 0)</f>
        <v>0</v>
      </c>
      <c r="Q100">
        <f>IF(AND('Raw Data'!C95&gt;'Raw Data'!E95, 'Raw Data'!O95&lt;'Raw Data'!P95), 'Raw Data'!E95, 0)</f>
        <v>0</v>
      </c>
      <c r="R100">
        <f>IF(AND('Raw Data'!C95&lt;'Raw Data'!E95, 'Raw Data'!O95&lt;'Raw Data'!P95), 'Raw Data'!E95, 0)</f>
        <v>0</v>
      </c>
      <c r="S100">
        <f>IF(ISNUMBER('Raw Data'!C95), IF(_xlfn.XLOOKUP(SMALL('Raw Data'!C95:E95, 1), B100:D100, B100:D100, 0)&gt;0, SMALL('Raw Data'!C95:E95, 1), 0), 0)</f>
        <v>0</v>
      </c>
      <c r="T100">
        <f>IF(ISNUMBER('Raw Data'!C95), IF(_xlfn.XLOOKUP(SMALL('Raw Data'!C95:E95, 2), B100:D100, B100:D100, 0)&gt;0, SMALL('Raw Data'!C95:E95, 2), 0), 0)</f>
        <v>0</v>
      </c>
      <c r="U100">
        <f>IF(ISNUMBER('Raw Data'!C95), IF(_xlfn.XLOOKUP(SMALL('Raw Data'!C95:E95, 3), B100:D100, B100:D100, 0)&gt;0, SMALL('Raw Data'!C95:E95, 3), 0), 0)</f>
        <v>0</v>
      </c>
      <c r="V100">
        <f>IF(AND('Raw Data'!C95&lt;'Raw Data'!E95,'Raw Data'!O95&gt;'Raw Data'!P95),'Raw Data'!C95,IF(AND('Raw Data'!E95&lt;'Raw Data'!C95,'Raw Data'!P95&gt;'Raw Data'!O95),'Raw Data'!E95,0))</f>
        <v>0</v>
      </c>
      <c r="W100">
        <f>IF(AND('Raw Data'!C95&gt;'Raw Data'!E95,'Raw Data'!O95&gt;'Raw Data'!P95),'Raw Data'!C95,IF(AND('Raw Data'!E95&gt;'Raw Data'!C95,'Raw Data'!P95&gt;'Raw Data'!O95),'Raw Data'!E95,0))</f>
        <v>0</v>
      </c>
      <c r="X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Y100">
        <f>IF(AND('Raw Data'!D95&gt;4,'Raw Data'!O95&lt;'Raw Data'!P95),'Raw Data'!K95,IF(AND('Raw Data'!D95&gt;4,'Raw Data'!O95='Raw Data'!P95),0,IF('Raw Data'!O95='Raw Data'!P95,'Raw Data'!D95,0)))</f>
        <v>0</v>
      </c>
      <c r="Z100">
        <f>IF(AND('Raw Data'!D95&lt;4, 'Raw Data'!O95='Raw Data'!P95), 'Raw Data'!D95, 0)</f>
        <v>0</v>
      </c>
      <c r="AA100">
        <f t="shared" si="11"/>
        <v>0</v>
      </c>
      <c r="AB100">
        <f t="shared" si="12"/>
        <v>0</v>
      </c>
      <c r="AC100">
        <f t="shared" si="13"/>
        <v>0</v>
      </c>
    </row>
    <row r="101" spans="1:29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 'Raw Data'!O96&gt;'Raw Data'!P96), 'Raw Data'!C96, 0)</f>
        <v>0</v>
      </c>
      <c r="O101" t="b">
        <f>'Raw Data'!C96&lt;'Raw Data'!E96</f>
        <v>0</v>
      </c>
      <c r="P101">
        <f>IF(AND('Raw Data'!C96&gt;'Raw Data'!E96, 'Raw Data'!O96&gt;'Raw Data'!P96), 'Raw Data'!C96, 0)</f>
        <v>0</v>
      </c>
      <c r="Q101">
        <f>IF(AND('Raw Data'!C96&gt;'Raw Data'!E96, 'Raw Data'!O96&lt;'Raw Data'!P96), 'Raw Data'!E96, 0)</f>
        <v>0</v>
      </c>
      <c r="R101">
        <f>IF(AND('Raw Data'!C96&lt;'Raw Data'!E96, 'Raw Data'!O96&lt;'Raw Data'!P96), 'Raw Data'!E96, 0)</f>
        <v>0</v>
      </c>
      <c r="S101">
        <f>IF(ISNUMBER('Raw Data'!C96), IF(_xlfn.XLOOKUP(SMALL('Raw Data'!C96:E96, 1), B101:D101, B101:D101, 0)&gt;0, SMALL('Raw Data'!C96:E96, 1), 0), 0)</f>
        <v>0</v>
      </c>
      <c r="T101">
        <f>IF(ISNUMBER('Raw Data'!C96), IF(_xlfn.XLOOKUP(SMALL('Raw Data'!C96:E96, 2), B101:D101, B101:D101, 0)&gt;0, SMALL('Raw Data'!C96:E96, 2), 0), 0)</f>
        <v>0</v>
      </c>
      <c r="U101">
        <f>IF(ISNUMBER('Raw Data'!C96), IF(_xlfn.XLOOKUP(SMALL('Raw Data'!C96:E96, 3), B101:D101, B101:D101, 0)&gt;0, SMALL('Raw Data'!C96:E96, 3), 0), 0)</f>
        <v>0</v>
      </c>
      <c r="V101">
        <f>IF(AND('Raw Data'!C96&lt;'Raw Data'!E96,'Raw Data'!O96&gt;'Raw Data'!P96),'Raw Data'!C96,IF(AND('Raw Data'!E96&lt;'Raw Data'!C96,'Raw Data'!P96&gt;'Raw Data'!O96),'Raw Data'!E96,0))</f>
        <v>0</v>
      </c>
      <c r="W101">
        <f>IF(AND('Raw Data'!C96&gt;'Raw Data'!E96,'Raw Data'!O96&gt;'Raw Data'!P96),'Raw Data'!C96,IF(AND('Raw Data'!E96&gt;'Raw Data'!C96,'Raw Data'!P96&gt;'Raw Data'!O96),'Raw Data'!E96,0))</f>
        <v>0</v>
      </c>
      <c r="X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Y101">
        <f>IF(AND('Raw Data'!D96&gt;4,'Raw Data'!O96&lt;'Raw Data'!P96),'Raw Data'!K96,IF(AND('Raw Data'!D96&gt;4,'Raw Data'!O96='Raw Data'!P96),0,IF('Raw Data'!O96='Raw Data'!P96,'Raw Data'!D96,0)))</f>
        <v>0</v>
      </c>
      <c r="Z101">
        <f>IF(AND('Raw Data'!D96&lt;4, 'Raw Data'!O96='Raw Data'!P96), 'Raw Data'!D96, 0)</f>
        <v>0</v>
      </c>
      <c r="AA101">
        <f t="shared" si="11"/>
        <v>0</v>
      </c>
      <c r="AB101">
        <f t="shared" si="12"/>
        <v>0</v>
      </c>
      <c r="AC101">
        <f t="shared" si="13"/>
        <v>0</v>
      </c>
    </row>
    <row r="102" spans="1:29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 'Raw Data'!O97&gt;'Raw Data'!P97), 'Raw Data'!C97, 0)</f>
        <v>0</v>
      </c>
      <c r="O102" t="b">
        <f>'Raw Data'!C97&lt;'Raw Data'!E97</f>
        <v>0</v>
      </c>
      <c r="P102">
        <f>IF(AND('Raw Data'!C97&gt;'Raw Data'!E97, 'Raw Data'!O97&gt;'Raw Data'!P97), 'Raw Data'!C97, 0)</f>
        <v>0</v>
      </c>
      <c r="Q102">
        <f>IF(AND('Raw Data'!C97&gt;'Raw Data'!E97, 'Raw Data'!O97&lt;'Raw Data'!P97), 'Raw Data'!E97, 0)</f>
        <v>0</v>
      </c>
      <c r="R102">
        <f>IF(AND('Raw Data'!C97&lt;'Raw Data'!E97, 'Raw Data'!O97&lt;'Raw Data'!P97), 'Raw Data'!E97, 0)</f>
        <v>0</v>
      </c>
      <c r="S102">
        <f>IF(ISNUMBER('Raw Data'!C97), IF(_xlfn.XLOOKUP(SMALL('Raw Data'!C97:E97, 1), B102:D102, B102:D102, 0)&gt;0, SMALL('Raw Data'!C97:E97, 1), 0), 0)</f>
        <v>0</v>
      </c>
      <c r="T102">
        <f>IF(ISNUMBER('Raw Data'!C97), IF(_xlfn.XLOOKUP(SMALL('Raw Data'!C97:E97, 2), B102:D102, B102:D102, 0)&gt;0, SMALL('Raw Data'!C97:E97, 2), 0), 0)</f>
        <v>0</v>
      </c>
      <c r="U102">
        <f>IF(ISNUMBER('Raw Data'!C97), IF(_xlfn.XLOOKUP(SMALL('Raw Data'!C97:E97, 3), B102:D102, B102:D102, 0)&gt;0, SMALL('Raw Data'!C97:E97, 3), 0), 0)</f>
        <v>0</v>
      </c>
      <c r="V102">
        <f>IF(AND('Raw Data'!C97&lt;'Raw Data'!E97,'Raw Data'!O97&gt;'Raw Data'!P97),'Raw Data'!C97,IF(AND('Raw Data'!E97&lt;'Raw Data'!C97,'Raw Data'!P97&gt;'Raw Data'!O97),'Raw Data'!E97,0))</f>
        <v>0</v>
      </c>
      <c r="W102">
        <f>IF(AND('Raw Data'!C97&gt;'Raw Data'!E97,'Raw Data'!O97&gt;'Raw Data'!P97),'Raw Data'!C97,IF(AND('Raw Data'!E97&gt;'Raw Data'!C97,'Raw Data'!P97&gt;'Raw Data'!O97),'Raw Data'!E97,0))</f>
        <v>0</v>
      </c>
      <c r="X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Y102">
        <f>IF(AND('Raw Data'!D97&gt;4,'Raw Data'!O97&lt;'Raw Data'!P97),'Raw Data'!K97,IF(AND('Raw Data'!D97&gt;4,'Raw Data'!O97='Raw Data'!P97),0,IF('Raw Data'!O97='Raw Data'!P97,'Raw Data'!D97,0)))</f>
        <v>0</v>
      </c>
      <c r="Z102">
        <f>IF(AND('Raw Data'!D97&lt;4, 'Raw Data'!O97='Raw Data'!P97), 'Raw Data'!D97, 0)</f>
        <v>0</v>
      </c>
      <c r="AA102">
        <f t="shared" si="11"/>
        <v>0</v>
      </c>
      <c r="AB102">
        <f t="shared" si="12"/>
        <v>0</v>
      </c>
      <c r="AC102">
        <f t="shared" si="13"/>
        <v>0</v>
      </c>
    </row>
    <row r="103" spans="1:29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 'Raw Data'!O98&gt;'Raw Data'!P98), 'Raw Data'!C98, 0)</f>
        <v>0</v>
      </c>
      <c r="O103" t="b">
        <f>'Raw Data'!C98&lt;'Raw Data'!E98</f>
        <v>0</v>
      </c>
      <c r="P103">
        <f>IF(AND('Raw Data'!C98&gt;'Raw Data'!E98, 'Raw Data'!O98&gt;'Raw Data'!P98), 'Raw Data'!C98, 0)</f>
        <v>0</v>
      </c>
      <c r="Q103">
        <f>IF(AND('Raw Data'!C98&gt;'Raw Data'!E98, 'Raw Data'!O98&lt;'Raw Data'!P98), 'Raw Data'!E98, 0)</f>
        <v>0</v>
      </c>
      <c r="R103">
        <f>IF(AND('Raw Data'!C98&lt;'Raw Data'!E98, 'Raw Data'!O98&lt;'Raw Data'!P98), 'Raw Data'!E98, 0)</f>
        <v>0</v>
      </c>
      <c r="S103">
        <f>IF(ISNUMBER('Raw Data'!C98), IF(_xlfn.XLOOKUP(SMALL('Raw Data'!C98:E98, 1), B103:D103, B103:D103, 0)&gt;0, SMALL('Raw Data'!C98:E98, 1), 0), 0)</f>
        <v>0</v>
      </c>
      <c r="T103">
        <f>IF(ISNUMBER('Raw Data'!C98), IF(_xlfn.XLOOKUP(SMALL('Raw Data'!C98:E98, 2), B103:D103, B103:D103, 0)&gt;0, SMALL('Raw Data'!C98:E98, 2), 0), 0)</f>
        <v>0</v>
      </c>
      <c r="U103">
        <f>IF(ISNUMBER('Raw Data'!C98), IF(_xlfn.XLOOKUP(SMALL('Raw Data'!C98:E98, 3), B103:D103, B103:D103, 0)&gt;0, SMALL('Raw Data'!C98:E98, 3), 0), 0)</f>
        <v>0</v>
      </c>
      <c r="V103">
        <f>IF(AND('Raw Data'!C98&lt;'Raw Data'!E98,'Raw Data'!O98&gt;'Raw Data'!P98),'Raw Data'!C98,IF(AND('Raw Data'!E98&lt;'Raw Data'!C98,'Raw Data'!P98&gt;'Raw Data'!O98),'Raw Data'!E98,0))</f>
        <v>0</v>
      </c>
      <c r="W103">
        <f>IF(AND('Raw Data'!C98&gt;'Raw Data'!E98,'Raw Data'!O98&gt;'Raw Data'!P98),'Raw Data'!C98,IF(AND('Raw Data'!E98&gt;'Raw Data'!C98,'Raw Data'!P98&gt;'Raw Data'!O98),'Raw Data'!E98,0))</f>
        <v>0</v>
      </c>
      <c r="X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Y103">
        <f>IF(AND('Raw Data'!D98&gt;4,'Raw Data'!O98&lt;'Raw Data'!P98),'Raw Data'!K98,IF(AND('Raw Data'!D98&gt;4,'Raw Data'!O98='Raw Data'!P98),0,IF('Raw Data'!O98='Raw Data'!P98,'Raw Data'!D98,0)))</f>
        <v>0</v>
      </c>
      <c r="Z103">
        <f>IF(AND('Raw Data'!D98&lt;4, 'Raw Data'!O98='Raw Data'!P98), 'Raw Data'!D98, 0)</f>
        <v>0</v>
      </c>
      <c r="AA103">
        <f t="shared" si="11"/>
        <v>0</v>
      </c>
      <c r="AB103">
        <f t="shared" si="12"/>
        <v>0</v>
      </c>
      <c r="AC103">
        <f t="shared" si="13"/>
        <v>0</v>
      </c>
    </row>
    <row r="104" spans="1:29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 'Raw Data'!O99&gt;'Raw Data'!P99), 'Raw Data'!C99, 0)</f>
        <v>0</v>
      </c>
      <c r="O104" t="b">
        <f>'Raw Data'!C99&lt;'Raw Data'!E99</f>
        <v>0</v>
      </c>
      <c r="P104">
        <f>IF(AND('Raw Data'!C99&gt;'Raw Data'!E99, 'Raw Data'!O99&gt;'Raw Data'!P99), 'Raw Data'!C99, 0)</f>
        <v>0</v>
      </c>
      <c r="Q104">
        <f>IF(AND('Raw Data'!C99&gt;'Raw Data'!E99, 'Raw Data'!O99&lt;'Raw Data'!P99), 'Raw Data'!E99, 0)</f>
        <v>0</v>
      </c>
      <c r="R104">
        <f>IF(AND('Raw Data'!C99&lt;'Raw Data'!E99, 'Raw Data'!O99&lt;'Raw Data'!P99), 'Raw Data'!E99, 0)</f>
        <v>0</v>
      </c>
      <c r="S104">
        <f>IF(ISNUMBER('Raw Data'!C99), IF(_xlfn.XLOOKUP(SMALL('Raw Data'!C99:E99, 1), B104:D104, B104:D104, 0)&gt;0, SMALL('Raw Data'!C99:E99, 1), 0), 0)</f>
        <v>0</v>
      </c>
      <c r="T104">
        <f>IF(ISNUMBER('Raw Data'!C99), IF(_xlfn.XLOOKUP(SMALL('Raw Data'!C99:E99, 2), B104:D104, B104:D104, 0)&gt;0, SMALL('Raw Data'!C99:E99, 2), 0), 0)</f>
        <v>0</v>
      </c>
      <c r="U104">
        <f>IF(ISNUMBER('Raw Data'!C99), IF(_xlfn.XLOOKUP(SMALL('Raw Data'!C99:E99, 3), B104:D104, B104:D104, 0)&gt;0, SMALL('Raw Data'!C99:E99, 3), 0), 0)</f>
        <v>0</v>
      </c>
      <c r="V104">
        <f>IF(AND('Raw Data'!C99&lt;'Raw Data'!E99,'Raw Data'!O99&gt;'Raw Data'!P99),'Raw Data'!C99,IF(AND('Raw Data'!E99&lt;'Raw Data'!C99,'Raw Data'!P99&gt;'Raw Data'!O99),'Raw Data'!E99,0))</f>
        <v>0</v>
      </c>
      <c r="W104">
        <f>IF(AND('Raw Data'!C99&gt;'Raw Data'!E99,'Raw Data'!O99&gt;'Raw Data'!P99),'Raw Data'!C99,IF(AND('Raw Data'!E99&gt;'Raw Data'!C99,'Raw Data'!P99&gt;'Raw Data'!O99),'Raw Data'!E99,0))</f>
        <v>0</v>
      </c>
      <c r="X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Y104">
        <f>IF(AND('Raw Data'!D99&gt;4,'Raw Data'!O99&lt;'Raw Data'!P99),'Raw Data'!K99,IF(AND('Raw Data'!D99&gt;4,'Raw Data'!O99='Raw Data'!P99),0,IF('Raw Data'!O99='Raw Data'!P99,'Raw Data'!D99,0)))</f>
        <v>0</v>
      </c>
      <c r="Z104">
        <f>IF(AND('Raw Data'!D99&lt;4, 'Raw Data'!O99='Raw Data'!P99), 'Raw Data'!D99, 0)</f>
        <v>0</v>
      </c>
      <c r="AA104">
        <f t="shared" si="11"/>
        <v>0</v>
      </c>
      <c r="AB104">
        <f t="shared" si="12"/>
        <v>0</v>
      </c>
      <c r="AC104">
        <f t="shared" si="13"/>
        <v>0</v>
      </c>
    </row>
    <row r="105" spans="1:29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 'Raw Data'!O100&gt;'Raw Data'!P100), 'Raw Data'!C100, 0)</f>
        <v>0</v>
      </c>
      <c r="O105" t="b">
        <f>'Raw Data'!C100&lt;'Raw Data'!E100</f>
        <v>0</v>
      </c>
      <c r="P105">
        <f>IF(AND('Raw Data'!C100&gt;'Raw Data'!E100, 'Raw Data'!O100&gt;'Raw Data'!P100), 'Raw Data'!C100, 0)</f>
        <v>0</v>
      </c>
      <c r="Q105">
        <f>IF(AND('Raw Data'!C100&gt;'Raw Data'!E100, 'Raw Data'!O100&lt;'Raw Data'!P100), 'Raw Data'!E100, 0)</f>
        <v>0</v>
      </c>
      <c r="R105">
        <f>IF(AND('Raw Data'!C100&lt;'Raw Data'!E100, 'Raw Data'!O100&lt;'Raw Data'!P100), 'Raw Data'!E100, 0)</f>
        <v>0</v>
      </c>
      <c r="S105">
        <f>IF(ISNUMBER('Raw Data'!C100), IF(_xlfn.XLOOKUP(SMALL('Raw Data'!C100:E100, 1), B105:D105, B105:D105, 0)&gt;0, SMALL('Raw Data'!C100:E100, 1), 0), 0)</f>
        <v>0</v>
      </c>
      <c r="T105">
        <f>IF(ISNUMBER('Raw Data'!C100), IF(_xlfn.XLOOKUP(SMALL('Raw Data'!C100:E100, 2), B105:D105, B105:D105, 0)&gt;0, SMALL('Raw Data'!C100:E100, 2), 0), 0)</f>
        <v>0</v>
      </c>
      <c r="U105">
        <f>IF(ISNUMBER('Raw Data'!C100), IF(_xlfn.XLOOKUP(SMALL('Raw Data'!C100:E100, 3), B105:D105, B105:D105, 0)&gt;0, SMALL('Raw Data'!C100:E100, 3), 0), 0)</f>
        <v>0</v>
      </c>
      <c r="V105">
        <f>IF(AND('Raw Data'!C100&lt;'Raw Data'!E100,'Raw Data'!O100&gt;'Raw Data'!P100),'Raw Data'!C100,IF(AND('Raw Data'!E100&lt;'Raw Data'!C100,'Raw Data'!P100&gt;'Raw Data'!O100),'Raw Data'!E100,0))</f>
        <v>0</v>
      </c>
      <c r="W105">
        <f>IF(AND('Raw Data'!C100&gt;'Raw Data'!E100,'Raw Data'!O100&gt;'Raw Data'!P100),'Raw Data'!C100,IF(AND('Raw Data'!E100&gt;'Raw Data'!C100,'Raw Data'!P100&gt;'Raw Data'!O100),'Raw Data'!E100,0))</f>
        <v>0</v>
      </c>
      <c r="X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Y105">
        <f>IF(AND('Raw Data'!D100&gt;4,'Raw Data'!O100&lt;'Raw Data'!P100),'Raw Data'!K100,IF(AND('Raw Data'!D100&gt;4,'Raw Data'!O100='Raw Data'!P100),0,IF('Raw Data'!O100='Raw Data'!P100,'Raw Data'!D100,0)))</f>
        <v>0</v>
      </c>
      <c r="Z105">
        <f>IF(AND('Raw Data'!D100&lt;4, 'Raw Data'!O100='Raw Data'!P100), 'Raw Data'!D100, 0)</f>
        <v>0</v>
      </c>
      <c r="AA105">
        <f t="shared" si="11"/>
        <v>0</v>
      </c>
      <c r="AB105">
        <f t="shared" si="12"/>
        <v>0</v>
      </c>
      <c r="AC105">
        <f t="shared" si="13"/>
        <v>0</v>
      </c>
    </row>
    <row r="106" spans="1:29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 'Raw Data'!O101&gt;'Raw Data'!P101), 'Raw Data'!C101, 0)</f>
        <v>0</v>
      </c>
      <c r="O106" t="b">
        <f>'Raw Data'!C101&lt;'Raw Data'!E101</f>
        <v>0</v>
      </c>
      <c r="P106">
        <f>IF(AND('Raw Data'!C101&gt;'Raw Data'!E101, 'Raw Data'!O101&gt;'Raw Data'!P101), 'Raw Data'!C101, 0)</f>
        <v>0</v>
      </c>
      <c r="Q106">
        <f>IF(AND('Raw Data'!C101&gt;'Raw Data'!E101, 'Raw Data'!O101&lt;'Raw Data'!P101), 'Raw Data'!E101, 0)</f>
        <v>0</v>
      </c>
      <c r="R106">
        <f>IF(AND('Raw Data'!C101&lt;'Raw Data'!E101, 'Raw Data'!O101&lt;'Raw Data'!P101), 'Raw Data'!E101, 0)</f>
        <v>0</v>
      </c>
      <c r="S106">
        <f>IF(ISNUMBER('Raw Data'!C101), IF(_xlfn.XLOOKUP(SMALL('Raw Data'!C101:E101, 1), B106:D106, B106:D106, 0)&gt;0, SMALL('Raw Data'!C101:E101, 1), 0), 0)</f>
        <v>0</v>
      </c>
      <c r="T106">
        <f>IF(ISNUMBER('Raw Data'!C101), IF(_xlfn.XLOOKUP(SMALL('Raw Data'!C101:E101, 2), B106:D106, B106:D106, 0)&gt;0, SMALL('Raw Data'!C101:E101, 2), 0), 0)</f>
        <v>0</v>
      </c>
      <c r="U106">
        <f>IF(ISNUMBER('Raw Data'!C101), IF(_xlfn.XLOOKUP(SMALL('Raw Data'!C101:E101, 3), B106:D106, B106:D106, 0)&gt;0, SMALL('Raw Data'!C101:E101, 3), 0), 0)</f>
        <v>0</v>
      </c>
      <c r="V106">
        <f>IF(AND('Raw Data'!C101&lt;'Raw Data'!E101,'Raw Data'!O101&gt;'Raw Data'!P101),'Raw Data'!C101,IF(AND('Raw Data'!E101&lt;'Raw Data'!C101,'Raw Data'!P101&gt;'Raw Data'!O101),'Raw Data'!E101,0))</f>
        <v>0</v>
      </c>
      <c r="W106">
        <f>IF(AND('Raw Data'!C101&gt;'Raw Data'!E101,'Raw Data'!O101&gt;'Raw Data'!P101),'Raw Data'!C101,IF(AND('Raw Data'!E101&gt;'Raw Data'!C101,'Raw Data'!P101&gt;'Raw Data'!O101),'Raw Data'!E101,0))</f>
        <v>0</v>
      </c>
      <c r="X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Y106">
        <f>IF(AND('Raw Data'!D101&gt;4,'Raw Data'!O101&lt;'Raw Data'!P101),'Raw Data'!K101,IF(AND('Raw Data'!D101&gt;4,'Raw Data'!O101='Raw Data'!P101),0,IF('Raw Data'!O101='Raw Data'!P101,'Raw Data'!D101,0)))</f>
        <v>0</v>
      </c>
      <c r="Z106">
        <f>IF(AND('Raw Data'!D101&lt;4, 'Raw Data'!O101='Raw Data'!P101), 'Raw Data'!D101, 0)</f>
        <v>0</v>
      </c>
      <c r="AA106">
        <f t="shared" si="11"/>
        <v>0</v>
      </c>
      <c r="AB106">
        <f t="shared" si="12"/>
        <v>0</v>
      </c>
      <c r="AC106">
        <f t="shared" si="13"/>
        <v>0</v>
      </c>
    </row>
    <row r="107" spans="1:29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 'Raw Data'!O102&gt;'Raw Data'!P102), 'Raw Data'!C102, 0)</f>
        <v>0</v>
      </c>
      <c r="O107" t="b">
        <f>'Raw Data'!C102&lt;'Raw Data'!E102</f>
        <v>0</v>
      </c>
      <c r="P107">
        <f>IF(AND('Raw Data'!C102&gt;'Raw Data'!E102, 'Raw Data'!O102&gt;'Raw Data'!P102), 'Raw Data'!C102, 0)</f>
        <v>0</v>
      </c>
      <c r="Q107">
        <f>IF(AND('Raw Data'!C102&gt;'Raw Data'!E102, 'Raw Data'!O102&lt;'Raw Data'!P102), 'Raw Data'!E102, 0)</f>
        <v>0</v>
      </c>
      <c r="R107">
        <f>IF(AND('Raw Data'!C102&lt;'Raw Data'!E102, 'Raw Data'!O102&lt;'Raw Data'!P102), 'Raw Data'!E102, 0)</f>
        <v>0</v>
      </c>
      <c r="S107">
        <f>IF(ISNUMBER('Raw Data'!C102), IF(_xlfn.XLOOKUP(SMALL('Raw Data'!C102:E102, 1), B107:D107, B107:D107, 0)&gt;0, SMALL('Raw Data'!C102:E102, 1), 0), 0)</f>
        <v>0</v>
      </c>
      <c r="T107">
        <f>IF(ISNUMBER('Raw Data'!C102), IF(_xlfn.XLOOKUP(SMALL('Raw Data'!C102:E102, 2), B107:D107, B107:D107, 0)&gt;0, SMALL('Raw Data'!C102:E102, 2), 0), 0)</f>
        <v>0</v>
      </c>
      <c r="U107">
        <f>IF(ISNUMBER('Raw Data'!C102), IF(_xlfn.XLOOKUP(SMALL('Raw Data'!C102:E102, 3), B107:D107, B107:D107, 0)&gt;0, SMALL('Raw Data'!C102:E102, 3), 0), 0)</f>
        <v>0</v>
      </c>
      <c r="V107">
        <f>IF(AND('Raw Data'!C102&lt;'Raw Data'!E102,'Raw Data'!O102&gt;'Raw Data'!P102),'Raw Data'!C102,IF(AND('Raw Data'!E102&lt;'Raw Data'!C102,'Raw Data'!P102&gt;'Raw Data'!O102),'Raw Data'!E102,0))</f>
        <v>0</v>
      </c>
      <c r="W107">
        <f>IF(AND('Raw Data'!C102&gt;'Raw Data'!E102,'Raw Data'!O102&gt;'Raw Data'!P102),'Raw Data'!C102,IF(AND('Raw Data'!E102&gt;'Raw Data'!C102,'Raw Data'!P102&gt;'Raw Data'!O102),'Raw Data'!E102,0))</f>
        <v>0</v>
      </c>
      <c r="X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Y107">
        <f>IF(AND('Raw Data'!D102&gt;4,'Raw Data'!O102&lt;'Raw Data'!P102),'Raw Data'!K102,IF(AND('Raw Data'!D102&gt;4,'Raw Data'!O102='Raw Data'!P102),0,IF('Raw Data'!O102='Raw Data'!P102,'Raw Data'!D102,0)))</f>
        <v>0</v>
      </c>
      <c r="Z107">
        <f>IF(AND('Raw Data'!D102&lt;4, 'Raw Data'!O102='Raw Data'!P102), 'Raw Data'!D102, 0)</f>
        <v>0</v>
      </c>
      <c r="AA107">
        <f t="shared" si="11"/>
        <v>0</v>
      </c>
      <c r="AB107">
        <f t="shared" si="12"/>
        <v>0</v>
      </c>
      <c r="AC107">
        <f t="shared" si="13"/>
        <v>0</v>
      </c>
    </row>
    <row r="108" spans="1:29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 'Raw Data'!O103&gt;'Raw Data'!P103), 'Raw Data'!C103, 0)</f>
        <v>0</v>
      </c>
      <c r="O108" t="b">
        <f>'Raw Data'!C103&lt;'Raw Data'!E103</f>
        <v>0</v>
      </c>
      <c r="P108">
        <f>IF(AND('Raw Data'!C103&gt;'Raw Data'!E103, 'Raw Data'!O103&gt;'Raw Data'!P103), 'Raw Data'!C103, 0)</f>
        <v>0</v>
      </c>
      <c r="Q108">
        <f>IF(AND('Raw Data'!C103&gt;'Raw Data'!E103, 'Raw Data'!O103&lt;'Raw Data'!P103), 'Raw Data'!E103, 0)</f>
        <v>0</v>
      </c>
      <c r="R108">
        <f>IF(AND('Raw Data'!C103&lt;'Raw Data'!E103, 'Raw Data'!O103&lt;'Raw Data'!P103), 'Raw Data'!E103, 0)</f>
        <v>0</v>
      </c>
      <c r="S108">
        <f>IF(ISNUMBER('Raw Data'!C103), IF(_xlfn.XLOOKUP(SMALL('Raw Data'!C103:E103, 1), B108:D108, B108:D108, 0)&gt;0, SMALL('Raw Data'!C103:E103, 1), 0), 0)</f>
        <v>0</v>
      </c>
      <c r="T108">
        <f>IF(ISNUMBER('Raw Data'!C103), IF(_xlfn.XLOOKUP(SMALL('Raw Data'!C103:E103, 2), B108:D108, B108:D108, 0)&gt;0, SMALL('Raw Data'!C103:E103, 2), 0), 0)</f>
        <v>0</v>
      </c>
      <c r="U108">
        <f>IF(ISNUMBER('Raw Data'!C103), IF(_xlfn.XLOOKUP(SMALL('Raw Data'!C103:E103, 3), B108:D108, B108:D108, 0)&gt;0, SMALL('Raw Data'!C103:E103, 3), 0), 0)</f>
        <v>0</v>
      </c>
      <c r="V108">
        <f>IF(AND('Raw Data'!C103&lt;'Raw Data'!E103,'Raw Data'!O103&gt;'Raw Data'!P103),'Raw Data'!C103,IF(AND('Raw Data'!E103&lt;'Raw Data'!C103,'Raw Data'!P103&gt;'Raw Data'!O103),'Raw Data'!E103,0))</f>
        <v>0</v>
      </c>
      <c r="W108">
        <f>IF(AND('Raw Data'!C103&gt;'Raw Data'!E103,'Raw Data'!O103&gt;'Raw Data'!P103),'Raw Data'!C103,IF(AND('Raw Data'!E103&gt;'Raw Data'!C103,'Raw Data'!P103&gt;'Raw Data'!O103),'Raw Data'!E103,0))</f>
        <v>0</v>
      </c>
      <c r="X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Y108">
        <f>IF(AND('Raw Data'!D103&gt;4,'Raw Data'!O103&lt;'Raw Data'!P103),'Raw Data'!K103,IF(AND('Raw Data'!D103&gt;4,'Raw Data'!O103='Raw Data'!P103),0,IF('Raw Data'!O103='Raw Data'!P103,'Raw Data'!D103,0)))</f>
        <v>0</v>
      </c>
      <c r="Z108">
        <f>IF(AND('Raw Data'!D103&lt;4, 'Raw Data'!O103='Raw Data'!P103), 'Raw Data'!D103, 0)</f>
        <v>0</v>
      </c>
      <c r="AA108">
        <f t="shared" si="11"/>
        <v>0</v>
      </c>
      <c r="AB108">
        <f t="shared" si="12"/>
        <v>0</v>
      </c>
      <c r="AC108">
        <f t="shared" si="13"/>
        <v>0</v>
      </c>
    </row>
    <row r="109" spans="1:29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 'Raw Data'!O104&gt;'Raw Data'!P104), 'Raw Data'!C104, 0)</f>
        <v>0</v>
      </c>
      <c r="O109" t="b">
        <f>'Raw Data'!C104&lt;'Raw Data'!E104</f>
        <v>0</v>
      </c>
      <c r="P109">
        <f>IF(AND('Raw Data'!C104&gt;'Raw Data'!E104, 'Raw Data'!O104&gt;'Raw Data'!P104), 'Raw Data'!C104, 0)</f>
        <v>0</v>
      </c>
      <c r="Q109">
        <f>IF(AND('Raw Data'!C104&gt;'Raw Data'!E104, 'Raw Data'!O104&lt;'Raw Data'!P104), 'Raw Data'!E104, 0)</f>
        <v>0</v>
      </c>
      <c r="R109">
        <f>IF(AND('Raw Data'!C104&lt;'Raw Data'!E104, 'Raw Data'!O104&lt;'Raw Data'!P104), 'Raw Data'!E104, 0)</f>
        <v>0</v>
      </c>
      <c r="S109">
        <f>IF(ISNUMBER('Raw Data'!C104), IF(_xlfn.XLOOKUP(SMALL('Raw Data'!C104:E104, 1), B109:D109, B109:D109, 0)&gt;0, SMALL('Raw Data'!C104:E104, 1), 0), 0)</f>
        <v>0</v>
      </c>
      <c r="T109">
        <f>IF(ISNUMBER('Raw Data'!C104), IF(_xlfn.XLOOKUP(SMALL('Raw Data'!C104:E104, 2), B109:D109, B109:D109, 0)&gt;0, SMALL('Raw Data'!C104:E104, 2), 0), 0)</f>
        <v>0</v>
      </c>
      <c r="U109">
        <f>IF(ISNUMBER('Raw Data'!C104), IF(_xlfn.XLOOKUP(SMALL('Raw Data'!C104:E104, 3), B109:D109, B109:D109, 0)&gt;0, SMALL('Raw Data'!C104:E104, 3), 0), 0)</f>
        <v>0</v>
      </c>
      <c r="V109">
        <f>IF(AND('Raw Data'!C104&lt;'Raw Data'!E104,'Raw Data'!O104&gt;'Raw Data'!P104),'Raw Data'!C104,IF(AND('Raw Data'!E104&lt;'Raw Data'!C104,'Raw Data'!P104&gt;'Raw Data'!O104),'Raw Data'!E104,0))</f>
        <v>0</v>
      </c>
      <c r="W109">
        <f>IF(AND('Raw Data'!C104&gt;'Raw Data'!E104,'Raw Data'!O104&gt;'Raw Data'!P104),'Raw Data'!C104,IF(AND('Raw Data'!E104&gt;'Raw Data'!C104,'Raw Data'!P104&gt;'Raw Data'!O104),'Raw Data'!E104,0))</f>
        <v>0</v>
      </c>
      <c r="X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Y109">
        <f>IF(AND('Raw Data'!D104&gt;4,'Raw Data'!O104&lt;'Raw Data'!P104),'Raw Data'!K104,IF(AND('Raw Data'!D104&gt;4,'Raw Data'!O104='Raw Data'!P104),0,IF('Raw Data'!O104='Raw Data'!P104,'Raw Data'!D104,0)))</f>
        <v>0</v>
      </c>
      <c r="Z109">
        <f>IF(AND('Raw Data'!D104&lt;4, 'Raw Data'!O104='Raw Data'!P104), 'Raw Data'!D104, 0)</f>
        <v>0</v>
      </c>
      <c r="AA109">
        <f t="shared" si="11"/>
        <v>0</v>
      </c>
      <c r="AB109">
        <f t="shared" si="12"/>
        <v>0</v>
      </c>
      <c r="AC109">
        <f t="shared" si="13"/>
        <v>0</v>
      </c>
    </row>
    <row r="110" spans="1:29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 'Raw Data'!O105&gt;'Raw Data'!P105), 'Raw Data'!C105, 0)</f>
        <v>0</v>
      </c>
      <c r="O110" t="b">
        <f>'Raw Data'!C105&lt;'Raw Data'!E105</f>
        <v>0</v>
      </c>
      <c r="P110">
        <f>IF(AND('Raw Data'!C105&gt;'Raw Data'!E105, 'Raw Data'!O105&gt;'Raw Data'!P105), 'Raw Data'!C105, 0)</f>
        <v>0</v>
      </c>
      <c r="Q110">
        <f>IF(AND('Raw Data'!C105&gt;'Raw Data'!E105, 'Raw Data'!O105&lt;'Raw Data'!P105), 'Raw Data'!E105, 0)</f>
        <v>0</v>
      </c>
      <c r="R110">
        <f>IF(AND('Raw Data'!C105&lt;'Raw Data'!E105, 'Raw Data'!O105&lt;'Raw Data'!P105), 'Raw Data'!E105, 0)</f>
        <v>0</v>
      </c>
      <c r="S110">
        <f>IF(ISNUMBER('Raw Data'!C105), IF(_xlfn.XLOOKUP(SMALL('Raw Data'!C105:E105, 1), B110:D110, B110:D110, 0)&gt;0, SMALL('Raw Data'!C105:E105, 1), 0), 0)</f>
        <v>0</v>
      </c>
      <c r="T110">
        <f>IF(ISNUMBER('Raw Data'!C105), IF(_xlfn.XLOOKUP(SMALL('Raw Data'!C105:E105, 2), B110:D110, B110:D110, 0)&gt;0, SMALL('Raw Data'!C105:E105, 2), 0), 0)</f>
        <v>0</v>
      </c>
      <c r="U110">
        <f>IF(ISNUMBER('Raw Data'!C105), IF(_xlfn.XLOOKUP(SMALL('Raw Data'!C105:E105, 3), B110:D110, B110:D110, 0)&gt;0, SMALL('Raw Data'!C105:E105, 3), 0), 0)</f>
        <v>0</v>
      </c>
      <c r="V110">
        <f>IF(AND('Raw Data'!C105&lt;'Raw Data'!E105,'Raw Data'!O105&gt;'Raw Data'!P105),'Raw Data'!C105,IF(AND('Raw Data'!E105&lt;'Raw Data'!C105,'Raw Data'!P105&gt;'Raw Data'!O105),'Raw Data'!E105,0))</f>
        <v>0</v>
      </c>
      <c r="W110">
        <f>IF(AND('Raw Data'!C105&gt;'Raw Data'!E105,'Raw Data'!O105&gt;'Raw Data'!P105),'Raw Data'!C105,IF(AND('Raw Data'!E105&gt;'Raw Data'!C105,'Raw Data'!P105&gt;'Raw Data'!O105),'Raw Data'!E105,0))</f>
        <v>0</v>
      </c>
      <c r="X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Y110">
        <f>IF(AND('Raw Data'!D105&gt;4,'Raw Data'!O105&lt;'Raw Data'!P105),'Raw Data'!K105,IF(AND('Raw Data'!D105&gt;4,'Raw Data'!O105='Raw Data'!P105),0,IF('Raw Data'!O105='Raw Data'!P105,'Raw Data'!D105,0)))</f>
        <v>0</v>
      </c>
      <c r="Z110">
        <f>IF(AND('Raw Data'!D105&lt;4, 'Raw Data'!O105='Raw Data'!P105), 'Raw Data'!D105, 0)</f>
        <v>0</v>
      </c>
      <c r="AA110">
        <f t="shared" si="11"/>
        <v>0</v>
      </c>
      <c r="AB110">
        <f t="shared" si="12"/>
        <v>0</v>
      </c>
      <c r="AC110">
        <f t="shared" si="13"/>
        <v>0</v>
      </c>
    </row>
    <row r="111" spans="1:29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 'Raw Data'!O106&gt;'Raw Data'!P106), 'Raw Data'!C106, 0)</f>
        <v>0</v>
      </c>
      <c r="O111" t="b">
        <f>'Raw Data'!C106&lt;'Raw Data'!E106</f>
        <v>0</v>
      </c>
      <c r="P111">
        <f>IF(AND('Raw Data'!C106&gt;'Raw Data'!E106, 'Raw Data'!O106&gt;'Raw Data'!P106), 'Raw Data'!C106, 0)</f>
        <v>0</v>
      </c>
      <c r="Q111">
        <f>IF(AND('Raw Data'!C106&gt;'Raw Data'!E106, 'Raw Data'!O106&lt;'Raw Data'!P106), 'Raw Data'!E106, 0)</f>
        <v>0</v>
      </c>
      <c r="R111">
        <f>IF(AND('Raw Data'!C106&lt;'Raw Data'!E106, 'Raw Data'!O106&lt;'Raw Data'!P106), 'Raw Data'!E106, 0)</f>
        <v>0</v>
      </c>
      <c r="S111">
        <f>IF(ISNUMBER('Raw Data'!C106), IF(_xlfn.XLOOKUP(SMALL('Raw Data'!C106:E106, 1), B111:D111, B111:D111, 0)&gt;0, SMALL('Raw Data'!C106:E106, 1), 0), 0)</f>
        <v>0</v>
      </c>
      <c r="T111">
        <f>IF(ISNUMBER('Raw Data'!C106), IF(_xlfn.XLOOKUP(SMALL('Raw Data'!C106:E106, 2), B111:D111, B111:D111, 0)&gt;0, SMALL('Raw Data'!C106:E106, 2), 0), 0)</f>
        <v>0</v>
      </c>
      <c r="U111">
        <f>IF(ISNUMBER('Raw Data'!C106), IF(_xlfn.XLOOKUP(SMALL('Raw Data'!C106:E106, 3), B111:D111, B111:D111, 0)&gt;0, SMALL('Raw Data'!C106:E106, 3), 0), 0)</f>
        <v>0</v>
      </c>
      <c r="V111">
        <f>IF(AND('Raw Data'!C106&lt;'Raw Data'!E106,'Raw Data'!O106&gt;'Raw Data'!P106),'Raw Data'!C106,IF(AND('Raw Data'!E106&lt;'Raw Data'!C106,'Raw Data'!P106&gt;'Raw Data'!O106),'Raw Data'!E106,0))</f>
        <v>0</v>
      </c>
      <c r="W111">
        <f>IF(AND('Raw Data'!C106&gt;'Raw Data'!E106,'Raw Data'!O106&gt;'Raw Data'!P106),'Raw Data'!C106,IF(AND('Raw Data'!E106&gt;'Raw Data'!C106,'Raw Data'!P106&gt;'Raw Data'!O106),'Raw Data'!E106,0))</f>
        <v>0</v>
      </c>
      <c r="X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Y111">
        <f>IF(AND('Raw Data'!D106&gt;4,'Raw Data'!O106&lt;'Raw Data'!P106),'Raw Data'!K106,IF(AND('Raw Data'!D106&gt;4,'Raw Data'!O106='Raw Data'!P106),0,IF('Raw Data'!O106='Raw Data'!P106,'Raw Data'!D106,0)))</f>
        <v>0</v>
      </c>
      <c r="Z111">
        <f>IF(AND('Raw Data'!D106&lt;4, 'Raw Data'!O106='Raw Data'!P106), 'Raw Data'!D106, 0)</f>
        <v>0</v>
      </c>
      <c r="AA111">
        <f t="shared" si="11"/>
        <v>0</v>
      </c>
      <c r="AB111">
        <f t="shared" si="12"/>
        <v>0</v>
      </c>
      <c r="AC111">
        <f t="shared" si="13"/>
        <v>0</v>
      </c>
    </row>
    <row r="112" spans="1:29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 'Raw Data'!O107&gt;'Raw Data'!P107), 'Raw Data'!C107, 0)</f>
        <v>0</v>
      </c>
      <c r="O112" t="b">
        <f>'Raw Data'!C107&lt;'Raw Data'!E107</f>
        <v>0</v>
      </c>
      <c r="P112">
        <f>IF(AND('Raw Data'!C107&gt;'Raw Data'!E107, 'Raw Data'!O107&gt;'Raw Data'!P107), 'Raw Data'!C107, 0)</f>
        <v>0</v>
      </c>
      <c r="Q112">
        <f>IF(AND('Raw Data'!C107&gt;'Raw Data'!E107, 'Raw Data'!O107&lt;'Raw Data'!P107), 'Raw Data'!E107, 0)</f>
        <v>0</v>
      </c>
      <c r="R112">
        <f>IF(AND('Raw Data'!C107&lt;'Raw Data'!E107, 'Raw Data'!O107&lt;'Raw Data'!P107), 'Raw Data'!E107, 0)</f>
        <v>0</v>
      </c>
      <c r="S112">
        <f>IF(ISNUMBER('Raw Data'!C107), IF(_xlfn.XLOOKUP(SMALL('Raw Data'!C107:E107, 1), B112:D112, B112:D112, 0)&gt;0, SMALL('Raw Data'!C107:E107, 1), 0), 0)</f>
        <v>0</v>
      </c>
      <c r="T112">
        <f>IF(ISNUMBER('Raw Data'!C107), IF(_xlfn.XLOOKUP(SMALL('Raw Data'!C107:E107, 2), B112:D112, B112:D112, 0)&gt;0, SMALL('Raw Data'!C107:E107, 2), 0), 0)</f>
        <v>0</v>
      </c>
      <c r="U112">
        <f>IF(ISNUMBER('Raw Data'!C107), IF(_xlfn.XLOOKUP(SMALL('Raw Data'!C107:E107, 3), B112:D112, B112:D112, 0)&gt;0, SMALL('Raw Data'!C107:E107, 3), 0), 0)</f>
        <v>0</v>
      </c>
      <c r="V112">
        <f>IF(AND('Raw Data'!C107&lt;'Raw Data'!E107,'Raw Data'!O107&gt;'Raw Data'!P107),'Raw Data'!C107,IF(AND('Raw Data'!E107&lt;'Raw Data'!C107,'Raw Data'!P107&gt;'Raw Data'!O107),'Raw Data'!E107,0))</f>
        <v>0</v>
      </c>
      <c r="W112">
        <f>IF(AND('Raw Data'!C107&gt;'Raw Data'!E107,'Raw Data'!O107&gt;'Raw Data'!P107),'Raw Data'!C107,IF(AND('Raw Data'!E107&gt;'Raw Data'!C107,'Raw Data'!P107&gt;'Raw Data'!O107),'Raw Data'!E107,0))</f>
        <v>0</v>
      </c>
      <c r="X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Y112">
        <f>IF(AND('Raw Data'!D107&gt;4,'Raw Data'!O107&lt;'Raw Data'!P107),'Raw Data'!K107,IF(AND('Raw Data'!D107&gt;4,'Raw Data'!O107='Raw Data'!P107),0,IF('Raw Data'!O107='Raw Data'!P107,'Raw Data'!D107,0)))</f>
        <v>0</v>
      </c>
      <c r="Z112">
        <f>IF(AND('Raw Data'!D107&lt;4, 'Raw Data'!O107='Raw Data'!P107), 'Raw Data'!D107, 0)</f>
        <v>0</v>
      </c>
      <c r="AA112">
        <f t="shared" si="11"/>
        <v>0</v>
      </c>
      <c r="AB112">
        <f t="shared" si="12"/>
        <v>0</v>
      </c>
      <c r="AC112">
        <f t="shared" si="13"/>
        <v>0</v>
      </c>
    </row>
    <row r="113" spans="1:29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 'Raw Data'!O108&gt;'Raw Data'!P108), 'Raw Data'!C108, 0)</f>
        <v>0</v>
      </c>
      <c r="O113" t="b">
        <f>'Raw Data'!C108&lt;'Raw Data'!E108</f>
        <v>0</v>
      </c>
      <c r="P113">
        <f>IF(AND('Raw Data'!C108&gt;'Raw Data'!E108, 'Raw Data'!O108&gt;'Raw Data'!P108), 'Raw Data'!C108, 0)</f>
        <v>0</v>
      </c>
      <c r="Q113">
        <f>IF(AND('Raw Data'!C108&gt;'Raw Data'!E108, 'Raw Data'!O108&lt;'Raw Data'!P108), 'Raw Data'!E108, 0)</f>
        <v>0</v>
      </c>
      <c r="R113">
        <f>IF(AND('Raw Data'!C108&lt;'Raw Data'!E108, 'Raw Data'!O108&lt;'Raw Data'!P108), 'Raw Data'!E108, 0)</f>
        <v>0</v>
      </c>
      <c r="S113">
        <f>IF(ISNUMBER('Raw Data'!C108), IF(_xlfn.XLOOKUP(SMALL('Raw Data'!C108:E108, 1), B113:D113, B113:D113, 0)&gt;0, SMALL('Raw Data'!C108:E108, 1), 0), 0)</f>
        <v>0</v>
      </c>
      <c r="T113">
        <f>IF(ISNUMBER('Raw Data'!C108), IF(_xlfn.XLOOKUP(SMALL('Raw Data'!C108:E108, 2), B113:D113, B113:D113, 0)&gt;0, SMALL('Raw Data'!C108:E108, 2), 0), 0)</f>
        <v>0</v>
      </c>
      <c r="U113">
        <f>IF(ISNUMBER('Raw Data'!C108), IF(_xlfn.XLOOKUP(SMALL('Raw Data'!C108:E108, 3), B113:D113, B113:D113, 0)&gt;0, SMALL('Raw Data'!C108:E108, 3), 0), 0)</f>
        <v>0</v>
      </c>
      <c r="V113">
        <f>IF(AND('Raw Data'!C108&lt;'Raw Data'!E108,'Raw Data'!O108&gt;'Raw Data'!P108),'Raw Data'!C108,IF(AND('Raw Data'!E108&lt;'Raw Data'!C108,'Raw Data'!P108&gt;'Raw Data'!O108),'Raw Data'!E108,0))</f>
        <v>0</v>
      </c>
      <c r="W113">
        <f>IF(AND('Raw Data'!C108&gt;'Raw Data'!E108,'Raw Data'!O108&gt;'Raw Data'!P108),'Raw Data'!C108,IF(AND('Raw Data'!E108&gt;'Raw Data'!C108,'Raw Data'!P108&gt;'Raw Data'!O108),'Raw Data'!E108,0))</f>
        <v>0</v>
      </c>
      <c r="X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Y113">
        <f>IF(AND('Raw Data'!D108&gt;4,'Raw Data'!O108&lt;'Raw Data'!P108),'Raw Data'!K108,IF(AND('Raw Data'!D108&gt;4,'Raw Data'!O108='Raw Data'!P108),0,IF('Raw Data'!O108='Raw Data'!P108,'Raw Data'!D108,0)))</f>
        <v>0</v>
      </c>
      <c r="Z113">
        <f>IF(AND('Raw Data'!D108&lt;4, 'Raw Data'!O108='Raw Data'!P108), 'Raw Data'!D108, 0)</f>
        <v>0</v>
      </c>
      <c r="AA113">
        <f t="shared" si="11"/>
        <v>0</v>
      </c>
      <c r="AB113">
        <f t="shared" si="12"/>
        <v>0</v>
      </c>
      <c r="AC113">
        <f t="shared" si="13"/>
        <v>0</v>
      </c>
    </row>
    <row r="114" spans="1:29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 'Raw Data'!O109&gt;'Raw Data'!P109), 'Raw Data'!C109, 0)</f>
        <v>0</v>
      </c>
      <c r="O114" t="b">
        <f>'Raw Data'!C109&lt;'Raw Data'!E109</f>
        <v>0</v>
      </c>
      <c r="P114">
        <f>IF(AND('Raw Data'!C109&gt;'Raw Data'!E109, 'Raw Data'!O109&gt;'Raw Data'!P109), 'Raw Data'!C109, 0)</f>
        <v>0</v>
      </c>
      <c r="Q114">
        <f>IF(AND('Raw Data'!C109&gt;'Raw Data'!E109, 'Raw Data'!O109&lt;'Raw Data'!P109), 'Raw Data'!E109, 0)</f>
        <v>0</v>
      </c>
      <c r="R114">
        <f>IF(AND('Raw Data'!C109&lt;'Raw Data'!E109, 'Raw Data'!O109&lt;'Raw Data'!P109), 'Raw Data'!E109, 0)</f>
        <v>0</v>
      </c>
      <c r="S114">
        <f>IF(ISNUMBER('Raw Data'!C109), IF(_xlfn.XLOOKUP(SMALL('Raw Data'!C109:E109, 1), B114:D114, B114:D114, 0)&gt;0, SMALL('Raw Data'!C109:E109, 1), 0), 0)</f>
        <v>0</v>
      </c>
      <c r="T114">
        <f>IF(ISNUMBER('Raw Data'!C109), IF(_xlfn.XLOOKUP(SMALL('Raw Data'!C109:E109, 2), B114:D114, B114:D114, 0)&gt;0, SMALL('Raw Data'!C109:E109, 2), 0), 0)</f>
        <v>0</v>
      </c>
      <c r="U114">
        <f>IF(ISNUMBER('Raw Data'!C109), IF(_xlfn.XLOOKUP(SMALL('Raw Data'!C109:E109, 3), B114:D114, B114:D114, 0)&gt;0, SMALL('Raw Data'!C109:E109, 3), 0), 0)</f>
        <v>0</v>
      </c>
      <c r="V114">
        <f>IF(AND('Raw Data'!C109&lt;'Raw Data'!E109,'Raw Data'!O109&gt;'Raw Data'!P109),'Raw Data'!C109,IF(AND('Raw Data'!E109&lt;'Raw Data'!C109,'Raw Data'!P109&gt;'Raw Data'!O109),'Raw Data'!E109,0))</f>
        <v>0</v>
      </c>
      <c r="W114">
        <f>IF(AND('Raw Data'!C109&gt;'Raw Data'!E109,'Raw Data'!O109&gt;'Raw Data'!P109),'Raw Data'!C109,IF(AND('Raw Data'!E109&gt;'Raw Data'!C109,'Raw Data'!P109&gt;'Raw Data'!O109),'Raw Data'!E109,0))</f>
        <v>0</v>
      </c>
      <c r="X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Y114">
        <f>IF(AND('Raw Data'!D109&gt;4,'Raw Data'!O109&lt;'Raw Data'!P109),'Raw Data'!K109,IF(AND('Raw Data'!D109&gt;4,'Raw Data'!O109='Raw Data'!P109),0,IF('Raw Data'!O109='Raw Data'!P109,'Raw Data'!D109,0)))</f>
        <v>0</v>
      </c>
      <c r="Z114">
        <f>IF(AND('Raw Data'!D109&lt;4, 'Raw Data'!O109='Raw Data'!P109), 'Raw Data'!D109, 0)</f>
        <v>0</v>
      </c>
      <c r="AA114">
        <f t="shared" si="11"/>
        <v>0</v>
      </c>
      <c r="AB114">
        <f t="shared" si="12"/>
        <v>0</v>
      </c>
      <c r="AC114">
        <f t="shared" si="13"/>
        <v>0</v>
      </c>
    </row>
    <row r="115" spans="1:29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 'Raw Data'!O110&gt;'Raw Data'!P110), 'Raw Data'!C110, 0)</f>
        <v>0</v>
      </c>
      <c r="O115" t="b">
        <f>'Raw Data'!C110&lt;'Raw Data'!E110</f>
        <v>0</v>
      </c>
      <c r="P115">
        <f>IF(AND('Raw Data'!C110&gt;'Raw Data'!E110, 'Raw Data'!O110&gt;'Raw Data'!P110), 'Raw Data'!C110, 0)</f>
        <v>0</v>
      </c>
      <c r="Q115">
        <f>IF(AND('Raw Data'!C110&gt;'Raw Data'!E110, 'Raw Data'!O110&lt;'Raw Data'!P110), 'Raw Data'!E110, 0)</f>
        <v>0</v>
      </c>
      <c r="R115">
        <f>IF(AND('Raw Data'!C110&lt;'Raw Data'!E110, 'Raw Data'!O110&lt;'Raw Data'!P110), 'Raw Data'!E110, 0)</f>
        <v>0</v>
      </c>
      <c r="S115">
        <f>IF(ISNUMBER('Raw Data'!C110), IF(_xlfn.XLOOKUP(SMALL('Raw Data'!C110:E110, 1), B115:D115, B115:D115, 0)&gt;0, SMALL('Raw Data'!C110:E110, 1), 0), 0)</f>
        <v>0</v>
      </c>
      <c r="T115">
        <f>IF(ISNUMBER('Raw Data'!C110), IF(_xlfn.XLOOKUP(SMALL('Raw Data'!C110:E110, 2), B115:D115, B115:D115, 0)&gt;0, SMALL('Raw Data'!C110:E110, 2), 0), 0)</f>
        <v>0</v>
      </c>
      <c r="U115">
        <f>IF(ISNUMBER('Raw Data'!C110), IF(_xlfn.XLOOKUP(SMALL('Raw Data'!C110:E110, 3), B115:D115, B115:D115, 0)&gt;0, SMALL('Raw Data'!C110:E110, 3), 0), 0)</f>
        <v>0</v>
      </c>
      <c r="V115">
        <f>IF(AND('Raw Data'!C110&lt;'Raw Data'!E110,'Raw Data'!O110&gt;'Raw Data'!P110),'Raw Data'!C110,IF(AND('Raw Data'!E110&lt;'Raw Data'!C110,'Raw Data'!P110&gt;'Raw Data'!O110),'Raw Data'!E110,0))</f>
        <v>0</v>
      </c>
      <c r="W115">
        <f>IF(AND('Raw Data'!C110&gt;'Raw Data'!E110,'Raw Data'!O110&gt;'Raw Data'!P110),'Raw Data'!C110,IF(AND('Raw Data'!E110&gt;'Raw Data'!C110,'Raw Data'!P110&gt;'Raw Data'!O110),'Raw Data'!E110,0))</f>
        <v>0</v>
      </c>
      <c r="X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Y115">
        <f>IF(AND('Raw Data'!D110&gt;4,'Raw Data'!O110&lt;'Raw Data'!P110),'Raw Data'!K110,IF(AND('Raw Data'!D110&gt;4,'Raw Data'!O110='Raw Data'!P110),0,IF('Raw Data'!O110='Raw Data'!P110,'Raw Data'!D110,0)))</f>
        <v>0</v>
      </c>
      <c r="Z115">
        <f>IF(AND('Raw Data'!D110&lt;4, 'Raw Data'!O110='Raw Data'!P110), 'Raw Data'!D110, 0)</f>
        <v>0</v>
      </c>
      <c r="AA115">
        <f t="shared" si="11"/>
        <v>0</v>
      </c>
      <c r="AB115">
        <f t="shared" si="12"/>
        <v>0</v>
      </c>
      <c r="AC115">
        <f t="shared" si="13"/>
        <v>0</v>
      </c>
    </row>
    <row r="116" spans="1:29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 'Raw Data'!O111&gt;'Raw Data'!P111), 'Raw Data'!C111, 0)</f>
        <v>0</v>
      </c>
      <c r="O116" t="b">
        <f>'Raw Data'!C111&lt;'Raw Data'!E111</f>
        <v>0</v>
      </c>
      <c r="P116">
        <f>IF(AND('Raw Data'!C111&gt;'Raw Data'!E111, 'Raw Data'!O111&gt;'Raw Data'!P111), 'Raw Data'!C111, 0)</f>
        <v>0</v>
      </c>
      <c r="Q116">
        <f>IF(AND('Raw Data'!C111&gt;'Raw Data'!E111, 'Raw Data'!O111&lt;'Raw Data'!P111), 'Raw Data'!E111, 0)</f>
        <v>0</v>
      </c>
      <c r="R116">
        <f>IF(AND('Raw Data'!C111&lt;'Raw Data'!E111, 'Raw Data'!O111&lt;'Raw Data'!P111), 'Raw Data'!E111, 0)</f>
        <v>0</v>
      </c>
      <c r="S116">
        <f>IF(ISNUMBER('Raw Data'!C111), IF(_xlfn.XLOOKUP(SMALL('Raw Data'!C111:E111, 1), B116:D116, B116:D116, 0)&gt;0, SMALL('Raw Data'!C111:E111, 1), 0), 0)</f>
        <v>0</v>
      </c>
      <c r="T116">
        <f>IF(ISNUMBER('Raw Data'!C111), IF(_xlfn.XLOOKUP(SMALL('Raw Data'!C111:E111, 2), B116:D116, B116:D116, 0)&gt;0, SMALL('Raw Data'!C111:E111, 2), 0), 0)</f>
        <v>0</v>
      </c>
      <c r="U116">
        <f>IF(ISNUMBER('Raw Data'!C111), IF(_xlfn.XLOOKUP(SMALL('Raw Data'!C111:E111, 3), B116:D116, B116:D116, 0)&gt;0, SMALL('Raw Data'!C111:E111, 3), 0), 0)</f>
        <v>0</v>
      </c>
      <c r="V116">
        <f>IF(AND('Raw Data'!C111&lt;'Raw Data'!E111,'Raw Data'!O111&gt;'Raw Data'!P111),'Raw Data'!C111,IF(AND('Raw Data'!E111&lt;'Raw Data'!C111,'Raw Data'!P111&gt;'Raw Data'!O111),'Raw Data'!E111,0))</f>
        <v>0</v>
      </c>
      <c r="W116">
        <f>IF(AND('Raw Data'!C111&gt;'Raw Data'!E111,'Raw Data'!O111&gt;'Raw Data'!P111),'Raw Data'!C111,IF(AND('Raw Data'!E111&gt;'Raw Data'!C111,'Raw Data'!P111&gt;'Raw Data'!O111),'Raw Data'!E111,0))</f>
        <v>0</v>
      </c>
      <c r="X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Y116">
        <f>IF(AND('Raw Data'!D111&gt;4,'Raw Data'!O111&lt;'Raw Data'!P111),'Raw Data'!K111,IF(AND('Raw Data'!D111&gt;4,'Raw Data'!O111='Raw Data'!P111),0,IF('Raw Data'!O111='Raw Data'!P111,'Raw Data'!D111,0)))</f>
        <v>0</v>
      </c>
      <c r="Z116">
        <f>IF(AND('Raw Data'!D111&lt;4, 'Raw Data'!O111='Raw Data'!P111), 'Raw Data'!D111, 0)</f>
        <v>0</v>
      </c>
      <c r="AA116">
        <f t="shared" si="11"/>
        <v>0</v>
      </c>
      <c r="AB116">
        <f t="shared" si="12"/>
        <v>0</v>
      </c>
      <c r="AC116">
        <f t="shared" si="13"/>
        <v>0</v>
      </c>
    </row>
    <row r="117" spans="1:29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 'Raw Data'!O112&gt;'Raw Data'!P112), 'Raw Data'!C112, 0)</f>
        <v>0</v>
      </c>
      <c r="O117" t="b">
        <f>'Raw Data'!C112&lt;'Raw Data'!E112</f>
        <v>0</v>
      </c>
      <c r="P117">
        <f>IF(AND('Raw Data'!C112&gt;'Raw Data'!E112, 'Raw Data'!O112&gt;'Raw Data'!P112), 'Raw Data'!C112, 0)</f>
        <v>0</v>
      </c>
      <c r="Q117">
        <f>IF(AND('Raw Data'!C112&gt;'Raw Data'!E112, 'Raw Data'!O112&lt;'Raw Data'!P112), 'Raw Data'!E112, 0)</f>
        <v>0</v>
      </c>
      <c r="R117">
        <f>IF(AND('Raw Data'!C112&lt;'Raw Data'!E112, 'Raw Data'!O112&lt;'Raw Data'!P112), 'Raw Data'!E112, 0)</f>
        <v>0</v>
      </c>
      <c r="S117">
        <f>IF(ISNUMBER('Raw Data'!C112), IF(_xlfn.XLOOKUP(SMALL('Raw Data'!C112:E112, 1), B117:D117, B117:D117, 0)&gt;0, SMALL('Raw Data'!C112:E112, 1), 0), 0)</f>
        <v>0</v>
      </c>
      <c r="T117">
        <f>IF(ISNUMBER('Raw Data'!C112), IF(_xlfn.XLOOKUP(SMALL('Raw Data'!C112:E112, 2), B117:D117, B117:D117, 0)&gt;0, SMALL('Raw Data'!C112:E112, 2), 0), 0)</f>
        <v>0</v>
      </c>
      <c r="U117">
        <f>IF(ISNUMBER('Raw Data'!C112), IF(_xlfn.XLOOKUP(SMALL('Raw Data'!C112:E112, 3), B117:D117, B117:D117, 0)&gt;0, SMALL('Raw Data'!C112:E112, 3), 0), 0)</f>
        <v>0</v>
      </c>
      <c r="V117">
        <f>IF(AND('Raw Data'!C112&lt;'Raw Data'!E112,'Raw Data'!O112&gt;'Raw Data'!P112),'Raw Data'!C112,IF(AND('Raw Data'!E112&lt;'Raw Data'!C112,'Raw Data'!P112&gt;'Raw Data'!O112),'Raw Data'!E112,0))</f>
        <v>0</v>
      </c>
      <c r="W117">
        <f>IF(AND('Raw Data'!C112&gt;'Raw Data'!E112,'Raw Data'!O112&gt;'Raw Data'!P112),'Raw Data'!C112,IF(AND('Raw Data'!E112&gt;'Raw Data'!C112,'Raw Data'!P112&gt;'Raw Data'!O112),'Raw Data'!E112,0))</f>
        <v>0</v>
      </c>
      <c r="X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Y117">
        <f>IF(AND('Raw Data'!D112&gt;4,'Raw Data'!O112&lt;'Raw Data'!P112),'Raw Data'!K112,IF(AND('Raw Data'!D112&gt;4,'Raw Data'!O112='Raw Data'!P112),0,IF('Raw Data'!O112='Raw Data'!P112,'Raw Data'!D112,0)))</f>
        <v>0</v>
      </c>
      <c r="Z117">
        <f>IF(AND('Raw Data'!D112&lt;4, 'Raw Data'!O112='Raw Data'!P112), 'Raw Data'!D112, 0)</f>
        <v>0</v>
      </c>
      <c r="AA117">
        <f t="shared" si="11"/>
        <v>0</v>
      </c>
      <c r="AB117">
        <f t="shared" si="12"/>
        <v>0</v>
      </c>
      <c r="AC117">
        <f t="shared" si="13"/>
        <v>0</v>
      </c>
    </row>
    <row r="118" spans="1:29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 'Raw Data'!O113&gt;'Raw Data'!P113), 'Raw Data'!C113, 0)</f>
        <v>0</v>
      </c>
      <c r="O118" t="b">
        <f>'Raw Data'!C113&lt;'Raw Data'!E113</f>
        <v>0</v>
      </c>
      <c r="P118">
        <f>IF(AND('Raw Data'!C113&gt;'Raw Data'!E113, 'Raw Data'!O113&gt;'Raw Data'!P113), 'Raw Data'!C113, 0)</f>
        <v>0</v>
      </c>
      <c r="Q118">
        <f>IF(AND('Raw Data'!C113&gt;'Raw Data'!E113, 'Raw Data'!O113&lt;'Raw Data'!P113), 'Raw Data'!E113, 0)</f>
        <v>0</v>
      </c>
      <c r="R118">
        <f>IF(AND('Raw Data'!C113&lt;'Raw Data'!E113, 'Raw Data'!O113&lt;'Raw Data'!P113), 'Raw Data'!E113, 0)</f>
        <v>0</v>
      </c>
      <c r="S118">
        <f>IF(ISNUMBER('Raw Data'!C113), IF(_xlfn.XLOOKUP(SMALL('Raw Data'!C113:E113, 1), B118:D118, B118:D118, 0)&gt;0, SMALL('Raw Data'!C113:E113, 1), 0), 0)</f>
        <v>0</v>
      </c>
      <c r="T118">
        <f>IF(ISNUMBER('Raw Data'!C113), IF(_xlfn.XLOOKUP(SMALL('Raw Data'!C113:E113, 2), B118:D118, B118:D118, 0)&gt;0, SMALL('Raw Data'!C113:E113, 2), 0), 0)</f>
        <v>0</v>
      </c>
      <c r="U118">
        <f>IF(ISNUMBER('Raw Data'!C113), IF(_xlfn.XLOOKUP(SMALL('Raw Data'!C113:E113, 3), B118:D118, B118:D118, 0)&gt;0, SMALL('Raw Data'!C113:E113, 3), 0), 0)</f>
        <v>0</v>
      </c>
      <c r="V118">
        <f>IF(AND('Raw Data'!C113&lt;'Raw Data'!E113,'Raw Data'!O113&gt;'Raw Data'!P113),'Raw Data'!C113,IF(AND('Raw Data'!E113&lt;'Raw Data'!C113,'Raw Data'!P113&gt;'Raw Data'!O113),'Raw Data'!E113,0))</f>
        <v>0</v>
      </c>
      <c r="W118">
        <f>IF(AND('Raw Data'!C113&gt;'Raw Data'!E113,'Raw Data'!O113&gt;'Raw Data'!P113),'Raw Data'!C113,IF(AND('Raw Data'!E113&gt;'Raw Data'!C113,'Raw Data'!P113&gt;'Raw Data'!O113),'Raw Data'!E113,0))</f>
        <v>0</v>
      </c>
      <c r="X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Y118">
        <f>IF(AND('Raw Data'!D113&gt;4,'Raw Data'!O113&lt;'Raw Data'!P113),'Raw Data'!K113,IF(AND('Raw Data'!D113&gt;4,'Raw Data'!O113='Raw Data'!P113),0,IF('Raw Data'!O113='Raw Data'!P113,'Raw Data'!D113,0)))</f>
        <v>0</v>
      </c>
      <c r="Z118">
        <f>IF(AND('Raw Data'!D113&lt;4, 'Raw Data'!O113='Raw Data'!P113), 'Raw Data'!D113, 0)</f>
        <v>0</v>
      </c>
      <c r="AA118">
        <f t="shared" si="11"/>
        <v>0</v>
      </c>
      <c r="AB118">
        <f t="shared" si="12"/>
        <v>0</v>
      </c>
      <c r="AC118">
        <f t="shared" si="13"/>
        <v>0</v>
      </c>
    </row>
    <row r="119" spans="1:29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 'Raw Data'!O114&gt;'Raw Data'!P114), 'Raw Data'!C114, 0)</f>
        <v>0</v>
      </c>
      <c r="O119" t="b">
        <f>'Raw Data'!C114&lt;'Raw Data'!E114</f>
        <v>0</v>
      </c>
      <c r="P119">
        <f>IF(AND('Raw Data'!C114&gt;'Raw Data'!E114, 'Raw Data'!O114&gt;'Raw Data'!P114), 'Raw Data'!C114, 0)</f>
        <v>0</v>
      </c>
      <c r="Q119">
        <f>IF(AND('Raw Data'!C114&gt;'Raw Data'!E114, 'Raw Data'!O114&lt;'Raw Data'!P114), 'Raw Data'!E114, 0)</f>
        <v>0</v>
      </c>
      <c r="R119">
        <f>IF(AND('Raw Data'!C114&lt;'Raw Data'!E114, 'Raw Data'!O114&lt;'Raw Data'!P114), 'Raw Data'!E114, 0)</f>
        <v>0</v>
      </c>
      <c r="S119">
        <f>IF(ISNUMBER('Raw Data'!C114), IF(_xlfn.XLOOKUP(SMALL('Raw Data'!C114:E114, 1), B119:D119, B119:D119, 0)&gt;0, SMALL('Raw Data'!C114:E114, 1), 0), 0)</f>
        <v>0</v>
      </c>
      <c r="T119">
        <f>IF(ISNUMBER('Raw Data'!C114), IF(_xlfn.XLOOKUP(SMALL('Raw Data'!C114:E114, 2), B119:D119, B119:D119, 0)&gt;0, SMALL('Raw Data'!C114:E114, 2), 0), 0)</f>
        <v>0</v>
      </c>
      <c r="U119">
        <f>IF(ISNUMBER('Raw Data'!C114), IF(_xlfn.XLOOKUP(SMALL('Raw Data'!C114:E114, 3), B119:D119, B119:D119, 0)&gt;0, SMALL('Raw Data'!C114:E114, 3), 0), 0)</f>
        <v>0</v>
      </c>
      <c r="V119">
        <f>IF(AND('Raw Data'!C114&lt;'Raw Data'!E114,'Raw Data'!O114&gt;'Raw Data'!P114),'Raw Data'!C114,IF(AND('Raw Data'!E114&lt;'Raw Data'!C114,'Raw Data'!P114&gt;'Raw Data'!O114),'Raw Data'!E114,0))</f>
        <v>0</v>
      </c>
      <c r="W119">
        <f>IF(AND('Raw Data'!C114&gt;'Raw Data'!E114,'Raw Data'!O114&gt;'Raw Data'!P114),'Raw Data'!C114,IF(AND('Raw Data'!E114&gt;'Raw Data'!C114,'Raw Data'!P114&gt;'Raw Data'!O114),'Raw Data'!E114,0))</f>
        <v>0</v>
      </c>
      <c r="X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Y119">
        <f>IF(AND('Raw Data'!D114&gt;4,'Raw Data'!O114&lt;'Raw Data'!P114),'Raw Data'!K114,IF(AND('Raw Data'!D114&gt;4,'Raw Data'!O114='Raw Data'!P114),0,IF('Raw Data'!O114='Raw Data'!P114,'Raw Data'!D114,0)))</f>
        <v>0</v>
      </c>
      <c r="Z119">
        <f>IF(AND('Raw Data'!D114&lt;4, 'Raw Data'!O114='Raw Data'!P114), 'Raw Data'!D114, 0)</f>
        <v>0</v>
      </c>
      <c r="AA119">
        <f t="shared" si="11"/>
        <v>0</v>
      </c>
      <c r="AB119">
        <f t="shared" si="12"/>
        <v>0</v>
      </c>
      <c r="AC119">
        <f t="shared" si="13"/>
        <v>0</v>
      </c>
    </row>
    <row r="120" spans="1:29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 'Raw Data'!O115&gt;'Raw Data'!P115), 'Raw Data'!C115, 0)</f>
        <v>0</v>
      </c>
      <c r="O120" t="b">
        <f>'Raw Data'!C115&lt;'Raw Data'!E115</f>
        <v>0</v>
      </c>
      <c r="P120">
        <f>IF(AND('Raw Data'!C115&gt;'Raw Data'!E115, 'Raw Data'!O115&gt;'Raw Data'!P115), 'Raw Data'!C115, 0)</f>
        <v>0</v>
      </c>
      <c r="Q120">
        <f>IF(AND('Raw Data'!C115&gt;'Raw Data'!E115, 'Raw Data'!O115&lt;'Raw Data'!P115), 'Raw Data'!E115, 0)</f>
        <v>0</v>
      </c>
      <c r="R120">
        <f>IF(AND('Raw Data'!C115&lt;'Raw Data'!E115, 'Raw Data'!O115&lt;'Raw Data'!P115), 'Raw Data'!E115, 0)</f>
        <v>0</v>
      </c>
      <c r="S120">
        <f>IF(ISNUMBER('Raw Data'!C115), IF(_xlfn.XLOOKUP(SMALL('Raw Data'!C115:E115, 1), B120:D120, B120:D120, 0)&gt;0, SMALL('Raw Data'!C115:E115, 1), 0), 0)</f>
        <v>0</v>
      </c>
      <c r="T120">
        <f>IF(ISNUMBER('Raw Data'!C115), IF(_xlfn.XLOOKUP(SMALL('Raw Data'!C115:E115, 2), B120:D120, B120:D120, 0)&gt;0, SMALL('Raw Data'!C115:E115, 2), 0), 0)</f>
        <v>0</v>
      </c>
      <c r="U120">
        <f>IF(ISNUMBER('Raw Data'!C115), IF(_xlfn.XLOOKUP(SMALL('Raw Data'!C115:E115, 3), B120:D120, B120:D120, 0)&gt;0, SMALL('Raw Data'!C115:E115, 3), 0), 0)</f>
        <v>0</v>
      </c>
      <c r="V120">
        <f>IF(AND('Raw Data'!C115&lt;'Raw Data'!E115,'Raw Data'!O115&gt;'Raw Data'!P115),'Raw Data'!C115,IF(AND('Raw Data'!E115&lt;'Raw Data'!C115,'Raw Data'!P115&gt;'Raw Data'!O115),'Raw Data'!E115,0))</f>
        <v>0</v>
      </c>
      <c r="W120">
        <f>IF(AND('Raw Data'!C115&gt;'Raw Data'!E115,'Raw Data'!O115&gt;'Raw Data'!P115),'Raw Data'!C115,IF(AND('Raw Data'!E115&gt;'Raw Data'!C115,'Raw Data'!P115&gt;'Raw Data'!O115),'Raw Data'!E115,0))</f>
        <v>0</v>
      </c>
      <c r="X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Y120">
        <f>IF(AND('Raw Data'!D115&gt;4,'Raw Data'!O115&lt;'Raw Data'!P115),'Raw Data'!K115,IF(AND('Raw Data'!D115&gt;4,'Raw Data'!O115='Raw Data'!P115),0,IF('Raw Data'!O115='Raw Data'!P115,'Raw Data'!D115,0)))</f>
        <v>0</v>
      </c>
      <c r="Z120">
        <f>IF(AND('Raw Data'!D115&lt;4, 'Raw Data'!O115='Raw Data'!P115), 'Raw Data'!D115, 0)</f>
        <v>0</v>
      </c>
      <c r="AA120">
        <f t="shared" si="11"/>
        <v>0</v>
      </c>
      <c r="AB120">
        <f t="shared" si="12"/>
        <v>0</v>
      </c>
      <c r="AC120">
        <f t="shared" si="13"/>
        <v>0</v>
      </c>
    </row>
    <row r="121" spans="1:29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 'Raw Data'!O116&gt;'Raw Data'!P116), 'Raw Data'!C116, 0)</f>
        <v>0</v>
      </c>
      <c r="O121" t="b">
        <f>'Raw Data'!C116&lt;'Raw Data'!E116</f>
        <v>0</v>
      </c>
      <c r="P121">
        <f>IF(AND('Raw Data'!C116&gt;'Raw Data'!E116, 'Raw Data'!O116&gt;'Raw Data'!P116), 'Raw Data'!C116, 0)</f>
        <v>0</v>
      </c>
      <c r="Q121">
        <f>IF(AND('Raw Data'!C116&gt;'Raw Data'!E116, 'Raw Data'!O116&lt;'Raw Data'!P116), 'Raw Data'!E116, 0)</f>
        <v>0</v>
      </c>
      <c r="R121">
        <f>IF(AND('Raw Data'!C116&lt;'Raw Data'!E116, 'Raw Data'!O116&lt;'Raw Data'!P116), 'Raw Data'!E116, 0)</f>
        <v>0</v>
      </c>
      <c r="S121">
        <f>IF(ISNUMBER('Raw Data'!C116), IF(_xlfn.XLOOKUP(SMALL('Raw Data'!C116:E116, 1), B121:D121, B121:D121, 0)&gt;0, SMALL('Raw Data'!C116:E116, 1), 0), 0)</f>
        <v>0</v>
      </c>
      <c r="T121">
        <f>IF(ISNUMBER('Raw Data'!C116), IF(_xlfn.XLOOKUP(SMALL('Raw Data'!C116:E116, 2), B121:D121, B121:D121, 0)&gt;0, SMALL('Raw Data'!C116:E116, 2), 0), 0)</f>
        <v>0</v>
      </c>
      <c r="U121">
        <f>IF(ISNUMBER('Raw Data'!C116), IF(_xlfn.XLOOKUP(SMALL('Raw Data'!C116:E116, 3), B121:D121, B121:D121, 0)&gt;0, SMALL('Raw Data'!C116:E116, 3), 0), 0)</f>
        <v>0</v>
      </c>
      <c r="V121">
        <f>IF(AND('Raw Data'!C116&lt;'Raw Data'!E116,'Raw Data'!O116&gt;'Raw Data'!P116),'Raw Data'!C116,IF(AND('Raw Data'!E116&lt;'Raw Data'!C116,'Raw Data'!P116&gt;'Raw Data'!O116),'Raw Data'!E116,0))</f>
        <v>0</v>
      </c>
      <c r="W121">
        <f>IF(AND('Raw Data'!C116&gt;'Raw Data'!E116,'Raw Data'!O116&gt;'Raw Data'!P116),'Raw Data'!C116,IF(AND('Raw Data'!E116&gt;'Raw Data'!C116,'Raw Data'!P116&gt;'Raw Data'!O116),'Raw Data'!E116,0))</f>
        <v>0</v>
      </c>
      <c r="X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Y121">
        <f>IF(AND('Raw Data'!D116&gt;4,'Raw Data'!O116&lt;'Raw Data'!P116),'Raw Data'!K116,IF(AND('Raw Data'!D116&gt;4,'Raw Data'!O116='Raw Data'!P116),0,IF('Raw Data'!O116='Raw Data'!P116,'Raw Data'!D116,0)))</f>
        <v>0</v>
      </c>
      <c r="Z121">
        <f>IF(AND('Raw Data'!D116&lt;4, 'Raw Data'!O116='Raw Data'!P116), 'Raw Data'!D116, 0)</f>
        <v>0</v>
      </c>
      <c r="AA121">
        <f t="shared" si="11"/>
        <v>0</v>
      </c>
      <c r="AB121">
        <f t="shared" si="12"/>
        <v>0</v>
      </c>
      <c r="AC121">
        <f t="shared" si="13"/>
        <v>0</v>
      </c>
    </row>
    <row r="122" spans="1:29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 'Raw Data'!O117&gt;'Raw Data'!P117), 'Raw Data'!C117, 0)</f>
        <v>0</v>
      </c>
      <c r="O122" t="b">
        <f>'Raw Data'!C117&lt;'Raw Data'!E117</f>
        <v>0</v>
      </c>
      <c r="P122">
        <f>IF(AND('Raw Data'!C117&gt;'Raw Data'!E117, 'Raw Data'!O117&gt;'Raw Data'!P117), 'Raw Data'!C117, 0)</f>
        <v>0</v>
      </c>
      <c r="Q122">
        <f>IF(AND('Raw Data'!C117&gt;'Raw Data'!E117, 'Raw Data'!O117&lt;'Raw Data'!P117), 'Raw Data'!E117, 0)</f>
        <v>0</v>
      </c>
      <c r="R122">
        <f>IF(AND('Raw Data'!C117&lt;'Raw Data'!E117, 'Raw Data'!O117&lt;'Raw Data'!P117), 'Raw Data'!E117, 0)</f>
        <v>0</v>
      </c>
      <c r="S122">
        <f>IF(ISNUMBER('Raw Data'!C117), IF(_xlfn.XLOOKUP(SMALL('Raw Data'!C117:E117, 1), B122:D122, B122:D122, 0)&gt;0, SMALL('Raw Data'!C117:E117, 1), 0), 0)</f>
        <v>0</v>
      </c>
      <c r="T122">
        <f>IF(ISNUMBER('Raw Data'!C117), IF(_xlfn.XLOOKUP(SMALL('Raw Data'!C117:E117, 2), B122:D122, B122:D122, 0)&gt;0, SMALL('Raw Data'!C117:E117, 2), 0), 0)</f>
        <v>0</v>
      </c>
      <c r="U122">
        <f>IF(ISNUMBER('Raw Data'!C117), IF(_xlfn.XLOOKUP(SMALL('Raw Data'!C117:E117, 3), B122:D122, B122:D122, 0)&gt;0, SMALL('Raw Data'!C117:E117, 3), 0), 0)</f>
        <v>0</v>
      </c>
      <c r="V122">
        <f>IF(AND('Raw Data'!C117&lt;'Raw Data'!E117,'Raw Data'!O117&gt;'Raw Data'!P117),'Raw Data'!C117,IF(AND('Raw Data'!E117&lt;'Raw Data'!C117,'Raw Data'!P117&gt;'Raw Data'!O117),'Raw Data'!E117,0))</f>
        <v>0</v>
      </c>
      <c r="W122">
        <f>IF(AND('Raw Data'!C117&gt;'Raw Data'!E117,'Raw Data'!O117&gt;'Raw Data'!P117),'Raw Data'!C117,IF(AND('Raw Data'!E117&gt;'Raw Data'!C117,'Raw Data'!P117&gt;'Raw Data'!O117),'Raw Data'!E117,0))</f>
        <v>0</v>
      </c>
      <c r="X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Y122">
        <f>IF(AND('Raw Data'!D117&gt;4,'Raw Data'!O117&lt;'Raw Data'!P117),'Raw Data'!K117,IF(AND('Raw Data'!D117&gt;4,'Raw Data'!O117='Raw Data'!P117),0,IF('Raw Data'!O117='Raw Data'!P117,'Raw Data'!D117,0)))</f>
        <v>0</v>
      </c>
      <c r="Z122">
        <f>IF(AND('Raw Data'!D117&lt;4, 'Raw Data'!O117='Raw Data'!P117), 'Raw Data'!D117, 0)</f>
        <v>0</v>
      </c>
      <c r="AA122">
        <f t="shared" si="11"/>
        <v>0</v>
      </c>
      <c r="AB122">
        <f t="shared" si="12"/>
        <v>0</v>
      </c>
      <c r="AC122">
        <f t="shared" si="13"/>
        <v>0</v>
      </c>
    </row>
    <row r="123" spans="1:29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 'Raw Data'!O118&gt;'Raw Data'!P118), 'Raw Data'!C118, 0)</f>
        <v>0</v>
      </c>
      <c r="O123" t="b">
        <f>'Raw Data'!C118&lt;'Raw Data'!E118</f>
        <v>0</v>
      </c>
      <c r="P123">
        <f>IF(AND('Raw Data'!C118&gt;'Raw Data'!E118, 'Raw Data'!O118&gt;'Raw Data'!P118), 'Raw Data'!C118, 0)</f>
        <v>0</v>
      </c>
      <c r="Q123">
        <f>IF(AND('Raw Data'!C118&gt;'Raw Data'!E118, 'Raw Data'!O118&lt;'Raw Data'!P118), 'Raw Data'!E118, 0)</f>
        <v>0</v>
      </c>
      <c r="R123">
        <f>IF(AND('Raw Data'!C118&lt;'Raw Data'!E118, 'Raw Data'!O118&lt;'Raw Data'!P118), 'Raw Data'!E118, 0)</f>
        <v>0</v>
      </c>
      <c r="S123">
        <f>IF(ISNUMBER('Raw Data'!C118), IF(_xlfn.XLOOKUP(SMALL('Raw Data'!C118:E118, 1), B123:D123, B123:D123, 0)&gt;0, SMALL('Raw Data'!C118:E118, 1), 0), 0)</f>
        <v>0</v>
      </c>
      <c r="T123">
        <f>IF(ISNUMBER('Raw Data'!C118), IF(_xlfn.XLOOKUP(SMALL('Raw Data'!C118:E118, 2), B123:D123, B123:D123, 0)&gt;0, SMALL('Raw Data'!C118:E118, 2), 0), 0)</f>
        <v>0</v>
      </c>
      <c r="U123">
        <f>IF(ISNUMBER('Raw Data'!C118), IF(_xlfn.XLOOKUP(SMALL('Raw Data'!C118:E118, 3), B123:D123, B123:D123, 0)&gt;0, SMALL('Raw Data'!C118:E118, 3), 0), 0)</f>
        <v>0</v>
      </c>
      <c r="V123">
        <f>IF(AND('Raw Data'!C118&lt;'Raw Data'!E118,'Raw Data'!O118&gt;'Raw Data'!P118),'Raw Data'!C118,IF(AND('Raw Data'!E118&lt;'Raw Data'!C118,'Raw Data'!P118&gt;'Raw Data'!O118),'Raw Data'!E118,0))</f>
        <v>0</v>
      </c>
      <c r="W123">
        <f>IF(AND('Raw Data'!C118&gt;'Raw Data'!E118,'Raw Data'!O118&gt;'Raw Data'!P118),'Raw Data'!C118,IF(AND('Raw Data'!E118&gt;'Raw Data'!C118,'Raw Data'!P118&gt;'Raw Data'!O118),'Raw Data'!E118,0))</f>
        <v>0</v>
      </c>
      <c r="X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Y123">
        <f>IF(AND('Raw Data'!D118&gt;4,'Raw Data'!O118&lt;'Raw Data'!P118),'Raw Data'!K118,IF(AND('Raw Data'!D118&gt;4,'Raw Data'!O118='Raw Data'!P118),0,IF('Raw Data'!O118='Raw Data'!P118,'Raw Data'!D118,0)))</f>
        <v>0</v>
      </c>
      <c r="Z123">
        <f>IF(AND('Raw Data'!D118&lt;4, 'Raw Data'!O118='Raw Data'!P118), 'Raw Data'!D118, 0)</f>
        <v>0</v>
      </c>
      <c r="AA123">
        <f t="shared" si="11"/>
        <v>0</v>
      </c>
      <c r="AB123">
        <f t="shared" si="12"/>
        <v>0</v>
      </c>
      <c r="AC123">
        <f t="shared" si="13"/>
        <v>0</v>
      </c>
    </row>
    <row r="124" spans="1:29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 'Raw Data'!O119&gt;'Raw Data'!P119), 'Raw Data'!C119, 0)</f>
        <v>0</v>
      </c>
      <c r="O124" t="b">
        <f>'Raw Data'!C119&lt;'Raw Data'!E119</f>
        <v>0</v>
      </c>
      <c r="P124">
        <f>IF(AND('Raw Data'!C119&gt;'Raw Data'!E119, 'Raw Data'!O119&gt;'Raw Data'!P119), 'Raw Data'!C119, 0)</f>
        <v>0</v>
      </c>
      <c r="Q124">
        <f>IF(AND('Raw Data'!C119&gt;'Raw Data'!E119, 'Raw Data'!O119&lt;'Raw Data'!P119), 'Raw Data'!E119, 0)</f>
        <v>0</v>
      </c>
      <c r="R124">
        <f>IF(AND('Raw Data'!C119&lt;'Raw Data'!E119, 'Raw Data'!O119&lt;'Raw Data'!P119), 'Raw Data'!E119, 0)</f>
        <v>0</v>
      </c>
      <c r="S124">
        <f>IF(ISNUMBER('Raw Data'!C119), IF(_xlfn.XLOOKUP(SMALL('Raw Data'!C119:E119, 1), B124:D124, B124:D124, 0)&gt;0, SMALL('Raw Data'!C119:E119, 1), 0), 0)</f>
        <v>0</v>
      </c>
      <c r="T124">
        <f>IF(ISNUMBER('Raw Data'!C119), IF(_xlfn.XLOOKUP(SMALL('Raw Data'!C119:E119, 2), B124:D124, B124:D124, 0)&gt;0, SMALL('Raw Data'!C119:E119, 2), 0), 0)</f>
        <v>0</v>
      </c>
      <c r="U124">
        <f>IF(ISNUMBER('Raw Data'!C119), IF(_xlfn.XLOOKUP(SMALL('Raw Data'!C119:E119, 3), B124:D124, B124:D124, 0)&gt;0, SMALL('Raw Data'!C119:E119, 3), 0), 0)</f>
        <v>0</v>
      </c>
      <c r="V124">
        <f>IF(AND('Raw Data'!C119&lt;'Raw Data'!E119,'Raw Data'!O119&gt;'Raw Data'!P119),'Raw Data'!C119,IF(AND('Raw Data'!E119&lt;'Raw Data'!C119,'Raw Data'!P119&gt;'Raw Data'!O119),'Raw Data'!E119,0))</f>
        <v>0</v>
      </c>
      <c r="W124">
        <f>IF(AND('Raw Data'!C119&gt;'Raw Data'!E119,'Raw Data'!O119&gt;'Raw Data'!P119),'Raw Data'!C119,IF(AND('Raw Data'!E119&gt;'Raw Data'!C119,'Raw Data'!P119&gt;'Raw Data'!O119),'Raw Data'!E119,0))</f>
        <v>0</v>
      </c>
      <c r="X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Y124">
        <f>IF(AND('Raw Data'!D119&gt;4,'Raw Data'!O119&lt;'Raw Data'!P119),'Raw Data'!K119,IF(AND('Raw Data'!D119&gt;4,'Raw Data'!O119='Raw Data'!P119),0,IF('Raw Data'!O119='Raw Data'!P119,'Raw Data'!D119,0)))</f>
        <v>0</v>
      </c>
      <c r="Z124">
        <f>IF(AND('Raw Data'!D119&lt;4, 'Raw Data'!O119='Raw Data'!P119), 'Raw Data'!D119, 0)</f>
        <v>0</v>
      </c>
      <c r="AA124">
        <f t="shared" si="11"/>
        <v>0</v>
      </c>
      <c r="AB124">
        <f t="shared" si="12"/>
        <v>0</v>
      </c>
      <c r="AC124">
        <f t="shared" si="13"/>
        <v>0</v>
      </c>
    </row>
    <row r="125" spans="1:29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 'Raw Data'!O120&gt;'Raw Data'!P120), 'Raw Data'!C120, 0)</f>
        <v>0</v>
      </c>
      <c r="O125" t="b">
        <f>'Raw Data'!C120&lt;'Raw Data'!E120</f>
        <v>0</v>
      </c>
      <c r="P125">
        <f>IF(AND('Raw Data'!C120&gt;'Raw Data'!E120, 'Raw Data'!O120&gt;'Raw Data'!P120), 'Raw Data'!C120, 0)</f>
        <v>0</v>
      </c>
      <c r="Q125">
        <f>IF(AND('Raw Data'!C120&gt;'Raw Data'!E120, 'Raw Data'!O120&lt;'Raw Data'!P120), 'Raw Data'!E120, 0)</f>
        <v>0</v>
      </c>
      <c r="R125">
        <f>IF(AND('Raw Data'!C120&lt;'Raw Data'!E120, 'Raw Data'!O120&lt;'Raw Data'!P120), 'Raw Data'!E120, 0)</f>
        <v>0</v>
      </c>
      <c r="S125">
        <f>IF(ISNUMBER('Raw Data'!C120), IF(_xlfn.XLOOKUP(SMALL('Raw Data'!C120:E120, 1), B125:D125, B125:D125, 0)&gt;0, SMALL('Raw Data'!C120:E120, 1), 0), 0)</f>
        <v>0</v>
      </c>
      <c r="T125">
        <f>IF(ISNUMBER('Raw Data'!C120), IF(_xlfn.XLOOKUP(SMALL('Raw Data'!C120:E120, 2), B125:D125, B125:D125, 0)&gt;0, SMALL('Raw Data'!C120:E120, 2), 0), 0)</f>
        <v>0</v>
      </c>
      <c r="U125">
        <f>IF(ISNUMBER('Raw Data'!C120), IF(_xlfn.XLOOKUP(SMALL('Raw Data'!C120:E120, 3), B125:D125, B125:D125, 0)&gt;0, SMALL('Raw Data'!C120:E120, 3), 0), 0)</f>
        <v>0</v>
      </c>
      <c r="V125">
        <f>IF(AND('Raw Data'!C120&lt;'Raw Data'!E120,'Raw Data'!O120&gt;'Raw Data'!P120),'Raw Data'!C120,IF(AND('Raw Data'!E120&lt;'Raw Data'!C120,'Raw Data'!P120&gt;'Raw Data'!O120),'Raw Data'!E120,0))</f>
        <v>0</v>
      </c>
      <c r="W125">
        <f>IF(AND('Raw Data'!C120&gt;'Raw Data'!E120,'Raw Data'!O120&gt;'Raw Data'!P120),'Raw Data'!C120,IF(AND('Raw Data'!E120&gt;'Raw Data'!C120,'Raw Data'!P120&gt;'Raw Data'!O120),'Raw Data'!E120,0))</f>
        <v>0</v>
      </c>
      <c r="X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Y125">
        <f>IF(AND('Raw Data'!D120&gt;4,'Raw Data'!O120&lt;'Raw Data'!P120),'Raw Data'!K120,IF(AND('Raw Data'!D120&gt;4,'Raw Data'!O120='Raw Data'!P120),0,IF('Raw Data'!O120='Raw Data'!P120,'Raw Data'!D120,0)))</f>
        <v>0</v>
      </c>
      <c r="Z125">
        <f>IF(AND('Raw Data'!D120&lt;4, 'Raw Data'!O120='Raw Data'!P120), 'Raw Data'!D120, 0)</f>
        <v>0</v>
      </c>
      <c r="AA125">
        <f t="shared" si="11"/>
        <v>0</v>
      </c>
      <c r="AB125">
        <f t="shared" si="12"/>
        <v>0</v>
      </c>
      <c r="AC125">
        <f t="shared" si="13"/>
        <v>0</v>
      </c>
    </row>
    <row r="126" spans="1:29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 'Raw Data'!O121&gt;'Raw Data'!P121), 'Raw Data'!C121, 0)</f>
        <v>0</v>
      </c>
      <c r="O126" t="b">
        <f>'Raw Data'!C121&lt;'Raw Data'!E121</f>
        <v>0</v>
      </c>
      <c r="P126">
        <f>IF(AND('Raw Data'!C121&gt;'Raw Data'!E121, 'Raw Data'!O121&gt;'Raw Data'!P121), 'Raw Data'!C121, 0)</f>
        <v>0</v>
      </c>
      <c r="Q126">
        <f>IF(AND('Raw Data'!C121&gt;'Raw Data'!E121, 'Raw Data'!O121&lt;'Raw Data'!P121), 'Raw Data'!E121, 0)</f>
        <v>0</v>
      </c>
      <c r="R126">
        <f>IF(AND('Raw Data'!C121&lt;'Raw Data'!E121, 'Raw Data'!O121&lt;'Raw Data'!P121), 'Raw Data'!E121, 0)</f>
        <v>0</v>
      </c>
      <c r="S126">
        <f>IF(ISNUMBER('Raw Data'!C121), IF(_xlfn.XLOOKUP(SMALL('Raw Data'!C121:E121, 1), B126:D126, B126:D126, 0)&gt;0, SMALL('Raw Data'!C121:E121, 1), 0), 0)</f>
        <v>0</v>
      </c>
      <c r="T126">
        <f>IF(ISNUMBER('Raw Data'!C121), IF(_xlfn.XLOOKUP(SMALL('Raw Data'!C121:E121, 2), B126:D126, B126:D126, 0)&gt;0, SMALL('Raw Data'!C121:E121, 2), 0), 0)</f>
        <v>0</v>
      </c>
      <c r="U126">
        <f>IF(ISNUMBER('Raw Data'!C121), IF(_xlfn.XLOOKUP(SMALL('Raw Data'!C121:E121, 3), B126:D126, B126:D126, 0)&gt;0, SMALL('Raw Data'!C121:E121, 3), 0), 0)</f>
        <v>0</v>
      </c>
      <c r="V126">
        <f>IF(AND('Raw Data'!C121&lt;'Raw Data'!E121,'Raw Data'!O121&gt;'Raw Data'!P121),'Raw Data'!C121,IF(AND('Raw Data'!E121&lt;'Raw Data'!C121,'Raw Data'!P121&gt;'Raw Data'!O121),'Raw Data'!E121,0))</f>
        <v>0</v>
      </c>
      <c r="W126">
        <f>IF(AND('Raw Data'!C121&gt;'Raw Data'!E121,'Raw Data'!O121&gt;'Raw Data'!P121),'Raw Data'!C121,IF(AND('Raw Data'!E121&gt;'Raw Data'!C121,'Raw Data'!P121&gt;'Raw Data'!O121),'Raw Data'!E121,0))</f>
        <v>0</v>
      </c>
      <c r="X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Y126">
        <f>IF(AND('Raw Data'!D121&gt;4,'Raw Data'!O121&lt;'Raw Data'!P121),'Raw Data'!K121,IF(AND('Raw Data'!D121&gt;4,'Raw Data'!O121='Raw Data'!P121),0,IF('Raw Data'!O121='Raw Data'!P121,'Raw Data'!D121,0)))</f>
        <v>0</v>
      </c>
      <c r="Z126">
        <f>IF(AND('Raw Data'!D121&lt;4, 'Raw Data'!O121='Raw Data'!P121), 'Raw Data'!D121, 0)</f>
        <v>0</v>
      </c>
      <c r="AA126">
        <f t="shared" si="11"/>
        <v>0</v>
      </c>
      <c r="AB126">
        <f t="shared" si="12"/>
        <v>0</v>
      </c>
      <c r="AC126">
        <f t="shared" si="13"/>
        <v>0</v>
      </c>
    </row>
    <row r="127" spans="1:29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 'Raw Data'!O122&gt;'Raw Data'!P122), 'Raw Data'!C122, 0)</f>
        <v>0</v>
      </c>
      <c r="O127" t="b">
        <f>'Raw Data'!C122&lt;'Raw Data'!E122</f>
        <v>0</v>
      </c>
      <c r="P127">
        <f>IF(AND('Raw Data'!C122&gt;'Raw Data'!E122, 'Raw Data'!O122&gt;'Raw Data'!P122), 'Raw Data'!C122, 0)</f>
        <v>0</v>
      </c>
      <c r="Q127">
        <f>IF(AND('Raw Data'!C122&gt;'Raw Data'!E122, 'Raw Data'!O122&lt;'Raw Data'!P122), 'Raw Data'!E122, 0)</f>
        <v>0</v>
      </c>
      <c r="R127">
        <f>IF(AND('Raw Data'!C122&lt;'Raw Data'!E122, 'Raw Data'!O122&lt;'Raw Data'!P122), 'Raw Data'!E122, 0)</f>
        <v>0</v>
      </c>
      <c r="S127">
        <f>IF(ISNUMBER('Raw Data'!C122), IF(_xlfn.XLOOKUP(SMALL('Raw Data'!C122:E122, 1), B127:D127, B127:D127, 0)&gt;0, SMALL('Raw Data'!C122:E122, 1), 0), 0)</f>
        <v>0</v>
      </c>
      <c r="T127">
        <f>IF(ISNUMBER('Raw Data'!C122), IF(_xlfn.XLOOKUP(SMALL('Raw Data'!C122:E122, 2), B127:D127, B127:D127, 0)&gt;0, SMALL('Raw Data'!C122:E122, 2), 0), 0)</f>
        <v>0</v>
      </c>
      <c r="U127">
        <f>IF(ISNUMBER('Raw Data'!C122), IF(_xlfn.XLOOKUP(SMALL('Raw Data'!C122:E122, 3), B127:D127, B127:D127, 0)&gt;0, SMALL('Raw Data'!C122:E122, 3), 0), 0)</f>
        <v>0</v>
      </c>
      <c r="V127">
        <f>IF(AND('Raw Data'!C122&lt;'Raw Data'!E122,'Raw Data'!O122&gt;'Raw Data'!P122),'Raw Data'!C122,IF(AND('Raw Data'!E122&lt;'Raw Data'!C122,'Raw Data'!P122&gt;'Raw Data'!O122),'Raw Data'!E122,0))</f>
        <v>0</v>
      </c>
      <c r="W127">
        <f>IF(AND('Raw Data'!C122&gt;'Raw Data'!E122,'Raw Data'!O122&gt;'Raw Data'!P122),'Raw Data'!C122,IF(AND('Raw Data'!E122&gt;'Raw Data'!C122,'Raw Data'!P122&gt;'Raw Data'!O122),'Raw Data'!E122,0))</f>
        <v>0</v>
      </c>
      <c r="X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Y127">
        <f>IF(AND('Raw Data'!D122&gt;4,'Raw Data'!O122&lt;'Raw Data'!P122),'Raw Data'!K122,IF(AND('Raw Data'!D122&gt;4,'Raw Data'!O122='Raw Data'!P122),0,IF('Raw Data'!O122='Raw Data'!P122,'Raw Data'!D122,0)))</f>
        <v>0</v>
      </c>
      <c r="Z127">
        <f>IF(AND('Raw Data'!D122&lt;4, 'Raw Data'!O122='Raw Data'!P122), 'Raw Data'!D122, 0)</f>
        <v>0</v>
      </c>
      <c r="AA127">
        <f t="shared" si="11"/>
        <v>0</v>
      </c>
      <c r="AB127">
        <f t="shared" si="12"/>
        <v>0</v>
      </c>
      <c r="AC127">
        <f t="shared" si="13"/>
        <v>0</v>
      </c>
    </row>
    <row r="128" spans="1:29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 'Raw Data'!O123&gt;'Raw Data'!P123), 'Raw Data'!C123, 0)</f>
        <v>0</v>
      </c>
      <c r="O128" t="b">
        <f>'Raw Data'!C123&lt;'Raw Data'!E123</f>
        <v>0</v>
      </c>
      <c r="P128">
        <f>IF(AND('Raw Data'!C123&gt;'Raw Data'!E123, 'Raw Data'!O123&gt;'Raw Data'!P123), 'Raw Data'!C123, 0)</f>
        <v>0</v>
      </c>
      <c r="Q128">
        <f>IF(AND('Raw Data'!C123&gt;'Raw Data'!E123, 'Raw Data'!O123&lt;'Raw Data'!P123), 'Raw Data'!E123, 0)</f>
        <v>0</v>
      </c>
      <c r="R128">
        <f>IF(AND('Raw Data'!C123&lt;'Raw Data'!E123, 'Raw Data'!O123&lt;'Raw Data'!P123), 'Raw Data'!E123, 0)</f>
        <v>0</v>
      </c>
      <c r="S128">
        <f>IF(ISNUMBER('Raw Data'!C123), IF(_xlfn.XLOOKUP(SMALL('Raw Data'!C123:E123, 1), B128:D128, B128:D128, 0)&gt;0, SMALL('Raw Data'!C123:E123, 1), 0), 0)</f>
        <v>0</v>
      </c>
      <c r="T128">
        <f>IF(ISNUMBER('Raw Data'!C123), IF(_xlfn.XLOOKUP(SMALL('Raw Data'!C123:E123, 2), B128:D128, B128:D128, 0)&gt;0, SMALL('Raw Data'!C123:E123, 2), 0), 0)</f>
        <v>0</v>
      </c>
      <c r="U128">
        <f>IF(ISNUMBER('Raw Data'!C123), IF(_xlfn.XLOOKUP(SMALL('Raw Data'!C123:E123, 3), B128:D128, B128:D128, 0)&gt;0, SMALL('Raw Data'!C123:E123, 3), 0), 0)</f>
        <v>0</v>
      </c>
      <c r="V128">
        <f>IF(AND('Raw Data'!C123&lt;'Raw Data'!E123,'Raw Data'!O123&gt;'Raw Data'!P123),'Raw Data'!C123,IF(AND('Raw Data'!E123&lt;'Raw Data'!C123,'Raw Data'!P123&gt;'Raw Data'!O123),'Raw Data'!E123,0))</f>
        <v>0</v>
      </c>
      <c r="W128">
        <f>IF(AND('Raw Data'!C123&gt;'Raw Data'!E123,'Raw Data'!O123&gt;'Raw Data'!P123),'Raw Data'!C123,IF(AND('Raw Data'!E123&gt;'Raw Data'!C123,'Raw Data'!P123&gt;'Raw Data'!O123),'Raw Data'!E123,0))</f>
        <v>0</v>
      </c>
      <c r="X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Y128">
        <f>IF(AND('Raw Data'!D123&gt;4,'Raw Data'!O123&lt;'Raw Data'!P123),'Raw Data'!K123,IF(AND('Raw Data'!D123&gt;4,'Raw Data'!O123='Raw Data'!P123),0,IF('Raw Data'!O123='Raw Data'!P123,'Raw Data'!D123,0)))</f>
        <v>0</v>
      </c>
      <c r="Z128">
        <f>IF(AND('Raw Data'!D123&lt;4, 'Raw Data'!O123='Raw Data'!P123), 'Raw Data'!D123, 0)</f>
        <v>0</v>
      </c>
      <c r="AA128">
        <f t="shared" si="11"/>
        <v>0</v>
      </c>
      <c r="AB128">
        <f t="shared" si="12"/>
        <v>0</v>
      </c>
      <c r="AC128">
        <f t="shared" si="13"/>
        <v>0</v>
      </c>
    </row>
    <row r="129" spans="1:29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 'Raw Data'!O124&gt;'Raw Data'!P124), 'Raw Data'!C124, 0)</f>
        <v>0</v>
      </c>
      <c r="O129" t="b">
        <f>'Raw Data'!C124&lt;'Raw Data'!E124</f>
        <v>0</v>
      </c>
      <c r="P129">
        <f>IF(AND('Raw Data'!C124&gt;'Raw Data'!E124, 'Raw Data'!O124&gt;'Raw Data'!P124), 'Raw Data'!C124, 0)</f>
        <v>0</v>
      </c>
      <c r="Q129">
        <f>IF(AND('Raw Data'!C124&gt;'Raw Data'!E124, 'Raw Data'!O124&lt;'Raw Data'!P124), 'Raw Data'!E124, 0)</f>
        <v>0</v>
      </c>
      <c r="R129">
        <f>IF(AND('Raw Data'!C124&lt;'Raw Data'!E124, 'Raw Data'!O124&lt;'Raw Data'!P124), 'Raw Data'!E124, 0)</f>
        <v>0</v>
      </c>
      <c r="S129">
        <f>IF(ISNUMBER('Raw Data'!C124), IF(_xlfn.XLOOKUP(SMALL('Raw Data'!C124:E124, 1), B129:D129, B129:D129, 0)&gt;0, SMALL('Raw Data'!C124:E124, 1), 0), 0)</f>
        <v>0</v>
      </c>
      <c r="T129">
        <f>IF(ISNUMBER('Raw Data'!C124), IF(_xlfn.XLOOKUP(SMALL('Raw Data'!C124:E124, 2), B129:D129, B129:D129, 0)&gt;0, SMALL('Raw Data'!C124:E124, 2), 0), 0)</f>
        <v>0</v>
      </c>
      <c r="U129">
        <f>IF(ISNUMBER('Raw Data'!C124), IF(_xlfn.XLOOKUP(SMALL('Raw Data'!C124:E124, 3), B129:D129, B129:D129, 0)&gt;0, SMALL('Raw Data'!C124:E124, 3), 0), 0)</f>
        <v>0</v>
      </c>
      <c r="V129">
        <f>IF(AND('Raw Data'!C124&lt;'Raw Data'!E124,'Raw Data'!O124&gt;'Raw Data'!P124),'Raw Data'!C124,IF(AND('Raw Data'!E124&lt;'Raw Data'!C124,'Raw Data'!P124&gt;'Raw Data'!O124),'Raw Data'!E124,0))</f>
        <v>0</v>
      </c>
      <c r="W129">
        <f>IF(AND('Raw Data'!C124&gt;'Raw Data'!E124,'Raw Data'!O124&gt;'Raw Data'!P124),'Raw Data'!C124,IF(AND('Raw Data'!E124&gt;'Raw Data'!C124,'Raw Data'!P124&gt;'Raw Data'!O124),'Raw Data'!E124,0))</f>
        <v>0</v>
      </c>
      <c r="X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Y129">
        <f>IF(AND('Raw Data'!D124&gt;4,'Raw Data'!O124&lt;'Raw Data'!P124),'Raw Data'!K124,IF(AND('Raw Data'!D124&gt;4,'Raw Data'!O124='Raw Data'!P124),0,IF('Raw Data'!O124='Raw Data'!P124,'Raw Data'!D124,0)))</f>
        <v>0</v>
      </c>
      <c r="Z129">
        <f>IF(AND('Raw Data'!D124&lt;4, 'Raw Data'!O124='Raw Data'!P124), 'Raw Data'!D124, 0)</f>
        <v>0</v>
      </c>
      <c r="AA129">
        <f t="shared" si="11"/>
        <v>0</v>
      </c>
      <c r="AB129">
        <f t="shared" si="12"/>
        <v>0</v>
      </c>
      <c r="AC129">
        <f t="shared" si="13"/>
        <v>0</v>
      </c>
    </row>
    <row r="130" spans="1:29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 'Raw Data'!O125&gt;'Raw Data'!P125), 'Raw Data'!C125, 0)</f>
        <v>0</v>
      </c>
      <c r="O130" t="b">
        <f>'Raw Data'!C125&lt;'Raw Data'!E125</f>
        <v>0</v>
      </c>
      <c r="P130">
        <f>IF(AND('Raw Data'!C125&gt;'Raw Data'!E125, 'Raw Data'!O125&gt;'Raw Data'!P125), 'Raw Data'!C125, 0)</f>
        <v>0</v>
      </c>
      <c r="Q130">
        <f>IF(AND('Raw Data'!C125&gt;'Raw Data'!E125, 'Raw Data'!O125&lt;'Raw Data'!P125), 'Raw Data'!E125, 0)</f>
        <v>0</v>
      </c>
      <c r="R130">
        <f>IF(AND('Raw Data'!C125&lt;'Raw Data'!E125, 'Raw Data'!O125&lt;'Raw Data'!P125), 'Raw Data'!E125, 0)</f>
        <v>0</v>
      </c>
      <c r="S130">
        <f>IF(ISNUMBER('Raw Data'!C125), IF(_xlfn.XLOOKUP(SMALL('Raw Data'!C125:E125, 1), B130:D130, B130:D130, 0)&gt;0, SMALL('Raw Data'!C125:E125, 1), 0), 0)</f>
        <v>0</v>
      </c>
      <c r="T130">
        <f>IF(ISNUMBER('Raw Data'!C125), IF(_xlfn.XLOOKUP(SMALL('Raw Data'!C125:E125, 2), B130:D130, B130:D130, 0)&gt;0, SMALL('Raw Data'!C125:E125, 2), 0), 0)</f>
        <v>0</v>
      </c>
      <c r="U130">
        <f>IF(ISNUMBER('Raw Data'!C125), IF(_xlfn.XLOOKUP(SMALL('Raw Data'!C125:E125, 3), B130:D130, B130:D130, 0)&gt;0, SMALL('Raw Data'!C125:E125, 3), 0), 0)</f>
        <v>0</v>
      </c>
      <c r="V130">
        <f>IF(AND('Raw Data'!C125&lt;'Raw Data'!E125,'Raw Data'!O125&gt;'Raw Data'!P125),'Raw Data'!C125,IF(AND('Raw Data'!E125&lt;'Raw Data'!C125,'Raw Data'!P125&gt;'Raw Data'!O125),'Raw Data'!E125,0))</f>
        <v>0</v>
      </c>
      <c r="W130">
        <f>IF(AND('Raw Data'!C125&gt;'Raw Data'!E125,'Raw Data'!O125&gt;'Raw Data'!P125),'Raw Data'!C125,IF(AND('Raw Data'!E125&gt;'Raw Data'!C125,'Raw Data'!P125&gt;'Raw Data'!O125),'Raw Data'!E125,0))</f>
        <v>0</v>
      </c>
      <c r="X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Y130">
        <f>IF(AND('Raw Data'!D125&gt;4,'Raw Data'!O125&lt;'Raw Data'!P125),'Raw Data'!K125,IF(AND('Raw Data'!D125&gt;4,'Raw Data'!O125='Raw Data'!P125),0,IF('Raw Data'!O125='Raw Data'!P125,'Raw Data'!D125,0)))</f>
        <v>0</v>
      </c>
      <c r="Z130">
        <f>IF(AND('Raw Data'!D125&lt;4, 'Raw Data'!O125='Raw Data'!P125), 'Raw Data'!D125, 0)</f>
        <v>0</v>
      </c>
      <c r="AA130">
        <f t="shared" si="11"/>
        <v>0</v>
      </c>
      <c r="AB130">
        <f t="shared" si="12"/>
        <v>0</v>
      </c>
      <c r="AC130">
        <f t="shared" si="13"/>
        <v>0</v>
      </c>
    </row>
    <row r="131" spans="1:29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 'Raw Data'!O126&gt;'Raw Data'!P126), 'Raw Data'!C126, 0)</f>
        <v>0</v>
      </c>
      <c r="O131" t="b">
        <f>'Raw Data'!C126&lt;'Raw Data'!E126</f>
        <v>0</v>
      </c>
      <c r="P131">
        <f>IF(AND('Raw Data'!C126&gt;'Raw Data'!E126, 'Raw Data'!O126&gt;'Raw Data'!P126), 'Raw Data'!C126, 0)</f>
        <v>0</v>
      </c>
      <c r="Q131">
        <f>IF(AND('Raw Data'!C126&gt;'Raw Data'!E126, 'Raw Data'!O126&lt;'Raw Data'!P126), 'Raw Data'!E126, 0)</f>
        <v>0</v>
      </c>
      <c r="R131">
        <f>IF(AND('Raw Data'!C126&lt;'Raw Data'!E126, 'Raw Data'!O126&lt;'Raw Data'!P126), 'Raw Data'!E126, 0)</f>
        <v>0</v>
      </c>
      <c r="S131">
        <f>IF(ISNUMBER('Raw Data'!C126), IF(_xlfn.XLOOKUP(SMALL('Raw Data'!C126:E126, 1), B131:D131, B131:D131, 0)&gt;0, SMALL('Raw Data'!C126:E126, 1), 0), 0)</f>
        <v>0</v>
      </c>
      <c r="T131">
        <f>IF(ISNUMBER('Raw Data'!C126), IF(_xlfn.XLOOKUP(SMALL('Raw Data'!C126:E126, 2), B131:D131, B131:D131, 0)&gt;0, SMALL('Raw Data'!C126:E126, 2), 0), 0)</f>
        <v>0</v>
      </c>
      <c r="U131">
        <f>IF(ISNUMBER('Raw Data'!C126), IF(_xlfn.XLOOKUP(SMALL('Raw Data'!C126:E126, 3), B131:D131, B131:D131, 0)&gt;0, SMALL('Raw Data'!C126:E126, 3), 0), 0)</f>
        <v>0</v>
      </c>
      <c r="V131">
        <f>IF(AND('Raw Data'!C126&lt;'Raw Data'!E126,'Raw Data'!O126&gt;'Raw Data'!P126),'Raw Data'!C126,IF(AND('Raw Data'!E126&lt;'Raw Data'!C126,'Raw Data'!P126&gt;'Raw Data'!O126),'Raw Data'!E126,0))</f>
        <v>0</v>
      </c>
      <c r="W131">
        <f>IF(AND('Raw Data'!C126&gt;'Raw Data'!E126,'Raw Data'!O126&gt;'Raw Data'!P126),'Raw Data'!C126,IF(AND('Raw Data'!E126&gt;'Raw Data'!C126,'Raw Data'!P126&gt;'Raw Data'!O126),'Raw Data'!E126,0))</f>
        <v>0</v>
      </c>
      <c r="X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Y131">
        <f>IF(AND('Raw Data'!D126&gt;4,'Raw Data'!O126&lt;'Raw Data'!P126),'Raw Data'!K126,IF(AND('Raw Data'!D126&gt;4,'Raw Data'!O126='Raw Data'!P126),0,IF('Raw Data'!O126='Raw Data'!P126,'Raw Data'!D126,0)))</f>
        <v>0</v>
      </c>
      <c r="Z131">
        <f>IF(AND('Raw Data'!D126&lt;4, 'Raw Data'!O126='Raw Data'!P126), 'Raw Data'!D126, 0)</f>
        <v>0</v>
      </c>
      <c r="AA131">
        <f t="shared" si="11"/>
        <v>0</v>
      </c>
      <c r="AB131">
        <f t="shared" si="12"/>
        <v>0</v>
      </c>
      <c r="AC131">
        <f t="shared" si="13"/>
        <v>0</v>
      </c>
    </row>
    <row r="132" spans="1:29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 'Raw Data'!O127&gt;'Raw Data'!P127), 'Raw Data'!C127, 0)</f>
        <v>0</v>
      </c>
      <c r="O132" t="b">
        <f>'Raw Data'!C127&lt;'Raw Data'!E127</f>
        <v>0</v>
      </c>
      <c r="P132">
        <f>IF(AND('Raw Data'!C127&gt;'Raw Data'!E127, 'Raw Data'!O127&gt;'Raw Data'!P127), 'Raw Data'!C127, 0)</f>
        <v>0</v>
      </c>
      <c r="Q132">
        <f>IF(AND('Raw Data'!C127&gt;'Raw Data'!E127, 'Raw Data'!O127&lt;'Raw Data'!P127), 'Raw Data'!E127, 0)</f>
        <v>0</v>
      </c>
      <c r="R132">
        <f>IF(AND('Raw Data'!C127&lt;'Raw Data'!E127, 'Raw Data'!O127&lt;'Raw Data'!P127), 'Raw Data'!E127, 0)</f>
        <v>0</v>
      </c>
      <c r="S132">
        <f>IF(ISNUMBER('Raw Data'!C127), IF(_xlfn.XLOOKUP(SMALL('Raw Data'!C127:E127, 1), B132:D132, B132:D132, 0)&gt;0, SMALL('Raw Data'!C127:E127, 1), 0), 0)</f>
        <v>0</v>
      </c>
      <c r="T132">
        <f>IF(ISNUMBER('Raw Data'!C127), IF(_xlfn.XLOOKUP(SMALL('Raw Data'!C127:E127, 2), B132:D132, B132:D132, 0)&gt;0, SMALL('Raw Data'!C127:E127, 2), 0), 0)</f>
        <v>0</v>
      </c>
      <c r="U132">
        <f>IF(ISNUMBER('Raw Data'!C127), IF(_xlfn.XLOOKUP(SMALL('Raw Data'!C127:E127, 3), B132:D132, B132:D132, 0)&gt;0, SMALL('Raw Data'!C127:E127, 3), 0), 0)</f>
        <v>0</v>
      </c>
      <c r="V132">
        <f>IF(AND('Raw Data'!C127&lt;'Raw Data'!E127,'Raw Data'!O127&gt;'Raw Data'!P127),'Raw Data'!C127,IF(AND('Raw Data'!E127&lt;'Raw Data'!C127,'Raw Data'!P127&gt;'Raw Data'!O127),'Raw Data'!E127,0))</f>
        <v>0</v>
      </c>
      <c r="W132">
        <f>IF(AND('Raw Data'!C127&gt;'Raw Data'!E127,'Raw Data'!O127&gt;'Raw Data'!P127),'Raw Data'!C127,IF(AND('Raw Data'!E127&gt;'Raw Data'!C127,'Raw Data'!P127&gt;'Raw Data'!O127),'Raw Data'!E127,0))</f>
        <v>0</v>
      </c>
      <c r="X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Y132">
        <f>IF(AND('Raw Data'!D127&gt;4,'Raw Data'!O127&lt;'Raw Data'!P127),'Raw Data'!K127,IF(AND('Raw Data'!D127&gt;4,'Raw Data'!O127='Raw Data'!P127),0,IF('Raw Data'!O127='Raw Data'!P127,'Raw Data'!D127,0)))</f>
        <v>0</v>
      </c>
      <c r="Z132">
        <f>IF(AND('Raw Data'!D127&lt;4, 'Raw Data'!O127='Raw Data'!P127), 'Raw Data'!D127, 0)</f>
        <v>0</v>
      </c>
      <c r="AA132">
        <f t="shared" si="11"/>
        <v>0</v>
      </c>
      <c r="AB132">
        <f t="shared" si="12"/>
        <v>0</v>
      </c>
      <c r="AC132">
        <f t="shared" si="13"/>
        <v>0</v>
      </c>
    </row>
    <row r="133" spans="1:29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 'Raw Data'!O128&gt;'Raw Data'!P128), 'Raw Data'!C128, 0)</f>
        <v>0</v>
      </c>
      <c r="O133" t="b">
        <f>'Raw Data'!C128&lt;'Raw Data'!E128</f>
        <v>0</v>
      </c>
      <c r="P133">
        <f>IF(AND('Raw Data'!C128&gt;'Raw Data'!E128, 'Raw Data'!O128&gt;'Raw Data'!P128), 'Raw Data'!C128, 0)</f>
        <v>0</v>
      </c>
      <c r="Q133">
        <f>IF(AND('Raw Data'!C128&gt;'Raw Data'!E128, 'Raw Data'!O128&lt;'Raw Data'!P128), 'Raw Data'!E128, 0)</f>
        <v>0</v>
      </c>
      <c r="R133">
        <f>IF(AND('Raw Data'!C128&lt;'Raw Data'!E128, 'Raw Data'!O128&lt;'Raw Data'!P128), 'Raw Data'!E128, 0)</f>
        <v>0</v>
      </c>
      <c r="S133">
        <f>IF(ISNUMBER('Raw Data'!C128), IF(_xlfn.XLOOKUP(SMALL('Raw Data'!C128:E128, 1), B133:D133, B133:D133, 0)&gt;0, SMALL('Raw Data'!C128:E128, 1), 0), 0)</f>
        <v>0</v>
      </c>
      <c r="T133">
        <f>IF(ISNUMBER('Raw Data'!C128), IF(_xlfn.XLOOKUP(SMALL('Raw Data'!C128:E128, 2), B133:D133, B133:D133, 0)&gt;0, SMALL('Raw Data'!C128:E128, 2), 0), 0)</f>
        <v>0</v>
      </c>
      <c r="U133">
        <f>IF(ISNUMBER('Raw Data'!C128), IF(_xlfn.XLOOKUP(SMALL('Raw Data'!C128:E128, 3), B133:D133, B133:D133, 0)&gt;0, SMALL('Raw Data'!C128:E128, 3), 0), 0)</f>
        <v>0</v>
      </c>
      <c r="V133">
        <f>IF(AND('Raw Data'!C128&lt;'Raw Data'!E128,'Raw Data'!O128&gt;'Raw Data'!P128),'Raw Data'!C128,IF(AND('Raw Data'!E128&lt;'Raw Data'!C128,'Raw Data'!P128&gt;'Raw Data'!O128),'Raw Data'!E128,0))</f>
        <v>0</v>
      </c>
      <c r="W133">
        <f>IF(AND('Raw Data'!C128&gt;'Raw Data'!E128,'Raw Data'!O128&gt;'Raw Data'!P128),'Raw Data'!C128,IF(AND('Raw Data'!E128&gt;'Raw Data'!C128,'Raw Data'!P128&gt;'Raw Data'!O128),'Raw Data'!E128,0))</f>
        <v>0</v>
      </c>
      <c r="X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Y133">
        <f>IF(AND('Raw Data'!D128&gt;4,'Raw Data'!O128&lt;'Raw Data'!P128),'Raw Data'!K128,IF(AND('Raw Data'!D128&gt;4,'Raw Data'!O128='Raw Data'!P128),0,IF('Raw Data'!O128='Raw Data'!P128,'Raw Data'!D128,0)))</f>
        <v>0</v>
      </c>
      <c r="Z133">
        <f>IF(AND('Raw Data'!D128&lt;4, 'Raw Data'!O128='Raw Data'!P128), 'Raw Data'!D128, 0)</f>
        <v>0</v>
      </c>
      <c r="AA133">
        <f t="shared" si="11"/>
        <v>0</v>
      </c>
      <c r="AB133">
        <f t="shared" si="12"/>
        <v>0</v>
      </c>
      <c r="AC133">
        <f t="shared" si="13"/>
        <v>0</v>
      </c>
    </row>
    <row r="134" spans="1:29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 'Raw Data'!O129&gt;'Raw Data'!P129), 'Raw Data'!C129, 0)</f>
        <v>0</v>
      </c>
      <c r="O134" t="b">
        <f>'Raw Data'!C129&lt;'Raw Data'!E129</f>
        <v>0</v>
      </c>
      <c r="P134">
        <f>IF(AND('Raw Data'!C129&gt;'Raw Data'!E129, 'Raw Data'!O129&gt;'Raw Data'!P129), 'Raw Data'!C129, 0)</f>
        <v>0</v>
      </c>
      <c r="Q134">
        <f>IF(AND('Raw Data'!C129&gt;'Raw Data'!E129, 'Raw Data'!O129&lt;'Raw Data'!P129), 'Raw Data'!E129, 0)</f>
        <v>0</v>
      </c>
      <c r="R134">
        <f>IF(AND('Raw Data'!C129&lt;'Raw Data'!E129, 'Raw Data'!O129&lt;'Raw Data'!P129), 'Raw Data'!E129, 0)</f>
        <v>0</v>
      </c>
      <c r="S134">
        <f>IF(ISNUMBER('Raw Data'!C129), IF(_xlfn.XLOOKUP(SMALL('Raw Data'!C129:E129, 1), B134:D134, B134:D134, 0)&gt;0, SMALL('Raw Data'!C129:E129, 1), 0), 0)</f>
        <v>0</v>
      </c>
      <c r="T134">
        <f>IF(ISNUMBER('Raw Data'!C129), IF(_xlfn.XLOOKUP(SMALL('Raw Data'!C129:E129, 2), B134:D134, B134:D134, 0)&gt;0, SMALL('Raw Data'!C129:E129, 2), 0), 0)</f>
        <v>0</v>
      </c>
      <c r="U134">
        <f>IF(ISNUMBER('Raw Data'!C129), IF(_xlfn.XLOOKUP(SMALL('Raw Data'!C129:E129, 3), B134:D134, B134:D134, 0)&gt;0, SMALL('Raw Data'!C129:E129, 3), 0), 0)</f>
        <v>0</v>
      </c>
      <c r="V134">
        <f>IF(AND('Raw Data'!C129&lt;'Raw Data'!E129,'Raw Data'!O129&gt;'Raw Data'!P129),'Raw Data'!C129,IF(AND('Raw Data'!E129&lt;'Raw Data'!C129,'Raw Data'!P129&gt;'Raw Data'!O129),'Raw Data'!E129,0))</f>
        <v>0</v>
      </c>
      <c r="W134">
        <f>IF(AND('Raw Data'!C129&gt;'Raw Data'!E129,'Raw Data'!O129&gt;'Raw Data'!P129),'Raw Data'!C129,IF(AND('Raw Data'!E129&gt;'Raw Data'!C129,'Raw Data'!P129&gt;'Raw Data'!O129),'Raw Data'!E129,0))</f>
        <v>0</v>
      </c>
      <c r="X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Y134">
        <f>IF(AND('Raw Data'!D129&gt;4,'Raw Data'!O129&lt;'Raw Data'!P129),'Raw Data'!K129,IF(AND('Raw Data'!D129&gt;4,'Raw Data'!O129='Raw Data'!P129),0,IF('Raw Data'!O129='Raw Data'!P129,'Raw Data'!D129,0)))</f>
        <v>0</v>
      </c>
      <c r="Z134">
        <f>IF(AND('Raw Data'!D129&lt;4, 'Raw Data'!O129='Raw Data'!P129), 'Raw Data'!D129, 0)</f>
        <v>0</v>
      </c>
      <c r="AA134">
        <f t="shared" si="11"/>
        <v>0</v>
      </c>
      <c r="AB134">
        <f t="shared" si="12"/>
        <v>0</v>
      </c>
      <c r="AC134">
        <f t="shared" si="13"/>
        <v>0</v>
      </c>
    </row>
    <row r="135" spans="1:29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 'Raw Data'!O130&gt;'Raw Data'!P130), 'Raw Data'!C130, 0)</f>
        <v>0</v>
      </c>
      <c r="O135" t="b">
        <f>'Raw Data'!C130&lt;'Raw Data'!E130</f>
        <v>0</v>
      </c>
      <c r="P135">
        <f>IF(AND('Raw Data'!C130&gt;'Raw Data'!E130, 'Raw Data'!O130&gt;'Raw Data'!P130), 'Raw Data'!C130, 0)</f>
        <v>0</v>
      </c>
      <c r="Q135">
        <f>IF(AND('Raw Data'!C130&gt;'Raw Data'!E130, 'Raw Data'!O130&lt;'Raw Data'!P130), 'Raw Data'!E130, 0)</f>
        <v>0</v>
      </c>
      <c r="R135">
        <f>IF(AND('Raw Data'!C130&lt;'Raw Data'!E130, 'Raw Data'!O130&lt;'Raw Data'!P130), 'Raw Data'!E130, 0)</f>
        <v>0</v>
      </c>
      <c r="S135">
        <f>IF(ISNUMBER('Raw Data'!C130), IF(_xlfn.XLOOKUP(SMALL('Raw Data'!C130:E130, 1), B135:D135, B135:D135, 0)&gt;0, SMALL('Raw Data'!C130:E130, 1), 0), 0)</f>
        <v>0</v>
      </c>
      <c r="T135">
        <f>IF(ISNUMBER('Raw Data'!C130), IF(_xlfn.XLOOKUP(SMALL('Raw Data'!C130:E130, 2), B135:D135, B135:D135, 0)&gt;0, SMALL('Raw Data'!C130:E130, 2), 0), 0)</f>
        <v>0</v>
      </c>
      <c r="U135">
        <f>IF(ISNUMBER('Raw Data'!C130), IF(_xlfn.XLOOKUP(SMALL('Raw Data'!C130:E130, 3), B135:D135, B135:D135, 0)&gt;0, SMALL('Raw Data'!C130:E130, 3), 0), 0)</f>
        <v>0</v>
      </c>
      <c r="V135">
        <f>IF(AND('Raw Data'!C130&lt;'Raw Data'!E130,'Raw Data'!O130&gt;'Raw Data'!P130),'Raw Data'!C130,IF(AND('Raw Data'!E130&lt;'Raw Data'!C130,'Raw Data'!P130&gt;'Raw Data'!O130),'Raw Data'!E130,0))</f>
        <v>0</v>
      </c>
      <c r="W135">
        <f>IF(AND('Raw Data'!C130&gt;'Raw Data'!E130,'Raw Data'!O130&gt;'Raw Data'!P130),'Raw Data'!C130,IF(AND('Raw Data'!E130&gt;'Raw Data'!C130,'Raw Data'!P130&gt;'Raw Data'!O130),'Raw Data'!E130,0))</f>
        <v>0</v>
      </c>
      <c r="X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Y135">
        <f>IF(AND('Raw Data'!D130&gt;4,'Raw Data'!O130&lt;'Raw Data'!P130),'Raw Data'!K130,IF(AND('Raw Data'!D130&gt;4,'Raw Data'!O130='Raw Data'!P130),0,IF('Raw Data'!O130='Raw Data'!P130,'Raw Data'!D130,0)))</f>
        <v>0</v>
      </c>
      <c r="Z135">
        <f>IF(AND('Raw Data'!D130&lt;4, 'Raw Data'!O130='Raw Data'!P130), 'Raw Data'!D130, 0)</f>
        <v>0</v>
      </c>
      <c r="AA135">
        <f t="shared" ref="AA135:AA198" si="14">IF(AND(W135&gt;0, F135&gt;0), F135*W135, 0)</f>
        <v>0</v>
      </c>
      <c r="AB135">
        <f t="shared" ref="AB135:AB198" si="15">IF(AND(C135&gt;0, E135&gt;0), E135*C135, 0)</f>
        <v>0</v>
      </c>
      <c r="AC135">
        <f t="shared" ref="AC135:AC198" si="16">IF(AND(F135, D135), D135*F135, 0)</f>
        <v>0</v>
      </c>
    </row>
    <row r="136" spans="1:29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 'Raw Data'!O131&gt;'Raw Data'!P131), 'Raw Data'!C131, 0)</f>
        <v>0</v>
      </c>
      <c r="O136" t="b">
        <f>'Raw Data'!C131&lt;'Raw Data'!E131</f>
        <v>0</v>
      </c>
      <c r="P136">
        <f>IF(AND('Raw Data'!C131&gt;'Raw Data'!E131, 'Raw Data'!O131&gt;'Raw Data'!P131), 'Raw Data'!C131, 0)</f>
        <v>0</v>
      </c>
      <c r="Q136">
        <f>IF(AND('Raw Data'!C131&gt;'Raw Data'!E131, 'Raw Data'!O131&lt;'Raw Data'!P131), 'Raw Data'!E131, 0)</f>
        <v>0</v>
      </c>
      <c r="R136">
        <f>IF(AND('Raw Data'!C131&lt;'Raw Data'!E131, 'Raw Data'!O131&lt;'Raw Data'!P131), 'Raw Data'!E131, 0)</f>
        <v>0</v>
      </c>
      <c r="S136">
        <f>IF(ISNUMBER('Raw Data'!C131), IF(_xlfn.XLOOKUP(SMALL('Raw Data'!C131:E131, 1), B136:D136, B136:D136, 0)&gt;0, SMALL('Raw Data'!C131:E131, 1), 0), 0)</f>
        <v>0</v>
      </c>
      <c r="T136">
        <f>IF(ISNUMBER('Raw Data'!C131), IF(_xlfn.XLOOKUP(SMALL('Raw Data'!C131:E131, 2), B136:D136, B136:D136, 0)&gt;0, SMALL('Raw Data'!C131:E131, 2), 0), 0)</f>
        <v>0</v>
      </c>
      <c r="U136">
        <f>IF(ISNUMBER('Raw Data'!C131), IF(_xlfn.XLOOKUP(SMALL('Raw Data'!C131:E131, 3), B136:D136, B136:D136, 0)&gt;0, SMALL('Raw Data'!C131:E131, 3), 0), 0)</f>
        <v>0</v>
      </c>
      <c r="V136">
        <f>IF(AND('Raw Data'!C131&lt;'Raw Data'!E131,'Raw Data'!O131&gt;'Raw Data'!P131),'Raw Data'!C131,IF(AND('Raw Data'!E131&lt;'Raw Data'!C131,'Raw Data'!P131&gt;'Raw Data'!O131),'Raw Data'!E131,0))</f>
        <v>0</v>
      </c>
      <c r="W136">
        <f>IF(AND('Raw Data'!C131&gt;'Raw Data'!E131,'Raw Data'!O131&gt;'Raw Data'!P131),'Raw Data'!C131,IF(AND('Raw Data'!E131&gt;'Raw Data'!C131,'Raw Data'!P131&gt;'Raw Data'!O131),'Raw Data'!E131,0))</f>
        <v>0</v>
      </c>
      <c r="X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Y136">
        <f>IF(AND('Raw Data'!D131&gt;4,'Raw Data'!O131&lt;'Raw Data'!P131),'Raw Data'!K131,IF(AND('Raw Data'!D131&gt;4,'Raw Data'!O131='Raw Data'!P131),0,IF('Raw Data'!O131='Raw Data'!P131,'Raw Data'!D131,0)))</f>
        <v>0</v>
      </c>
      <c r="Z136">
        <f>IF(AND('Raw Data'!D131&lt;4, 'Raw Data'!O131='Raw Data'!P131), 'Raw Data'!D131, 0)</f>
        <v>0</v>
      </c>
      <c r="AA136">
        <f t="shared" si="14"/>
        <v>0</v>
      </c>
      <c r="AB136">
        <f t="shared" si="15"/>
        <v>0</v>
      </c>
      <c r="AC136">
        <f t="shared" si="16"/>
        <v>0</v>
      </c>
    </row>
    <row r="137" spans="1:29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 'Raw Data'!O132&gt;'Raw Data'!P132), 'Raw Data'!C132, 0)</f>
        <v>0</v>
      </c>
      <c r="O137" t="b">
        <f>'Raw Data'!C132&lt;'Raw Data'!E132</f>
        <v>0</v>
      </c>
      <c r="P137">
        <f>IF(AND('Raw Data'!C132&gt;'Raw Data'!E132, 'Raw Data'!O132&gt;'Raw Data'!P132), 'Raw Data'!C132, 0)</f>
        <v>0</v>
      </c>
      <c r="Q137">
        <f>IF(AND('Raw Data'!C132&gt;'Raw Data'!E132, 'Raw Data'!O132&lt;'Raw Data'!P132), 'Raw Data'!E132, 0)</f>
        <v>0</v>
      </c>
      <c r="R137">
        <f>IF(AND('Raw Data'!C132&lt;'Raw Data'!E132, 'Raw Data'!O132&lt;'Raw Data'!P132), 'Raw Data'!E132, 0)</f>
        <v>0</v>
      </c>
      <c r="S137">
        <f>IF(ISNUMBER('Raw Data'!C132), IF(_xlfn.XLOOKUP(SMALL('Raw Data'!C132:E132, 1), B137:D137, B137:D137, 0)&gt;0, SMALL('Raw Data'!C132:E132, 1), 0), 0)</f>
        <v>0</v>
      </c>
      <c r="T137">
        <f>IF(ISNUMBER('Raw Data'!C132), IF(_xlfn.XLOOKUP(SMALL('Raw Data'!C132:E132, 2), B137:D137, B137:D137, 0)&gt;0, SMALL('Raw Data'!C132:E132, 2), 0), 0)</f>
        <v>0</v>
      </c>
      <c r="U137">
        <f>IF(ISNUMBER('Raw Data'!C132), IF(_xlfn.XLOOKUP(SMALL('Raw Data'!C132:E132, 3), B137:D137, B137:D137, 0)&gt;0, SMALL('Raw Data'!C132:E132, 3), 0), 0)</f>
        <v>0</v>
      </c>
      <c r="V137">
        <f>IF(AND('Raw Data'!C132&lt;'Raw Data'!E132,'Raw Data'!O132&gt;'Raw Data'!P132),'Raw Data'!C132,IF(AND('Raw Data'!E132&lt;'Raw Data'!C132,'Raw Data'!P132&gt;'Raw Data'!O132),'Raw Data'!E132,0))</f>
        <v>0</v>
      </c>
      <c r="W137">
        <f>IF(AND('Raw Data'!C132&gt;'Raw Data'!E132,'Raw Data'!O132&gt;'Raw Data'!P132),'Raw Data'!C132,IF(AND('Raw Data'!E132&gt;'Raw Data'!C132,'Raw Data'!P132&gt;'Raw Data'!O132),'Raw Data'!E132,0))</f>
        <v>0</v>
      </c>
      <c r="X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Y137">
        <f>IF(AND('Raw Data'!D132&gt;4,'Raw Data'!O132&lt;'Raw Data'!P132),'Raw Data'!K132,IF(AND('Raw Data'!D132&gt;4,'Raw Data'!O132='Raw Data'!P132),0,IF('Raw Data'!O132='Raw Data'!P132,'Raw Data'!D132,0)))</f>
        <v>0</v>
      </c>
      <c r="Z137">
        <f>IF(AND('Raw Data'!D132&lt;4, 'Raw Data'!O132='Raw Data'!P132), 'Raw Data'!D132, 0)</f>
        <v>0</v>
      </c>
      <c r="AA137">
        <f t="shared" si="14"/>
        <v>0</v>
      </c>
      <c r="AB137">
        <f t="shared" si="15"/>
        <v>0</v>
      </c>
      <c r="AC137">
        <f t="shared" si="16"/>
        <v>0</v>
      </c>
    </row>
    <row r="138" spans="1:29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 'Raw Data'!O133&gt;'Raw Data'!P133), 'Raw Data'!C133, 0)</f>
        <v>0</v>
      </c>
      <c r="O138" t="b">
        <f>'Raw Data'!C133&lt;'Raw Data'!E133</f>
        <v>0</v>
      </c>
      <c r="P138">
        <f>IF(AND('Raw Data'!C133&gt;'Raw Data'!E133, 'Raw Data'!O133&gt;'Raw Data'!P133), 'Raw Data'!C133, 0)</f>
        <v>0</v>
      </c>
      <c r="Q138">
        <f>IF(AND('Raw Data'!C133&gt;'Raw Data'!E133, 'Raw Data'!O133&lt;'Raw Data'!P133), 'Raw Data'!E133, 0)</f>
        <v>0</v>
      </c>
      <c r="R138">
        <f>IF(AND('Raw Data'!C133&lt;'Raw Data'!E133, 'Raw Data'!O133&lt;'Raw Data'!P133), 'Raw Data'!E133, 0)</f>
        <v>0</v>
      </c>
      <c r="S138">
        <f>IF(ISNUMBER('Raw Data'!C133), IF(_xlfn.XLOOKUP(SMALL('Raw Data'!C133:E133, 1), B138:D138, B138:D138, 0)&gt;0, SMALL('Raw Data'!C133:E133, 1), 0), 0)</f>
        <v>0</v>
      </c>
      <c r="T138">
        <f>IF(ISNUMBER('Raw Data'!C133), IF(_xlfn.XLOOKUP(SMALL('Raw Data'!C133:E133, 2), B138:D138, B138:D138, 0)&gt;0, SMALL('Raw Data'!C133:E133, 2), 0), 0)</f>
        <v>0</v>
      </c>
      <c r="U138">
        <f>IF(ISNUMBER('Raw Data'!C133), IF(_xlfn.XLOOKUP(SMALL('Raw Data'!C133:E133, 3), B138:D138, B138:D138, 0)&gt;0, SMALL('Raw Data'!C133:E133, 3), 0), 0)</f>
        <v>0</v>
      </c>
      <c r="V138">
        <f>IF(AND('Raw Data'!C133&lt;'Raw Data'!E133,'Raw Data'!O133&gt;'Raw Data'!P133),'Raw Data'!C133,IF(AND('Raw Data'!E133&lt;'Raw Data'!C133,'Raw Data'!P133&gt;'Raw Data'!O133),'Raw Data'!E133,0))</f>
        <v>0</v>
      </c>
      <c r="W138">
        <f>IF(AND('Raw Data'!C133&gt;'Raw Data'!E133,'Raw Data'!O133&gt;'Raw Data'!P133),'Raw Data'!C133,IF(AND('Raw Data'!E133&gt;'Raw Data'!C133,'Raw Data'!P133&gt;'Raw Data'!O133),'Raw Data'!E133,0))</f>
        <v>0</v>
      </c>
      <c r="X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Y138">
        <f>IF(AND('Raw Data'!D133&gt;4,'Raw Data'!O133&lt;'Raw Data'!P133),'Raw Data'!K133,IF(AND('Raw Data'!D133&gt;4,'Raw Data'!O133='Raw Data'!P133),0,IF('Raw Data'!O133='Raw Data'!P133,'Raw Data'!D133,0)))</f>
        <v>0</v>
      </c>
      <c r="Z138">
        <f>IF(AND('Raw Data'!D133&lt;4, 'Raw Data'!O133='Raw Data'!P133), 'Raw Data'!D133, 0)</f>
        <v>0</v>
      </c>
      <c r="AA138">
        <f t="shared" si="14"/>
        <v>0</v>
      </c>
      <c r="AB138">
        <f t="shared" si="15"/>
        <v>0</v>
      </c>
      <c r="AC138">
        <f t="shared" si="16"/>
        <v>0</v>
      </c>
    </row>
    <row r="139" spans="1:29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 'Raw Data'!O134&gt;'Raw Data'!P134), 'Raw Data'!C134, 0)</f>
        <v>0</v>
      </c>
      <c r="O139" t="b">
        <f>'Raw Data'!C134&lt;'Raw Data'!E134</f>
        <v>0</v>
      </c>
      <c r="P139">
        <f>IF(AND('Raw Data'!C134&gt;'Raw Data'!E134, 'Raw Data'!O134&gt;'Raw Data'!P134), 'Raw Data'!C134, 0)</f>
        <v>0</v>
      </c>
      <c r="Q139">
        <f>IF(AND('Raw Data'!C134&gt;'Raw Data'!E134, 'Raw Data'!O134&lt;'Raw Data'!P134), 'Raw Data'!E134, 0)</f>
        <v>0</v>
      </c>
      <c r="R139">
        <f>IF(AND('Raw Data'!C134&lt;'Raw Data'!E134, 'Raw Data'!O134&lt;'Raw Data'!P134), 'Raw Data'!E134, 0)</f>
        <v>0</v>
      </c>
      <c r="S139">
        <f>IF(ISNUMBER('Raw Data'!C134), IF(_xlfn.XLOOKUP(SMALL('Raw Data'!C134:E134, 1), B139:D139, B139:D139, 0)&gt;0, SMALL('Raw Data'!C134:E134, 1), 0), 0)</f>
        <v>0</v>
      </c>
      <c r="T139">
        <f>IF(ISNUMBER('Raw Data'!C134), IF(_xlfn.XLOOKUP(SMALL('Raw Data'!C134:E134, 2), B139:D139, B139:D139, 0)&gt;0, SMALL('Raw Data'!C134:E134, 2), 0), 0)</f>
        <v>0</v>
      </c>
      <c r="U139">
        <f>IF(ISNUMBER('Raw Data'!C134), IF(_xlfn.XLOOKUP(SMALL('Raw Data'!C134:E134, 3), B139:D139, B139:D139, 0)&gt;0, SMALL('Raw Data'!C134:E134, 3), 0), 0)</f>
        <v>0</v>
      </c>
      <c r="V139">
        <f>IF(AND('Raw Data'!C134&lt;'Raw Data'!E134,'Raw Data'!O134&gt;'Raw Data'!P134),'Raw Data'!C134,IF(AND('Raw Data'!E134&lt;'Raw Data'!C134,'Raw Data'!P134&gt;'Raw Data'!O134),'Raw Data'!E134,0))</f>
        <v>0</v>
      </c>
      <c r="W139">
        <f>IF(AND('Raw Data'!C134&gt;'Raw Data'!E134,'Raw Data'!O134&gt;'Raw Data'!P134),'Raw Data'!C134,IF(AND('Raw Data'!E134&gt;'Raw Data'!C134,'Raw Data'!P134&gt;'Raw Data'!O134),'Raw Data'!E134,0))</f>
        <v>0</v>
      </c>
      <c r="X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Y139">
        <f>IF(AND('Raw Data'!D134&gt;4,'Raw Data'!O134&lt;'Raw Data'!P134),'Raw Data'!K134,IF(AND('Raw Data'!D134&gt;4,'Raw Data'!O134='Raw Data'!P134),0,IF('Raw Data'!O134='Raw Data'!P134,'Raw Data'!D134,0)))</f>
        <v>0</v>
      </c>
      <c r="Z139">
        <f>IF(AND('Raw Data'!D134&lt;4, 'Raw Data'!O134='Raw Data'!P134), 'Raw Data'!D134, 0)</f>
        <v>0</v>
      </c>
      <c r="AA139">
        <f t="shared" si="14"/>
        <v>0</v>
      </c>
      <c r="AB139">
        <f t="shared" si="15"/>
        <v>0</v>
      </c>
      <c r="AC139">
        <f t="shared" si="16"/>
        <v>0</v>
      </c>
    </row>
    <row r="140" spans="1:29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 'Raw Data'!O135&gt;'Raw Data'!P135), 'Raw Data'!C135, 0)</f>
        <v>0</v>
      </c>
      <c r="O140" t="b">
        <f>'Raw Data'!C135&lt;'Raw Data'!E135</f>
        <v>0</v>
      </c>
      <c r="P140">
        <f>IF(AND('Raw Data'!C135&gt;'Raw Data'!E135, 'Raw Data'!O135&gt;'Raw Data'!P135), 'Raw Data'!C135, 0)</f>
        <v>0</v>
      </c>
      <c r="Q140">
        <f>IF(AND('Raw Data'!C135&gt;'Raw Data'!E135, 'Raw Data'!O135&lt;'Raw Data'!P135), 'Raw Data'!E135, 0)</f>
        <v>0</v>
      </c>
      <c r="R140">
        <f>IF(AND('Raw Data'!C135&lt;'Raw Data'!E135, 'Raw Data'!O135&lt;'Raw Data'!P135), 'Raw Data'!E135, 0)</f>
        <v>0</v>
      </c>
      <c r="S140">
        <f>IF(ISNUMBER('Raw Data'!C135), IF(_xlfn.XLOOKUP(SMALL('Raw Data'!C135:E135, 1), B140:D140, B140:D140, 0)&gt;0, SMALL('Raw Data'!C135:E135, 1), 0), 0)</f>
        <v>0</v>
      </c>
      <c r="T140">
        <f>IF(ISNUMBER('Raw Data'!C135), IF(_xlfn.XLOOKUP(SMALL('Raw Data'!C135:E135, 2), B140:D140, B140:D140, 0)&gt;0, SMALL('Raw Data'!C135:E135, 2), 0), 0)</f>
        <v>0</v>
      </c>
      <c r="U140">
        <f>IF(ISNUMBER('Raw Data'!C135), IF(_xlfn.XLOOKUP(SMALL('Raw Data'!C135:E135, 3), B140:D140, B140:D140, 0)&gt;0, SMALL('Raw Data'!C135:E135, 3), 0), 0)</f>
        <v>0</v>
      </c>
      <c r="V140">
        <f>IF(AND('Raw Data'!C135&lt;'Raw Data'!E135,'Raw Data'!O135&gt;'Raw Data'!P135),'Raw Data'!C135,IF(AND('Raw Data'!E135&lt;'Raw Data'!C135,'Raw Data'!P135&gt;'Raw Data'!O135),'Raw Data'!E135,0))</f>
        <v>0</v>
      </c>
      <c r="W140">
        <f>IF(AND('Raw Data'!C135&gt;'Raw Data'!E135,'Raw Data'!O135&gt;'Raw Data'!P135),'Raw Data'!C135,IF(AND('Raw Data'!E135&gt;'Raw Data'!C135,'Raw Data'!P135&gt;'Raw Data'!O135),'Raw Data'!E135,0))</f>
        <v>0</v>
      </c>
      <c r="X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Y140">
        <f>IF(AND('Raw Data'!D135&gt;4,'Raw Data'!O135&lt;'Raw Data'!P135),'Raw Data'!K135,IF(AND('Raw Data'!D135&gt;4,'Raw Data'!O135='Raw Data'!P135),0,IF('Raw Data'!O135='Raw Data'!P135,'Raw Data'!D135,0)))</f>
        <v>0</v>
      </c>
      <c r="Z140">
        <f>IF(AND('Raw Data'!D135&lt;4, 'Raw Data'!O135='Raw Data'!P135), 'Raw Data'!D135, 0)</f>
        <v>0</v>
      </c>
      <c r="AA140">
        <f t="shared" si="14"/>
        <v>0</v>
      </c>
      <c r="AB140">
        <f t="shared" si="15"/>
        <v>0</v>
      </c>
      <c r="AC140">
        <f t="shared" si="16"/>
        <v>0</v>
      </c>
    </row>
    <row r="141" spans="1:29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 'Raw Data'!O136&gt;'Raw Data'!P136), 'Raw Data'!C136, 0)</f>
        <v>0</v>
      </c>
      <c r="O141" t="b">
        <f>'Raw Data'!C136&lt;'Raw Data'!E136</f>
        <v>0</v>
      </c>
      <c r="P141">
        <f>IF(AND('Raw Data'!C136&gt;'Raw Data'!E136, 'Raw Data'!O136&gt;'Raw Data'!P136), 'Raw Data'!C136, 0)</f>
        <v>0</v>
      </c>
      <c r="Q141">
        <f>IF(AND('Raw Data'!C136&gt;'Raw Data'!E136, 'Raw Data'!O136&lt;'Raw Data'!P136), 'Raw Data'!E136, 0)</f>
        <v>0</v>
      </c>
      <c r="R141">
        <f>IF(AND('Raw Data'!C136&lt;'Raw Data'!E136, 'Raw Data'!O136&lt;'Raw Data'!P136), 'Raw Data'!E136, 0)</f>
        <v>0</v>
      </c>
      <c r="S141">
        <f>IF(ISNUMBER('Raw Data'!C136), IF(_xlfn.XLOOKUP(SMALL('Raw Data'!C136:E136, 1), B141:D141, B141:D141, 0)&gt;0, SMALL('Raw Data'!C136:E136, 1), 0), 0)</f>
        <v>0</v>
      </c>
      <c r="T141">
        <f>IF(ISNUMBER('Raw Data'!C136), IF(_xlfn.XLOOKUP(SMALL('Raw Data'!C136:E136, 2), B141:D141, B141:D141, 0)&gt;0, SMALL('Raw Data'!C136:E136, 2), 0), 0)</f>
        <v>0</v>
      </c>
      <c r="U141">
        <f>IF(ISNUMBER('Raw Data'!C136), IF(_xlfn.XLOOKUP(SMALL('Raw Data'!C136:E136, 3), B141:D141, B141:D141, 0)&gt;0, SMALL('Raw Data'!C136:E136, 3), 0), 0)</f>
        <v>0</v>
      </c>
      <c r="V141">
        <f>IF(AND('Raw Data'!C136&lt;'Raw Data'!E136,'Raw Data'!O136&gt;'Raw Data'!P136),'Raw Data'!C136,IF(AND('Raw Data'!E136&lt;'Raw Data'!C136,'Raw Data'!P136&gt;'Raw Data'!O136),'Raw Data'!E136,0))</f>
        <v>0</v>
      </c>
      <c r="W141">
        <f>IF(AND('Raw Data'!C136&gt;'Raw Data'!E136,'Raw Data'!O136&gt;'Raw Data'!P136),'Raw Data'!C136,IF(AND('Raw Data'!E136&gt;'Raw Data'!C136,'Raw Data'!P136&gt;'Raw Data'!O136),'Raw Data'!E136,0))</f>
        <v>0</v>
      </c>
      <c r="X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Y141">
        <f>IF(AND('Raw Data'!D136&gt;4,'Raw Data'!O136&lt;'Raw Data'!P136),'Raw Data'!K136,IF(AND('Raw Data'!D136&gt;4,'Raw Data'!O136='Raw Data'!P136),0,IF('Raw Data'!O136='Raw Data'!P136,'Raw Data'!D136,0)))</f>
        <v>0</v>
      </c>
      <c r="Z141">
        <f>IF(AND('Raw Data'!D136&lt;4, 'Raw Data'!O136='Raw Data'!P136), 'Raw Data'!D136, 0)</f>
        <v>0</v>
      </c>
      <c r="AA141">
        <f t="shared" si="14"/>
        <v>0</v>
      </c>
      <c r="AB141">
        <f t="shared" si="15"/>
        <v>0</v>
      </c>
      <c r="AC141">
        <f t="shared" si="16"/>
        <v>0</v>
      </c>
    </row>
    <row r="142" spans="1:29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 'Raw Data'!O137&gt;'Raw Data'!P137), 'Raw Data'!C137, 0)</f>
        <v>0</v>
      </c>
      <c r="O142" t="b">
        <f>'Raw Data'!C137&lt;'Raw Data'!E137</f>
        <v>0</v>
      </c>
      <c r="P142">
        <f>IF(AND('Raw Data'!C137&gt;'Raw Data'!E137, 'Raw Data'!O137&gt;'Raw Data'!P137), 'Raw Data'!C137, 0)</f>
        <v>0</v>
      </c>
      <c r="Q142">
        <f>IF(AND('Raw Data'!C137&gt;'Raw Data'!E137, 'Raw Data'!O137&lt;'Raw Data'!P137), 'Raw Data'!E137, 0)</f>
        <v>0</v>
      </c>
      <c r="R142">
        <f>IF(AND('Raw Data'!C137&lt;'Raw Data'!E137, 'Raw Data'!O137&lt;'Raw Data'!P137), 'Raw Data'!E137, 0)</f>
        <v>0</v>
      </c>
      <c r="S142">
        <f>IF(ISNUMBER('Raw Data'!C137), IF(_xlfn.XLOOKUP(SMALL('Raw Data'!C137:E137, 1), B142:D142, B142:D142, 0)&gt;0, SMALL('Raw Data'!C137:E137, 1), 0), 0)</f>
        <v>0</v>
      </c>
      <c r="T142">
        <f>IF(ISNUMBER('Raw Data'!C137), IF(_xlfn.XLOOKUP(SMALL('Raw Data'!C137:E137, 2), B142:D142, B142:D142, 0)&gt;0, SMALL('Raw Data'!C137:E137, 2), 0), 0)</f>
        <v>0</v>
      </c>
      <c r="U142">
        <f>IF(ISNUMBER('Raw Data'!C137), IF(_xlfn.XLOOKUP(SMALL('Raw Data'!C137:E137, 3), B142:D142, B142:D142, 0)&gt;0, SMALL('Raw Data'!C137:E137, 3), 0), 0)</f>
        <v>0</v>
      </c>
      <c r="V142">
        <f>IF(AND('Raw Data'!C137&lt;'Raw Data'!E137,'Raw Data'!O137&gt;'Raw Data'!P137),'Raw Data'!C137,IF(AND('Raw Data'!E137&lt;'Raw Data'!C137,'Raw Data'!P137&gt;'Raw Data'!O137),'Raw Data'!E137,0))</f>
        <v>0</v>
      </c>
      <c r="W142">
        <f>IF(AND('Raw Data'!C137&gt;'Raw Data'!E137,'Raw Data'!O137&gt;'Raw Data'!P137),'Raw Data'!C137,IF(AND('Raw Data'!E137&gt;'Raw Data'!C137,'Raw Data'!P137&gt;'Raw Data'!O137),'Raw Data'!E137,0))</f>
        <v>0</v>
      </c>
      <c r="X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Y142">
        <f>IF(AND('Raw Data'!D137&gt;4,'Raw Data'!O137&lt;'Raw Data'!P137),'Raw Data'!K137,IF(AND('Raw Data'!D137&gt;4,'Raw Data'!O137='Raw Data'!P137),0,IF('Raw Data'!O137='Raw Data'!P137,'Raw Data'!D137,0)))</f>
        <v>0</v>
      </c>
      <c r="Z142">
        <f>IF(AND('Raw Data'!D137&lt;4, 'Raw Data'!O137='Raw Data'!P137), 'Raw Data'!D137, 0)</f>
        <v>0</v>
      </c>
      <c r="AA142">
        <f t="shared" si="14"/>
        <v>0</v>
      </c>
      <c r="AB142">
        <f t="shared" si="15"/>
        <v>0</v>
      </c>
      <c r="AC142">
        <f t="shared" si="16"/>
        <v>0</v>
      </c>
    </row>
    <row r="143" spans="1:29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 'Raw Data'!O138&gt;'Raw Data'!P138), 'Raw Data'!C138, 0)</f>
        <v>0</v>
      </c>
      <c r="O143" t="b">
        <f>'Raw Data'!C138&lt;'Raw Data'!E138</f>
        <v>0</v>
      </c>
      <c r="P143">
        <f>IF(AND('Raw Data'!C138&gt;'Raw Data'!E138, 'Raw Data'!O138&gt;'Raw Data'!P138), 'Raw Data'!C138, 0)</f>
        <v>0</v>
      </c>
      <c r="Q143">
        <f>IF(AND('Raw Data'!C138&gt;'Raw Data'!E138, 'Raw Data'!O138&lt;'Raw Data'!P138), 'Raw Data'!E138, 0)</f>
        <v>0</v>
      </c>
      <c r="R143">
        <f>IF(AND('Raw Data'!C138&lt;'Raw Data'!E138, 'Raw Data'!O138&lt;'Raw Data'!P138), 'Raw Data'!E138, 0)</f>
        <v>0</v>
      </c>
      <c r="S143">
        <f>IF(ISNUMBER('Raw Data'!C138), IF(_xlfn.XLOOKUP(SMALL('Raw Data'!C138:E138, 1), B143:D143, B143:D143, 0)&gt;0, SMALL('Raw Data'!C138:E138, 1), 0), 0)</f>
        <v>0</v>
      </c>
      <c r="T143">
        <f>IF(ISNUMBER('Raw Data'!C138), IF(_xlfn.XLOOKUP(SMALL('Raw Data'!C138:E138, 2), B143:D143, B143:D143, 0)&gt;0, SMALL('Raw Data'!C138:E138, 2), 0), 0)</f>
        <v>0</v>
      </c>
      <c r="U143">
        <f>IF(ISNUMBER('Raw Data'!C138), IF(_xlfn.XLOOKUP(SMALL('Raw Data'!C138:E138, 3), B143:D143, B143:D143, 0)&gt;0, SMALL('Raw Data'!C138:E138, 3), 0), 0)</f>
        <v>0</v>
      </c>
      <c r="V143">
        <f>IF(AND('Raw Data'!C138&lt;'Raw Data'!E138,'Raw Data'!O138&gt;'Raw Data'!P138),'Raw Data'!C138,IF(AND('Raw Data'!E138&lt;'Raw Data'!C138,'Raw Data'!P138&gt;'Raw Data'!O138),'Raw Data'!E138,0))</f>
        <v>0</v>
      </c>
      <c r="W143">
        <f>IF(AND('Raw Data'!C138&gt;'Raw Data'!E138,'Raw Data'!O138&gt;'Raw Data'!P138),'Raw Data'!C138,IF(AND('Raw Data'!E138&gt;'Raw Data'!C138,'Raw Data'!P138&gt;'Raw Data'!O138),'Raw Data'!E138,0))</f>
        <v>0</v>
      </c>
      <c r="X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Y143">
        <f>IF(AND('Raw Data'!D138&gt;4,'Raw Data'!O138&lt;'Raw Data'!P138),'Raw Data'!K138,IF(AND('Raw Data'!D138&gt;4,'Raw Data'!O138='Raw Data'!P138),0,IF('Raw Data'!O138='Raw Data'!P138,'Raw Data'!D138,0)))</f>
        <v>0</v>
      </c>
      <c r="Z143">
        <f>IF(AND('Raw Data'!D138&lt;4, 'Raw Data'!O138='Raw Data'!P138), 'Raw Data'!D138, 0)</f>
        <v>0</v>
      </c>
      <c r="AA143">
        <f t="shared" si="14"/>
        <v>0</v>
      </c>
      <c r="AB143">
        <f t="shared" si="15"/>
        <v>0</v>
      </c>
      <c r="AC143">
        <f t="shared" si="16"/>
        <v>0</v>
      </c>
    </row>
    <row r="144" spans="1:29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 'Raw Data'!O139&gt;'Raw Data'!P139), 'Raw Data'!C139, 0)</f>
        <v>0</v>
      </c>
      <c r="O144" t="b">
        <f>'Raw Data'!C139&lt;'Raw Data'!E139</f>
        <v>0</v>
      </c>
      <c r="P144">
        <f>IF(AND('Raw Data'!C139&gt;'Raw Data'!E139, 'Raw Data'!O139&gt;'Raw Data'!P139), 'Raw Data'!C139, 0)</f>
        <v>0</v>
      </c>
      <c r="Q144">
        <f>IF(AND('Raw Data'!C139&gt;'Raw Data'!E139, 'Raw Data'!O139&lt;'Raw Data'!P139), 'Raw Data'!E139, 0)</f>
        <v>0</v>
      </c>
      <c r="R144">
        <f>IF(AND('Raw Data'!C139&lt;'Raw Data'!E139, 'Raw Data'!O139&lt;'Raw Data'!P139), 'Raw Data'!E139, 0)</f>
        <v>0</v>
      </c>
      <c r="S144">
        <f>IF(ISNUMBER('Raw Data'!C139), IF(_xlfn.XLOOKUP(SMALL('Raw Data'!C139:E139, 1), B144:D144, B144:D144, 0)&gt;0, SMALL('Raw Data'!C139:E139, 1), 0), 0)</f>
        <v>0</v>
      </c>
      <c r="T144">
        <f>IF(ISNUMBER('Raw Data'!C139), IF(_xlfn.XLOOKUP(SMALL('Raw Data'!C139:E139, 2), B144:D144, B144:D144, 0)&gt;0, SMALL('Raw Data'!C139:E139, 2), 0), 0)</f>
        <v>0</v>
      </c>
      <c r="U144">
        <f>IF(ISNUMBER('Raw Data'!C139), IF(_xlfn.XLOOKUP(SMALL('Raw Data'!C139:E139, 3), B144:D144, B144:D144, 0)&gt;0, SMALL('Raw Data'!C139:E139, 3), 0), 0)</f>
        <v>0</v>
      </c>
      <c r="V144">
        <f>IF(AND('Raw Data'!C139&lt;'Raw Data'!E139,'Raw Data'!O139&gt;'Raw Data'!P139),'Raw Data'!C139,IF(AND('Raw Data'!E139&lt;'Raw Data'!C139,'Raw Data'!P139&gt;'Raw Data'!O139),'Raw Data'!E139,0))</f>
        <v>0</v>
      </c>
      <c r="W144">
        <f>IF(AND('Raw Data'!C139&gt;'Raw Data'!E139,'Raw Data'!O139&gt;'Raw Data'!P139),'Raw Data'!C139,IF(AND('Raw Data'!E139&gt;'Raw Data'!C139,'Raw Data'!P139&gt;'Raw Data'!O139),'Raw Data'!E139,0))</f>
        <v>0</v>
      </c>
      <c r="X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Y144">
        <f>IF(AND('Raw Data'!D139&gt;4,'Raw Data'!O139&lt;'Raw Data'!P139),'Raw Data'!K139,IF(AND('Raw Data'!D139&gt;4,'Raw Data'!O139='Raw Data'!P139),0,IF('Raw Data'!O139='Raw Data'!P139,'Raw Data'!D139,0)))</f>
        <v>0</v>
      </c>
      <c r="Z144">
        <f>IF(AND('Raw Data'!D139&lt;4, 'Raw Data'!O139='Raw Data'!P139), 'Raw Data'!D139, 0)</f>
        <v>0</v>
      </c>
      <c r="AA144">
        <f t="shared" si="14"/>
        <v>0</v>
      </c>
      <c r="AB144">
        <f t="shared" si="15"/>
        <v>0</v>
      </c>
      <c r="AC144">
        <f t="shared" si="16"/>
        <v>0</v>
      </c>
    </row>
    <row r="145" spans="1:29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 'Raw Data'!O140&gt;'Raw Data'!P140), 'Raw Data'!C140, 0)</f>
        <v>0</v>
      </c>
      <c r="O145" t="b">
        <f>'Raw Data'!C140&lt;'Raw Data'!E140</f>
        <v>0</v>
      </c>
      <c r="P145">
        <f>IF(AND('Raw Data'!C140&gt;'Raw Data'!E140, 'Raw Data'!O140&gt;'Raw Data'!P140), 'Raw Data'!C140, 0)</f>
        <v>0</v>
      </c>
      <c r="Q145">
        <f>IF(AND('Raw Data'!C140&gt;'Raw Data'!E140, 'Raw Data'!O140&lt;'Raw Data'!P140), 'Raw Data'!E140, 0)</f>
        <v>0</v>
      </c>
      <c r="R145">
        <f>IF(AND('Raw Data'!C140&lt;'Raw Data'!E140, 'Raw Data'!O140&lt;'Raw Data'!P140), 'Raw Data'!E140, 0)</f>
        <v>0</v>
      </c>
      <c r="S145">
        <f>IF(ISNUMBER('Raw Data'!C140), IF(_xlfn.XLOOKUP(SMALL('Raw Data'!C140:E140, 1), B145:D145, B145:D145, 0)&gt;0, SMALL('Raw Data'!C140:E140, 1), 0), 0)</f>
        <v>0</v>
      </c>
      <c r="T145">
        <f>IF(ISNUMBER('Raw Data'!C140), IF(_xlfn.XLOOKUP(SMALL('Raw Data'!C140:E140, 2), B145:D145, B145:D145, 0)&gt;0, SMALL('Raw Data'!C140:E140, 2), 0), 0)</f>
        <v>0</v>
      </c>
      <c r="U145">
        <f>IF(ISNUMBER('Raw Data'!C140), IF(_xlfn.XLOOKUP(SMALL('Raw Data'!C140:E140, 3), B145:D145, B145:D145, 0)&gt;0, SMALL('Raw Data'!C140:E140, 3), 0), 0)</f>
        <v>0</v>
      </c>
      <c r="V145">
        <f>IF(AND('Raw Data'!C140&lt;'Raw Data'!E140,'Raw Data'!O140&gt;'Raw Data'!P140),'Raw Data'!C140,IF(AND('Raw Data'!E140&lt;'Raw Data'!C140,'Raw Data'!P140&gt;'Raw Data'!O140),'Raw Data'!E140,0))</f>
        <v>0</v>
      </c>
      <c r="W145">
        <f>IF(AND('Raw Data'!C140&gt;'Raw Data'!E140,'Raw Data'!O140&gt;'Raw Data'!P140),'Raw Data'!C140,IF(AND('Raw Data'!E140&gt;'Raw Data'!C140,'Raw Data'!P140&gt;'Raw Data'!O140),'Raw Data'!E140,0))</f>
        <v>0</v>
      </c>
      <c r="X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Y145">
        <f>IF(AND('Raw Data'!D140&gt;4,'Raw Data'!O140&lt;'Raw Data'!P140),'Raw Data'!K140,IF(AND('Raw Data'!D140&gt;4,'Raw Data'!O140='Raw Data'!P140),0,IF('Raw Data'!O140='Raw Data'!P140,'Raw Data'!D140,0)))</f>
        <v>0</v>
      </c>
      <c r="Z145">
        <f>IF(AND('Raw Data'!D140&lt;4, 'Raw Data'!O140='Raw Data'!P140), 'Raw Data'!D140, 0)</f>
        <v>0</v>
      </c>
      <c r="AA145">
        <f t="shared" si="14"/>
        <v>0</v>
      </c>
      <c r="AB145">
        <f t="shared" si="15"/>
        <v>0</v>
      </c>
      <c r="AC145">
        <f t="shared" si="16"/>
        <v>0</v>
      </c>
    </row>
    <row r="146" spans="1:29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 'Raw Data'!O141&gt;'Raw Data'!P141), 'Raw Data'!C141, 0)</f>
        <v>0</v>
      </c>
      <c r="O146" t="b">
        <f>'Raw Data'!C141&lt;'Raw Data'!E141</f>
        <v>0</v>
      </c>
      <c r="P146">
        <f>IF(AND('Raw Data'!C141&gt;'Raw Data'!E141, 'Raw Data'!O141&gt;'Raw Data'!P141), 'Raw Data'!C141, 0)</f>
        <v>0</v>
      </c>
      <c r="Q146">
        <f>IF(AND('Raw Data'!C141&gt;'Raw Data'!E141, 'Raw Data'!O141&lt;'Raw Data'!P141), 'Raw Data'!E141, 0)</f>
        <v>0</v>
      </c>
      <c r="R146">
        <f>IF(AND('Raw Data'!C141&lt;'Raw Data'!E141, 'Raw Data'!O141&lt;'Raw Data'!P141), 'Raw Data'!E141, 0)</f>
        <v>0</v>
      </c>
      <c r="S146">
        <f>IF(ISNUMBER('Raw Data'!C141), IF(_xlfn.XLOOKUP(SMALL('Raw Data'!C141:E141, 1), B146:D146, B146:D146, 0)&gt;0, SMALL('Raw Data'!C141:E141, 1), 0), 0)</f>
        <v>0</v>
      </c>
      <c r="T146">
        <f>IF(ISNUMBER('Raw Data'!C141), IF(_xlfn.XLOOKUP(SMALL('Raw Data'!C141:E141, 2), B146:D146, B146:D146, 0)&gt;0, SMALL('Raw Data'!C141:E141, 2), 0), 0)</f>
        <v>0</v>
      </c>
      <c r="U146">
        <f>IF(ISNUMBER('Raw Data'!C141), IF(_xlfn.XLOOKUP(SMALL('Raw Data'!C141:E141, 3), B146:D146, B146:D146, 0)&gt;0, SMALL('Raw Data'!C141:E141, 3), 0), 0)</f>
        <v>0</v>
      </c>
      <c r="V146">
        <f>IF(AND('Raw Data'!C141&lt;'Raw Data'!E141,'Raw Data'!O141&gt;'Raw Data'!P141),'Raw Data'!C141,IF(AND('Raw Data'!E141&lt;'Raw Data'!C141,'Raw Data'!P141&gt;'Raw Data'!O141),'Raw Data'!E141,0))</f>
        <v>0</v>
      </c>
      <c r="W146">
        <f>IF(AND('Raw Data'!C141&gt;'Raw Data'!E141,'Raw Data'!O141&gt;'Raw Data'!P141),'Raw Data'!C141,IF(AND('Raw Data'!E141&gt;'Raw Data'!C141,'Raw Data'!P141&gt;'Raw Data'!O141),'Raw Data'!E141,0))</f>
        <v>0</v>
      </c>
      <c r="X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Y146">
        <f>IF(AND('Raw Data'!D141&gt;4,'Raw Data'!O141&lt;'Raw Data'!P141),'Raw Data'!K141,IF(AND('Raw Data'!D141&gt;4,'Raw Data'!O141='Raw Data'!P141),0,IF('Raw Data'!O141='Raw Data'!P141,'Raw Data'!D141,0)))</f>
        <v>0</v>
      </c>
      <c r="Z146">
        <f>IF(AND('Raw Data'!D141&lt;4, 'Raw Data'!O141='Raw Data'!P141), 'Raw Data'!D141, 0)</f>
        <v>0</v>
      </c>
      <c r="AA146">
        <f t="shared" si="14"/>
        <v>0</v>
      </c>
      <c r="AB146">
        <f t="shared" si="15"/>
        <v>0</v>
      </c>
      <c r="AC146">
        <f t="shared" si="16"/>
        <v>0</v>
      </c>
    </row>
    <row r="147" spans="1:29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 'Raw Data'!O142&gt;'Raw Data'!P142), 'Raw Data'!C142, 0)</f>
        <v>0</v>
      </c>
      <c r="O147" t="b">
        <f>'Raw Data'!C142&lt;'Raw Data'!E142</f>
        <v>0</v>
      </c>
      <c r="P147">
        <f>IF(AND('Raw Data'!C142&gt;'Raw Data'!E142, 'Raw Data'!O142&gt;'Raw Data'!P142), 'Raw Data'!C142, 0)</f>
        <v>0</v>
      </c>
      <c r="Q147">
        <f>IF(AND('Raw Data'!C142&gt;'Raw Data'!E142, 'Raw Data'!O142&lt;'Raw Data'!P142), 'Raw Data'!E142, 0)</f>
        <v>0</v>
      </c>
      <c r="R147">
        <f>IF(AND('Raw Data'!C142&lt;'Raw Data'!E142, 'Raw Data'!O142&lt;'Raw Data'!P142), 'Raw Data'!E142, 0)</f>
        <v>0</v>
      </c>
      <c r="S147">
        <f>IF(ISNUMBER('Raw Data'!C142), IF(_xlfn.XLOOKUP(SMALL('Raw Data'!C142:E142, 1), B147:D147, B147:D147, 0)&gt;0, SMALL('Raw Data'!C142:E142, 1), 0), 0)</f>
        <v>0</v>
      </c>
      <c r="T147">
        <f>IF(ISNUMBER('Raw Data'!C142), IF(_xlfn.XLOOKUP(SMALL('Raw Data'!C142:E142, 2), B147:D147, B147:D147, 0)&gt;0, SMALL('Raw Data'!C142:E142, 2), 0), 0)</f>
        <v>0</v>
      </c>
      <c r="U147">
        <f>IF(ISNUMBER('Raw Data'!C142), IF(_xlfn.XLOOKUP(SMALL('Raw Data'!C142:E142, 3), B147:D147, B147:D147, 0)&gt;0, SMALL('Raw Data'!C142:E142, 3), 0), 0)</f>
        <v>0</v>
      </c>
      <c r="V147">
        <f>IF(AND('Raw Data'!C142&lt;'Raw Data'!E142,'Raw Data'!O142&gt;'Raw Data'!P142),'Raw Data'!C142,IF(AND('Raw Data'!E142&lt;'Raw Data'!C142,'Raw Data'!P142&gt;'Raw Data'!O142),'Raw Data'!E142,0))</f>
        <v>0</v>
      </c>
      <c r="W147">
        <f>IF(AND('Raw Data'!C142&gt;'Raw Data'!E142,'Raw Data'!O142&gt;'Raw Data'!P142),'Raw Data'!C142,IF(AND('Raw Data'!E142&gt;'Raw Data'!C142,'Raw Data'!P142&gt;'Raw Data'!O142),'Raw Data'!E142,0))</f>
        <v>0</v>
      </c>
      <c r="X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Y147">
        <f>IF(AND('Raw Data'!D142&gt;4,'Raw Data'!O142&lt;'Raw Data'!P142),'Raw Data'!K142,IF(AND('Raw Data'!D142&gt;4,'Raw Data'!O142='Raw Data'!P142),0,IF('Raw Data'!O142='Raw Data'!P142,'Raw Data'!D142,0)))</f>
        <v>0</v>
      </c>
      <c r="Z147">
        <f>IF(AND('Raw Data'!D142&lt;4, 'Raw Data'!O142='Raw Data'!P142), 'Raw Data'!D142, 0)</f>
        <v>0</v>
      </c>
      <c r="AA147">
        <f t="shared" si="14"/>
        <v>0</v>
      </c>
      <c r="AB147">
        <f t="shared" si="15"/>
        <v>0</v>
      </c>
      <c r="AC147">
        <f t="shared" si="16"/>
        <v>0</v>
      </c>
    </row>
    <row r="148" spans="1:29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 'Raw Data'!O143&gt;'Raw Data'!P143), 'Raw Data'!C143, 0)</f>
        <v>0</v>
      </c>
      <c r="O148" t="b">
        <f>'Raw Data'!C143&lt;'Raw Data'!E143</f>
        <v>0</v>
      </c>
      <c r="P148">
        <f>IF(AND('Raw Data'!C143&gt;'Raw Data'!E143, 'Raw Data'!O143&gt;'Raw Data'!P143), 'Raw Data'!C143, 0)</f>
        <v>0</v>
      </c>
      <c r="Q148">
        <f>IF(AND('Raw Data'!C143&gt;'Raw Data'!E143, 'Raw Data'!O143&lt;'Raw Data'!P143), 'Raw Data'!E143, 0)</f>
        <v>0</v>
      </c>
      <c r="R148">
        <f>IF(AND('Raw Data'!C143&lt;'Raw Data'!E143, 'Raw Data'!O143&lt;'Raw Data'!P143), 'Raw Data'!E143, 0)</f>
        <v>0</v>
      </c>
      <c r="S148">
        <f>IF(ISNUMBER('Raw Data'!C143), IF(_xlfn.XLOOKUP(SMALL('Raw Data'!C143:E143, 1), B148:D148, B148:D148, 0)&gt;0, SMALL('Raw Data'!C143:E143, 1), 0), 0)</f>
        <v>0</v>
      </c>
      <c r="T148">
        <f>IF(ISNUMBER('Raw Data'!C143), IF(_xlfn.XLOOKUP(SMALL('Raw Data'!C143:E143, 2), B148:D148, B148:D148, 0)&gt;0, SMALL('Raw Data'!C143:E143, 2), 0), 0)</f>
        <v>0</v>
      </c>
      <c r="U148">
        <f>IF(ISNUMBER('Raw Data'!C143), IF(_xlfn.XLOOKUP(SMALL('Raw Data'!C143:E143, 3), B148:D148, B148:D148, 0)&gt;0, SMALL('Raw Data'!C143:E143, 3), 0), 0)</f>
        <v>0</v>
      </c>
      <c r="V148">
        <f>IF(AND('Raw Data'!C143&lt;'Raw Data'!E143,'Raw Data'!O143&gt;'Raw Data'!P143),'Raw Data'!C143,IF(AND('Raw Data'!E143&lt;'Raw Data'!C143,'Raw Data'!P143&gt;'Raw Data'!O143),'Raw Data'!E143,0))</f>
        <v>0</v>
      </c>
      <c r="W148">
        <f>IF(AND('Raw Data'!C143&gt;'Raw Data'!E143,'Raw Data'!O143&gt;'Raw Data'!P143),'Raw Data'!C143,IF(AND('Raw Data'!E143&gt;'Raw Data'!C143,'Raw Data'!P143&gt;'Raw Data'!O143),'Raw Data'!E143,0))</f>
        <v>0</v>
      </c>
      <c r="X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Y148">
        <f>IF(AND('Raw Data'!D143&gt;4,'Raw Data'!O143&lt;'Raw Data'!P143),'Raw Data'!K143,IF(AND('Raw Data'!D143&gt;4,'Raw Data'!O143='Raw Data'!P143),0,IF('Raw Data'!O143='Raw Data'!P143,'Raw Data'!D143,0)))</f>
        <v>0</v>
      </c>
      <c r="Z148">
        <f>IF(AND('Raw Data'!D143&lt;4, 'Raw Data'!O143='Raw Data'!P143), 'Raw Data'!D143, 0)</f>
        <v>0</v>
      </c>
      <c r="AA148">
        <f t="shared" si="14"/>
        <v>0</v>
      </c>
      <c r="AB148">
        <f t="shared" si="15"/>
        <v>0</v>
      </c>
      <c r="AC148">
        <f t="shared" si="16"/>
        <v>0</v>
      </c>
    </row>
    <row r="149" spans="1:29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 'Raw Data'!O144&gt;'Raw Data'!P144), 'Raw Data'!C144, 0)</f>
        <v>0</v>
      </c>
      <c r="O149" t="b">
        <f>'Raw Data'!C144&lt;'Raw Data'!E144</f>
        <v>0</v>
      </c>
      <c r="P149">
        <f>IF(AND('Raw Data'!C144&gt;'Raw Data'!E144, 'Raw Data'!O144&gt;'Raw Data'!P144), 'Raw Data'!C144, 0)</f>
        <v>0</v>
      </c>
      <c r="Q149">
        <f>IF(AND('Raw Data'!C144&gt;'Raw Data'!E144, 'Raw Data'!O144&lt;'Raw Data'!P144), 'Raw Data'!E144, 0)</f>
        <v>0</v>
      </c>
      <c r="R149">
        <f>IF(AND('Raw Data'!C144&lt;'Raw Data'!E144, 'Raw Data'!O144&lt;'Raw Data'!P144), 'Raw Data'!E144, 0)</f>
        <v>0</v>
      </c>
      <c r="S149">
        <f>IF(ISNUMBER('Raw Data'!C144), IF(_xlfn.XLOOKUP(SMALL('Raw Data'!C144:E144, 1), B149:D149, B149:D149, 0)&gt;0, SMALL('Raw Data'!C144:E144, 1), 0), 0)</f>
        <v>0</v>
      </c>
      <c r="T149">
        <f>IF(ISNUMBER('Raw Data'!C144), IF(_xlfn.XLOOKUP(SMALL('Raw Data'!C144:E144, 2), B149:D149, B149:D149, 0)&gt;0, SMALL('Raw Data'!C144:E144, 2), 0), 0)</f>
        <v>0</v>
      </c>
      <c r="U149">
        <f>IF(ISNUMBER('Raw Data'!C144), IF(_xlfn.XLOOKUP(SMALL('Raw Data'!C144:E144, 3), B149:D149, B149:D149, 0)&gt;0, SMALL('Raw Data'!C144:E144, 3), 0), 0)</f>
        <v>0</v>
      </c>
      <c r="V149">
        <f>IF(AND('Raw Data'!C144&lt;'Raw Data'!E144,'Raw Data'!O144&gt;'Raw Data'!P144),'Raw Data'!C144,IF(AND('Raw Data'!E144&lt;'Raw Data'!C144,'Raw Data'!P144&gt;'Raw Data'!O144),'Raw Data'!E144,0))</f>
        <v>0</v>
      </c>
      <c r="W149">
        <f>IF(AND('Raw Data'!C144&gt;'Raw Data'!E144,'Raw Data'!O144&gt;'Raw Data'!P144),'Raw Data'!C144,IF(AND('Raw Data'!E144&gt;'Raw Data'!C144,'Raw Data'!P144&gt;'Raw Data'!O144),'Raw Data'!E144,0))</f>
        <v>0</v>
      </c>
      <c r="X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Y149">
        <f>IF(AND('Raw Data'!D144&gt;4,'Raw Data'!O144&lt;'Raw Data'!P144),'Raw Data'!K144,IF(AND('Raw Data'!D144&gt;4,'Raw Data'!O144='Raw Data'!P144),0,IF('Raw Data'!O144='Raw Data'!P144,'Raw Data'!D144,0)))</f>
        <v>0</v>
      </c>
      <c r="Z149">
        <f>IF(AND('Raw Data'!D144&lt;4, 'Raw Data'!O144='Raw Data'!P144), 'Raw Data'!D144, 0)</f>
        <v>0</v>
      </c>
      <c r="AA149">
        <f t="shared" si="14"/>
        <v>0</v>
      </c>
      <c r="AB149">
        <f t="shared" si="15"/>
        <v>0</v>
      </c>
      <c r="AC149">
        <f t="shared" si="16"/>
        <v>0</v>
      </c>
    </row>
    <row r="150" spans="1:29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 'Raw Data'!O145&gt;'Raw Data'!P145), 'Raw Data'!C145, 0)</f>
        <v>0</v>
      </c>
      <c r="O150" t="b">
        <f>'Raw Data'!C145&lt;'Raw Data'!E145</f>
        <v>0</v>
      </c>
      <c r="P150">
        <f>IF(AND('Raw Data'!C145&gt;'Raw Data'!E145, 'Raw Data'!O145&gt;'Raw Data'!P145), 'Raw Data'!C145, 0)</f>
        <v>0</v>
      </c>
      <c r="Q150">
        <f>IF(AND('Raw Data'!C145&gt;'Raw Data'!E145, 'Raw Data'!O145&lt;'Raw Data'!P145), 'Raw Data'!E145, 0)</f>
        <v>0</v>
      </c>
      <c r="R150">
        <f>IF(AND('Raw Data'!C145&lt;'Raw Data'!E145, 'Raw Data'!O145&lt;'Raw Data'!P145), 'Raw Data'!E145, 0)</f>
        <v>0</v>
      </c>
      <c r="S150">
        <f>IF(ISNUMBER('Raw Data'!C145), IF(_xlfn.XLOOKUP(SMALL('Raw Data'!C145:E145, 1), B150:D150, B150:D150, 0)&gt;0, SMALL('Raw Data'!C145:E145, 1), 0), 0)</f>
        <v>0</v>
      </c>
      <c r="T150">
        <f>IF(ISNUMBER('Raw Data'!C145), IF(_xlfn.XLOOKUP(SMALL('Raw Data'!C145:E145, 2), B150:D150, B150:D150, 0)&gt;0, SMALL('Raw Data'!C145:E145, 2), 0), 0)</f>
        <v>0</v>
      </c>
      <c r="U150">
        <f>IF(ISNUMBER('Raw Data'!C145), IF(_xlfn.XLOOKUP(SMALL('Raw Data'!C145:E145, 3), B150:D150, B150:D150, 0)&gt;0, SMALL('Raw Data'!C145:E145, 3), 0), 0)</f>
        <v>0</v>
      </c>
      <c r="V150">
        <f>IF(AND('Raw Data'!C145&lt;'Raw Data'!E145,'Raw Data'!O145&gt;'Raw Data'!P145),'Raw Data'!C145,IF(AND('Raw Data'!E145&lt;'Raw Data'!C145,'Raw Data'!P145&gt;'Raw Data'!O145),'Raw Data'!E145,0))</f>
        <v>0</v>
      </c>
      <c r="W150">
        <f>IF(AND('Raw Data'!C145&gt;'Raw Data'!E145,'Raw Data'!O145&gt;'Raw Data'!P145),'Raw Data'!C145,IF(AND('Raw Data'!E145&gt;'Raw Data'!C145,'Raw Data'!P145&gt;'Raw Data'!O145),'Raw Data'!E145,0))</f>
        <v>0</v>
      </c>
      <c r="X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Y150">
        <f>IF(AND('Raw Data'!D145&gt;4,'Raw Data'!O145&lt;'Raw Data'!P145),'Raw Data'!K145,IF(AND('Raw Data'!D145&gt;4,'Raw Data'!O145='Raw Data'!P145),0,IF('Raw Data'!O145='Raw Data'!P145,'Raw Data'!D145,0)))</f>
        <v>0</v>
      </c>
      <c r="Z150">
        <f>IF(AND('Raw Data'!D145&lt;4, 'Raw Data'!O145='Raw Data'!P145), 'Raw Data'!D145, 0)</f>
        <v>0</v>
      </c>
      <c r="AA150">
        <f t="shared" si="14"/>
        <v>0</v>
      </c>
      <c r="AB150">
        <f t="shared" si="15"/>
        <v>0</v>
      </c>
      <c r="AC150">
        <f t="shared" si="16"/>
        <v>0</v>
      </c>
    </row>
    <row r="151" spans="1:29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 'Raw Data'!O146&gt;'Raw Data'!P146), 'Raw Data'!C146, 0)</f>
        <v>0</v>
      </c>
      <c r="O151" t="b">
        <f>'Raw Data'!C146&lt;'Raw Data'!E146</f>
        <v>0</v>
      </c>
      <c r="P151">
        <f>IF(AND('Raw Data'!C146&gt;'Raw Data'!E146, 'Raw Data'!O146&gt;'Raw Data'!P146), 'Raw Data'!C146, 0)</f>
        <v>0</v>
      </c>
      <c r="Q151">
        <f>IF(AND('Raw Data'!C146&gt;'Raw Data'!E146, 'Raw Data'!O146&lt;'Raw Data'!P146), 'Raw Data'!E146, 0)</f>
        <v>0</v>
      </c>
      <c r="R151">
        <f>IF(AND('Raw Data'!C146&lt;'Raw Data'!E146, 'Raw Data'!O146&lt;'Raw Data'!P146), 'Raw Data'!E146, 0)</f>
        <v>0</v>
      </c>
      <c r="S151">
        <f>IF(ISNUMBER('Raw Data'!C146), IF(_xlfn.XLOOKUP(SMALL('Raw Data'!C146:E146, 1), B151:D151, B151:D151, 0)&gt;0, SMALL('Raw Data'!C146:E146, 1), 0), 0)</f>
        <v>0</v>
      </c>
      <c r="T151">
        <f>IF(ISNUMBER('Raw Data'!C146), IF(_xlfn.XLOOKUP(SMALL('Raw Data'!C146:E146, 2), B151:D151, B151:D151, 0)&gt;0, SMALL('Raw Data'!C146:E146, 2), 0), 0)</f>
        <v>0</v>
      </c>
      <c r="U151">
        <f>IF(ISNUMBER('Raw Data'!C146), IF(_xlfn.XLOOKUP(SMALL('Raw Data'!C146:E146, 3), B151:D151, B151:D151, 0)&gt;0, SMALL('Raw Data'!C146:E146, 3), 0), 0)</f>
        <v>0</v>
      </c>
      <c r="V151">
        <f>IF(AND('Raw Data'!C146&lt;'Raw Data'!E146,'Raw Data'!O146&gt;'Raw Data'!P146),'Raw Data'!C146,IF(AND('Raw Data'!E146&lt;'Raw Data'!C146,'Raw Data'!P146&gt;'Raw Data'!O146),'Raw Data'!E146,0))</f>
        <v>0</v>
      </c>
      <c r="W151">
        <f>IF(AND('Raw Data'!C146&gt;'Raw Data'!E146,'Raw Data'!O146&gt;'Raw Data'!P146),'Raw Data'!C146,IF(AND('Raw Data'!E146&gt;'Raw Data'!C146,'Raw Data'!P146&gt;'Raw Data'!O146),'Raw Data'!E146,0))</f>
        <v>0</v>
      </c>
      <c r="X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Y151">
        <f>IF(AND('Raw Data'!D146&gt;4,'Raw Data'!O146&lt;'Raw Data'!P146),'Raw Data'!K146,IF(AND('Raw Data'!D146&gt;4,'Raw Data'!O146='Raw Data'!P146),0,IF('Raw Data'!O146='Raw Data'!P146,'Raw Data'!D146,0)))</f>
        <v>0</v>
      </c>
      <c r="Z151">
        <f>IF(AND('Raw Data'!D146&lt;4, 'Raw Data'!O146='Raw Data'!P146), 'Raw Data'!D146, 0)</f>
        <v>0</v>
      </c>
      <c r="AA151">
        <f t="shared" si="14"/>
        <v>0</v>
      </c>
      <c r="AB151">
        <f t="shared" si="15"/>
        <v>0</v>
      </c>
      <c r="AC151">
        <f t="shared" si="16"/>
        <v>0</v>
      </c>
    </row>
    <row r="152" spans="1:29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 'Raw Data'!O147&gt;'Raw Data'!P147), 'Raw Data'!C147, 0)</f>
        <v>0</v>
      </c>
      <c r="O152" t="b">
        <f>'Raw Data'!C147&lt;'Raw Data'!E147</f>
        <v>0</v>
      </c>
      <c r="P152">
        <f>IF(AND('Raw Data'!C147&gt;'Raw Data'!E147, 'Raw Data'!O147&gt;'Raw Data'!P147), 'Raw Data'!C147, 0)</f>
        <v>0</v>
      </c>
      <c r="Q152">
        <f>IF(AND('Raw Data'!C147&gt;'Raw Data'!E147, 'Raw Data'!O147&lt;'Raw Data'!P147), 'Raw Data'!E147, 0)</f>
        <v>0</v>
      </c>
      <c r="R152">
        <f>IF(AND('Raw Data'!C147&lt;'Raw Data'!E147, 'Raw Data'!O147&lt;'Raw Data'!P147), 'Raw Data'!E147, 0)</f>
        <v>0</v>
      </c>
      <c r="S152">
        <f>IF(ISNUMBER('Raw Data'!C147), IF(_xlfn.XLOOKUP(SMALL('Raw Data'!C147:E147, 1), B152:D152, B152:D152, 0)&gt;0, SMALL('Raw Data'!C147:E147, 1), 0), 0)</f>
        <v>0</v>
      </c>
      <c r="T152">
        <f>IF(ISNUMBER('Raw Data'!C147), IF(_xlfn.XLOOKUP(SMALL('Raw Data'!C147:E147, 2), B152:D152, B152:D152, 0)&gt;0, SMALL('Raw Data'!C147:E147, 2), 0), 0)</f>
        <v>0</v>
      </c>
      <c r="U152">
        <f>IF(ISNUMBER('Raw Data'!C147), IF(_xlfn.XLOOKUP(SMALL('Raw Data'!C147:E147, 3), B152:D152, B152:D152, 0)&gt;0, SMALL('Raw Data'!C147:E147, 3), 0), 0)</f>
        <v>0</v>
      </c>
      <c r="V152">
        <f>IF(AND('Raw Data'!C147&lt;'Raw Data'!E147,'Raw Data'!O147&gt;'Raw Data'!P147),'Raw Data'!C147,IF(AND('Raw Data'!E147&lt;'Raw Data'!C147,'Raw Data'!P147&gt;'Raw Data'!O147),'Raw Data'!E147,0))</f>
        <v>0</v>
      </c>
      <c r="W152">
        <f>IF(AND('Raw Data'!C147&gt;'Raw Data'!E147,'Raw Data'!O147&gt;'Raw Data'!P147),'Raw Data'!C147,IF(AND('Raw Data'!E147&gt;'Raw Data'!C147,'Raw Data'!P147&gt;'Raw Data'!O147),'Raw Data'!E147,0))</f>
        <v>0</v>
      </c>
      <c r="X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Y152">
        <f>IF(AND('Raw Data'!D147&gt;4,'Raw Data'!O147&lt;'Raw Data'!P147),'Raw Data'!K147,IF(AND('Raw Data'!D147&gt;4,'Raw Data'!O147='Raw Data'!P147),0,IF('Raw Data'!O147='Raw Data'!P147,'Raw Data'!D147,0)))</f>
        <v>0</v>
      </c>
      <c r="Z152">
        <f>IF(AND('Raw Data'!D147&lt;4, 'Raw Data'!O147='Raw Data'!P147), 'Raw Data'!D147, 0)</f>
        <v>0</v>
      </c>
      <c r="AA152">
        <f t="shared" si="14"/>
        <v>0</v>
      </c>
      <c r="AB152">
        <f t="shared" si="15"/>
        <v>0</v>
      </c>
      <c r="AC152">
        <f t="shared" si="16"/>
        <v>0</v>
      </c>
    </row>
    <row r="153" spans="1:29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 'Raw Data'!O148&gt;'Raw Data'!P148), 'Raw Data'!C148, 0)</f>
        <v>0</v>
      </c>
      <c r="O153" t="b">
        <f>'Raw Data'!C148&lt;'Raw Data'!E148</f>
        <v>0</v>
      </c>
      <c r="P153">
        <f>IF(AND('Raw Data'!C148&gt;'Raw Data'!E148, 'Raw Data'!O148&gt;'Raw Data'!P148), 'Raw Data'!C148, 0)</f>
        <v>0</v>
      </c>
      <c r="Q153">
        <f>IF(AND('Raw Data'!C148&gt;'Raw Data'!E148, 'Raw Data'!O148&lt;'Raw Data'!P148), 'Raw Data'!E148, 0)</f>
        <v>0</v>
      </c>
      <c r="R153">
        <f>IF(AND('Raw Data'!C148&lt;'Raw Data'!E148, 'Raw Data'!O148&lt;'Raw Data'!P148), 'Raw Data'!E148, 0)</f>
        <v>0</v>
      </c>
      <c r="S153">
        <f>IF(ISNUMBER('Raw Data'!C148), IF(_xlfn.XLOOKUP(SMALL('Raw Data'!C148:E148, 1), B153:D153, B153:D153, 0)&gt;0, SMALL('Raw Data'!C148:E148, 1), 0), 0)</f>
        <v>0</v>
      </c>
      <c r="T153">
        <f>IF(ISNUMBER('Raw Data'!C148), IF(_xlfn.XLOOKUP(SMALL('Raw Data'!C148:E148, 2), B153:D153, B153:D153, 0)&gt;0, SMALL('Raw Data'!C148:E148, 2), 0), 0)</f>
        <v>0</v>
      </c>
      <c r="U153">
        <f>IF(ISNUMBER('Raw Data'!C148), IF(_xlfn.XLOOKUP(SMALL('Raw Data'!C148:E148, 3), B153:D153, B153:D153, 0)&gt;0, SMALL('Raw Data'!C148:E148, 3), 0), 0)</f>
        <v>0</v>
      </c>
      <c r="V153">
        <f>IF(AND('Raw Data'!C148&lt;'Raw Data'!E148,'Raw Data'!O148&gt;'Raw Data'!P148),'Raw Data'!C148,IF(AND('Raw Data'!E148&lt;'Raw Data'!C148,'Raw Data'!P148&gt;'Raw Data'!O148),'Raw Data'!E148,0))</f>
        <v>0</v>
      </c>
      <c r="W153">
        <f>IF(AND('Raw Data'!C148&gt;'Raw Data'!E148,'Raw Data'!O148&gt;'Raw Data'!P148),'Raw Data'!C148,IF(AND('Raw Data'!E148&gt;'Raw Data'!C148,'Raw Data'!P148&gt;'Raw Data'!O148),'Raw Data'!E148,0))</f>
        <v>0</v>
      </c>
      <c r="X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Y153">
        <f>IF(AND('Raw Data'!D148&gt;4,'Raw Data'!O148&lt;'Raw Data'!P148),'Raw Data'!K148,IF(AND('Raw Data'!D148&gt;4,'Raw Data'!O148='Raw Data'!P148),0,IF('Raw Data'!O148='Raw Data'!P148,'Raw Data'!D148,0)))</f>
        <v>0</v>
      </c>
      <c r="Z153">
        <f>IF(AND('Raw Data'!D148&lt;4, 'Raw Data'!O148='Raw Data'!P148), 'Raw Data'!D148, 0)</f>
        <v>0</v>
      </c>
      <c r="AA153">
        <f t="shared" si="14"/>
        <v>0</v>
      </c>
      <c r="AB153">
        <f t="shared" si="15"/>
        <v>0</v>
      </c>
      <c r="AC153">
        <f t="shared" si="16"/>
        <v>0</v>
      </c>
    </row>
    <row r="154" spans="1:29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 'Raw Data'!O149&gt;'Raw Data'!P149), 'Raw Data'!C149, 0)</f>
        <v>0</v>
      </c>
      <c r="O154" t="b">
        <f>'Raw Data'!C149&lt;'Raw Data'!E149</f>
        <v>0</v>
      </c>
      <c r="P154">
        <f>IF(AND('Raw Data'!C149&gt;'Raw Data'!E149, 'Raw Data'!O149&gt;'Raw Data'!P149), 'Raw Data'!C149, 0)</f>
        <v>0</v>
      </c>
      <c r="Q154">
        <f>IF(AND('Raw Data'!C149&gt;'Raw Data'!E149, 'Raw Data'!O149&lt;'Raw Data'!P149), 'Raw Data'!E149, 0)</f>
        <v>0</v>
      </c>
      <c r="R154">
        <f>IF(AND('Raw Data'!C149&lt;'Raw Data'!E149, 'Raw Data'!O149&lt;'Raw Data'!P149), 'Raw Data'!E149, 0)</f>
        <v>0</v>
      </c>
      <c r="S154">
        <f>IF(ISNUMBER('Raw Data'!C149), IF(_xlfn.XLOOKUP(SMALL('Raw Data'!C149:E149, 1), B154:D154, B154:D154, 0)&gt;0, SMALL('Raw Data'!C149:E149, 1), 0), 0)</f>
        <v>0</v>
      </c>
      <c r="T154">
        <f>IF(ISNUMBER('Raw Data'!C149), IF(_xlfn.XLOOKUP(SMALL('Raw Data'!C149:E149, 2), B154:D154, B154:D154, 0)&gt;0, SMALL('Raw Data'!C149:E149, 2), 0), 0)</f>
        <v>0</v>
      </c>
      <c r="U154">
        <f>IF(ISNUMBER('Raw Data'!C149), IF(_xlfn.XLOOKUP(SMALL('Raw Data'!C149:E149, 3), B154:D154, B154:D154, 0)&gt;0, SMALL('Raw Data'!C149:E149, 3), 0), 0)</f>
        <v>0</v>
      </c>
      <c r="V154">
        <f>IF(AND('Raw Data'!C149&lt;'Raw Data'!E149,'Raw Data'!O149&gt;'Raw Data'!P149),'Raw Data'!C149,IF(AND('Raw Data'!E149&lt;'Raw Data'!C149,'Raw Data'!P149&gt;'Raw Data'!O149),'Raw Data'!E149,0))</f>
        <v>0</v>
      </c>
      <c r="W154">
        <f>IF(AND('Raw Data'!C149&gt;'Raw Data'!E149,'Raw Data'!O149&gt;'Raw Data'!P149),'Raw Data'!C149,IF(AND('Raw Data'!E149&gt;'Raw Data'!C149,'Raw Data'!P149&gt;'Raw Data'!O149),'Raw Data'!E149,0))</f>
        <v>0</v>
      </c>
      <c r="X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Y154">
        <f>IF(AND('Raw Data'!D149&gt;4,'Raw Data'!O149&lt;'Raw Data'!P149),'Raw Data'!K149,IF(AND('Raw Data'!D149&gt;4,'Raw Data'!O149='Raw Data'!P149),0,IF('Raw Data'!O149='Raw Data'!P149,'Raw Data'!D149,0)))</f>
        <v>0</v>
      </c>
      <c r="Z154">
        <f>IF(AND('Raw Data'!D149&lt;4, 'Raw Data'!O149='Raw Data'!P149), 'Raw Data'!D149, 0)</f>
        <v>0</v>
      </c>
      <c r="AA154">
        <f t="shared" si="14"/>
        <v>0</v>
      </c>
      <c r="AB154">
        <f t="shared" si="15"/>
        <v>0</v>
      </c>
      <c r="AC154">
        <f t="shared" si="16"/>
        <v>0</v>
      </c>
    </row>
    <row r="155" spans="1:29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 'Raw Data'!O150&gt;'Raw Data'!P150), 'Raw Data'!C150, 0)</f>
        <v>0</v>
      </c>
      <c r="O155" t="b">
        <f>'Raw Data'!C150&lt;'Raw Data'!E150</f>
        <v>0</v>
      </c>
      <c r="P155">
        <f>IF(AND('Raw Data'!C150&gt;'Raw Data'!E150, 'Raw Data'!O150&gt;'Raw Data'!P150), 'Raw Data'!C150, 0)</f>
        <v>0</v>
      </c>
      <c r="Q155">
        <f>IF(AND('Raw Data'!C150&gt;'Raw Data'!E150, 'Raw Data'!O150&lt;'Raw Data'!P150), 'Raw Data'!E150, 0)</f>
        <v>0</v>
      </c>
      <c r="R155">
        <f>IF(AND('Raw Data'!C150&lt;'Raw Data'!E150, 'Raw Data'!O150&lt;'Raw Data'!P150), 'Raw Data'!E150, 0)</f>
        <v>0</v>
      </c>
      <c r="S155">
        <f>IF(ISNUMBER('Raw Data'!C150), IF(_xlfn.XLOOKUP(SMALL('Raw Data'!C150:E150, 1), B155:D155, B155:D155, 0)&gt;0, SMALL('Raw Data'!C150:E150, 1), 0), 0)</f>
        <v>0</v>
      </c>
      <c r="T155">
        <f>IF(ISNUMBER('Raw Data'!C150), IF(_xlfn.XLOOKUP(SMALL('Raw Data'!C150:E150, 2), B155:D155, B155:D155, 0)&gt;0, SMALL('Raw Data'!C150:E150, 2), 0), 0)</f>
        <v>0</v>
      </c>
      <c r="U155">
        <f>IF(ISNUMBER('Raw Data'!C150), IF(_xlfn.XLOOKUP(SMALL('Raw Data'!C150:E150, 3), B155:D155, B155:D155, 0)&gt;0, SMALL('Raw Data'!C150:E150, 3), 0), 0)</f>
        <v>0</v>
      </c>
      <c r="V155">
        <f>IF(AND('Raw Data'!C150&lt;'Raw Data'!E150,'Raw Data'!O150&gt;'Raw Data'!P150),'Raw Data'!C150,IF(AND('Raw Data'!E150&lt;'Raw Data'!C150,'Raw Data'!P150&gt;'Raw Data'!O150),'Raw Data'!E150,0))</f>
        <v>0</v>
      </c>
      <c r="W155">
        <f>IF(AND('Raw Data'!C150&gt;'Raw Data'!E150,'Raw Data'!O150&gt;'Raw Data'!P150),'Raw Data'!C150,IF(AND('Raw Data'!E150&gt;'Raw Data'!C150,'Raw Data'!P150&gt;'Raw Data'!O150),'Raw Data'!E150,0))</f>
        <v>0</v>
      </c>
      <c r="X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Y155">
        <f>IF(AND('Raw Data'!D150&gt;4,'Raw Data'!O150&lt;'Raw Data'!P150),'Raw Data'!K150,IF(AND('Raw Data'!D150&gt;4,'Raw Data'!O150='Raw Data'!P150),0,IF('Raw Data'!O150='Raw Data'!P150,'Raw Data'!D150,0)))</f>
        <v>0</v>
      </c>
      <c r="Z155">
        <f>IF(AND('Raw Data'!D150&lt;4, 'Raw Data'!O150='Raw Data'!P150), 'Raw Data'!D150, 0)</f>
        <v>0</v>
      </c>
      <c r="AA155">
        <f t="shared" si="14"/>
        <v>0</v>
      </c>
      <c r="AB155">
        <f t="shared" si="15"/>
        <v>0</v>
      </c>
      <c r="AC155">
        <f t="shared" si="16"/>
        <v>0</v>
      </c>
    </row>
    <row r="156" spans="1:29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 'Raw Data'!O151&gt;'Raw Data'!P151), 'Raw Data'!C151, 0)</f>
        <v>0</v>
      </c>
      <c r="O156" t="b">
        <f>'Raw Data'!C151&lt;'Raw Data'!E151</f>
        <v>0</v>
      </c>
      <c r="P156">
        <f>IF(AND('Raw Data'!C151&gt;'Raw Data'!E151, 'Raw Data'!O151&gt;'Raw Data'!P151), 'Raw Data'!C151, 0)</f>
        <v>0</v>
      </c>
      <c r="Q156">
        <f>IF(AND('Raw Data'!C151&gt;'Raw Data'!E151, 'Raw Data'!O151&lt;'Raw Data'!P151), 'Raw Data'!E151, 0)</f>
        <v>0</v>
      </c>
      <c r="R156">
        <f>IF(AND('Raw Data'!C151&lt;'Raw Data'!E151, 'Raw Data'!O151&lt;'Raw Data'!P151), 'Raw Data'!E151, 0)</f>
        <v>0</v>
      </c>
      <c r="S156">
        <f>IF(ISNUMBER('Raw Data'!C151), IF(_xlfn.XLOOKUP(SMALL('Raw Data'!C151:E151, 1), B156:D156, B156:D156, 0)&gt;0, SMALL('Raw Data'!C151:E151, 1), 0), 0)</f>
        <v>0</v>
      </c>
      <c r="T156">
        <f>IF(ISNUMBER('Raw Data'!C151), IF(_xlfn.XLOOKUP(SMALL('Raw Data'!C151:E151, 2), B156:D156, B156:D156, 0)&gt;0, SMALL('Raw Data'!C151:E151, 2), 0), 0)</f>
        <v>0</v>
      </c>
      <c r="U156">
        <f>IF(ISNUMBER('Raw Data'!C151), IF(_xlfn.XLOOKUP(SMALL('Raw Data'!C151:E151, 3), B156:D156, B156:D156, 0)&gt;0, SMALL('Raw Data'!C151:E151, 3), 0), 0)</f>
        <v>0</v>
      </c>
      <c r="V156">
        <f>IF(AND('Raw Data'!C151&lt;'Raw Data'!E151,'Raw Data'!O151&gt;'Raw Data'!P151),'Raw Data'!C151,IF(AND('Raw Data'!E151&lt;'Raw Data'!C151,'Raw Data'!P151&gt;'Raw Data'!O151),'Raw Data'!E151,0))</f>
        <v>0</v>
      </c>
      <c r="W156">
        <f>IF(AND('Raw Data'!C151&gt;'Raw Data'!E151,'Raw Data'!O151&gt;'Raw Data'!P151),'Raw Data'!C151,IF(AND('Raw Data'!E151&gt;'Raw Data'!C151,'Raw Data'!P151&gt;'Raw Data'!O151),'Raw Data'!E151,0))</f>
        <v>0</v>
      </c>
      <c r="X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Y156">
        <f>IF(AND('Raw Data'!D151&gt;4,'Raw Data'!O151&lt;'Raw Data'!P151),'Raw Data'!K151,IF(AND('Raw Data'!D151&gt;4,'Raw Data'!O151='Raw Data'!P151),0,IF('Raw Data'!O151='Raw Data'!P151,'Raw Data'!D151,0)))</f>
        <v>0</v>
      </c>
      <c r="Z156">
        <f>IF(AND('Raw Data'!D151&lt;4, 'Raw Data'!O151='Raw Data'!P151), 'Raw Data'!D151, 0)</f>
        <v>0</v>
      </c>
      <c r="AA156">
        <f t="shared" si="14"/>
        <v>0</v>
      </c>
      <c r="AB156">
        <f t="shared" si="15"/>
        <v>0</v>
      </c>
      <c r="AC156">
        <f t="shared" si="16"/>
        <v>0</v>
      </c>
    </row>
    <row r="157" spans="1:29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 'Raw Data'!O152&gt;'Raw Data'!P152), 'Raw Data'!C152, 0)</f>
        <v>0</v>
      </c>
      <c r="O157" t="b">
        <f>'Raw Data'!C152&lt;'Raw Data'!E152</f>
        <v>0</v>
      </c>
      <c r="P157">
        <f>IF(AND('Raw Data'!C152&gt;'Raw Data'!E152, 'Raw Data'!O152&gt;'Raw Data'!P152), 'Raw Data'!C152, 0)</f>
        <v>0</v>
      </c>
      <c r="Q157">
        <f>IF(AND('Raw Data'!C152&gt;'Raw Data'!E152, 'Raw Data'!O152&lt;'Raw Data'!P152), 'Raw Data'!E152, 0)</f>
        <v>0</v>
      </c>
      <c r="R157">
        <f>IF(AND('Raw Data'!C152&lt;'Raw Data'!E152, 'Raw Data'!O152&lt;'Raw Data'!P152), 'Raw Data'!E152, 0)</f>
        <v>0</v>
      </c>
      <c r="S157">
        <f>IF(ISNUMBER('Raw Data'!C152), IF(_xlfn.XLOOKUP(SMALL('Raw Data'!C152:E152, 1), B157:D157, B157:D157, 0)&gt;0, SMALL('Raw Data'!C152:E152, 1), 0), 0)</f>
        <v>0</v>
      </c>
      <c r="T157">
        <f>IF(ISNUMBER('Raw Data'!C152), IF(_xlfn.XLOOKUP(SMALL('Raw Data'!C152:E152, 2), B157:D157, B157:D157, 0)&gt;0, SMALL('Raw Data'!C152:E152, 2), 0), 0)</f>
        <v>0</v>
      </c>
      <c r="U157">
        <f>IF(ISNUMBER('Raw Data'!C152), IF(_xlfn.XLOOKUP(SMALL('Raw Data'!C152:E152, 3), B157:D157, B157:D157, 0)&gt;0, SMALL('Raw Data'!C152:E152, 3), 0), 0)</f>
        <v>0</v>
      </c>
      <c r="V157">
        <f>IF(AND('Raw Data'!C152&lt;'Raw Data'!E152,'Raw Data'!O152&gt;'Raw Data'!P152),'Raw Data'!C152,IF(AND('Raw Data'!E152&lt;'Raw Data'!C152,'Raw Data'!P152&gt;'Raw Data'!O152),'Raw Data'!E152,0))</f>
        <v>0</v>
      </c>
      <c r="W157">
        <f>IF(AND('Raw Data'!C152&gt;'Raw Data'!E152,'Raw Data'!O152&gt;'Raw Data'!P152),'Raw Data'!C152,IF(AND('Raw Data'!E152&gt;'Raw Data'!C152,'Raw Data'!P152&gt;'Raw Data'!O152),'Raw Data'!E152,0))</f>
        <v>0</v>
      </c>
      <c r="X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Y157">
        <f>IF(AND('Raw Data'!D152&gt;4,'Raw Data'!O152&lt;'Raw Data'!P152),'Raw Data'!K152,IF(AND('Raw Data'!D152&gt;4,'Raw Data'!O152='Raw Data'!P152),0,IF('Raw Data'!O152='Raw Data'!P152,'Raw Data'!D152,0)))</f>
        <v>0</v>
      </c>
      <c r="Z157">
        <f>IF(AND('Raw Data'!D152&lt;4, 'Raw Data'!O152='Raw Data'!P152), 'Raw Data'!D152, 0)</f>
        <v>0</v>
      </c>
      <c r="AA157">
        <f t="shared" si="14"/>
        <v>0</v>
      </c>
      <c r="AB157">
        <f t="shared" si="15"/>
        <v>0</v>
      </c>
      <c r="AC157">
        <f t="shared" si="16"/>
        <v>0</v>
      </c>
    </row>
    <row r="158" spans="1:29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 'Raw Data'!O153&gt;'Raw Data'!P153), 'Raw Data'!C153, 0)</f>
        <v>0</v>
      </c>
      <c r="O158" t="b">
        <f>'Raw Data'!C153&lt;'Raw Data'!E153</f>
        <v>0</v>
      </c>
      <c r="P158">
        <f>IF(AND('Raw Data'!C153&gt;'Raw Data'!E153, 'Raw Data'!O153&gt;'Raw Data'!P153), 'Raw Data'!C153, 0)</f>
        <v>0</v>
      </c>
      <c r="Q158">
        <f>IF(AND('Raw Data'!C153&gt;'Raw Data'!E153, 'Raw Data'!O153&lt;'Raw Data'!P153), 'Raw Data'!E153, 0)</f>
        <v>0</v>
      </c>
      <c r="R158">
        <f>IF(AND('Raw Data'!C153&lt;'Raw Data'!E153, 'Raw Data'!O153&lt;'Raw Data'!P153), 'Raw Data'!E153, 0)</f>
        <v>0</v>
      </c>
      <c r="S158">
        <f>IF(ISNUMBER('Raw Data'!C153), IF(_xlfn.XLOOKUP(SMALL('Raw Data'!C153:E153, 1), B158:D158, B158:D158, 0)&gt;0, SMALL('Raw Data'!C153:E153, 1), 0), 0)</f>
        <v>0</v>
      </c>
      <c r="T158">
        <f>IF(ISNUMBER('Raw Data'!C153), IF(_xlfn.XLOOKUP(SMALL('Raw Data'!C153:E153, 2), B158:D158, B158:D158, 0)&gt;0, SMALL('Raw Data'!C153:E153, 2), 0), 0)</f>
        <v>0</v>
      </c>
      <c r="U158">
        <f>IF(ISNUMBER('Raw Data'!C153), IF(_xlfn.XLOOKUP(SMALL('Raw Data'!C153:E153, 3), B158:D158, B158:D158, 0)&gt;0, SMALL('Raw Data'!C153:E153, 3), 0), 0)</f>
        <v>0</v>
      </c>
      <c r="V158">
        <f>IF(AND('Raw Data'!C153&lt;'Raw Data'!E153,'Raw Data'!O153&gt;'Raw Data'!P153),'Raw Data'!C153,IF(AND('Raw Data'!E153&lt;'Raw Data'!C153,'Raw Data'!P153&gt;'Raw Data'!O153),'Raw Data'!E153,0))</f>
        <v>0</v>
      </c>
      <c r="W158">
        <f>IF(AND('Raw Data'!C153&gt;'Raw Data'!E153,'Raw Data'!O153&gt;'Raw Data'!P153),'Raw Data'!C153,IF(AND('Raw Data'!E153&gt;'Raw Data'!C153,'Raw Data'!P153&gt;'Raw Data'!O153),'Raw Data'!E153,0))</f>
        <v>0</v>
      </c>
      <c r="X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Y158">
        <f>IF(AND('Raw Data'!D153&gt;4,'Raw Data'!O153&lt;'Raw Data'!P153),'Raw Data'!K153,IF(AND('Raw Data'!D153&gt;4,'Raw Data'!O153='Raw Data'!P153),0,IF('Raw Data'!O153='Raw Data'!P153,'Raw Data'!D153,0)))</f>
        <v>0</v>
      </c>
      <c r="Z158">
        <f>IF(AND('Raw Data'!D153&lt;4, 'Raw Data'!O153='Raw Data'!P153), 'Raw Data'!D153, 0)</f>
        <v>0</v>
      </c>
      <c r="AA158">
        <f t="shared" si="14"/>
        <v>0</v>
      </c>
      <c r="AB158">
        <f t="shared" si="15"/>
        <v>0</v>
      </c>
      <c r="AC158">
        <f t="shared" si="16"/>
        <v>0</v>
      </c>
    </row>
    <row r="159" spans="1:29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 'Raw Data'!O154&gt;'Raw Data'!P154), 'Raw Data'!C154, 0)</f>
        <v>0</v>
      </c>
      <c r="O159" t="b">
        <f>'Raw Data'!C154&lt;'Raw Data'!E154</f>
        <v>0</v>
      </c>
      <c r="P159">
        <f>IF(AND('Raw Data'!C154&gt;'Raw Data'!E154, 'Raw Data'!O154&gt;'Raw Data'!P154), 'Raw Data'!C154, 0)</f>
        <v>0</v>
      </c>
      <c r="Q159">
        <f>IF(AND('Raw Data'!C154&gt;'Raw Data'!E154, 'Raw Data'!O154&lt;'Raw Data'!P154), 'Raw Data'!E154, 0)</f>
        <v>0</v>
      </c>
      <c r="R159">
        <f>IF(AND('Raw Data'!C154&lt;'Raw Data'!E154, 'Raw Data'!O154&lt;'Raw Data'!P154), 'Raw Data'!E154, 0)</f>
        <v>0</v>
      </c>
      <c r="S159">
        <f>IF(ISNUMBER('Raw Data'!C154), IF(_xlfn.XLOOKUP(SMALL('Raw Data'!C154:E154, 1), B159:D159, B159:D159, 0)&gt;0, SMALL('Raw Data'!C154:E154, 1), 0), 0)</f>
        <v>0</v>
      </c>
      <c r="T159">
        <f>IF(ISNUMBER('Raw Data'!C154), IF(_xlfn.XLOOKUP(SMALL('Raw Data'!C154:E154, 2), B159:D159, B159:D159, 0)&gt;0, SMALL('Raw Data'!C154:E154, 2), 0), 0)</f>
        <v>0</v>
      </c>
      <c r="U159">
        <f>IF(ISNUMBER('Raw Data'!C154), IF(_xlfn.XLOOKUP(SMALL('Raw Data'!C154:E154, 3), B159:D159, B159:D159, 0)&gt;0, SMALL('Raw Data'!C154:E154, 3), 0), 0)</f>
        <v>0</v>
      </c>
      <c r="V159">
        <f>IF(AND('Raw Data'!C154&lt;'Raw Data'!E154,'Raw Data'!O154&gt;'Raw Data'!P154),'Raw Data'!C154,IF(AND('Raw Data'!E154&lt;'Raw Data'!C154,'Raw Data'!P154&gt;'Raw Data'!O154),'Raw Data'!E154,0))</f>
        <v>0</v>
      </c>
      <c r="W159">
        <f>IF(AND('Raw Data'!C154&gt;'Raw Data'!E154,'Raw Data'!O154&gt;'Raw Data'!P154),'Raw Data'!C154,IF(AND('Raw Data'!E154&gt;'Raw Data'!C154,'Raw Data'!P154&gt;'Raw Data'!O154),'Raw Data'!E154,0))</f>
        <v>0</v>
      </c>
      <c r="X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Y159">
        <f>IF(AND('Raw Data'!D154&gt;4,'Raw Data'!O154&lt;'Raw Data'!P154),'Raw Data'!K154,IF(AND('Raw Data'!D154&gt;4,'Raw Data'!O154='Raw Data'!P154),0,IF('Raw Data'!O154='Raw Data'!P154,'Raw Data'!D154,0)))</f>
        <v>0</v>
      </c>
      <c r="Z159">
        <f>IF(AND('Raw Data'!D154&lt;4, 'Raw Data'!O154='Raw Data'!P154), 'Raw Data'!D154, 0)</f>
        <v>0</v>
      </c>
      <c r="AA159">
        <f t="shared" si="14"/>
        <v>0</v>
      </c>
      <c r="AB159">
        <f t="shared" si="15"/>
        <v>0</v>
      </c>
      <c r="AC159">
        <f t="shared" si="16"/>
        <v>0</v>
      </c>
    </row>
    <row r="160" spans="1:29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 'Raw Data'!O155&gt;'Raw Data'!P155), 'Raw Data'!C155, 0)</f>
        <v>0</v>
      </c>
      <c r="O160" t="b">
        <f>'Raw Data'!C155&lt;'Raw Data'!E155</f>
        <v>0</v>
      </c>
      <c r="P160">
        <f>IF(AND('Raw Data'!C155&gt;'Raw Data'!E155, 'Raw Data'!O155&gt;'Raw Data'!P155), 'Raw Data'!C155, 0)</f>
        <v>0</v>
      </c>
      <c r="Q160">
        <f>IF(AND('Raw Data'!C155&gt;'Raw Data'!E155, 'Raw Data'!O155&lt;'Raw Data'!P155), 'Raw Data'!E155, 0)</f>
        <v>0</v>
      </c>
      <c r="R160">
        <f>IF(AND('Raw Data'!C155&lt;'Raw Data'!E155, 'Raw Data'!O155&lt;'Raw Data'!P155), 'Raw Data'!E155, 0)</f>
        <v>0</v>
      </c>
      <c r="S160">
        <f>IF(ISNUMBER('Raw Data'!C155), IF(_xlfn.XLOOKUP(SMALL('Raw Data'!C155:E155, 1), B160:D160, B160:D160, 0)&gt;0, SMALL('Raw Data'!C155:E155, 1), 0), 0)</f>
        <v>0</v>
      </c>
      <c r="T160">
        <f>IF(ISNUMBER('Raw Data'!C155), IF(_xlfn.XLOOKUP(SMALL('Raw Data'!C155:E155, 2), B160:D160, B160:D160, 0)&gt;0, SMALL('Raw Data'!C155:E155, 2), 0), 0)</f>
        <v>0</v>
      </c>
      <c r="U160">
        <f>IF(ISNUMBER('Raw Data'!C155), IF(_xlfn.XLOOKUP(SMALL('Raw Data'!C155:E155, 3), B160:D160, B160:D160, 0)&gt;0, SMALL('Raw Data'!C155:E155, 3), 0), 0)</f>
        <v>0</v>
      </c>
      <c r="V160">
        <f>IF(AND('Raw Data'!C155&lt;'Raw Data'!E155,'Raw Data'!O155&gt;'Raw Data'!P155),'Raw Data'!C155,IF(AND('Raw Data'!E155&lt;'Raw Data'!C155,'Raw Data'!P155&gt;'Raw Data'!O155),'Raw Data'!E155,0))</f>
        <v>0</v>
      </c>
      <c r="W160">
        <f>IF(AND('Raw Data'!C155&gt;'Raw Data'!E155,'Raw Data'!O155&gt;'Raw Data'!P155),'Raw Data'!C155,IF(AND('Raw Data'!E155&gt;'Raw Data'!C155,'Raw Data'!P155&gt;'Raw Data'!O155),'Raw Data'!E155,0))</f>
        <v>0</v>
      </c>
      <c r="X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Y160">
        <f>IF(AND('Raw Data'!D155&gt;4,'Raw Data'!O155&lt;'Raw Data'!P155),'Raw Data'!K155,IF(AND('Raw Data'!D155&gt;4,'Raw Data'!O155='Raw Data'!P155),0,IF('Raw Data'!O155='Raw Data'!P155,'Raw Data'!D155,0)))</f>
        <v>0</v>
      </c>
      <c r="Z160">
        <f>IF(AND('Raw Data'!D155&lt;4, 'Raw Data'!O155='Raw Data'!P155), 'Raw Data'!D155, 0)</f>
        <v>0</v>
      </c>
      <c r="AA160">
        <f t="shared" si="14"/>
        <v>0</v>
      </c>
      <c r="AB160">
        <f t="shared" si="15"/>
        <v>0</v>
      </c>
      <c r="AC160">
        <f t="shared" si="16"/>
        <v>0</v>
      </c>
    </row>
    <row r="161" spans="1:29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 'Raw Data'!O156&gt;'Raw Data'!P156), 'Raw Data'!C156, 0)</f>
        <v>0</v>
      </c>
      <c r="O161" t="b">
        <f>'Raw Data'!C156&lt;'Raw Data'!E156</f>
        <v>0</v>
      </c>
      <c r="P161">
        <f>IF(AND('Raw Data'!C156&gt;'Raw Data'!E156, 'Raw Data'!O156&gt;'Raw Data'!P156), 'Raw Data'!C156, 0)</f>
        <v>0</v>
      </c>
      <c r="Q161">
        <f>IF(AND('Raw Data'!C156&gt;'Raw Data'!E156, 'Raw Data'!O156&lt;'Raw Data'!P156), 'Raw Data'!E156, 0)</f>
        <v>0</v>
      </c>
      <c r="R161">
        <f>IF(AND('Raw Data'!C156&lt;'Raw Data'!E156, 'Raw Data'!O156&lt;'Raw Data'!P156), 'Raw Data'!E156, 0)</f>
        <v>0</v>
      </c>
      <c r="S161">
        <f>IF(ISNUMBER('Raw Data'!C156), IF(_xlfn.XLOOKUP(SMALL('Raw Data'!C156:E156, 1), B161:D161, B161:D161, 0)&gt;0, SMALL('Raw Data'!C156:E156, 1), 0), 0)</f>
        <v>0</v>
      </c>
      <c r="T161">
        <f>IF(ISNUMBER('Raw Data'!C156), IF(_xlfn.XLOOKUP(SMALL('Raw Data'!C156:E156, 2), B161:D161, B161:D161, 0)&gt;0, SMALL('Raw Data'!C156:E156, 2), 0), 0)</f>
        <v>0</v>
      </c>
      <c r="U161">
        <f>IF(ISNUMBER('Raw Data'!C156), IF(_xlfn.XLOOKUP(SMALL('Raw Data'!C156:E156, 3), B161:D161, B161:D161, 0)&gt;0, SMALL('Raw Data'!C156:E156, 3), 0), 0)</f>
        <v>0</v>
      </c>
      <c r="V161">
        <f>IF(AND('Raw Data'!C156&lt;'Raw Data'!E156,'Raw Data'!O156&gt;'Raw Data'!P156),'Raw Data'!C156,IF(AND('Raw Data'!E156&lt;'Raw Data'!C156,'Raw Data'!P156&gt;'Raw Data'!O156),'Raw Data'!E156,0))</f>
        <v>0</v>
      </c>
      <c r="W161">
        <f>IF(AND('Raw Data'!C156&gt;'Raw Data'!E156,'Raw Data'!O156&gt;'Raw Data'!P156),'Raw Data'!C156,IF(AND('Raw Data'!E156&gt;'Raw Data'!C156,'Raw Data'!P156&gt;'Raw Data'!O156),'Raw Data'!E156,0))</f>
        <v>0</v>
      </c>
      <c r="X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Y161">
        <f>IF(AND('Raw Data'!D156&gt;4,'Raw Data'!O156&lt;'Raw Data'!P156),'Raw Data'!K156,IF(AND('Raw Data'!D156&gt;4,'Raw Data'!O156='Raw Data'!P156),0,IF('Raw Data'!O156='Raw Data'!P156,'Raw Data'!D156,0)))</f>
        <v>0</v>
      </c>
      <c r="Z161">
        <f>IF(AND('Raw Data'!D156&lt;4, 'Raw Data'!O156='Raw Data'!P156), 'Raw Data'!D156, 0)</f>
        <v>0</v>
      </c>
      <c r="AA161">
        <f t="shared" si="14"/>
        <v>0</v>
      </c>
      <c r="AB161">
        <f t="shared" si="15"/>
        <v>0</v>
      </c>
      <c r="AC161">
        <f t="shared" si="16"/>
        <v>0</v>
      </c>
    </row>
    <row r="162" spans="1:29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 'Raw Data'!O157&gt;'Raw Data'!P157), 'Raw Data'!C157, 0)</f>
        <v>0</v>
      </c>
      <c r="O162" t="b">
        <f>'Raw Data'!C157&lt;'Raw Data'!E157</f>
        <v>0</v>
      </c>
      <c r="P162">
        <f>IF(AND('Raw Data'!C157&gt;'Raw Data'!E157, 'Raw Data'!O157&gt;'Raw Data'!P157), 'Raw Data'!C157, 0)</f>
        <v>0</v>
      </c>
      <c r="Q162">
        <f>IF(AND('Raw Data'!C157&gt;'Raw Data'!E157, 'Raw Data'!O157&lt;'Raw Data'!P157), 'Raw Data'!E157, 0)</f>
        <v>0</v>
      </c>
      <c r="R162">
        <f>IF(AND('Raw Data'!C157&lt;'Raw Data'!E157, 'Raw Data'!O157&lt;'Raw Data'!P157), 'Raw Data'!E157, 0)</f>
        <v>0</v>
      </c>
      <c r="S162">
        <f>IF(ISNUMBER('Raw Data'!C157), IF(_xlfn.XLOOKUP(SMALL('Raw Data'!C157:E157, 1), B162:D162, B162:D162, 0)&gt;0, SMALL('Raw Data'!C157:E157, 1), 0), 0)</f>
        <v>0</v>
      </c>
      <c r="T162">
        <f>IF(ISNUMBER('Raw Data'!C157), IF(_xlfn.XLOOKUP(SMALL('Raw Data'!C157:E157, 2), B162:D162, B162:D162, 0)&gt;0, SMALL('Raw Data'!C157:E157, 2), 0), 0)</f>
        <v>0</v>
      </c>
      <c r="U162">
        <f>IF(ISNUMBER('Raw Data'!C157), IF(_xlfn.XLOOKUP(SMALL('Raw Data'!C157:E157, 3), B162:D162, B162:D162, 0)&gt;0, SMALL('Raw Data'!C157:E157, 3), 0), 0)</f>
        <v>0</v>
      </c>
      <c r="V162">
        <f>IF(AND('Raw Data'!C157&lt;'Raw Data'!E157,'Raw Data'!O157&gt;'Raw Data'!P157),'Raw Data'!C157,IF(AND('Raw Data'!E157&lt;'Raw Data'!C157,'Raw Data'!P157&gt;'Raw Data'!O157),'Raw Data'!E157,0))</f>
        <v>0</v>
      </c>
      <c r="W162">
        <f>IF(AND('Raw Data'!C157&gt;'Raw Data'!E157,'Raw Data'!O157&gt;'Raw Data'!P157),'Raw Data'!C157,IF(AND('Raw Data'!E157&gt;'Raw Data'!C157,'Raw Data'!P157&gt;'Raw Data'!O157),'Raw Data'!E157,0))</f>
        <v>0</v>
      </c>
      <c r="X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Y162">
        <f>IF(AND('Raw Data'!D157&gt;4,'Raw Data'!O157&lt;'Raw Data'!P157),'Raw Data'!K157,IF(AND('Raw Data'!D157&gt;4,'Raw Data'!O157='Raw Data'!P157),0,IF('Raw Data'!O157='Raw Data'!P157,'Raw Data'!D157,0)))</f>
        <v>0</v>
      </c>
      <c r="Z162">
        <f>IF(AND('Raw Data'!D157&lt;4, 'Raw Data'!O157='Raw Data'!P157), 'Raw Data'!D157, 0)</f>
        <v>0</v>
      </c>
      <c r="AA162">
        <f t="shared" si="14"/>
        <v>0</v>
      </c>
      <c r="AB162">
        <f t="shared" si="15"/>
        <v>0</v>
      </c>
      <c r="AC162">
        <f t="shared" si="16"/>
        <v>0</v>
      </c>
    </row>
    <row r="163" spans="1:29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 'Raw Data'!O158&gt;'Raw Data'!P158), 'Raw Data'!C158, 0)</f>
        <v>0</v>
      </c>
      <c r="O163" t="b">
        <f>'Raw Data'!C158&lt;'Raw Data'!E158</f>
        <v>0</v>
      </c>
      <c r="P163">
        <f>IF(AND('Raw Data'!C158&gt;'Raw Data'!E158, 'Raw Data'!O158&gt;'Raw Data'!P158), 'Raw Data'!C158, 0)</f>
        <v>0</v>
      </c>
      <c r="Q163">
        <f>IF(AND('Raw Data'!C158&gt;'Raw Data'!E158, 'Raw Data'!O158&lt;'Raw Data'!P158), 'Raw Data'!E158, 0)</f>
        <v>0</v>
      </c>
      <c r="R163">
        <f>IF(AND('Raw Data'!C158&lt;'Raw Data'!E158, 'Raw Data'!O158&lt;'Raw Data'!P158), 'Raw Data'!E158, 0)</f>
        <v>0</v>
      </c>
      <c r="S163">
        <f>IF(ISNUMBER('Raw Data'!C158), IF(_xlfn.XLOOKUP(SMALL('Raw Data'!C158:E158, 1), B163:D163, B163:D163, 0)&gt;0, SMALL('Raw Data'!C158:E158, 1), 0), 0)</f>
        <v>0</v>
      </c>
      <c r="T163">
        <f>IF(ISNUMBER('Raw Data'!C158), IF(_xlfn.XLOOKUP(SMALL('Raw Data'!C158:E158, 2), B163:D163, B163:D163, 0)&gt;0, SMALL('Raw Data'!C158:E158, 2), 0), 0)</f>
        <v>0</v>
      </c>
      <c r="U163">
        <f>IF(ISNUMBER('Raw Data'!C158), IF(_xlfn.XLOOKUP(SMALL('Raw Data'!C158:E158, 3), B163:D163, B163:D163, 0)&gt;0, SMALL('Raw Data'!C158:E158, 3), 0), 0)</f>
        <v>0</v>
      </c>
      <c r="V163">
        <f>IF(AND('Raw Data'!C158&lt;'Raw Data'!E158,'Raw Data'!O158&gt;'Raw Data'!P158),'Raw Data'!C158,IF(AND('Raw Data'!E158&lt;'Raw Data'!C158,'Raw Data'!P158&gt;'Raw Data'!O158),'Raw Data'!E158,0))</f>
        <v>0</v>
      </c>
      <c r="W163">
        <f>IF(AND('Raw Data'!C158&gt;'Raw Data'!E158,'Raw Data'!O158&gt;'Raw Data'!P158),'Raw Data'!C158,IF(AND('Raw Data'!E158&gt;'Raw Data'!C158,'Raw Data'!P158&gt;'Raw Data'!O158),'Raw Data'!E158,0))</f>
        <v>0</v>
      </c>
      <c r="X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Y163">
        <f>IF(AND('Raw Data'!D158&gt;4,'Raw Data'!O158&lt;'Raw Data'!P158),'Raw Data'!K158,IF(AND('Raw Data'!D158&gt;4,'Raw Data'!O158='Raw Data'!P158),0,IF('Raw Data'!O158='Raw Data'!P158,'Raw Data'!D158,0)))</f>
        <v>0</v>
      </c>
      <c r="Z163">
        <f>IF(AND('Raw Data'!D158&lt;4, 'Raw Data'!O158='Raw Data'!P158), 'Raw Data'!D158, 0)</f>
        <v>0</v>
      </c>
      <c r="AA163">
        <f t="shared" si="14"/>
        <v>0</v>
      </c>
      <c r="AB163">
        <f t="shared" si="15"/>
        <v>0</v>
      </c>
      <c r="AC163">
        <f t="shared" si="16"/>
        <v>0</v>
      </c>
    </row>
    <row r="164" spans="1:29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 'Raw Data'!O159&gt;'Raw Data'!P159), 'Raw Data'!C159, 0)</f>
        <v>0</v>
      </c>
      <c r="O164" t="b">
        <f>'Raw Data'!C159&lt;'Raw Data'!E159</f>
        <v>0</v>
      </c>
      <c r="P164">
        <f>IF(AND('Raw Data'!C159&gt;'Raw Data'!E159, 'Raw Data'!O159&gt;'Raw Data'!P159), 'Raw Data'!C159, 0)</f>
        <v>0</v>
      </c>
      <c r="Q164">
        <f>IF(AND('Raw Data'!C159&gt;'Raw Data'!E159, 'Raw Data'!O159&lt;'Raw Data'!P159), 'Raw Data'!E159, 0)</f>
        <v>0</v>
      </c>
      <c r="R164">
        <f>IF(AND('Raw Data'!C159&lt;'Raw Data'!E159, 'Raw Data'!O159&lt;'Raw Data'!P159), 'Raw Data'!E159, 0)</f>
        <v>0</v>
      </c>
      <c r="S164">
        <f>IF(ISNUMBER('Raw Data'!C159), IF(_xlfn.XLOOKUP(SMALL('Raw Data'!C159:E159, 1), B164:D164, B164:D164, 0)&gt;0, SMALL('Raw Data'!C159:E159, 1), 0), 0)</f>
        <v>0</v>
      </c>
      <c r="T164">
        <f>IF(ISNUMBER('Raw Data'!C159), IF(_xlfn.XLOOKUP(SMALL('Raw Data'!C159:E159, 2), B164:D164, B164:D164, 0)&gt;0, SMALL('Raw Data'!C159:E159, 2), 0), 0)</f>
        <v>0</v>
      </c>
      <c r="U164">
        <f>IF(ISNUMBER('Raw Data'!C159), IF(_xlfn.XLOOKUP(SMALL('Raw Data'!C159:E159, 3), B164:D164, B164:D164, 0)&gt;0, SMALL('Raw Data'!C159:E159, 3), 0), 0)</f>
        <v>0</v>
      </c>
      <c r="V164">
        <f>IF(AND('Raw Data'!C159&lt;'Raw Data'!E159,'Raw Data'!O159&gt;'Raw Data'!P159),'Raw Data'!C159,IF(AND('Raw Data'!E159&lt;'Raw Data'!C159,'Raw Data'!P159&gt;'Raw Data'!O159),'Raw Data'!E159,0))</f>
        <v>0</v>
      </c>
      <c r="W164">
        <f>IF(AND('Raw Data'!C159&gt;'Raw Data'!E159,'Raw Data'!O159&gt;'Raw Data'!P159),'Raw Data'!C159,IF(AND('Raw Data'!E159&gt;'Raw Data'!C159,'Raw Data'!P159&gt;'Raw Data'!O159),'Raw Data'!E159,0))</f>
        <v>0</v>
      </c>
      <c r="X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Y164">
        <f>IF(AND('Raw Data'!D159&gt;4,'Raw Data'!O159&lt;'Raw Data'!P159),'Raw Data'!K159,IF(AND('Raw Data'!D159&gt;4,'Raw Data'!O159='Raw Data'!P159),0,IF('Raw Data'!O159='Raw Data'!P159,'Raw Data'!D159,0)))</f>
        <v>0</v>
      </c>
      <c r="Z164">
        <f>IF(AND('Raw Data'!D159&lt;4, 'Raw Data'!O159='Raw Data'!P159), 'Raw Data'!D159, 0)</f>
        <v>0</v>
      </c>
      <c r="AA164">
        <f t="shared" si="14"/>
        <v>0</v>
      </c>
      <c r="AB164">
        <f t="shared" si="15"/>
        <v>0</v>
      </c>
      <c r="AC164">
        <f t="shared" si="16"/>
        <v>0</v>
      </c>
    </row>
    <row r="165" spans="1:29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 'Raw Data'!O160&gt;'Raw Data'!P160), 'Raw Data'!C160, 0)</f>
        <v>0</v>
      </c>
      <c r="O165" t="b">
        <f>'Raw Data'!C160&lt;'Raw Data'!E160</f>
        <v>0</v>
      </c>
      <c r="P165">
        <f>IF(AND('Raw Data'!C160&gt;'Raw Data'!E160, 'Raw Data'!O160&gt;'Raw Data'!P160), 'Raw Data'!C160, 0)</f>
        <v>0</v>
      </c>
      <c r="Q165">
        <f>IF(AND('Raw Data'!C160&gt;'Raw Data'!E160, 'Raw Data'!O160&lt;'Raw Data'!P160), 'Raw Data'!E160, 0)</f>
        <v>0</v>
      </c>
      <c r="R165">
        <f>IF(AND('Raw Data'!C160&lt;'Raw Data'!E160, 'Raw Data'!O160&lt;'Raw Data'!P160), 'Raw Data'!E160, 0)</f>
        <v>0</v>
      </c>
      <c r="S165">
        <f>IF(ISNUMBER('Raw Data'!C160), IF(_xlfn.XLOOKUP(SMALL('Raw Data'!C160:E160, 1), B165:D165, B165:D165, 0)&gt;0, SMALL('Raw Data'!C160:E160, 1), 0), 0)</f>
        <v>0</v>
      </c>
      <c r="T165">
        <f>IF(ISNUMBER('Raw Data'!C160), IF(_xlfn.XLOOKUP(SMALL('Raw Data'!C160:E160, 2), B165:D165, B165:D165, 0)&gt;0, SMALL('Raw Data'!C160:E160, 2), 0), 0)</f>
        <v>0</v>
      </c>
      <c r="U165">
        <f>IF(ISNUMBER('Raw Data'!C160), IF(_xlfn.XLOOKUP(SMALL('Raw Data'!C160:E160, 3), B165:D165, B165:D165, 0)&gt;0, SMALL('Raw Data'!C160:E160, 3), 0), 0)</f>
        <v>0</v>
      </c>
      <c r="V165">
        <f>IF(AND('Raw Data'!C160&lt;'Raw Data'!E160,'Raw Data'!O160&gt;'Raw Data'!P160),'Raw Data'!C160,IF(AND('Raw Data'!E160&lt;'Raw Data'!C160,'Raw Data'!P160&gt;'Raw Data'!O160),'Raw Data'!E160,0))</f>
        <v>0</v>
      </c>
      <c r="W165">
        <f>IF(AND('Raw Data'!C160&gt;'Raw Data'!E160,'Raw Data'!O160&gt;'Raw Data'!P160),'Raw Data'!C160,IF(AND('Raw Data'!E160&gt;'Raw Data'!C160,'Raw Data'!P160&gt;'Raw Data'!O160),'Raw Data'!E160,0))</f>
        <v>0</v>
      </c>
      <c r="X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Y165">
        <f>IF(AND('Raw Data'!D160&gt;4,'Raw Data'!O160&lt;'Raw Data'!P160),'Raw Data'!K160,IF(AND('Raw Data'!D160&gt;4,'Raw Data'!O160='Raw Data'!P160),0,IF('Raw Data'!O160='Raw Data'!P160,'Raw Data'!D160,0)))</f>
        <v>0</v>
      </c>
      <c r="Z165">
        <f>IF(AND('Raw Data'!D160&lt;4, 'Raw Data'!O160='Raw Data'!P160), 'Raw Data'!D160, 0)</f>
        <v>0</v>
      </c>
      <c r="AA165">
        <f t="shared" si="14"/>
        <v>0</v>
      </c>
      <c r="AB165">
        <f t="shared" si="15"/>
        <v>0</v>
      </c>
      <c r="AC165">
        <f t="shared" si="16"/>
        <v>0</v>
      </c>
    </row>
    <row r="166" spans="1:29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 'Raw Data'!O161&gt;'Raw Data'!P161), 'Raw Data'!C161, 0)</f>
        <v>0</v>
      </c>
      <c r="O166" t="b">
        <f>'Raw Data'!C161&lt;'Raw Data'!E161</f>
        <v>0</v>
      </c>
      <c r="P166">
        <f>IF(AND('Raw Data'!C161&gt;'Raw Data'!E161, 'Raw Data'!O161&gt;'Raw Data'!P161), 'Raw Data'!C161, 0)</f>
        <v>0</v>
      </c>
      <c r="Q166">
        <f>IF(AND('Raw Data'!C161&gt;'Raw Data'!E161, 'Raw Data'!O161&lt;'Raw Data'!P161), 'Raw Data'!E161, 0)</f>
        <v>0</v>
      </c>
      <c r="R166">
        <f>IF(AND('Raw Data'!C161&lt;'Raw Data'!E161, 'Raw Data'!O161&lt;'Raw Data'!P161), 'Raw Data'!E161, 0)</f>
        <v>0</v>
      </c>
      <c r="S166">
        <f>IF(ISNUMBER('Raw Data'!C161), IF(_xlfn.XLOOKUP(SMALL('Raw Data'!C161:E161, 1), B166:D166, B166:D166, 0)&gt;0, SMALL('Raw Data'!C161:E161, 1), 0), 0)</f>
        <v>0</v>
      </c>
      <c r="T166">
        <f>IF(ISNUMBER('Raw Data'!C161), IF(_xlfn.XLOOKUP(SMALL('Raw Data'!C161:E161, 2), B166:D166, B166:D166, 0)&gt;0, SMALL('Raw Data'!C161:E161, 2), 0), 0)</f>
        <v>0</v>
      </c>
      <c r="U166">
        <f>IF(ISNUMBER('Raw Data'!C161), IF(_xlfn.XLOOKUP(SMALL('Raw Data'!C161:E161, 3), B166:D166, B166:D166, 0)&gt;0, SMALL('Raw Data'!C161:E161, 3), 0), 0)</f>
        <v>0</v>
      </c>
      <c r="V166">
        <f>IF(AND('Raw Data'!C161&lt;'Raw Data'!E161,'Raw Data'!O161&gt;'Raw Data'!P161),'Raw Data'!C161,IF(AND('Raw Data'!E161&lt;'Raw Data'!C161,'Raw Data'!P161&gt;'Raw Data'!O161),'Raw Data'!E161,0))</f>
        <v>0</v>
      </c>
      <c r="W166">
        <f>IF(AND('Raw Data'!C161&gt;'Raw Data'!E161,'Raw Data'!O161&gt;'Raw Data'!P161),'Raw Data'!C161,IF(AND('Raw Data'!E161&gt;'Raw Data'!C161,'Raw Data'!P161&gt;'Raw Data'!O161),'Raw Data'!E161,0))</f>
        <v>0</v>
      </c>
      <c r="X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Y166">
        <f>IF(AND('Raw Data'!D161&gt;4,'Raw Data'!O161&lt;'Raw Data'!P161),'Raw Data'!K161,IF(AND('Raw Data'!D161&gt;4,'Raw Data'!O161='Raw Data'!P161),0,IF('Raw Data'!O161='Raw Data'!P161,'Raw Data'!D161,0)))</f>
        <v>0</v>
      </c>
      <c r="Z166">
        <f>IF(AND('Raw Data'!D161&lt;4, 'Raw Data'!O161='Raw Data'!P161), 'Raw Data'!D161, 0)</f>
        <v>0</v>
      </c>
      <c r="AA166">
        <f t="shared" si="14"/>
        <v>0</v>
      </c>
      <c r="AB166">
        <f t="shared" si="15"/>
        <v>0</v>
      </c>
      <c r="AC166">
        <f t="shared" si="16"/>
        <v>0</v>
      </c>
    </row>
    <row r="167" spans="1:29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 'Raw Data'!O162&gt;'Raw Data'!P162), 'Raw Data'!C162, 0)</f>
        <v>0</v>
      </c>
      <c r="O167" t="b">
        <f>'Raw Data'!C162&lt;'Raw Data'!E162</f>
        <v>0</v>
      </c>
      <c r="P167">
        <f>IF(AND('Raw Data'!C162&gt;'Raw Data'!E162, 'Raw Data'!O162&gt;'Raw Data'!P162), 'Raw Data'!C162, 0)</f>
        <v>0</v>
      </c>
      <c r="Q167">
        <f>IF(AND('Raw Data'!C162&gt;'Raw Data'!E162, 'Raw Data'!O162&lt;'Raw Data'!P162), 'Raw Data'!E162, 0)</f>
        <v>0</v>
      </c>
      <c r="R167">
        <f>IF(AND('Raw Data'!C162&lt;'Raw Data'!E162, 'Raw Data'!O162&lt;'Raw Data'!P162), 'Raw Data'!E162, 0)</f>
        <v>0</v>
      </c>
      <c r="S167">
        <f>IF(ISNUMBER('Raw Data'!C162), IF(_xlfn.XLOOKUP(SMALL('Raw Data'!C162:E162, 1), B167:D167, B167:D167, 0)&gt;0, SMALL('Raw Data'!C162:E162, 1), 0), 0)</f>
        <v>0</v>
      </c>
      <c r="T167">
        <f>IF(ISNUMBER('Raw Data'!C162), IF(_xlfn.XLOOKUP(SMALL('Raw Data'!C162:E162, 2), B167:D167, B167:D167, 0)&gt;0, SMALL('Raw Data'!C162:E162, 2), 0), 0)</f>
        <v>0</v>
      </c>
      <c r="U167">
        <f>IF(ISNUMBER('Raw Data'!C162), IF(_xlfn.XLOOKUP(SMALL('Raw Data'!C162:E162, 3), B167:D167, B167:D167, 0)&gt;0, SMALL('Raw Data'!C162:E162, 3), 0), 0)</f>
        <v>0</v>
      </c>
      <c r="V167">
        <f>IF(AND('Raw Data'!C162&lt;'Raw Data'!E162,'Raw Data'!O162&gt;'Raw Data'!P162),'Raw Data'!C162,IF(AND('Raw Data'!E162&lt;'Raw Data'!C162,'Raw Data'!P162&gt;'Raw Data'!O162),'Raw Data'!E162,0))</f>
        <v>0</v>
      </c>
      <c r="W167">
        <f>IF(AND('Raw Data'!C162&gt;'Raw Data'!E162,'Raw Data'!O162&gt;'Raw Data'!P162),'Raw Data'!C162,IF(AND('Raw Data'!E162&gt;'Raw Data'!C162,'Raw Data'!P162&gt;'Raw Data'!O162),'Raw Data'!E162,0))</f>
        <v>0</v>
      </c>
      <c r="X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Y167">
        <f>IF(AND('Raw Data'!D162&gt;4,'Raw Data'!O162&lt;'Raw Data'!P162),'Raw Data'!K162,IF(AND('Raw Data'!D162&gt;4,'Raw Data'!O162='Raw Data'!P162),0,IF('Raw Data'!O162='Raw Data'!P162,'Raw Data'!D162,0)))</f>
        <v>0</v>
      </c>
      <c r="Z167">
        <f>IF(AND('Raw Data'!D162&lt;4, 'Raw Data'!O162='Raw Data'!P162), 'Raw Data'!D162, 0)</f>
        <v>0</v>
      </c>
      <c r="AA167">
        <f t="shared" si="14"/>
        <v>0</v>
      </c>
      <c r="AB167">
        <f t="shared" si="15"/>
        <v>0</v>
      </c>
      <c r="AC167">
        <f t="shared" si="16"/>
        <v>0</v>
      </c>
    </row>
    <row r="168" spans="1:29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 'Raw Data'!O163&gt;'Raw Data'!P163), 'Raw Data'!C163, 0)</f>
        <v>0</v>
      </c>
      <c r="O168" t="b">
        <f>'Raw Data'!C163&lt;'Raw Data'!E163</f>
        <v>0</v>
      </c>
      <c r="P168">
        <f>IF(AND('Raw Data'!C163&gt;'Raw Data'!E163, 'Raw Data'!O163&gt;'Raw Data'!P163), 'Raw Data'!C163, 0)</f>
        <v>0</v>
      </c>
      <c r="Q168">
        <f>IF(AND('Raw Data'!C163&gt;'Raw Data'!E163, 'Raw Data'!O163&lt;'Raw Data'!P163), 'Raw Data'!E163, 0)</f>
        <v>0</v>
      </c>
      <c r="R168">
        <f>IF(AND('Raw Data'!C163&lt;'Raw Data'!E163, 'Raw Data'!O163&lt;'Raw Data'!P163), 'Raw Data'!E163, 0)</f>
        <v>0</v>
      </c>
      <c r="S168">
        <f>IF(ISNUMBER('Raw Data'!C163), IF(_xlfn.XLOOKUP(SMALL('Raw Data'!C163:E163, 1), B168:D168, B168:D168, 0)&gt;0, SMALL('Raw Data'!C163:E163, 1), 0), 0)</f>
        <v>0</v>
      </c>
      <c r="T168">
        <f>IF(ISNUMBER('Raw Data'!C163), IF(_xlfn.XLOOKUP(SMALL('Raw Data'!C163:E163, 2), B168:D168, B168:D168, 0)&gt;0, SMALL('Raw Data'!C163:E163, 2), 0), 0)</f>
        <v>0</v>
      </c>
      <c r="U168">
        <f>IF(ISNUMBER('Raw Data'!C163), IF(_xlfn.XLOOKUP(SMALL('Raw Data'!C163:E163, 3), B168:D168, B168:D168, 0)&gt;0, SMALL('Raw Data'!C163:E163, 3), 0), 0)</f>
        <v>0</v>
      </c>
      <c r="V168">
        <f>IF(AND('Raw Data'!C163&lt;'Raw Data'!E163,'Raw Data'!O163&gt;'Raw Data'!P163),'Raw Data'!C163,IF(AND('Raw Data'!E163&lt;'Raw Data'!C163,'Raw Data'!P163&gt;'Raw Data'!O163),'Raw Data'!E163,0))</f>
        <v>0</v>
      </c>
      <c r="W168">
        <f>IF(AND('Raw Data'!C163&gt;'Raw Data'!E163,'Raw Data'!O163&gt;'Raw Data'!P163),'Raw Data'!C163,IF(AND('Raw Data'!E163&gt;'Raw Data'!C163,'Raw Data'!P163&gt;'Raw Data'!O163),'Raw Data'!E163,0))</f>
        <v>0</v>
      </c>
      <c r="X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Y168">
        <f>IF(AND('Raw Data'!D163&gt;4,'Raw Data'!O163&lt;'Raw Data'!P163),'Raw Data'!K163,IF(AND('Raw Data'!D163&gt;4,'Raw Data'!O163='Raw Data'!P163),0,IF('Raw Data'!O163='Raw Data'!P163,'Raw Data'!D163,0)))</f>
        <v>0</v>
      </c>
      <c r="Z168">
        <f>IF(AND('Raw Data'!D163&lt;4, 'Raw Data'!O163='Raw Data'!P163), 'Raw Data'!D163, 0)</f>
        <v>0</v>
      </c>
      <c r="AA168">
        <f t="shared" si="14"/>
        <v>0</v>
      </c>
      <c r="AB168">
        <f t="shared" si="15"/>
        <v>0</v>
      </c>
      <c r="AC168">
        <f t="shared" si="16"/>
        <v>0</v>
      </c>
    </row>
    <row r="169" spans="1:29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 'Raw Data'!O164&gt;'Raw Data'!P164), 'Raw Data'!C164, 0)</f>
        <v>0</v>
      </c>
      <c r="O169" t="b">
        <f>'Raw Data'!C164&lt;'Raw Data'!E164</f>
        <v>0</v>
      </c>
      <c r="P169">
        <f>IF(AND('Raw Data'!C164&gt;'Raw Data'!E164, 'Raw Data'!O164&gt;'Raw Data'!P164), 'Raw Data'!C164, 0)</f>
        <v>0</v>
      </c>
      <c r="Q169">
        <f>IF(AND('Raw Data'!C164&gt;'Raw Data'!E164, 'Raw Data'!O164&lt;'Raw Data'!P164), 'Raw Data'!E164, 0)</f>
        <v>0</v>
      </c>
      <c r="R169">
        <f>IF(AND('Raw Data'!C164&lt;'Raw Data'!E164, 'Raw Data'!O164&lt;'Raw Data'!P164), 'Raw Data'!E164, 0)</f>
        <v>0</v>
      </c>
      <c r="S169">
        <f>IF(ISNUMBER('Raw Data'!C164), IF(_xlfn.XLOOKUP(SMALL('Raw Data'!C164:E164, 1), B169:D169, B169:D169, 0)&gt;0, SMALL('Raw Data'!C164:E164, 1), 0), 0)</f>
        <v>0</v>
      </c>
      <c r="T169">
        <f>IF(ISNUMBER('Raw Data'!C164), IF(_xlfn.XLOOKUP(SMALL('Raw Data'!C164:E164, 2), B169:D169, B169:D169, 0)&gt;0, SMALL('Raw Data'!C164:E164, 2), 0), 0)</f>
        <v>0</v>
      </c>
      <c r="U169">
        <f>IF(ISNUMBER('Raw Data'!C164), IF(_xlfn.XLOOKUP(SMALL('Raw Data'!C164:E164, 3), B169:D169, B169:D169, 0)&gt;0, SMALL('Raw Data'!C164:E164, 3), 0), 0)</f>
        <v>0</v>
      </c>
      <c r="V169">
        <f>IF(AND('Raw Data'!C164&lt;'Raw Data'!E164,'Raw Data'!O164&gt;'Raw Data'!P164),'Raw Data'!C164,IF(AND('Raw Data'!E164&lt;'Raw Data'!C164,'Raw Data'!P164&gt;'Raw Data'!O164),'Raw Data'!E164,0))</f>
        <v>0</v>
      </c>
      <c r="W169">
        <f>IF(AND('Raw Data'!C164&gt;'Raw Data'!E164,'Raw Data'!O164&gt;'Raw Data'!P164),'Raw Data'!C164,IF(AND('Raw Data'!E164&gt;'Raw Data'!C164,'Raw Data'!P164&gt;'Raw Data'!O164),'Raw Data'!E164,0))</f>
        <v>0</v>
      </c>
      <c r="X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Y169">
        <f>IF(AND('Raw Data'!D164&gt;4,'Raw Data'!O164&lt;'Raw Data'!P164),'Raw Data'!K164,IF(AND('Raw Data'!D164&gt;4,'Raw Data'!O164='Raw Data'!P164),0,IF('Raw Data'!O164='Raw Data'!P164,'Raw Data'!D164,0)))</f>
        <v>0</v>
      </c>
      <c r="Z169">
        <f>IF(AND('Raw Data'!D164&lt;4, 'Raw Data'!O164='Raw Data'!P164), 'Raw Data'!D164, 0)</f>
        <v>0</v>
      </c>
      <c r="AA169">
        <f t="shared" si="14"/>
        <v>0</v>
      </c>
      <c r="AB169">
        <f t="shared" si="15"/>
        <v>0</v>
      </c>
      <c r="AC169">
        <f t="shared" si="16"/>
        <v>0</v>
      </c>
    </row>
    <row r="170" spans="1:29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 'Raw Data'!O165&gt;'Raw Data'!P165), 'Raw Data'!C165, 0)</f>
        <v>0</v>
      </c>
      <c r="O170" t="b">
        <f>'Raw Data'!C165&lt;'Raw Data'!E165</f>
        <v>0</v>
      </c>
      <c r="P170">
        <f>IF(AND('Raw Data'!C165&gt;'Raw Data'!E165, 'Raw Data'!O165&gt;'Raw Data'!P165), 'Raw Data'!C165, 0)</f>
        <v>0</v>
      </c>
      <c r="Q170">
        <f>IF(AND('Raw Data'!C165&gt;'Raw Data'!E165, 'Raw Data'!O165&lt;'Raw Data'!P165), 'Raw Data'!E165, 0)</f>
        <v>0</v>
      </c>
      <c r="R170">
        <f>IF(AND('Raw Data'!C165&lt;'Raw Data'!E165, 'Raw Data'!O165&lt;'Raw Data'!P165), 'Raw Data'!E165, 0)</f>
        <v>0</v>
      </c>
      <c r="S170">
        <f>IF(ISNUMBER('Raw Data'!C165), IF(_xlfn.XLOOKUP(SMALL('Raw Data'!C165:E165, 1), B170:D170, B170:D170, 0)&gt;0, SMALL('Raw Data'!C165:E165, 1), 0), 0)</f>
        <v>0</v>
      </c>
      <c r="T170">
        <f>IF(ISNUMBER('Raw Data'!C165), IF(_xlfn.XLOOKUP(SMALL('Raw Data'!C165:E165, 2), B170:D170, B170:D170, 0)&gt;0, SMALL('Raw Data'!C165:E165, 2), 0), 0)</f>
        <v>0</v>
      </c>
      <c r="U170">
        <f>IF(ISNUMBER('Raw Data'!C165), IF(_xlfn.XLOOKUP(SMALL('Raw Data'!C165:E165, 3), B170:D170, B170:D170, 0)&gt;0, SMALL('Raw Data'!C165:E165, 3), 0), 0)</f>
        <v>0</v>
      </c>
      <c r="V170">
        <f>IF(AND('Raw Data'!C165&lt;'Raw Data'!E165,'Raw Data'!O165&gt;'Raw Data'!P165),'Raw Data'!C165,IF(AND('Raw Data'!E165&lt;'Raw Data'!C165,'Raw Data'!P165&gt;'Raw Data'!O165),'Raw Data'!E165,0))</f>
        <v>0</v>
      </c>
      <c r="W170">
        <f>IF(AND('Raw Data'!C165&gt;'Raw Data'!E165,'Raw Data'!O165&gt;'Raw Data'!P165),'Raw Data'!C165,IF(AND('Raw Data'!E165&gt;'Raw Data'!C165,'Raw Data'!P165&gt;'Raw Data'!O165),'Raw Data'!E165,0))</f>
        <v>0</v>
      </c>
      <c r="X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Y170">
        <f>IF(AND('Raw Data'!D165&gt;4,'Raw Data'!O165&lt;'Raw Data'!P165),'Raw Data'!K165,IF(AND('Raw Data'!D165&gt;4,'Raw Data'!O165='Raw Data'!P165),0,IF('Raw Data'!O165='Raw Data'!P165,'Raw Data'!D165,0)))</f>
        <v>0</v>
      </c>
      <c r="Z170">
        <f>IF(AND('Raw Data'!D165&lt;4, 'Raw Data'!O165='Raw Data'!P165), 'Raw Data'!D165, 0)</f>
        <v>0</v>
      </c>
      <c r="AA170">
        <f t="shared" si="14"/>
        <v>0</v>
      </c>
      <c r="AB170">
        <f t="shared" si="15"/>
        <v>0</v>
      </c>
      <c r="AC170">
        <f t="shared" si="16"/>
        <v>0</v>
      </c>
    </row>
    <row r="171" spans="1:29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 'Raw Data'!O166&gt;'Raw Data'!P166), 'Raw Data'!C166, 0)</f>
        <v>0</v>
      </c>
      <c r="O171" t="b">
        <f>'Raw Data'!C166&lt;'Raw Data'!E166</f>
        <v>0</v>
      </c>
      <c r="P171">
        <f>IF(AND('Raw Data'!C166&gt;'Raw Data'!E166, 'Raw Data'!O166&gt;'Raw Data'!P166), 'Raw Data'!C166, 0)</f>
        <v>0</v>
      </c>
      <c r="Q171">
        <f>IF(AND('Raw Data'!C166&gt;'Raw Data'!E166, 'Raw Data'!O166&lt;'Raw Data'!P166), 'Raw Data'!E166, 0)</f>
        <v>0</v>
      </c>
      <c r="R171">
        <f>IF(AND('Raw Data'!C166&lt;'Raw Data'!E166, 'Raw Data'!O166&lt;'Raw Data'!P166), 'Raw Data'!E166, 0)</f>
        <v>0</v>
      </c>
      <c r="S171">
        <f>IF(ISNUMBER('Raw Data'!C166), IF(_xlfn.XLOOKUP(SMALL('Raw Data'!C166:E166, 1), B171:D171, B171:D171, 0)&gt;0, SMALL('Raw Data'!C166:E166, 1), 0), 0)</f>
        <v>0</v>
      </c>
      <c r="T171">
        <f>IF(ISNUMBER('Raw Data'!C166), IF(_xlfn.XLOOKUP(SMALL('Raw Data'!C166:E166, 2), B171:D171, B171:D171, 0)&gt;0, SMALL('Raw Data'!C166:E166, 2), 0), 0)</f>
        <v>0</v>
      </c>
      <c r="U171">
        <f>IF(ISNUMBER('Raw Data'!C166), IF(_xlfn.XLOOKUP(SMALL('Raw Data'!C166:E166, 3), B171:D171, B171:D171, 0)&gt;0, SMALL('Raw Data'!C166:E166, 3), 0), 0)</f>
        <v>0</v>
      </c>
      <c r="V171">
        <f>IF(AND('Raw Data'!C166&lt;'Raw Data'!E166,'Raw Data'!O166&gt;'Raw Data'!P166),'Raw Data'!C166,IF(AND('Raw Data'!E166&lt;'Raw Data'!C166,'Raw Data'!P166&gt;'Raw Data'!O166),'Raw Data'!E166,0))</f>
        <v>0</v>
      </c>
      <c r="W171">
        <f>IF(AND('Raw Data'!C166&gt;'Raw Data'!E166,'Raw Data'!O166&gt;'Raw Data'!P166),'Raw Data'!C166,IF(AND('Raw Data'!E166&gt;'Raw Data'!C166,'Raw Data'!P166&gt;'Raw Data'!O166),'Raw Data'!E166,0))</f>
        <v>0</v>
      </c>
      <c r="X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Y171">
        <f>IF(AND('Raw Data'!D166&gt;4,'Raw Data'!O166&lt;'Raw Data'!P166),'Raw Data'!K166,IF(AND('Raw Data'!D166&gt;4,'Raw Data'!O166='Raw Data'!P166),0,IF('Raw Data'!O166='Raw Data'!P166,'Raw Data'!D166,0)))</f>
        <v>0</v>
      </c>
      <c r="Z171">
        <f>IF(AND('Raw Data'!D166&lt;4, 'Raw Data'!O166='Raw Data'!P166), 'Raw Data'!D166, 0)</f>
        <v>0</v>
      </c>
      <c r="AA171">
        <f t="shared" si="14"/>
        <v>0</v>
      </c>
      <c r="AB171">
        <f t="shared" si="15"/>
        <v>0</v>
      </c>
      <c r="AC171">
        <f t="shared" si="16"/>
        <v>0</v>
      </c>
    </row>
    <row r="172" spans="1:29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 'Raw Data'!O167&gt;'Raw Data'!P167), 'Raw Data'!C167, 0)</f>
        <v>0</v>
      </c>
      <c r="O172" t="b">
        <f>'Raw Data'!C167&lt;'Raw Data'!E167</f>
        <v>0</v>
      </c>
      <c r="P172">
        <f>IF(AND('Raw Data'!C167&gt;'Raw Data'!E167, 'Raw Data'!O167&gt;'Raw Data'!P167), 'Raw Data'!C167, 0)</f>
        <v>0</v>
      </c>
      <c r="Q172">
        <f>IF(AND('Raw Data'!C167&gt;'Raw Data'!E167, 'Raw Data'!O167&lt;'Raw Data'!P167), 'Raw Data'!E167, 0)</f>
        <v>0</v>
      </c>
      <c r="R172">
        <f>IF(AND('Raw Data'!C167&lt;'Raw Data'!E167, 'Raw Data'!O167&lt;'Raw Data'!P167), 'Raw Data'!E167, 0)</f>
        <v>0</v>
      </c>
      <c r="S172">
        <f>IF(ISNUMBER('Raw Data'!C167), IF(_xlfn.XLOOKUP(SMALL('Raw Data'!C167:E167, 1), B172:D172, B172:D172, 0)&gt;0, SMALL('Raw Data'!C167:E167, 1), 0), 0)</f>
        <v>0</v>
      </c>
      <c r="T172">
        <f>IF(ISNUMBER('Raw Data'!C167), IF(_xlfn.XLOOKUP(SMALL('Raw Data'!C167:E167, 2), B172:D172, B172:D172, 0)&gt;0, SMALL('Raw Data'!C167:E167, 2), 0), 0)</f>
        <v>0</v>
      </c>
      <c r="U172">
        <f>IF(ISNUMBER('Raw Data'!C167), IF(_xlfn.XLOOKUP(SMALL('Raw Data'!C167:E167, 3), B172:D172, B172:D172, 0)&gt;0, SMALL('Raw Data'!C167:E167, 3), 0), 0)</f>
        <v>0</v>
      </c>
      <c r="V172">
        <f>IF(AND('Raw Data'!C167&lt;'Raw Data'!E167,'Raw Data'!O167&gt;'Raw Data'!P167),'Raw Data'!C167,IF(AND('Raw Data'!E167&lt;'Raw Data'!C167,'Raw Data'!P167&gt;'Raw Data'!O167),'Raw Data'!E167,0))</f>
        <v>0</v>
      </c>
      <c r="W172">
        <f>IF(AND('Raw Data'!C167&gt;'Raw Data'!E167,'Raw Data'!O167&gt;'Raw Data'!P167),'Raw Data'!C167,IF(AND('Raw Data'!E167&gt;'Raw Data'!C167,'Raw Data'!P167&gt;'Raw Data'!O167),'Raw Data'!E167,0))</f>
        <v>0</v>
      </c>
      <c r="X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Y172">
        <f>IF(AND('Raw Data'!D167&gt;4,'Raw Data'!O167&lt;'Raw Data'!P167),'Raw Data'!K167,IF(AND('Raw Data'!D167&gt;4,'Raw Data'!O167='Raw Data'!P167),0,IF('Raw Data'!O167='Raw Data'!P167,'Raw Data'!D167,0)))</f>
        <v>0</v>
      </c>
      <c r="Z172">
        <f>IF(AND('Raw Data'!D167&lt;4, 'Raw Data'!O167='Raw Data'!P167), 'Raw Data'!D167, 0)</f>
        <v>0</v>
      </c>
      <c r="AA172">
        <f t="shared" si="14"/>
        <v>0</v>
      </c>
      <c r="AB172">
        <f t="shared" si="15"/>
        <v>0</v>
      </c>
      <c r="AC172">
        <f t="shared" si="16"/>
        <v>0</v>
      </c>
    </row>
    <row r="173" spans="1:29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 'Raw Data'!O168&gt;'Raw Data'!P168), 'Raw Data'!C168, 0)</f>
        <v>0</v>
      </c>
      <c r="O173" t="b">
        <f>'Raw Data'!C168&lt;'Raw Data'!E168</f>
        <v>0</v>
      </c>
      <c r="P173">
        <f>IF(AND('Raw Data'!C168&gt;'Raw Data'!E168, 'Raw Data'!O168&gt;'Raw Data'!P168), 'Raw Data'!C168, 0)</f>
        <v>0</v>
      </c>
      <c r="Q173">
        <f>IF(AND('Raw Data'!C168&gt;'Raw Data'!E168, 'Raw Data'!O168&lt;'Raw Data'!P168), 'Raw Data'!E168, 0)</f>
        <v>0</v>
      </c>
      <c r="R173">
        <f>IF(AND('Raw Data'!C168&lt;'Raw Data'!E168, 'Raw Data'!O168&lt;'Raw Data'!P168), 'Raw Data'!E168, 0)</f>
        <v>0</v>
      </c>
      <c r="S173">
        <f>IF(ISNUMBER('Raw Data'!C168), IF(_xlfn.XLOOKUP(SMALL('Raw Data'!C168:E168, 1), B173:D173, B173:D173, 0)&gt;0, SMALL('Raw Data'!C168:E168, 1), 0), 0)</f>
        <v>0</v>
      </c>
      <c r="T173">
        <f>IF(ISNUMBER('Raw Data'!C168), IF(_xlfn.XLOOKUP(SMALL('Raw Data'!C168:E168, 2), B173:D173, B173:D173, 0)&gt;0, SMALL('Raw Data'!C168:E168, 2), 0), 0)</f>
        <v>0</v>
      </c>
      <c r="U173">
        <f>IF(ISNUMBER('Raw Data'!C168), IF(_xlfn.XLOOKUP(SMALL('Raw Data'!C168:E168, 3), B173:D173, B173:D173, 0)&gt;0, SMALL('Raw Data'!C168:E168, 3), 0), 0)</f>
        <v>0</v>
      </c>
      <c r="V173">
        <f>IF(AND('Raw Data'!C168&lt;'Raw Data'!E168,'Raw Data'!O168&gt;'Raw Data'!P168),'Raw Data'!C168,IF(AND('Raw Data'!E168&lt;'Raw Data'!C168,'Raw Data'!P168&gt;'Raw Data'!O168),'Raw Data'!E168,0))</f>
        <v>0</v>
      </c>
      <c r="W173">
        <f>IF(AND('Raw Data'!C168&gt;'Raw Data'!E168,'Raw Data'!O168&gt;'Raw Data'!P168),'Raw Data'!C168,IF(AND('Raw Data'!E168&gt;'Raw Data'!C168,'Raw Data'!P168&gt;'Raw Data'!O168),'Raw Data'!E168,0))</f>
        <v>0</v>
      </c>
      <c r="X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Y173">
        <f>IF(AND('Raw Data'!D168&gt;4,'Raw Data'!O168&lt;'Raw Data'!P168),'Raw Data'!K168,IF(AND('Raw Data'!D168&gt;4,'Raw Data'!O168='Raw Data'!P168),0,IF('Raw Data'!O168='Raw Data'!P168,'Raw Data'!D168,0)))</f>
        <v>0</v>
      </c>
      <c r="Z173">
        <f>IF(AND('Raw Data'!D168&lt;4, 'Raw Data'!O168='Raw Data'!P168), 'Raw Data'!D168, 0)</f>
        <v>0</v>
      </c>
      <c r="AA173">
        <f t="shared" si="14"/>
        <v>0</v>
      </c>
      <c r="AB173">
        <f t="shared" si="15"/>
        <v>0</v>
      </c>
      <c r="AC173">
        <f t="shared" si="16"/>
        <v>0</v>
      </c>
    </row>
    <row r="174" spans="1:29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 'Raw Data'!O169&gt;'Raw Data'!P169), 'Raw Data'!C169, 0)</f>
        <v>0</v>
      </c>
      <c r="O174" t="b">
        <f>'Raw Data'!C169&lt;'Raw Data'!E169</f>
        <v>0</v>
      </c>
      <c r="P174">
        <f>IF(AND('Raw Data'!C169&gt;'Raw Data'!E169, 'Raw Data'!O169&gt;'Raw Data'!P169), 'Raw Data'!C169, 0)</f>
        <v>0</v>
      </c>
      <c r="Q174">
        <f>IF(AND('Raw Data'!C169&gt;'Raw Data'!E169, 'Raw Data'!O169&lt;'Raw Data'!P169), 'Raw Data'!E169, 0)</f>
        <v>0</v>
      </c>
      <c r="R174">
        <f>IF(AND('Raw Data'!C169&lt;'Raw Data'!E169, 'Raw Data'!O169&lt;'Raw Data'!P169), 'Raw Data'!E169, 0)</f>
        <v>0</v>
      </c>
      <c r="S174">
        <f>IF(ISNUMBER('Raw Data'!C169), IF(_xlfn.XLOOKUP(SMALL('Raw Data'!C169:E169, 1), B174:D174, B174:D174, 0)&gt;0, SMALL('Raw Data'!C169:E169, 1), 0), 0)</f>
        <v>0</v>
      </c>
      <c r="T174">
        <f>IF(ISNUMBER('Raw Data'!C169), IF(_xlfn.XLOOKUP(SMALL('Raw Data'!C169:E169, 2), B174:D174, B174:D174, 0)&gt;0, SMALL('Raw Data'!C169:E169, 2), 0), 0)</f>
        <v>0</v>
      </c>
      <c r="U174">
        <f>IF(ISNUMBER('Raw Data'!C169), IF(_xlfn.XLOOKUP(SMALL('Raw Data'!C169:E169, 3), B174:D174, B174:D174, 0)&gt;0, SMALL('Raw Data'!C169:E169, 3), 0), 0)</f>
        <v>0</v>
      </c>
      <c r="V174">
        <f>IF(AND('Raw Data'!C169&lt;'Raw Data'!E169,'Raw Data'!O169&gt;'Raw Data'!P169),'Raw Data'!C169,IF(AND('Raw Data'!E169&lt;'Raw Data'!C169,'Raw Data'!P169&gt;'Raw Data'!O169),'Raw Data'!E169,0))</f>
        <v>0</v>
      </c>
      <c r="W174">
        <f>IF(AND('Raw Data'!C169&gt;'Raw Data'!E169,'Raw Data'!O169&gt;'Raw Data'!P169),'Raw Data'!C169,IF(AND('Raw Data'!E169&gt;'Raw Data'!C169,'Raw Data'!P169&gt;'Raw Data'!O169),'Raw Data'!E169,0))</f>
        <v>0</v>
      </c>
      <c r="X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Y174">
        <f>IF(AND('Raw Data'!D169&gt;4,'Raw Data'!O169&lt;'Raw Data'!P169),'Raw Data'!K169,IF(AND('Raw Data'!D169&gt;4,'Raw Data'!O169='Raw Data'!P169),0,IF('Raw Data'!O169='Raw Data'!P169,'Raw Data'!D169,0)))</f>
        <v>0</v>
      </c>
      <c r="Z174">
        <f>IF(AND('Raw Data'!D169&lt;4, 'Raw Data'!O169='Raw Data'!P169), 'Raw Data'!D169, 0)</f>
        <v>0</v>
      </c>
      <c r="AA174">
        <f t="shared" si="14"/>
        <v>0</v>
      </c>
      <c r="AB174">
        <f t="shared" si="15"/>
        <v>0</v>
      </c>
      <c r="AC174">
        <f t="shared" si="16"/>
        <v>0</v>
      </c>
    </row>
    <row r="175" spans="1:29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 'Raw Data'!O170&gt;'Raw Data'!P170), 'Raw Data'!C170, 0)</f>
        <v>0</v>
      </c>
      <c r="O175" t="b">
        <f>'Raw Data'!C170&lt;'Raw Data'!E170</f>
        <v>0</v>
      </c>
      <c r="P175">
        <f>IF(AND('Raw Data'!C170&gt;'Raw Data'!E170, 'Raw Data'!O170&gt;'Raw Data'!P170), 'Raw Data'!C170, 0)</f>
        <v>0</v>
      </c>
      <c r="Q175">
        <f>IF(AND('Raw Data'!C170&gt;'Raw Data'!E170, 'Raw Data'!O170&lt;'Raw Data'!P170), 'Raw Data'!E170, 0)</f>
        <v>0</v>
      </c>
      <c r="R175">
        <f>IF(AND('Raw Data'!C170&lt;'Raw Data'!E170, 'Raw Data'!O170&lt;'Raw Data'!P170), 'Raw Data'!E170, 0)</f>
        <v>0</v>
      </c>
      <c r="S175">
        <f>IF(ISNUMBER('Raw Data'!C170), IF(_xlfn.XLOOKUP(SMALL('Raw Data'!C170:E170, 1), B175:D175, B175:D175, 0)&gt;0, SMALL('Raw Data'!C170:E170, 1), 0), 0)</f>
        <v>0</v>
      </c>
      <c r="T175">
        <f>IF(ISNUMBER('Raw Data'!C170), IF(_xlfn.XLOOKUP(SMALL('Raw Data'!C170:E170, 2), B175:D175, B175:D175, 0)&gt;0, SMALL('Raw Data'!C170:E170, 2), 0), 0)</f>
        <v>0</v>
      </c>
      <c r="U175">
        <f>IF(ISNUMBER('Raw Data'!C170), IF(_xlfn.XLOOKUP(SMALL('Raw Data'!C170:E170, 3), B175:D175, B175:D175, 0)&gt;0, SMALL('Raw Data'!C170:E170, 3), 0), 0)</f>
        <v>0</v>
      </c>
      <c r="V175">
        <f>IF(AND('Raw Data'!C170&lt;'Raw Data'!E170,'Raw Data'!O170&gt;'Raw Data'!P170),'Raw Data'!C170,IF(AND('Raw Data'!E170&lt;'Raw Data'!C170,'Raw Data'!P170&gt;'Raw Data'!O170),'Raw Data'!E170,0))</f>
        <v>0</v>
      </c>
      <c r="W175">
        <f>IF(AND('Raw Data'!C170&gt;'Raw Data'!E170,'Raw Data'!O170&gt;'Raw Data'!P170),'Raw Data'!C170,IF(AND('Raw Data'!E170&gt;'Raw Data'!C170,'Raw Data'!P170&gt;'Raw Data'!O170),'Raw Data'!E170,0))</f>
        <v>0</v>
      </c>
      <c r="X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Y175">
        <f>IF(AND('Raw Data'!D170&gt;4,'Raw Data'!O170&lt;'Raw Data'!P170),'Raw Data'!K170,IF(AND('Raw Data'!D170&gt;4,'Raw Data'!O170='Raw Data'!P170),0,IF('Raw Data'!O170='Raw Data'!P170,'Raw Data'!D170,0)))</f>
        <v>0</v>
      </c>
      <c r="Z175">
        <f>IF(AND('Raw Data'!D170&lt;4, 'Raw Data'!O170='Raw Data'!P170), 'Raw Data'!D170, 0)</f>
        <v>0</v>
      </c>
      <c r="AA175">
        <f t="shared" si="14"/>
        <v>0</v>
      </c>
      <c r="AB175">
        <f t="shared" si="15"/>
        <v>0</v>
      </c>
      <c r="AC175">
        <f t="shared" si="16"/>
        <v>0</v>
      </c>
    </row>
    <row r="176" spans="1:29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 'Raw Data'!O171&gt;'Raw Data'!P171), 'Raw Data'!C171, 0)</f>
        <v>0</v>
      </c>
      <c r="O176" t="b">
        <f>'Raw Data'!C171&lt;'Raw Data'!E171</f>
        <v>0</v>
      </c>
      <c r="P176">
        <f>IF(AND('Raw Data'!C171&gt;'Raw Data'!E171, 'Raw Data'!O171&gt;'Raw Data'!P171), 'Raw Data'!C171, 0)</f>
        <v>0</v>
      </c>
      <c r="Q176">
        <f>IF(AND('Raw Data'!C171&gt;'Raw Data'!E171, 'Raw Data'!O171&lt;'Raw Data'!P171), 'Raw Data'!E171, 0)</f>
        <v>0</v>
      </c>
      <c r="R176">
        <f>IF(AND('Raw Data'!C171&lt;'Raw Data'!E171, 'Raw Data'!O171&lt;'Raw Data'!P171), 'Raw Data'!E171, 0)</f>
        <v>0</v>
      </c>
      <c r="S176">
        <f>IF(ISNUMBER('Raw Data'!C171), IF(_xlfn.XLOOKUP(SMALL('Raw Data'!C171:E171, 1), B176:D176, B176:D176, 0)&gt;0, SMALL('Raw Data'!C171:E171, 1), 0), 0)</f>
        <v>0</v>
      </c>
      <c r="T176">
        <f>IF(ISNUMBER('Raw Data'!C171), IF(_xlfn.XLOOKUP(SMALL('Raw Data'!C171:E171, 2), B176:D176, B176:D176, 0)&gt;0, SMALL('Raw Data'!C171:E171, 2), 0), 0)</f>
        <v>0</v>
      </c>
      <c r="U176">
        <f>IF(ISNUMBER('Raw Data'!C171), IF(_xlfn.XLOOKUP(SMALL('Raw Data'!C171:E171, 3), B176:D176, B176:D176, 0)&gt;0, SMALL('Raw Data'!C171:E171, 3), 0), 0)</f>
        <v>0</v>
      </c>
      <c r="V176">
        <f>IF(AND('Raw Data'!C171&lt;'Raw Data'!E171,'Raw Data'!O171&gt;'Raw Data'!P171),'Raw Data'!C171,IF(AND('Raw Data'!E171&lt;'Raw Data'!C171,'Raw Data'!P171&gt;'Raw Data'!O171),'Raw Data'!E171,0))</f>
        <v>0</v>
      </c>
      <c r="W176">
        <f>IF(AND('Raw Data'!C171&gt;'Raw Data'!E171,'Raw Data'!O171&gt;'Raw Data'!P171),'Raw Data'!C171,IF(AND('Raw Data'!E171&gt;'Raw Data'!C171,'Raw Data'!P171&gt;'Raw Data'!O171),'Raw Data'!E171,0))</f>
        <v>0</v>
      </c>
      <c r="X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Y176">
        <f>IF(AND('Raw Data'!D171&gt;4,'Raw Data'!O171&lt;'Raw Data'!P171),'Raw Data'!K171,IF(AND('Raw Data'!D171&gt;4,'Raw Data'!O171='Raw Data'!P171),0,IF('Raw Data'!O171='Raw Data'!P171,'Raw Data'!D171,0)))</f>
        <v>0</v>
      </c>
      <c r="Z176">
        <f>IF(AND('Raw Data'!D171&lt;4, 'Raw Data'!O171='Raw Data'!P171), 'Raw Data'!D171, 0)</f>
        <v>0</v>
      </c>
      <c r="AA176">
        <f t="shared" si="14"/>
        <v>0</v>
      </c>
      <c r="AB176">
        <f t="shared" si="15"/>
        <v>0</v>
      </c>
      <c r="AC176">
        <f t="shared" si="16"/>
        <v>0</v>
      </c>
    </row>
    <row r="177" spans="1:29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 'Raw Data'!O172&gt;'Raw Data'!P172), 'Raw Data'!C172, 0)</f>
        <v>0</v>
      </c>
      <c r="O177" t="b">
        <f>'Raw Data'!C172&lt;'Raw Data'!E172</f>
        <v>0</v>
      </c>
      <c r="P177">
        <f>IF(AND('Raw Data'!C172&gt;'Raw Data'!E172, 'Raw Data'!O172&gt;'Raw Data'!P172), 'Raw Data'!C172, 0)</f>
        <v>0</v>
      </c>
      <c r="Q177">
        <f>IF(AND('Raw Data'!C172&gt;'Raw Data'!E172, 'Raw Data'!O172&lt;'Raw Data'!P172), 'Raw Data'!E172, 0)</f>
        <v>0</v>
      </c>
      <c r="R177">
        <f>IF(AND('Raw Data'!C172&lt;'Raw Data'!E172, 'Raw Data'!O172&lt;'Raw Data'!P172), 'Raw Data'!E172, 0)</f>
        <v>0</v>
      </c>
      <c r="S177">
        <f>IF(ISNUMBER('Raw Data'!C172), IF(_xlfn.XLOOKUP(SMALL('Raw Data'!C172:E172, 1), B177:D177, B177:D177, 0)&gt;0, SMALL('Raw Data'!C172:E172, 1), 0), 0)</f>
        <v>0</v>
      </c>
      <c r="T177">
        <f>IF(ISNUMBER('Raw Data'!C172), IF(_xlfn.XLOOKUP(SMALL('Raw Data'!C172:E172, 2), B177:D177, B177:D177, 0)&gt;0, SMALL('Raw Data'!C172:E172, 2), 0), 0)</f>
        <v>0</v>
      </c>
      <c r="U177">
        <f>IF(ISNUMBER('Raw Data'!C172), IF(_xlfn.XLOOKUP(SMALL('Raw Data'!C172:E172, 3), B177:D177, B177:D177, 0)&gt;0, SMALL('Raw Data'!C172:E172, 3), 0), 0)</f>
        <v>0</v>
      </c>
      <c r="V177">
        <f>IF(AND('Raw Data'!C172&lt;'Raw Data'!E172,'Raw Data'!O172&gt;'Raw Data'!P172),'Raw Data'!C172,IF(AND('Raw Data'!E172&lt;'Raw Data'!C172,'Raw Data'!P172&gt;'Raw Data'!O172),'Raw Data'!E172,0))</f>
        <v>0</v>
      </c>
      <c r="W177">
        <f>IF(AND('Raw Data'!C172&gt;'Raw Data'!E172,'Raw Data'!O172&gt;'Raw Data'!P172),'Raw Data'!C172,IF(AND('Raw Data'!E172&gt;'Raw Data'!C172,'Raw Data'!P172&gt;'Raw Data'!O172),'Raw Data'!E172,0))</f>
        <v>0</v>
      </c>
      <c r="X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Y177">
        <f>IF(AND('Raw Data'!D172&gt;4,'Raw Data'!O172&lt;'Raw Data'!P172),'Raw Data'!K172,IF(AND('Raw Data'!D172&gt;4,'Raw Data'!O172='Raw Data'!P172),0,IF('Raw Data'!O172='Raw Data'!P172,'Raw Data'!D172,0)))</f>
        <v>0</v>
      </c>
      <c r="Z177">
        <f>IF(AND('Raw Data'!D172&lt;4, 'Raw Data'!O172='Raw Data'!P172), 'Raw Data'!D172, 0)</f>
        <v>0</v>
      </c>
      <c r="AA177">
        <f t="shared" si="14"/>
        <v>0</v>
      </c>
      <c r="AB177">
        <f t="shared" si="15"/>
        <v>0</v>
      </c>
      <c r="AC177">
        <f t="shared" si="16"/>
        <v>0</v>
      </c>
    </row>
    <row r="178" spans="1:29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 'Raw Data'!O173&gt;'Raw Data'!P173), 'Raw Data'!C173, 0)</f>
        <v>0</v>
      </c>
      <c r="O178" t="b">
        <f>'Raw Data'!C173&lt;'Raw Data'!E173</f>
        <v>0</v>
      </c>
      <c r="P178">
        <f>IF(AND('Raw Data'!C173&gt;'Raw Data'!E173, 'Raw Data'!O173&gt;'Raw Data'!P173), 'Raw Data'!C173, 0)</f>
        <v>0</v>
      </c>
      <c r="Q178">
        <f>IF(AND('Raw Data'!C173&gt;'Raw Data'!E173, 'Raw Data'!O173&lt;'Raw Data'!P173), 'Raw Data'!E173, 0)</f>
        <v>0</v>
      </c>
      <c r="R178">
        <f>IF(AND('Raw Data'!C173&lt;'Raw Data'!E173, 'Raw Data'!O173&lt;'Raw Data'!P173), 'Raw Data'!E173, 0)</f>
        <v>0</v>
      </c>
      <c r="S178">
        <f>IF(ISNUMBER('Raw Data'!C173), IF(_xlfn.XLOOKUP(SMALL('Raw Data'!C173:E173, 1), B178:D178, B178:D178, 0)&gt;0, SMALL('Raw Data'!C173:E173, 1), 0), 0)</f>
        <v>0</v>
      </c>
      <c r="T178">
        <f>IF(ISNUMBER('Raw Data'!C173), IF(_xlfn.XLOOKUP(SMALL('Raw Data'!C173:E173, 2), B178:D178, B178:D178, 0)&gt;0, SMALL('Raw Data'!C173:E173, 2), 0), 0)</f>
        <v>0</v>
      </c>
      <c r="U178">
        <f>IF(ISNUMBER('Raw Data'!C173), IF(_xlfn.XLOOKUP(SMALL('Raw Data'!C173:E173, 3), B178:D178, B178:D178, 0)&gt;0, SMALL('Raw Data'!C173:E173, 3), 0), 0)</f>
        <v>0</v>
      </c>
      <c r="V178">
        <f>IF(AND('Raw Data'!C173&lt;'Raw Data'!E173,'Raw Data'!O173&gt;'Raw Data'!P173),'Raw Data'!C173,IF(AND('Raw Data'!E173&lt;'Raw Data'!C173,'Raw Data'!P173&gt;'Raw Data'!O173),'Raw Data'!E173,0))</f>
        <v>0</v>
      </c>
      <c r="W178">
        <f>IF(AND('Raw Data'!C173&gt;'Raw Data'!E173,'Raw Data'!O173&gt;'Raw Data'!P173),'Raw Data'!C173,IF(AND('Raw Data'!E173&gt;'Raw Data'!C173,'Raw Data'!P173&gt;'Raw Data'!O173),'Raw Data'!E173,0))</f>
        <v>0</v>
      </c>
      <c r="X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Y178">
        <f>IF(AND('Raw Data'!D173&gt;4,'Raw Data'!O173&lt;'Raw Data'!P173),'Raw Data'!K173,IF(AND('Raw Data'!D173&gt;4,'Raw Data'!O173='Raw Data'!P173),0,IF('Raw Data'!O173='Raw Data'!P173,'Raw Data'!D173,0)))</f>
        <v>0</v>
      </c>
      <c r="Z178">
        <f>IF(AND('Raw Data'!D173&lt;4, 'Raw Data'!O173='Raw Data'!P173), 'Raw Data'!D173, 0)</f>
        <v>0</v>
      </c>
      <c r="AA178">
        <f t="shared" si="14"/>
        <v>0</v>
      </c>
      <c r="AB178">
        <f t="shared" si="15"/>
        <v>0</v>
      </c>
      <c r="AC178">
        <f t="shared" si="16"/>
        <v>0</v>
      </c>
    </row>
    <row r="179" spans="1:29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 'Raw Data'!O174&gt;'Raw Data'!P174), 'Raw Data'!C174, 0)</f>
        <v>0</v>
      </c>
      <c r="O179" t="b">
        <f>'Raw Data'!C174&lt;'Raw Data'!E174</f>
        <v>0</v>
      </c>
      <c r="P179">
        <f>IF(AND('Raw Data'!C174&gt;'Raw Data'!E174, 'Raw Data'!O174&gt;'Raw Data'!P174), 'Raw Data'!C174, 0)</f>
        <v>0</v>
      </c>
      <c r="Q179">
        <f>IF(AND('Raw Data'!C174&gt;'Raw Data'!E174, 'Raw Data'!O174&lt;'Raw Data'!P174), 'Raw Data'!E174, 0)</f>
        <v>0</v>
      </c>
      <c r="R179">
        <f>IF(AND('Raw Data'!C174&lt;'Raw Data'!E174, 'Raw Data'!O174&lt;'Raw Data'!P174), 'Raw Data'!E174, 0)</f>
        <v>0</v>
      </c>
      <c r="S179">
        <f>IF(ISNUMBER('Raw Data'!C174), IF(_xlfn.XLOOKUP(SMALL('Raw Data'!C174:E174, 1), B179:D179, B179:D179, 0)&gt;0, SMALL('Raw Data'!C174:E174, 1), 0), 0)</f>
        <v>0</v>
      </c>
      <c r="T179">
        <f>IF(ISNUMBER('Raw Data'!C174), IF(_xlfn.XLOOKUP(SMALL('Raw Data'!C174:E174, 2), B179:D179, B179:D179, 0)&gt;0, SMALL('Raw Data'!C174:E174, 2), 0), 0)</f>
        <v>0</v>
      </c>
      <c r="U179">
        <f>IF(ISNUMBER('Raw Data'!C174), IF(_xlfn.XLOOKUP(SMALL('Raw Data'!C174:E174, 3), B179:D179, B179:D179, 0)&gt;0, SMALL('Raw Data'!C174:E174, 3), 0), 0)</f>
        <v>0</v>
      </c>
      <c r="V179">
        <f>IF(AND('Raw Data'!C174&lt;'Raw Data'!E174,'Raw Data'!O174&gt;'Raw Data'!P174),'Raw Data'!C174,IF(AND('Raw Data'!E174&lt;'Raw Data'!C174,'Raw Data'!P174&gt;'Raw Data'!O174),'Raw Data'!E174,0))</f>
        <v>0</v>
      </c>
      <c r="W179">
        <f>IF(AND('Raw Data'!C174&gt;'Raw Data'!E174,'Raw Data'!O174&gt;'Raw Data'!P174),'Raw Data'!C174,IF(AND('Raw Data'!E174&gt;'Raw Data'!C174,'Raw Data'!P174&gt;'Raw Data'!O174),'Raw Data'!E174,0))</f>
        <v>0</v>
      </c>
      <c r="X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Y179">
        <f>IF(AND('Raw Data'!D174&gt;4,'Raw Data'!O174&lt;'Raw Data'!P174),'Raw Data'!K174,IF(AND('Raw Data'!D174&gt;4,'Raw Data'!O174='Raw Data'!P174),0,IF('Raw Data'!O174='Raw Data'!P174,'Raw Data'!D174,0)))</f>
        <v>0</v>
      </c>
      <c r="Z179">
        <f>IF(AND('Raw Data'!D174&lt;4, 'Raw Data'!O174='Raw Data'!P174), 'Raw Data'!D174, 0)</f>
        <v>0</v>
      </c>
      <c r="AA179">
        <f t="shared" si="14"/>
        <v>0</v>
      </c>
      <c r="AB179">
        <f t="shared" si="15"/>
        <v>0</v>
      </c>
      <c r="AC179">
        <f t="shared" si="16"/>
        <v>0</v>
      </c>
    </row>
    <row r="180" spans="1:29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 'Raw Data'!O175&gt;'Raw Data'!P175), 'Raw Data'!C175, 0)</f>
        <v>0</v>
      </c>
      <c r="O180" t="b">
        <f>'Raw Data'!C175&lt;'Raw Data'!E175</f>
        <v>0</v>
      </c>
      <c r="P180">
        <f>IF(AND('Raw Data'!C175&gt;'Raw Data'!E175, 'Raw Data'!O175&gt;'Raw Data'!P175), 'Raw Data'!C175, 0)</f>
        <v>0</v>
      </c>
      <c r="Q180">
        <f>IF(AND('Raw Data'!C175&gt;'Raw Data'!E175, 'Raw Data'!O175&lt;'Raw Data'!P175), 'Raw Data'!E175, 0)</f>
        <v>0</v>
      </c>
      <c r="R180">
        <f>IF(AND('Raw Data'!C175&lt;'Raw Data'!E175, 'Raw Data'!O175&lt;'Raw Data'!P175), 'Raw Data'!E175, 0)</f>
        <v>0</v>
      </c>
      <c r="S180">
        <f>IF(ISNUMBER('Raw Data'!C175), IF(_xlfn.XLOOKUP(SMALL('Raw Data'!C175:E175, 1), B180:D180, B180:D180, 0)&gt;0, SMALL('Raw Data'!C175:E175, 1), 0), 0)</f>
        <v>0</v>
      </c>
      <c r="T180">
        <f>IF(ISNUMBER('Raw Data'!C175), IF(_xlfn.XLOOKUP(SMALL('Raw Data'!C175:E175, 2), B180:D180, B180:D180, 0)&gt;0, SMALL('Raw Data'!C175:E175, 2), 0), 0)</f>
        <v>0</v>
      </c>
      <c r="U180">
        <f>IF(ISNUMBER('Raw Data'!C175), IF(_xlfn.XLOOKUP(SMALL('Raw Data'!C175:E175, 3), B180:D180, B180:D180, 0)&gt;0, SMALL('Raw Data'!C175:E175, 3), 0), 0)</f>
        <v>0</v>
      </c>
      <c r="V180">
        <f>IF(AND('Raw Data'!C175&lt;'Raw Data'!E175,'Raw Data'!O175&gt;'Raw Data'!P175),'Raw Data'!C175,IF(AND('Raw Data'!E175&lt;'Raw Data'!C175,'Raw Data'!P175&gt;'Raw Data'!O175),'Raw Data'!E175,0))</f>
        <v>0</v>
      </c>
      <c r="W180">
        <f>IF(AND('Raw Data'!C175&gt;'Raw Data'!E175,'Raw Data'!O175&gt;'Raw Data'!P175),'Raw Data'!C175,IF(AND('Raw Data'!E175&gt;'Raw Data'!C175,'Raw Data'!P175&gt;'Raw Data'!O175),'Raw Data'!E175,0))</f>
        <v>0</v>
      </c>
      <c r="X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Y180">
        <f>IF(AND('Raw Data'!D175&gt;4,'Raw Data'!O175&lt;'Raw Data'!P175),'Raw Data'!K175,IF(AND('Raw Data'!D175&gt;4,'Raw Data'!O175='Raw Data'!P175),0,IF('Raw Data'!O175='Raw Data'!P175,'Raw Data'!D175,0)))</f>
        <v>0</v>
      </c>
      <c r="Z180">
        <f>IF(AND('Raw Data'!D175&lt;4, 'Raw Data'!O175='Raw Data'!P175), 'Raw Data'!D175, 0)</f>
        <v>0</v>
      </c>
      <c r="AA180">
        <f t="shared" si="14"/>
        <v>0</v>
      </c>
      <c r="AB180">
        <f t="shared" si="15"/>
        <v>0</v>
      </c>
      <c r="AC180">
        <f t="shared" si="16"/>
        <v>0</v>
      </c>
    </row>
    <row r="181" spans="1:29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 'Raw Data'!O176&gt;'Raw Data'!P176), 'Raw Data'!C176, 0)</f>
        <v>0</v>
      </c>
      <c r="O181" t="b">
        <f>'Raw Data'!C176&lt;'Raw Data'!E176</f>
        <v>0</v>
      </c>
      <c r="P181">
        <f>IF(AND('Raw Data'!C176&gt;'Raw Data'!E176, 'Raw Data'!O176&gt;'Raw Data'!P176), 'Raw Data'!C176, 0)</f>
        <v>0</v>
      </c>
      <c r="Q181">
        <f>IF(AND('Raw Data'!C176&gt;'Raw Data'!E176, 'Raw Data'!O176&lt;'Raw Data'!P176), 'Raw Data'!E176, 0)</f>
        <v>0</v>
      </c>
      <c r="R181">
        <f>IF(AND('Raw Data'!C176&lt;'Raw Data'!E176, 'Raw Data'!O176&lt;'Raw Data'!P176), 'Raw Data'!E176, 0)</f>
        <v>0</v>
      </c>
      <c r="S181">
        <f>IF(ISNUMBER('Raw Data'!C176), IF(_xlfn.XLOOKUP(SMALL('Raw Data'!C176:E176, 1), B181:D181, B181:D181, 0)&gt;0, SMALL('Raw Data'!C176:E176, 1), 0), 0)</f>
        <v>0</v>
      </c>
      <c r="T181">
        <f>IF(ISNUMBER('Raw Data'!C176), IF(_xlfn.XLOOKUP(SMALL('Raw Data'!C176:E176, 2), B181:D181, B181:D181, 0)&gt;0, SMALL('Raw Data'!C176:E176, 2), 0), 0)</f>
        <v>0</v>
      </c>
      <c r="U181">
        <f>IF(ISNUMBER('Raw Data'!C176), IF(_xlfn.XLOOKUP(SMALL('Raw Data'!C176:E176, 3), B181:D181, B181:D181, 0)&gt;0, SMALL('Raw Data'!C176:E176, 3), 0), 0)</f>
        <v>0</v>
      </c>
      <c r="V181">
        <f>IF(AND('Raw Data'!C176&lt;'Raw Data'!E176,'Raw Data'!O176&gt;'Raw Data'!P176),'Raw Data'!C176,IF(AND('Raw Data'!E176&lt;'Raw Data'!C176,'Raw Data'!P176&gt;'Raw Data'!O176),'Raw Data'!E176,0))</f>
        <v>0</v>
      </c>
      <c r="W181">
        <f>IF(AND('Raw Data'!C176&gt;'Raw Data'!E176,'Raw Data'!O176&gt;'Raw Data'!P176),'Raw Data'!C176,IF(AND('Raw Data'!E176&gt;'Raw Data'!C176,'Raw Data'!P176&gt;'Raw Data'!O176),'Raw Data'!E176,0))</f>
        <v>0</v>
      </c>
      <c r="X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Y181">
        <f>IF(AND('Raw Data'!D176&gt;4,'Raw Data'!O176&lt;'Raw Data'!P176),'Raw Data'!K176,IF(AND('Raw Data'!D176&gt;4,'Raw Data'!O176='Raw Data'!P176),0,IF('Raw Data'!O176='Raw Data'!P176,'Raw Data'!D176,0)))</f>
        <v>0</v>
      </c>
      <c r="Z181">
        <f>IF(AND('Raw Data'!D176&lt;4, 'Raw Data'!O176='Raw Data'!P176), 'Raw Data'!D176, 0)</f>
        <v>0</v>
      </c>
      <c r="AA181">
        <f t="shared" si="14"/>
        <v>0</v>
      </c>
      <c r="AB181">
        <f t="shared" si="15"/>
        <v>0</v>
      </c>
      <c r="AC181">
        <f t="shared" si="16"/>
        <v>0</v>
      </c>
    </row>
    <row r="182" spans="1:29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 'Raw Data'!O177&gt;'Raw Data'!P177), 'Raw Data'!C177, 0)</f>
        <v>0</v>
      </c>
      <c r="O182" t="b">
        <f>'Raw Data'!C177&lt;'Raw Data'!E177</f>
        <v>0</v>
      </c>
      <c r="P182">
        <f>IF(AND('Raw Data'!C177&gt;'Raw Data'!E177, 'Raw Data'!O177&gt;'Raw Data'!P177), 'Raw Data'!C177, 0)</f>
        <v>0</v>
      </c>
      <c r="Q182">
        <f>IF(AND('Raw Data'!C177&gt;'Raw Data'!E177, 'Raw Data'!O177&lt;'Raw Data'!P177), 'Raw Data'!E177, 0)</f>
        <v>0</v>
      </c>
      <c r="R182">
        <f>IF(AND('Raw Data'!C177&lt;'Raw Data'!E177, 'Raw Data'!O177&lt;'Raw Data'!P177), 'Raw Data'!E177, 0)</f>
        <v>0</v>
      </c>
      <c r="S182">
        <f>IF(ISNUMBER('Raw Data'!C177), IF(_xlfn.XLOOKUP(SMALL('Raw Data'!C177:E177, 1), B182:D182, B182:D182, 0)&gt;0, SMALL('Raw Data'!C177:E177, 1), 0), 0)</f>
        <v>0</v>
      </c>
      <c r="T182">
        <f>IF(ISNUMBER('Raw Data'!C177), IF(_xlfn.XLOOKUP(SMALL('Raw Data'!C177:E177, 2), B182:D182, B182:D182, 0)&gt;0, SMALL('Raw Data'!C177:E177, 2), 0), 0)</f>
        <v>0</v>
      </c>
      <c r="U182">
        <f>IF(ISNUMBER('Raw Data'!C177), IF(_xlfn.XLOOKUP(SMALL('Raw Data'!C177:E177, 3), B182:D182, B182:D182, 0)&gt;0, SMALL('Raw Data'!C177:E177, 3), 0), 0)</f>
        <v>0</v>
      </c>
      <c r="V182">
        <f>IF(AND('Raw Data'!C177&lt;'Raw Data'!E177,'Raw Data'!O177&gt;'Raw Data'!P177),'Raw Data'!C177,IF(AND('Raw Data'!E177&lt;'Raw Data'!C177,'Raw Data'!P177&gt;'Raw Data'!O177),'Raw Data'!E177,0))</f>
        <v>0</v>
      </c>
      <c r="W182">
        <f>IF(AND('Raw Data'!C177&gt;'Raw Data'!E177,'Raw Data'!O177&gt;'Raw Data'!P177),'Raw Data'!C177,IF(AND('Raw Data'!E177&gt;'Raw Data'!C177,'Raw Data'!P177&gt;'Raw Data'!O177),'Raw Data'!E177,0))</f>
        <v>0</v>
      </c>
      <c r="X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Y182">
        <f>IF(AND('Raw Data'!D177&gt;4,'Raw Data'!O177&lt;'Raw Data'!P177),'Raw Data'!K177,IF(AND('Raw Data'!D177&gt;4,'Raw Data'!O177='Raw Data'!P177),0,IF('Raw Data'!O177='Raw Data'!P177,'Raw Data'!D177,0)))</f>
        <v>0</v>
      </c>
      <c r="Z182">
        <f>IF(AND('Raw Data'!D177&lt;4, 'Raw Data'!O177='Raw Data'!P177), 'Raw Data'!D177, 0)</f>
        <v>0</v>
      </c>
      <c r="AA182">
        <f t="shared" si="14"/>
        <v>0</v>
      </c>
      <c r="AB182">
        <f t="shared" si="15"/>
        <v>0</v>
      </c>
      <c r="AC182">
        <f t="shared" si="16"/>
        <v>0</v>
      </c>
    </row>
    <row r="183" spans="1:29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 'Raw Data'!O178&gt;'Raw Data'!P178), 'Raw Data'!C178, 0)</f>
        <v>0</v>
      </c>
      <c r="O183" t="b">
        <f>'Raw Data'!C178&lt;'Raw Data'!E178</f>
        <v>0</v>
      </c>
      <c r="P183">
        <f>IF(AND('Raw Data'!C178&gt;'Raw Data'!E178, 'Raw Data'!O178&gt;'Raw Data'!P178), 'Raw Data'!C178, 0)</f>
        <v>0</v>
      </c>
      <c r="Q183">
        <f>IF(AND('Raw Data'!C178&gt;'Raw Data'!E178, 'Raw Data'!O178&lt;'Raw Data'!P178), 'Raw Data'!E178, 0)</f>
        <v>0</v>
      </c>
      <c r="R183">
        <f>IF(AND('Raw Data'!C178&lt;'Raw Data'!E178, 'Raw Data'!O178&lt;'Raw Data'!P178), 'Raw Data'!E178, 0)</f>
        <v>0</v>
      </c>
      <c r="S183">
        <f>IF(ISNUMBER('Raw Data'!C178), IF(_xlfn.XLOOKUP(SMALL('Raw Data'!C178:E178, 1), B183:D183, B183:D183, 0)&gt;0, SMALL('Raw Data'!C178:E178, 1), 0), 0)</f>
        <v>0</v>
      </c>
      <c r="T183">
        <f>IF(ISNUMBER('Raw Data'!C178), IF(_xlfn.XLOOKUP(SMALL('Raw Data'!C178:E178, 2), B183:D183, B183:D183, 0)&gt;0, SMALL('Raw Data'!C178:E178, 2), 0), 0)</f>
        <v>0</v>
      </c>
      <c r="U183">
        <f>IF(ISNUMBER('Raw Data'!C178), IF(_xlfn.XLOOKUP(SMALL('Raw Data'!C178:E178, 3), B183:D183, B183:D183, 0)&gt;0, SMALL('Raw Data'!C178:E178, 3), 0), 0)</f>
        <v>0</v>
      </c>
      <c r="V183">
        <f>IF(AND('Raw Data'!C178&lt;'Raw Data'!E178,'Raw Data'!O178&gt;'Raw Data'!P178),'Raw Data'!C178,IF(AND('Raw Data'!E178&lt;'Raw Data'!C178,'Raw Data'!P178&gt;'Raw Data'!O178),'Raw Data'!E178,0))</f>
        <v>0</v>
      </c>
      <c r="W183">
        <f>IF(AND('Raw Data'!C178&gt;'Raw Data'!E178,'Raw Data'!O178&gt;'Raw Data'!P178),'Raw Data'!C178,IF(AND('Raw Data'!E178&gt;'Raw Data'!C178,'Raw Data'!P178&gt;'Raw Data'!O178),'Raw Data'!E178,0))</f>
        <v>0</v>
      </c>
      <c r="X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Y183">
        <f>IF(AND('Raw Data'!D178&gt;4,'Raw Data'!O178&lt;'Raw Data'!P178),'Raw Data'!K178,IF(AND('Raw Data'!D178&gt;4,'Raw Data'!O178='Raw Data'!P178),0,IF('Raw Data'!O178='Raw Data'!P178,'Raw Data'!D178,0)))</f>
        <v>0</v>
      </c>
      <c r="Z183">
        <f>IF(AND('Raw Data'!D178&lt;4, 'Raw Data'!O178='Raw Data'!P178), 'Raw Data'!D178, 0)</f>
        <v>0</v>
      </c>
      <c r="AA183">
        <f t="shared" si="14"/>
        <v>0</v>
      </c>
      <c r="AB183">
        <f t="shared" si="15"/>
        <v>0</v>
      </c>
      <c r="AC183">
        <f t="shared" si="16"/>
        <v>0</v>
      </c>
    </row>
    <row r="184" spans="1:29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 'Raw Data'!O179&gt;'Raw Data'!P179), 'Raw Data'!C179, 0)</f>
        <v>0</v>
      </c>
      <c r="O184" t="b">
        <f>'Raw Data'!C179&lt;'Raw Data'!E179</f>
        <v>0</v>
      </c>
      <c r="P184">
        <f>IF(AND('Raw Data'!C179&gt;'Raw Data'!E179, 'Raw Data'!O179&gt;'Raw Data'!P179), 'Raw Data'!C179, 0)</f>
        <v>0</v>
      </c>
      <c r="Q184">
        <f>IF(AND('Raw Data'!C179&gt;'Raw Data'!E179, 'Raw Data'!O179&lt;'Raw Data'!P179), 'Raw Data'!E179, 0)</f>
        <v>0</v>
      </c>
      <c r="R184">
        <f>IF(AND('Raw Data'!C179&lt;'Raw Data'!E179, 'Raw Data'!O179&lt;'Raw Data'!P179), 'Raw Data'!E179, 0)</f>
        <v>0</v>
      </c>
      <c r="S184">
        <f>IF(ISNUMBER('Raw Data'!C179), IF(_xlfn.XLOOKUP(SMALL('Raw Data'!C179:E179, 1), B184:D184, B184:D184, 0)&gt;0, SMALL('Raw Data'!C179:E179, 1), 0), 0)</f>
        <v>0</v>
      </c>
      <c r="T184">
        <f>IF(ISNUMBER('Raw Data'!C179), IF(_xlfn.XLOOKUP(SMALL('Raw Data'!C179:E179, 2), B184:D184, B184:D184, 0)&gt;0, SMALL('Raw Data'!C179:E179, 2), 0), 0)</f>
        <v>0</v>
      </c>
      <c r="U184">
        <f>IF(ISNUMBER('Raw Data'!C179), IF(_xlfn.XLOOKUP(SMALL('Raw Data'!C179:E179, 3), B184:D184, B184:D184, 0)&gt;0, SMALL('Raw Data'!C179:E179, 3), 0), 0)</f>
        <v>0</v>
      </c>
      <c r="V184">
        <f>IF(AND('Raw Data'!C179&lt;'Raw Data'!E179,'Raw Data'!O179&gt;'Raw Data'!P179),'Raw Data'!C179,IF(AND('Raw Data'!E179&lt;'Raw Data'!C179,'Raw Data'!P179&gt;'Raw Data'!O179),'Raw Data'!E179,0))</f>
        <v>0</v>
      </c>
      <c r="W184">
        <f>IF(AND('Raw Data'!C179&gt;'Raw Data'!E179,'Raw Data'!O179&gt;'Raw Data'!P179),'Raw Data'!C179,IF(AND('Raw Data'!E179&gt;'Raw Data'!C179,'Raw Data'!P179&gt;'Raw Data'!O179),'Raw Data'!E179,0))</f>
        <v>0</v>
      </c>
      <c r="X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Y184">
        <f>IF(AND('Raw Data'!D179&gt;4,'Raw Data'!O179&lt;'Raw Data'!P179),'Raw Data'!K179,IF(AND('Raw Data'!D179&gt;4,'Raw Data'!O179='Raw Data'!P179),0,IF('Raw Data'!O179='Raw Data'!P179,'Raw Data'!D179,0)))</f>
        <v>0</v>
      </c>
      <c r="Z184">
        <f>IF(AND('Raw Data'!D179&lt;4, 'Raw Data'!O179='Raw Data'!P179), 'Raw Data'!D179, 0)</f>
        <v>0</v>
      </c>
      <c r="AA184">
        <f t="shared" si="14"/>
        <v>0</v>
      </c>
      <c r="AB184">
        <f t="shared" si="15"/>
        <v>0</v>
      </c>
      <c r="AC184">
        <f t="shared" si="16"/>
        <v>0</v>
      </c>
    </row>
    <row r="185" spans="1:29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 'Raw Data'!O180&gt;'Raw Data'!P180), 'Raw Data'!C180, 0)</f>
        <v>0</v>
      </c>
      <c r="O185" t="b">
        <f>'Raw Data'!C180&lt;'Raw Data'!E180</f>
        <v>0</v>
      </c>
      <c r="P185">
        <f>IF(AND('Raw Data'!C180&gt;'Raw Data'!E180, 'Raw Data'!O180&gt;'Raw Data'!P180), 'Raw Data'!C180, 0)</f>
        <v>0</v>
      </c>
      <c r="Q185">
        <f>IF(AND('Raw Data'!C180&gt;'Raw Data'!E180, 'Raw Data'!O180&lt;'Raw Data'!P180), 'Raw Data'!E180, 0)</f>
        <v>0</v>
      </c>
      <c r="R185">
        <f>IF(AND('Raw Data'!C180&lt;'Raw Data'!E180, 'Raw Data'!O180&lt;'Raw Data'!P180), 'Raw Data'!E180, 0)</f>
        <v>0</v>
      </c>
      <c r="S185">
        <f>IF(ISNUMBER('Raw Data'!C180), IF(_xlfn.XLOOKUP(SMALL('Raw Data'!C180:E180, 1), B185:D185, B185:D185, 0)&gt;0, SMALL('Raw Data'!C180:E180, 1), 0), 0)</f>
        <v>0</v>
      </c>
      <c r="T185">
        <f>IF(ISNUMBER('Raw Data'!C180), IF(_xlfn.XLOOKUP(SMALL('Raw Data'!C180:E180, 2), B185:D185, B185:D185, 0)&gt;0, SMALL('Raw Data'!C180:E180, 2), 0), 0)</f>
        <v>0</v>
      </c>
      <c r="U185">
        <f>IF(ISNUMBER('Raw Data'!C180), IF(_xlfn.XLOOKUP(SMALL('Raw Data'!C180:E180, 3), B185:D185, B185:D185, 0)&gt;0, SMALL('Raw Data'!C180:E180, 3), 0), 0)</f>
        <v>0</v>
      </c>
      <c r="V185">
        <f>IF(AND('Raw Data'!C180&lt;'Raw Data'!E180,'Raw Data'!O180&gt;'Raw Data'!P180),'Raw Data'!C180,IF(AND('Raw Data'!E180&lt;'Raw Data'!C180,'Raw Data'!P180&gt;'Raw Data'!O180),'Raw Data'!E180,0))</f>
        <v>0</v>
      </c>
      <c r="W185">
        <f>IF(AND('Raw Data'!C180&gt;'Raw Data'!E180,'Raw Data'!O180&gt;'Raw Data'!P180),'Raw Data'!C180,IF(AND('Raw Data'!E180&gt;'Raw Data'!C180,'Raw Data'!P180&gt;'Raw Data'!O180),'Raw Data'!E180,0))</f>
        <v>0</v>
      </c>
      <c r="X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Y185">
        <f>IF(AND('Raw Data'!D180&gt;4,'Raw Data'!O180&lt;'Raw Data'!P180),'Raw Data'!K180,IF(AND('Raw Data'!D180&gt;4,'Raw Data'!O180='Raw Data'!P180),0,IF('Raw Data'!O180='Raw Data'!P180,'Raw Data'!D180,0)))</f>
        <v>0</v>
      </c>
      <c r="Z185">
        <f>IF(AND('Raw Data'!D180&lt;4, 'Raw Data'!O180='Raw Data'!P180), 'Raw Data'!D180, 0)</f>
        <v>0</v>
      </c>
      <c r="AA185">
        <f t="shared" si="14"/>
        <v>0</v>
      </c>
      <c r="AB185">
        <f t="shared" si="15"/>
        <v>0</v>
      </c>
      <c r="AC185">
        <f t="shared" si="16"/>
        <v>0</v>
      </c>
    </row>
    <row r="186" spans="1:29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 'Raw Data'!O181&gt;'Raw Data'!P181), 'Raw Data'!C181, 0)</f>
        <v>0</v>
      </c>
      <c r="O186" t="b">
        <f>'Raw Data'!C181&lt;'Raw Data'!E181</f>
        <v>0</v>
      </c>
      <c r="P186">
        <f>IF(AND('Raw Data'!C181&gt;'Raw Data'!E181, 'Raw Data'!O181&gt;'Raw Data'!P181), 'Raw Data'!C181, 0)</f>
        <v>0</v>
      </c>
      <c r="Q186">
        <f>IF(AND('Raw Data'!C181&gt;'Raw Data'!E181, 'Raw Data'!O181&lt;'Raw Data'!P181), 'Raw Data'!E181, 0)</f>
        <v>0</v>
      </c>
      <c r="R186">
        <f>IF(AND('Raw Data'!C181&lt;'Raw Data'!E181, 'Raw Data'!O181&lt;'Raw Data'!P181), 'Raw Data'!E181, 0)</f>
        <v>0</v>
      </c>
      <c r="S186">
        <f>IF(ISNUMBER('Raw Data'!C181), IF(_xlfn.XLOOKUP(SMALL('Raw Data'!C181:E181, 1), B186:D186, B186:D186, 0)&gt;0, SMALL('Raw Data'!C181:E181, 1), 0), 0)</f>
        <v>0</v>
      </c>
      <c r="T186">
        <f>IF(ISNUMBER('Raw Data'!C181), IF(_xlfn.XLOOKUP(SMALL('Raw Data'!C181:E181, 2), B186:D186, B186:D186, 0)&gt;0, SMALL('Raw Data'!C181:E181, 2), 0), 0)</f>
        <v>0</v>
      </c>
      <c r="U186">
        <f>IF(ISNUMBER('Raw Data'!C181), IF(_xlfn.XLOOKUP(SMALL('Raw Data'!C181:E181, 3), B186:D186, B186:D186, 0)&gt;0, SMALL('Raw Data'!C181:E181, 3), 0), 0)</f>
        <v>0</v>
      </c>
      <c r="V186">
        <f>IF(AND('Raw Data'!C181&lt;'Raw Data'!E181,'Raw Data'!O181&gt;'Raw Data'!P181),'Raw Data'!C181,IF(AND('Raw Data'!E181&lt;'Raw Data'!C181,'Raw Data'!P181&gt;'Raw Data'!O181),'Raw Data'!E181,0))</f>
        <v>0</v>
      </c>
      <c r="W186">
        <f>IF(AND('Raw Data'!C181&gt;'Raw Data'!E181,'Raw Data'!O181&gt;'Raw Data'!P181),'Raw Data'!C181,IF(AND('Raw Data'!E181&gt;'Raw Data'!C181,'Raw Data'!P181&gt;'Raw Data'!O181),'Raw Data'!E181,0))</f>
        <v>0</v>
      </c>
      <c r="X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Y186">
        <f>IF(AND('Raw Data'!D181&gt;4,'Raw Data'!O181&lt;'Raw Data'!P181),'Raw Data'!K181,IF(AND('Raw Data'!D181&gt;4,'Raw Data'!O181='Raw Data'!P181),0,IF('Raw Data'!O181='Raw Data'!P181,'Raw Data'!D181,0)))</f>
        <v>0</v>
      </c>
      <c r="Z186">
        <f>IF(AND('Raw Data'!D181&lt;4, 'Raw Data'!O181='Raw Data'!P181), 'Raw Data'!D181, 0)</f>
        <v>0</v>
      </c>
      <c r="AA186">
        <f t="shared" si="14"/>
        <v>0</v>
      </c>
      <c r="AB186">
        <f t="shared" si="15"/>
        <v>0</v>
      </c>
      <c r="AC186">
        <f t="shared" si="16"/>
        <v>0</v>
      </c>
    </row>
    <row r="187" spans="1:29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 'Raw Data'!O182&gt;'Raw Data'!P182), 'Raw Data'!C182, 0)</f>
        <v>0</v>
      </c>
      <c r="O187" t="b">
        <f>'Raw Data'!C182&lt;'Raw Data'!E182</f>
        <v>0</v>
      </c>
      <c r="P187">
        <f>IF(AND('Raw Data'!C182&gt;'Raw Data'!E182, 'Raw Data'!O182&gt;'Raw Data'!P182), 'Raw Data'!C182, 0)</f>
        <v>0</v>
      </c>
      <c r="Q187">
        <f>IF(AND('Raw Data'!C182&gt;'Raw Data'!E182, 'Raw Data'!O182&lt;'Raw Data'!P182), 'Raw Data'!E182, 0)</f>
        <v>0</v>
      </c>
      <c r="R187">
        <f>IF(AND('Raw Data'!C182&lt;'Raw Data'!E182, 'Raw Data'!O182&lt;'Raw Data'!P182), 'Raw Data'!E182, 0)</f>
        <v>0</v>
      </c>
      <c r="S187">
        <f>IF(ISNUMBER('Raw Data'!C182), IF(_xlfn.XLOOKUP(SMALL('Raw Data'!C182:E182, 1), B187:D187, B187:D187, 0)&gt;0, SMALL('Raw Data'!C182:E182, 1), 0), 0)</f>
        <v>0</v>
      </c>
      <c r="T187">
        <f>IF(ISNUMBER('Raw Data'!C182), IF(_xlfn.XLOOKUP(SMALL('Raw Data'!C182:E182, 2), B187:D187, B187:D187, 0)&gt;0, SMALL('Raw Data'!C182:E182, 2), 0), 0)</f>
        <v>0</v>
      </c>
      <c r="U187">
        <f>IF(ISNUMBER('Raw Data'!C182), IF(_xlfn.XLOOKUP(SMALL('Raw Data'!C182:E182, 3), B187:D187, B187:D187, 0)&gt;0, SMALL('Raw Data'!C182:E182, 3), 0), 0)</f>
        <v>0</v>
      </c>
      <c r="V187">
        <f>IF(AND('Raw Data'!C182&lt;'Raw Data'!E182,'Raw Data'!O182&gt;'Raw Data'!P182),'Raw Data'!C182,IF(AND('Raw Data'!E182&lt;'Raw Data'!C182,'Raw Data'!P182&gt;'Raw Data'!O182),'Raw Data'!E182,0))</f>
        <v>0</v>
      </c>
      <c r="W187">
        <f>IF(AND('Raw Data'!C182&gt;'Raw Data'!E182,'Raw Data'!O182&gt;'Raw Data'!P182),'Raw Data'!C182,IF(AND('Raw Data'!E182&gt;'Raw Data'!C182,'Raw Data'!P182&gt;'Raw Data'!O182),'Raw Data'!E182,0))</f>
        <v>0</v>
      </c>
      <c r="X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Y187">
        <f>IF(AND('Raw Data'!D182&gt;4,'Raw Data'!O182&lt;'Raw Data'!P182),'Raw Data'!K182,IF(AND('Raw Data'!D182&gt;4,'Raw Data'!O182='Raw Data'!P182),0,IF('Raw Data'!O182='Raw Data'!P182,'Raw Data'!D182,0)))</f>
        <v>0</v>
      </c>
      <c r="Z187">
        <f>IF(AND('Raw Data'!D182&lt;4, 'Raw Data'!O182='Raw Data'!P182), 'Raw Data'!D182, 0)</f>
        <v>0</v>
      </c>
      <c r="AA187">
        <f t="shared" si="14"/>
        <v>0</v>
      </c>
      <c r="AB187">
        <f t="shared" si="15"/>
        <v>0</v>
      </c>
      <c r="AC187">
        <f t="shared" si="16"/>
        <v>0</v>
      </c>
    </row>
    <row r="188" spans="1:29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 'Raw Data'!O183&gt;'Raw Data'!P183), 'Raw Data'!C183, 0)</f>
        <v>0</v>
      </c>
      <c r="O188" t="b">
        <f>'Raw Data'!C183&lt;'Raw Data'!E183</f>
        <v>0</v>
      </c>
      <c r="P188">
        <f>IF(AND('Raw Data'!C183&gt;'Raw Data'!E183, 'Raw Data'!O183&gt;'Raw Data'!P183), 'Raw Data'!C183, 0)</f>
        <v>0</v>
      </c>
      <c r="Q188">
        <f>IF(AND('Raw Data'!C183&gt;'Raw Data'!E183, 'Raw Data'!O183&lt;'Raw Data'!P183), 'Raw Data'!E183, 0)</f>
        <v>0</v>
      </c>
      <c r="R188">
        <f>IF(AND('Raw Data'!C183&lt;'Raw Data'!E183, 'Raw Data'!O183&lt;'Raw Data'!P183), 'Raw Data'!E183, 0)</f>
        <v>0</v>
      </c>
      <c r="S188">
        <f>IF(ISNUMBER('Raw Data'!C183), IF(_xlfn.XLOOKUP(SMALL('Raw Data'!C183:E183, 1), B188:D188, B188:D188, 0)&gt;0, SMALL('Raw Data'!C183:E183, 1), 0), 0)</f>
        <v>0</v>
      </c>
      <c r="T188">
        <f>IF(ISNUMBER('Raw Data'!C183), IF(_xlfn.XLOOKUP(SMALL('Raw Data'!C183:E183, 2), B188:D188, B188:D188, 0)&gt;0, SMALL('Raw Data'!C183:E183, 2), 0), 0)</f>
        <v>0</v>
      </c>
      <c r="U188">
        <f>IF(ISNUMBER('Raw Data'!C183), IF(_xlfn.XLOOKUP(SMALL('Raw Data'!C183:E183, 3), B188:D188, B188:D188, 0)&gt;0, SMALL('Raw Data'!C183:E183, 3), 0), 0)</f>
        <v>0</v>
      </c>
      <c r="V188">
        <f>IF(AND('Raw Data'!C183&lt;'Raw Data'!E183,'Raw Data'!O183&gt;'Raw Data'!P183),'Raw Data'!C183,IF(AND('Raw Data'!E183&lt;'Raw Data'!C183,'Raw Data'!P183&gt;'Raw Data'!O183),'Raw Data'!E183,0))</f>
        <v>0</v>
      </c>
      <c r="W188">
        <f>IF(AND('Raw Data'!C183&gt;'Raw Data'!E183,'Raw Data'!O183&gt;'Raw Data'!P183),'Raw Data'!C183,IF(AND('Raw Data'!E183&gt;'Raw Data'!C183,'Raw Data'!P183&gt;'Raw Data'!O183),'Raw Data'!E183,0))</f>
        <v>0</v>
      </c>
      <c r="X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Y188">
        <f>IF(AND('Raw Data'!D183&gt;4,'Raw Data'!O183&lt;'Raw Data'!P183),'Raw Data'!K183,IF(AND('Raw Data'!D183&gt;4,'Raw Data'!O183='Raw Data'!P183),0,IF('Raw Data'!O183='Raw Data'!P183,'Raw Data'!D183,0)))</f>
        <v>0</v>
      </c>
      <c r="Z188">
        <f>IF(AND('Raw Data'!D183&lt;4, 'Raw Data'!O183='Raw Data'!P183), 'Raw Data'!D183, 0)</f>
        <v>0</v>
      </c>
      <c r="AA188">
        <f t="shared" si="14"/>
        <v>0</v>
      </c>
      <c r="AB188">
        <f t="shared" si="15"/>
        <v>0</v>
      </c>
      <c r="AC188">
        <f t="shared" si="16"/>
        <v>0</v>
      </c>
    </row>
    <row r="189" spans="1:29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 'Raw Data'!O184&gt;'Raw Data'!P184), 'Raw Data'!C184, 0)</f>
        <v>0</v>
      </c>
      <c r="O189" t="b">
        <f>'Raw Data'!C184&lt;'Raw Data'!E184</f>
        <v>0</v>
      </c>
      <c r="P189">
        <f>IF(AND('Raw Data'!C184&gt;'Raw Data'!E184, 'Raw Data'!O184&gt;'Raw Data'!P184), 'Raw Data'!C184, 0)</f>
        <v>0</v>
      </c>
      <c r="Q189">
        <f>IF(AND('Raw Data'!C184&gt;'Raw Data'!E184, 'Raw Data'!O184&lt;'Raw Data'!P184), 'Raw Data'!E184, 0)</f>
        <v>0</v>
      </c>
      <c r="R189">
        <f>IF(AND('Raw Data'!C184&lt;'Raw Data'!E184, 'Raw Data'!O184&lt;'Raw Data'!P184), 'Raw Data'!E184, 0)</f>
        <v>0</v>
      </c>
      <c r="S189">
        <f>IF(ISNUMBER('Raw Data'!C184), IF(_xlfn.XLOOKUP(SMALL('Raw Data'!C184:E184, 1), B189:D189, B189:D189, 0)&gt;0, SMALL('Raw Data'!C184:E184, 1), 0), 0)</f>
        <v>0</v>
      </c>
      <c r="T189">
        <f>IF(ISNUMBER('Raw Data'!C184), IF(_xlfn.XLOOKUP(SMALL('Raw Data'!C184:E184, 2), B189:D189, B189:D189, 0)&gt;0, SMALL('Raw Data'!C184:E184, 2), 0), 0)</f>
        <v>0</v>
      </c>
      <c r="U189">
        <f>IF(ISNUMBER('Raw Data'!C184), IF(_xlfn.XLOOKUP(SMALL('Raw Data'!C184:E184, 3), B189:D189, B189:D189, 0)&gt;0, SMALL('Raw Data'!C184:E184, 3), 0), 0)</f>
        <v>0</v>
      </c>
      <c r="V189">
        <f>IF(AND('Raw Data'!C184&lt;'Raw Data'!E184,'Raw Data'!O184&gt;'Raw Data'!P184),'Raw Data'!C184,IF(AND('Raw Data'!E184&lt;'Raw Data'!C184,'Raw Data'!P184&gt;'Raw Data'!O184),'Raw Data'!E184,0))</f>
        <v>0</v>
      </c>
      <c r="W189">
        <f>IF(AND('Raw Data'!C184&gt;'Raw Data'!E184,'Raw Data'!O184&gt;'Raw Data'!P184),'Raw Data'!C184,IF(AND('Raw Data'!E184&gt;'Raw Data'!C184,'Raw Data'!P184&gt;'Raw Data'!O184),'Raw Data'!E184,0))</f>
        <v>0</v>
      </c>
      <c r="X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Y189">
        <f>IF(AND('Raw Data'!D184&gt;4,'Raw Data'!O184&lt;'Raw Data'!P184),'Raw Data'!K184,IF(AND('Raw Data'!D184&gt;4,'Raw Data'!O184='Raw Data'!P184),0,IF('Raw Data'!O184='Raw Data'!P184,'Raw Data'!D184,0)))</f>
        <v>0</v>
      </c>
      <c r="Z189">
        <f>IF(AND('Raw Data'!D184&lt;4, 'Raw Data'!O184='Raw Data'!P184), 'Raw Data'!D184, 0)</f>
        <v>0</v>
      </c>
      <c r="AA189">
        <f t="shared" si="14"/>
        <v>0</v>
      </c>
      <c r="AB189">
        <f t="shared" si="15"/>
        <v>0</v>
      </c>
      <c r="AC189">
        <f t="shared" si="16"/>
        <v>0</v>
      </c>
    </row>
    <row r="190" spans="1:29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 'Raw Data'!O185&gt;'Raw Data'!P185), 'Raw Data'!C185, 0)</f>
        <v>0</v>
      </c>
      <c r="O190" t="b">
        <f>'Raw Data'!C185&lt;'Raw Data'!E185</f>
        <v>0</v>
      </c>
      <c r="P190">
        <f>IF(AND('Raw Data'!C185&gt;'Raw Data'!E185, 'Raw Data'!O185&gt;'Raw Data'!P185), 'Raw Data'!C185, 0)</f>
        <v>0</v>
      </c>
      <c r="Q190">
        <f>IF(AND('Raw Data'!C185&gt;'Raw Data'!E185, 'Raw Data'!O185&lt;'Raw Data'!P185), 'Raw Data'!E185, 0)</f>
        <v>0</v>
      </c>
      <c r="R190">
        <f>IF(AND('Raw Data'!C185&lt;'Raw Data'!E185, 'Raw Data'!O185&lt;'Raw Data'!P185), 'Raw Data'!E185, 0)</f>
        <v>0</v>
      </c>
      <c r="S190">
        <f>IF(ISNUMBER('Raw Data'!C185), IF(_xlfn.XLOOKUP(SMALL('Raw Data'!C185:E185, 1), B190:D190, B190:D190, 0)&gt;0, SMALL('Raw Data'!C185:E185, 1), 0), 0)</f>
        <v>0</v>
      </c>
      <c r="T190">
        <f>IF(ISNUMBER('Raw Data'!C185), IF(_xlfn.XLOOKUP(SMALL('Raw Data'!C185:E185, 2), B190:D190, B190:D190, 0)&gt;0, SMALL('Raw Data'!C185:E185, 2), 0), 0)</f>
        <v>0</v>
      </c>
      <c r="U190">
        <f>IF(ISNUMBER('Raw Data'!C185), IF(_xlfn.XLOOKUP(SMALL('Raw Data'!C185:E185, 3), B190:D190, B190:D190, 0)&gt;0, SMALL('Raw Data'!C185:E185, 3), 0), 0)</f>
        <v>0</v>
      </c>
      <c r="V190">
        <f>IF(AND('Raw Data'!C185&lt;'Raw Data'!E185,'Raw Data'!O185&gt;'Raw Data'!P185),'Raw Data'!C185,IF(AND('Raw Data'!E185&lt;'Raw Data'!C185,'Raw Data'!P185&gt;'Raw Data'!O185),'Raw Data'!E185,0))</f>
        <v>0</v>
      </c>
      <c r="W190">
        <f>IF(AND('Raw Data'!C185&gt;'Raw Data'!E185,'Raw Data'!O185&gt;'Raw Data'!P185),'Raw Data'!C185,IF(AND('Raw Data'!E185&gt;'Raw Data'!C185,'Raw Data'!P185&gt;'Raw Data'!O185),'Raw Data'!E185,0))</f>
        <v>0</v>
      </c>
      <c r="X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Y190">
        <f>IF(AND('Raw Data'!D185&gt;4,'Raw Data'!O185&lt;'Raw Data'!P185),'Raw Data'!K185,IF(AND('Raw Data'!D185&gt;4,'Raw Data'!O185='Raw Data'!P185),0,IF('Raw Data'!O185='Raw Data'!P185,'Raw Data'!D185,0)))</f>
        <v>0</v>
      </c>
      <c r="Z190">
        <f>IF(AND('Raw Data'!D185&lt;4, 'Raw Data'!O185='Raw Data'!P185), 'Raw Data'!D185, 0)</f>
        <v>0</v>
      </c>
      <c r="AA190">
        <f t="shared" si="14"/>
        <v>0</v>
      </c>
      <c r="AB190">
        <f t="shared" si="15"/>
        <v>0</v>
      </c>
      <c r="AC190">
        <f t="shared" si="16"/>
        <v>0</v>
      </c>
    </row>
    <row r="191" spans="1:29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 'Raw Data'!O186&gt;'Raw Data'!P186), 'Raw Data'!C186, 0)</f>
        <v>0</v>
      </c>
      <c r="O191" t="b">
        <f>'Raw Data'!C186&lt;'Raw Data'!E186</f>
        <v>0</v>
      </c>
      <c r="P191">
        <f>IF(AND('Raw Data'!C186&gt;'Raw Data'!E186, 'Raw Data'!O186&gt;'Raw Data'!P186), 'Raw Data'!C186, 0)</f>
        <v>0</v>
      </c>
      <c r="Q191">
        <f>IF(AND('Raw Data'!C186&gt;'Raw Data'!E186, 'Raw Data'!O186&lt;'Raw Data'!P186), 'Raw Data'!E186, 0)</f>
        <v>0</v>
      </c>
      <c r="R191">
        <f>IF(AND('Raw Data'!C186&lt;'Raw Data'!E186, 'Raw Data'!O186&lt;'Raw Data'!P186), 'Raw Data'!E186, 0)</f>
        <v>0</v>
      </c>
      <c r="S191">
        <f>IF(ISNUMBER('Raw Data'!C186), IF(_xlfn.XLOOKUP(SMALL('Raw Data'!C186:E186, 1), B191:D191, B191:D191, 0)&gt;0, SMALL('Raw Data'!C186:E186, 1), 0), 0)</f>
        <v>0</v>
      </c>
      <c r="T191">
        <f>IF(ISNUMBER('Raw Data'!C186), IF(_xlfn.XLOOKUP(SMALL('Raw Data'!C186:E186, 2), B191:D191, B191:D191, 0)&gt;0, SMALL('Raw Data'!C186:E186, 2), 0), 0)</f>
        <v>0</v>
      </c>
      <c r="U191">
        <f>IF(ISNUMBER('Raw Data'!C186), IF(_xlfn.XLOOKUP(SMALL('Raw Data'!C186:E186, 3), B191:D191, B191:D191, 0)&gt;0, SMALL('Raw Data'!C186:E186, 3), 0), 0)</f>
        <v>0</v>
      </c>
      <c r="V191">
        <f>IF(AND('Raw Data'!C186&lt;'Raw Data'!E186,'Raw Data'!O186&gt;'Raw Data'!P186),'Raw Data'!C186,IF(AND('Raw Data'!E186&lt;'Raw Data'!C186,'Raw Data'!P186&gt;'Raw Data'!O186),'Raw Data'!E186,0))</f>
        <v>0</v>
      </c>
      <c r="W191">
        <f>IF(AND('Raw Data'!C186&gt;'Raw Data'!E186,'Raw Data'!O186&gt;'Raw Data'!P186),'Raw Data'!C186,IF(AND('Raw Data'!E186&gt;'Raw Data'!C186,'Raw Data'!P186&gt;'Raw Data'!O186),'Raw Data'!E186,0))</f>
        <v>0</v>
      </c>
      <c r="X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Y191">
        <f>IF(AND('Raw Data'!D186&gt;4,'Raw Data'!O186&lt;'Raw Data'!P186),'Raw Data'!K186,IF(AND('Raw Data'!D186&gt;4,'Raw Data'!O186='Raw Data'!P186),0,IF('Raw Data'!O186='Raw Data'!P186,'Raw Data'!D186,0)))</f>
        <v>0</v>
      </c>
      <c r="Z191">
        <f>IF(AND('Raw Data'!D186&lt;4, 'Raw Data'!O186='Raw Data'!P186), 'Raw Data'!D186, 0)</f>
        <v>0</v>
      </c>
      <c r="AA191">
        <f t="shared" si="14"/>
        <v>0</v>
      </c>
      <c r="AB191">
        <f t="shared" si="15"/>
        <v>0</v>
      </c>
      <c r="AC191">
        <f t="shared" si="16"/>
        <v>0</v>
      </c>
    </row>
    <row r="192" spans="1:29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 'Raw Data'!O187&gt;'Raw Data'!P187), 'Raw Data'!C187, 0)</f>
        <v>0</v>
      </c>
      <c r="O192" t="b">
        <f>'Raw Data'!C187&lt;'Raw Data'!E187</f>
        <v>0</v>
      </c>
      <c r="P192">
        <f>IF(AND('Raw Data'!C187&gt;'Raw Data'!E187, 'Raw Data'!O187&gt;'Raw Data'!P187), 'Raw Data'!C187, 0)</f>
        <v>0</v>
      </c>
      <c r="Q192">
        <f>IF(AND('Raw Data'!C187&gt;'Raw Data'!E187, 'Raw Data'!O187&lt;'Raw Data'!P187), 'Raw Data'!E187, 0)</f>
        <v>0</v>
      </c>
      <c r="R192">
        <f>IF(AND('Raw Data'!C187&lt;'Raw Data'!E187, 'Raw Data'!O187&lt;'Raw Data'!P187), 'Raw Data'!E187, 0)</f>
        <v>0</v>
      </c>
      <c r="S192">
        <f>IF(ISNUMBER('Raw Data'!C187), IF(_xlfn.XLOOKUP(SMALL('Raw Data'!C187:E187, 1), B192:D192, B192:D192, 0)&gt;0, SMALL('Raw Data'!C187:E187, 1), 0), 0)</f>
        <v>0</v>
      </c>
      <c r="T192">
        <f>IF(ISNUMBER('Raw Data'!C187), IF(_xlfn.XLOOKUP(SMALL('Raw Data'!C187:E187, 2), B192:D192, B192:D192, 0)&gt;0, SMALL('Raw Data'!C187:E187, 2), 0), 0)</f>
        <v>0</v>
      </c>
      <c r="U192">
        <f>IF(ISNUMBER('Raw Data'!C187), IF(_xlfn.XLOOKUP(SMALL('Raw Data'!C187:E187, 3), B192:D192, B192:D192, 0)&gt;0, SMALL('Raw Data'!C187:E187, 3), 0), 0)</f>
        <v>0</v>
      </c>
      <c r="V192">
        <f>IF(AND('Raw Data'!C187&lt;'Raw Data'!E187,'Raw Data'!O187&gt;'Raw Data'!P187),'Raw Data'!C187,IF(AND('Raw Data'!E187&lt;'Raw Data'!C187,'Raw Data'!P187&gt;'Raw Data'!O187),'Raw Data'!E187,0))</f>
        <v>0</v>
      </c>
      <c r="W192">
        <f>IF(AND('Raw Data'!C187&gt;'Raw Data'!E187,'Raw Data'!O187&gt;'Raw Data'!P187),'Raw Data'!C187,IF(AND('Raw Data'!E187&gt;'Raw Data'!C187,'Raw Data'!P187&gt;'Raw Data'!O187),'Raw Data'!E187,0))</f>
        <v>0</v>
      </c>
      <c r="X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Y192">
        <f>IF(AND('Raw Data'!D187&gt;4,'Raw Data'!O187&lt;'Raw Data'!P187),'Raw Data'!K187,IF(AND('Raw Data'!D187&gt;4,'Raw Data'!O187='Raw Data'!P187),0,IF('Raw Data'!O187='Raw Data'!P187,'Raw Data'!D187,0)))</f>
        <v>0</v>
      </c>
      <c r="Z192">
        <f>IF(AND('Raw Data'!D187&lt;4, 'Raw Data'!O187='Raw Data'!P187), 'Raw Data'!D187, 0)</f>
        <v>0</v>
      </c>
      <c r="AA192">
        <f t="shared" si="14"/>
        <v>0</v>
      </c>
      <c r="AB192">
        <f t="shared" si="15"/>
        <v>0</v>
      </c>
      <c r="AC192">
        <f t="shared" si="16"/>
        <v>0</v>
      </c>
    </row>
    <row r="193" spans="1:29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 'Raw Data'!O188&gt;'Raw Data'!P188), 'Raw Data'!C188, 0)</f>
        <v>0</v>
      </c>
      <c r="O193" t="b">
        <f>'Raw Data'!C188&lt;'Raw Data'!E188</f>
        <v>0</v>
      </c>
      <c r="P193">
        <f>IF(AND('Raw Data'!C188&gt;'Raw Data'!E188, 'Raw Data'!O188&gt;'Raw Data'!P188), 'Raw Data'!C188, 0)</f>
        <v>0</v>
      </c>
      <c r="Q193">
        <f>IF(AND('Raw Data'!C188&gt;'Raw Data'!E188, 'Raw Data'!O188&lt;'Raw Data'!P188), 'Raw Data'!E188, 0)</f>
        <v>0</v>
      </c>
      <c r="R193">
        <f>IF(AND('Raw Data'!C188&lt;'Raw Data'!E188, 'Raw Data'!O188&lt;'Raw Data'!P188), 'Raw Data'!E188, 0)</f>
        <v>0</v>
      </c>
      <c r="S193">
        <f>IF(ISNUMBER('Raw Data'!C188), IF(_xlfn.XLOOKUP(SMALL('Raw Data'!C188:E188, 1), B193:D193, B193:D193, 0)&gt;0, SMALL('Raw Data'!C188:E188, 1), 0), 0)</f>
        <v>0</v>
      </c>
      <c r="T193">
        <f>IF(ISNUMBER('Raw Data'!C188), IF(_xlfn.XLOOKUP(SMALL('Raw Data'!C188:E188, 2), B193:D193, B193:D193, 0)&gt;0, SMALL('Raw Data'!C188:E188, 2), 0), 0)</f>
        <v>0</v>
      </c>
      <c r="U193">
        <f>IF(ISNUMBER('Raw Data'!C188), IF(_xlfn.XLOOKUP(SMALL('Raw Data'!C188:E188, 3), B193:D193, B193:D193, 0)&gt;0, SMALL('Raw Data'!C188:E188, 3), 0), 0)</f>
        <v>0</v>
      </c>
      <c r="V193">
        <f>IF(AND('Raw Data'!C188&lt;'Raw Data'!E188,'Raw Data'!O188&gt;'Raw Data'!P188),'Raw Data'!C188,IF(AND('Raw Data'!E188&lt;'Raw Data'!C188,'Raw Data'!P188&gt;'Raw Data'!O188),'Raw Data'!E188,0))</f>
        <v>0</v>
      </c>
      <c r="W193">
        <f>IF(AND('Raw Data'!C188&gt;'Raw Data'!E188,'Raw Data'!O188&gt;'Raw Data'!P188),'Raw Data'!C188,IF(AND('Raw Data'!E188&gt;'Raw Data'!C188,'Raw Data'!P188&gt;'Raw Data'!O188),'Raw Data'!E188,0))</f>
        <v>0</v>
      </c>
      <c r="X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Y193">
        <f>IF(AND('Raw Data'!D188&gt;4,'Raw Data'!O188&lt;'Raw Data'!P188),'Raw Data'!K188,IF(AND('Raw Data'!D188&gt;4,'Raw Data'!O188='Raw Data'!P188),0,IF('Raw Data'!O188='Raw Data'!P188,'Raw Data'!D188,0)))</f>
        <v>0</v>
      </c>
      <c r="Z193">
        <f>IF(AND('Raw Data'!D188&lt;4, 'Raw Data'!O188='Raw Data'!P188), 'Raw Data'!D188, 0)</f>
        <v>0</v>
      </c>
      <c r="AA193">
        <f t="shared" si="14"/>
        <v>0</v>
      </c>
      <c r="AB193">
        <f t="shared" si="15"/>
        <v>0</v>
      </c>
      <c r="AC193">
        <f t="shared" si="16"/>
        <v>0</v>
      </c>
    </row>
    <row r="194" spans="1:29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 'Raw Data'!O189&gt;'Raw Data'!P189), 'Raw Data'!C189, 0)</f>
        <v>0</v>
      </c>
      <c r="O194" t="b">
        <f>'Raw Data'!C189&lt;'Raw Data'!E189</f>
        <v>0</v>
      </c>
      <c r="P194">
        <f>IF(AND('Raw Data'!C189&gt;'Raw Data'!E189, 'Raw Data'!O189&gt;'Raw Data'!P189), 'Raw Data'!C189, 0)</f>
        <v>0</v>
      </c>
      <c r="Q194">
        <f>IF(AND('Raw Data'!C189&gt;'Raw Data'!E189, 'Raw Data'!O189&lt;'Raw Data'!P189), 'Raw Data'!E189, 0)</f>
        <v>0</v>
      </c>
      <c r="R194">
        <f>IF(AND('Raw Data'!C189&lt;'Raw Data'!E189, 'Raw Data'!O189&lt;'Raw Data'!P189), 'Raw Data'!E189, 0)</f>
        <v>0</v>
      </c>
      <c r="S194">
        <f>IF(ISNUMBER('Raw Data'!C189), IF(_xlfn.XLOOKUP(SMALL('Raw Data'!C189:E189, 1), B194:D194, B194:D194, 0)&gt;0, SMALL('Raw Data'!C189:E189, 1), 0), 0)</f>
        <v>0</v>
      </c>
      <c r="T194">
        <f>IF(ISNUMBER('Raw Data'!C189), IF(_xlfn.XLOOKUP(SMALL('Raw Data'!C189:E189, 2), B194:D194, B194:D194, 0)&gt;0, SMALL('Raw Data'!C189:E189, 2), 0), 0)</f>
        <v>0</v>
      </c>
      <c r="U194">
        <f>IF(ISNUMBER('Raw Data'!C189), IF(_xlfn.XLOOKUP(SMALL('Raw Data'!C189:E189, 3), B194:D194, B194:D194, 0)&gt;0, SMALL('Raw Data'!C189:E189, 3), 0), 0)</f>
        <v>0</v>
      </c>
      <c r="V194">
        <f>IF(AND('Raw Data'!C189&lt;'Raw Data'!E189,'Raw Data'!O189&gt;'Raw Data'!P189),'Raw Data'!C189,IF(AND('Raw Data'!E189&lt;'Raw Data'!C189,'Raw Data'!P189&gt;'Raw Data'!O189),'Raw Data'!E189,0))</f>
        <v>0</v>
      </c>
      <c r="W194">
        <f>IF(AND('Raw Data'!C189&gt;'Raw Data'!E189,'Raw Data'!O189&gt;'Raw Data'!P189),'Raw Data'!C189,IF(AND('Raw Data'!E189&gt;'Raw Data'!C189,'Raw Data'!P189&gt;'Raw Data'!O189),'Raw Data'!E189,0))</f>
        <v>0</v>
      </c>
      <c r="X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Y194">
        <f>IF(AND('Raw Data'!D189&gt;4,'Raw Data'!O189&lt;'Raw Data'!P189),'Raw Data'!K189,IF(AND('Raw Data'!D189&gt;4,'Raw Data'!O189='Raw Data'!P189),0,IF('Raw Data'!O189='Raw Data'!P189,'Raw Data'!D189,0)))</f>
        <v>0</v>
      </c>
      <c r="Z194">
        <f>IF(AND('Raw Data'!D189&lt;4, 'Raw Data'!O189='Raw Data'!P189), 'Raw Data'!D189, 0)</f>
        <v>0</v>
      </c>
      <c r="AA194">
        <f t="shared" si="14"/>
        <v>0</v>
      </c>
      <c r="AB194">
        <f t="shared" si="15"/>
        <v>0</v>
      </c>
      <c r="AC194">
        <f t="shared" si="16"/>
        <v>0</v>
      </c>
    </row>
    <row r="195" spans="1:29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 'Raw Data'!O190&gt;'Raw Data'!P190), 'Raw Data'!C190, 0)</f>
        <v>0</v>
      </c>
      <c r="O195" t="b">
        <f>'Raw Data'!C190&lt;'Raw Data'!E190</f>
        <v>0</v>
      </c>
      <c r="P195">
        <f>IF(AND('Raw Data'!C190&gt;'Raw Data'!E190, 'Raw Data'!O190&gt;'Raw Data'!P190), 'Raw Data'!C190, 0)</f>
        <v>0</v>
      </c>
      <c r="Q195">
        <f>IF(AND('Raw Data'!C190&gt;'Raw Data'!E190, 'Raw Data'!O190&lt;'Raw Data'!P190), 'Raw Data'!E190, 0)</f>
        <v>0</v>
      </c>
      <c r="R195">
        <f>IF(AND('Raw Data'!C190&lt;'Raw Data'!E190, 'Raw Data'!O190&lt;'Raw Data'!P190), 'Raw Data'!E190, 0)</f>
        <v>0</v>
      </c>
      <c r="S195">
        <f>IF(ISNUMBER('Raw Data'!C190), IF(_xlfn.XLOOKUP(SMALL('Raw Data'!C190:E190, 1), B195:D195, B195:D195, 0)&gt;0, SMALL('Raw Data'!C190:E190, 1), 0), 0)</f>
        <v>0</v>
      </c>
      <c r="T195">
        <f>IF(ISNUMBER('Raw Data'!C190), IF(_xlfn.XLOOKUP(SMALL('Raw Data'!C190:E190, 2), B195:D195, B195:D195, 0)&gt;0, SMALL('Raw Data'!C190:E190, 2), 0), 0)</f>
        <v>0</v>
      </c>
      <c r="U195">
        <f>IF(ISNUMBER('Raw Data'!C190), IF(_xlfn.XLOOKUP(SMALL('Raw Data'!C190:E190, 3), B195:D195, B195:D195, 0)&gt;0, SMALL('Raw Data'!C190:E190, 3), 0), 0)</f>
        <v>0</v>
      </c>
      <c r="V195">
        <f>IF(AND('Raw Data'!C190&lt;'Raw Data'!E190,'Raw Data'!O190&gt;'Raw Data'!P190),'Raw Data'!C190,IF(AND('Raw Data'!E190&lt;'Raw Data'!C190,'Raw Data'!P190&gt;'Raw Data'!O190),'Raw Data'!E190,0))</f>
        <v>0</v>
      </c>
      <c r="W195">
        <f>IF(AND('Raw Data'!C190&gt;'Raw Data'!E190,'Raw Data'!O190&gt;'Raw Data'!P190),'Raw Data'!C190,IF(AND('Raw Data'!E190&gt;'Raw Data'!C190,'Raw Data'!P190&gt;'Raw Data'!O190),'Raw Data'!E190,0))</f>
        <v>0</v>
      </c>
      <c r="X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Y195">
        <f>IF(AND('Raw Data'!D190&gt;4,'Raw Data'!O190&lt;'Raw Data'!P190),'Raw Data'!K190,IF(AND('Raw Data'!D190&gt;4,'Raw Data'!O190='Raw Data'!P190),0,IF('Raw Data'!O190='Raw Data'!P190,'Raw Data'!D190,0)))</f>
        <v>0</v>
      </c>
      <c r="Z195">
        <f>IF(AND('Raw Data'!D190&lt;4, 'Raw Data'!O190='Raw Data'!P190), 'Raw Data'!D190, 0)</f>
        <v>0</v>
      </c>
      <c r="AA195">
        <f t="shared" si="14"/>
        <v>0</v>
      </c>
      <c r="AB195">
        <f t="shared" si="15"/>
        <v>0</v>
      </c>
      <c r="AC195">
        <f t="shared" si="16"/>
        <v>0</v>
      </c>
    </row>
    <row r="196" spans="1:29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 'Raw Data'!O191&gt;'Raw Data'!P191), 'Raw Data'!C191, 0)</f>
        <v>0</v>
      </c>
      <c r="O196" t="b">
        <f>'Raw Data'!C191&lt;'Raw Data'!E191</f>
        <v>0</v>
      </c>
      <c r="P196">
        <f>IF(AND('Raw Data'!C191&gt;'Raw Data'!E191, 'Raw Data'!O191&gt;'Raw Data'!P191), 'Raw Data'!C191, 0)</f>
        <v>0</v>
      </c>
      <c r="Q196">
        <f>IF(AND('Raw Data'!C191&gt;'Raw Data'!E191, 'Raw Data'!O191&lt;'Raw Data'!P191), 'Raw Data'!E191, 0)</f>
        <v>0</v>
      </c>
      <c r="R196">
        <f>IF(AND('Raw Data'!C191&lt;'Raw Data'!E191, 'Raw Data'!O191&lt;'Raw Data'!P191), 'Raw Data'!E191, 0)</f>
        <v>0</v>
      </c>
      <c r="S196">
        <f>IF(ISNUMBER('Raw Data'!C191), IF(_xlfn.XLOOKUP(SMALL('Raw Data'!C191:E191, 1), B196:D196, B196:D196, 0)&gt;0, SMALL('Raw Data'!C191:E191, 1), 0), 0)</f>
        <v>0</v>
      </c>
      <c r="T196">
        <f>IF(ISNUMBER('Raw Data'!C191), IF(_xlfn.XLOOKUP(SMALL('Raw Data'!C191:E191, 2), B196:D196, B196:D196, 0)&gt;0, SMALL('Raw Data'!C191:E191, 2), 0), 0)</f>
        <v>0</v>
      </c>
      <c r="U196">
        <f>IF(ISNUMBER('Raw Data'!C191), IF(_xlfn.XLOOKUP(SMALL('Raw Data'!C191:E191, 3), B196:D196, B196:D196, 0)&gt;0, SMALL('Raw Data'!C191:E191, 3), 0), 0)</f>
        <v>0</v>
      </c>
      <c r="V196">
        <f>IF(AND('Raw Data'!C191&lt;'Raw Data'!E191,'Raw Data'!O191&gt;'Raw Data'!P191),'Raw Data'!C191,IF(AND('Raw Data'!E191&lt;'Raw Data'!C191,'Raw Data'!P191&gt;'Raw Data'!O191),'Raw Data'!E191,0))</f>
        <v>0</v>
      </c>
      <c r="W196">
        <f>IF(AND('Raw Data'!C191&gt;'Raw Data'!E191,'Raw Data'!O191&gt;'Raw Data'!P191),'Raw Data'!C191,IF(AND('Raw Data'!E191&gt;'Raw Data'!C191,'Raw Data'!P191&gt;'Raw Data'!O191),'Raw Data'!E191,0))</f>
        <v>0</v>
      </c>
      <c r="X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Y196">
        <f>IF(AND('Raw Data'!D191&gt;4,'Raw Data'!O191&lt;'Raw Data'!P191),'Raw Data'!K191,IF(AND('Raw Data'!D191&gt;4,'Raw Data'!O191='Raw Data'!P191),0,IF('Raw Data'!O191='Raw Data'!P191,'Raw Data'!D191,0)))</f>
        <v>0</v>
      </c>
      <c r="Z196">
        <f>IF(AND('Raw Data'!D191&lt;4, 'Raw Data'!O191='Raw Data'!P191), 'Raw Data'!D191, 0)</f>
        <v>0</v>
      </c>
      <c r="AA196">
        <f t="shared" si="14"/>
        <v>0</v>
      </c>
      <c r="AB196">
        <f t="shared" si="15"/>
        <v>0</v>
      </c>
      <c r="AC196">
        <f t="shared" si="16"/>
        <v>0</v>
      </c>
    </row>
    <row r="197" spans="1:29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 'Raw Data'!O192&gt;'Raw Data'!P192), 'Raw Data'!C192, 0)</f>
        <v>0</v>
      </c>
      <c r="O197" t="b">
        <f>'Raw Data'!C192&lt;'Raw Data'!E192</f>
        <v>0</v>
      </c>
      <c r="P197">
        <f>IF(AND('Raw Data'!C192&gt;'Raw Data'!E192, 'Raw Data'!O192&gt;'Raw Data'!P192), 'Raw Data'!C192, 0)</f>
        <v>0</v>
      </c>
      <c r="Q197">
        <f>IF(AND('Raw Data'!C192&gt;'Raw Data'!E192, 'Raw Data'!O192&lt;'Raw Data'!P192), 'Raw Data'!E192, 0)</f>
        <v>0</v>
      </c>
      <c r="R197">
        <f>IF(AND('Raw Data'!C192&lt;'Raw Data'!E192, 'Raw Data'!O192&lt;'Raw Data'!P192), 'Raw Data'!E192, 0)</f>
        <v>0</v>
      </c>
      <c r="S197">
        <f>IF(ISNUMBER('Raw Data'!C192), IF(_xlfn.XLOOKUP(SMALL('Raw Data'!C192:E192, 1), B197:D197, B197:D197, 0)&gt;0, SMALL('Raw Data'!C192:E192, 1), 0), 0)</f>
        <v>0</v>
      </c>
      <c r="T197">
        <f>IF(ISNUMBER('Raw Data'!C192), IF(_xlfn.XLOOKUP(SMALL('Raw Data'!C192:E192, 2), B197:D197, B197:D197, 0)&gt;0, SMALL('Raw Data'!C192:E192, 2), 0), 0)</f>
        <v>0</v>
      </c>
      <c r="U197">
        <f>IF(ISNUMBER('Raw Data'!C192), IF(_xlfn.XLOOKUP(SMALL('Raw Data'!C192:E192, 3), B197:D197, B197:D197, 0)&gt;0, SMALL('Raw Data'!C192:E192, 3), 0), 0)</f>
        <v>0</v>
      </c>
      <c r="V197">
        <f>IF(AND('Raw Data'!C192&lt;'Raw Data'!E192,'Raw Data'!O192&gt;'Raw Data'!P192),'Raw Data'!C192,IF(AND('Raw Data'!E192&lt;'Raw Data'!C192,'Raw Data'!P192&gt;'Raw Data'!O192),'Raw Data'!E192,0))</f>
        <v>0</v>
      </c>
      <c r="W197">
        <f>IF(AND('Raw Data'!C192&gt;'Raw Data'!E192,'Raw Data'!O192&gt;'Raw Data'!P192),'Raw Data'!C192,IF(AND('Raw Data'!E192&gt;'Raw Data'!C192,'Raw Data'!P192&gt;'Raw Data'!O192),'Raw Data'!E192,0))</f>
        <v>0</v>
      </c>
      <c r="X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Y197">
        <f>IF(AND('Raw Data'!D192&gt;4,'Raw Data'!O192&lt;'Raw Data'!P192),'Raw Data'!K192,IF(AND('Raw Data'!D192&gt;4,'Raw Data'!O192='Raw Data'!P192),0,IF('Raw Data'!O192='Raw Data'!P192,'Raw Data'!D192,0)))</f>
        <v>0</v>
      </c>
      <c r="Z197">
        <f>IF(AND('Raw Data'!D192&lt;4, 'Raw Data'!O192='Raw Data'!P192), 'Raw Data'!D192, 0)</f>
        <v>0</v>
      </c>
      <c r="AA197">
        <f t="shared" si="14"/>
        <v>0</v>
      </c>
      <c r="AB197">
        <f t="shared" si="15"/>
        <v>0</v>
      </c>
      <c r="AC197">
        <f t="shared" si="16"/>
        <v>0</v>
      </c>
    </row>
    <row r="198" spans="1:29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 'Raw Data'!O193&gt;'Raw Data'!P193), 'Raw Data'!C193, 0)</f>
        <v>0</v>
      </c>
      <c r="O198" t="b">
        <f>'Raw Data'!C193&lt;'Raw Data'!E193</f>
        <v>0</v>
      </c>
      <c r="P198">
        <f>IF(AND('Raw Data'!C193&gt;'Raw Data'!E193, 'Raw Data'!O193&gt;'Raw Data'!P193), 'Raw Data'!C193, 0)</f>
        <v>0</v>
      </c>
      <c r="Q198">
        <f>IF(AND('Raw Data'!C193&gt;'Raw Data'!E193, 'Raw Data'!O193&lt;'Raw Data'!P193), 'Raw Data'!E193, 0)</f>
        <v>0</v>
      </c>
      <c r="R198">
        <f>IF(AND('Raw Data'!C193&lt;'Raw Data'!E193, 'Raw Data'!O193&lt;'Raw Data'!P193), 'Raw Data'!E193, 0)</f>
        <v>0</v>
      </c>
      <c r="S198">
        <f>IF(ISNUMBER('Raw Data'!C193), IF(_xlfn.XLOOKUP(SMALL('Raw Data'!C193:E193, 1), B198:D198, B198:D198, 0)&gt;0, SMALL('Raw Data'!C193:E193, 1), 0), 0)</f>
        <v>0</v>
      </c>
      <c r="T198">
        <f>IF(ISNUMBER('Raw Data'!C193), IF(_xlfn.XLOOKUP(SMALL('Raw Data'!C193:E193, 2), B198:D198, B198:D198, 0)&gt;0, SMALL('Raw Data'!C193:E193, 2), 0), 0)</f>
        <v>0</v>
      </c>
      <c r="U198">
        <f>IF(ISNUMBER('Raw Data'!C193), IF(_xlfn.XLOOKUP(SMALL('Raw Data'!C193:E193, 3), B198:D198, B198:D198, 0)&gt;0, SMALL('Raw Data'!C193:E193, 3), 0), 0)</f>
        <v>0</v>
      </c>
      <c r="V198">
        <f>IF(AND('Raw Data'!C193&lt;'Raw Data'!E193,'Raw Data'!O193&gt;'Raw Data'!P193),'Raw Data'!C193,IF(AND('Raw Data'!E193&lt;'Raw Data'!C193,'Raw Data'!P193&gt;'Raw Data'!O193),'Raw Data'!E193,0))</f>
        <v>0</v>
      </c>
      <c r="W198">
        <f>IF(AND('Raw Data'!C193&gt;'Raw Data'!E193,'Raw Data'!O193&gt;'Raw Data'!P193),'Raw Data'!C193,IF(AND('Raw Data'!E193&gt;'Raw Data'!C193,'Raw Data'!P193&gt;'Raw Data'!O193),'Raw Data'!E193,0))</f>
        <v>0</v>
      </c>
      <c r="X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Y198">
        <f>IF(AND('Raw Data'!D193&gt;4,'Raw Data'!O193&lt;'Raw Data'!P193),'Raw Data'!K193,IF(AND('Raw Data'!D193&gt;4,'Raw Data'!O193='Raw Data'!P193),0,IF('Raw Data'!O193='Raw Data'!P193,'Raw Data'!D193,0)))</f>
        <v>0</v>
      </c>
      <c r="Z198">
        <f>IF(AND('Raw Data'!D193&lt;4, 'Raw Data'!O193='Raw Data'!P193), 'Raw Data'!D193, 0)</f>
        <v>0</v>
      </c>
      <c r="AA198">
        <f t="shared" si="14"/>
        <v>0</v>
      </c>
      <c r="AB198">
        <f t="shared" si="15"/>
        <v>0</v>
      </c>
      <c r="AC198">
        <f t="shared" si="16"/>
        <v>0</v>
      </c>
    </row>
    <row r="199" spans="1:29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 'Raw Data'!O194&gt;'Raw Data'!P194), 'Raw Data'!C194, 0)</f>
        <v>0</v>
      </c>
      <c r="O199" t="b">
        <f>'Raw Data'!C194&lt;'Raw Data'!E194</f>
        <v>0</v>
      </c>
      <c r="P199">
        <f>IF(AND('Raw Data'!C194&gt;'Raw Data'!E194, 'Raw Data'!O194&gt;'Raw Data'!P194), 'Raw Data'!C194, 0)</f>
        <v>0</v>
      </c>
      <c r="Q199">
        <f>IF(AND('Raw Data'!C194&gt;'Raw Data'!E194, 'Raw Data'!O194&lt;'Raw Data'!P194), 'Raw Data'!E194, 0)</f>
        <v>0</v>
      </c>
      <c r="R199">
        <f>IF(AND('Raw Data'!C194&lt;'Raw Data'!E194, 'Raw Data'!O194&lt;'Raw Data'!P194), 'Raw Data'!E194, 0)</f>
        <v>0</v>
      </c>
      <c r="S199">
        <f>IF(ISNUMBER('Raw Data'!C194), IF(_xlfn.XLOOKUP(SMALL('Raw Data'!C194:E194, 1), B199:D199, B199:D199, 0)&gt;0, SMALL('Raw Data'!C194:E194, 1), 0), 0)</f>
        <v>0</v>
      </c>
      <c r="T199">
        <f>IF(ISNUMBER('Raw Data'!C194), IF(_xlfn.XLOOKUP(SMALL('Raw Data'!C194:E194, 2), B199:D199, B199:D199, 0)&gt;0, SMALL('Raw Data'!C194:E194, 2), 0), 0)</f>
        <v>0</v>
      </c>
      <c r="U199">
        <f>IF(ISNUMBER('Raw Data'!C194), IF(_xlfn.XLOOKUP(SMALL('Raw Data'!C194:E194, 3), B199:D199, B199:D199, 0)&gt;0, SMALL('Raw Data'!C194:E194, 3), 0), 0)</f>
        <v>0</v>
      </c>
      <c r="V199">
        <f>IF(AND('Raw Data'!C194&lt;'Raw Data'!E194,'Raw Data'!O194&gt;'Raw Data'!P194),'Raw Data'!C194,IF(AND('Raw Data'!E194&lt;'Raw Data'!C194,'Raw Data'!P194&gt;'Raw Data'!O194),'Raw Data'!E194,0))</f>
        <v>0</v>
      </c>
      <c r="W199">
        <f>IF(AND('Raw Data'!C194&gt;'Raw Data'!E194,'Raw Data'!O194&gt;'Raw Data'!P194),'Raw Data'!C194,IF(AND('Raw Data'!E194&gt;'Raw Data'!C194,'Raw Data'!P194&gt;'Raw Data'!O194),'Raw Data'!E194,0))</f>
        <v>0</v>
      </c>
      <c r="X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Y199">
        <f>IF(AND('Raw Data'!D194&gt;4,'Raw Data'!O194&lt;'Raw Data'!P194),'Raw Data'!K194,IF(AND('Raw Data'!D194&gt;4,'Raw Data'!O194='Raw Data'!P194),0,IF('Raw Data'!O194='Raw Data'!P194,'Raw Data'!D194,0)))</f>
        <v>0</v>
      </c>
      <c r="Z199">
        <f>IF(AND('Raw Data'!D194&lt;4, 'Raw Data'!O194='Raw Data'!P194), 'Raw Data'!D194, 0)</f>
        <v>0</v>
      </c>
      <c r="AA199">
        <f t="shared" ref="AA199:AA262" si="17">IF(AND(W199&gt;0, F199&gt;0), F199*W199, 0)</f>
        <v>0</v>
      </c>
      <c r="AB199">
        <f t="shared" ref="AB199:AB262" si="18">IF(AND(C199&gt;0, E199&gt;0), E199*C199, 0)</f>
        <v>0</v>
      </c>
      <c r="AC199">
        <f t="shared" ref="AC199:AC262" si="19">IF(AND(F199, D199), D199*F199, 0)</f>
        <v>0</v>
      </c>
    </row>
    <row r="200" spans="1:29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 'Raw Data'!O195&gt;'Raw Data'!P195), 'Raw Data'!C195, 0)</f>
        <v>0</v>
      </c>
      <c r="O200" t="b">
        <f>'Raw Data'!C195&lt;'Raw Data'!E195</f>
        <v>0</v>
      </c>
      <c r="P200">
        <f>IF(AND('Raw Data'!C195&gt;'Raw Data'!E195, 'Raw Data'!O195&gt;'Raw Data'!P195), 'Raw Data'!C195, 0)</f>
        <v>0</v>
      </c>
      <c r="Q200">
        <f>IF(AND('Raw Data'!C195&gt;'Raw Data'!E195, 'Raw Data'!O195&lt;'Raw Data'!P195), 'Raw Data'!E195, 0)</f>
        <v>0</v>
      </c>
      <c r="R200">
        <f>IF(AND('Raw Data'!C195&lt;'Raw Data'!E195, 'Raw Data'!O195&lt;'Raw Data'!P195), 'Raw Data'!E195, 0)</f>
        <v>0</v>
      </c>
      <c r="S200">
        <f>IF(ISNUMBER('Raw Data'!C195), IF(_xlfn.XLOOKUP(SMALL('Raw Data'!C195:E195, 1), B200:D200, B200:D200, 0)&gt;0, SMALL('Raw Data'!C195:E195, 1), 0), 0)</f>
        <v>0</v>
      </c>
      <c r="T200">
        <f>IF(ISNUMBER('Raw Data'!C195), IF(_xlfn.XLOOKUP(SMALL('Raw Data'!C195:E195, 2), B200:D200, B200:D200, 0)&gt;0, SMALL('Raw Data'!C195:E195, 2), 0), 0)</f>
        <v>0</v>
      </c>
      <c r="U200">
        <f>IF(ISNUMBER('Raw Data'!C195), IF(_xlfn.XLOOKUP(SMALL('Raw Data'!C195:E195, 3), B200:D200, B200:D200, 0)&gt;0, SMALL('Raw Data'!C195:E195, 3), 0), 0)</f>
        <v>0</v>
      </c>
      <c r="V200">
        <f>IF(AND('Raw Data'!C195&lt;'Raw Data'!E195,'Raw Data'!O195&gt;'Raw Data'!P195),'Raw Data'!C195,IF(AND('Raw Data'!E195&lt;'Raw Data'!C195,'Raw Data'!P195&gt;'Raw Data'!O195),'Raw Data'!E195,0))</f>
        <v>0</v>
      </c>
      <c r="W200">
        <f>IF(AND('Raw Data'!C195&gt;'Raw Data'!E195,'Raw Data'!O195&gt;'Raw Data'!P195),'Raw Data'!C195,IF(AND('Raw Data'!E195&gt;'Raw Data'!C195,'Raw Data'!P195&gt;'Raw Data'!O195),'Raw Data'!E195,0))</f>
        <v>0</v>
      </c>
      <c r="X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Y200">
        <f>IF(AND('Raw Data'!D195&gt;4,'Raw Data'!O195&lt;'Raw Data'!P195),'Raw Data'!K195,IF(AND('Raw Data'!D195&gt;4,'Raw Data'!O195='Raw Data'!P195),0,IF('Raw Data'!O195='Raw Data'!P195,'Raw Data'!D195,0)))</f>
        <v>0</v>
      </c>
      <c r="Z200">
        <f>IF(AND('Raw Data'!D195&lt;4, 'Raw Data'!O195='Raw Data'!P195), 'Raw Data'!D195, 0)</f>
        <v>0</v>
      </c>
      <c r="AA200">
        <f t="shared" si="17"/>
        <v>0</v>
      </c>
      <c r="AB200">
        <f t="shared" si="18"/>
        <v>0</v>
      </c>
      <c r="AC200">
        <f t="shared" si="19"/>
        <v>0</v>
      </c>
    </row>
    <row r="201" spans="1:29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 'Raw Data'!O196&gt;'Raw Data'!P196), 'Raw Data'!C196, 0)</f>
        <v>0</v>
      </c>
      <c r="O201" t="b">
        <f>'Raw Data'!C196&lt;'Raw Data'!E196</f>
        <v>0</v>
      </c>
      <c r="P201">
        <f>IF(AND('Raw Data'!C196&gt;'Raw Data'!E196, 'Raw Data'!O196&gt;'Raw Data'!P196), 'Raw Data'!C196, 0)</f>
        <v>0</v>
      </c>
      <c r="Q201">
        <f>IF(AND('Raw Data'!C196&gt;'Raw Data'!E196, 'Raw Data'!O196&lt;'Raw Data'!P196), 'Raw Data'!E196, 0)</f>
        <v>0</v>
      </c>
      <c r="R201">
        <f>IF(AND('Raw Data'!C196&lt;'Raw Data'!E196, 'Raw Data'!O196&lt;'Raw Data'!P196), 'Raw Data'!E196, 0)</f>
        <v>0</v>
      </c>
      <c r="S201">
        <f>IF(ISNUMBER('Raw Data'!C196), IF(_xlfn.XLOOKUP(SMALL('Raw Data'!C196:E196, 1), B201:D201, B201:D201, 0)&gt;0, SMALL('Raw Data'!C196:E196, 1), 0), 0)</f>
        <v>0</v>
      </c>
      <c r="T201">
        <f>IF(ISNUMBER('Raw Data'!C196), IF(_xlfn.XLOOKUP(SMALL('Raw Data'!C196:E196, 2), B201:D201, B201:D201, 0)&gt;0, SMALL('Raw Data'!C196:E196, 2), 0), 0)</f>
        <v>0</v>
      </c>
      <c r="U201">
        <f>IF(ISNUMBER('Raw Data'!C196), IF(_xlfn.XLOOKUP(SMALL('Raw Data'!C196:E196, 3), B201:D201, B201:D201, 0)&gt;0, SMALL('Raw Data'!C196:E196, 3), 0), 0)</f>
        <v>0</v>
      </c>
      <c r="V201">
        <f>IF(AND('Raw Data'!C196&lt;'Raw Data'!E196,'Raw Data'!O196&gt;'Raw Data'!P196),'Raw Data'!C196,IF(AND('Raw Data'!E196&lt;'Raw Data'!C196,'Raw Data'!P196&gt;'Raw Data'!O196),'Raw Data'!E196,0))</f>
        <v>0</v>
      </c>
      <c r="W201">
        <f>IF(AND('Raw Data'!C196&gt;'Raw Data'!E196,'Raw Data'!O196&gt;'Raw Data'!P196),'Raw Data'!C196,IF(AND('Raw Data'!E196&gt;'Raw Data'!C196,'Raw Data'!P196&gt;'Raw Data'!O196),'Raw Data'!E196,0))</f>
        <v>0</v>
      </c>
      <c r="X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Y201">
        <f>IF(AND('Raw Data'!D196&gt;4,'Raw Data'!O196&lt;'Raw Data'!P196),'Raw Data'!K196,IF(AND('Raw Data'!D196&gt;4,'Raw Data'!O196='Raw Data'!P196),0,IF('Raw Data'!O196='Raw Data'!P196,'Raw Data'!D196,0)))</f>
        <v>0</v>
      </c>
      <c r="Z201">
        <f>IF(AND('Raw Data'!D196&lt;4, 'Raw Data'!O196='Raw Data'!P196), 'Raw Data'!D196, 0)</f>
        <v>0</v>
      </c>
      <c r="AA201">
        <f t="shared" si="17"/>
        <v>0</v>
      </c>
      <c r="AB201">
        <f t="shared" si="18"/>
        <v>0</v>
      </c>
      <c r="AC201">
        <f t="shared" si="19"/>
        <v>0</v>
      </c>
    </row>
    <row r="202" spans="1:29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 'Raw Data'!O197&gt;'Raw Data'!P197), 'Raw Data'!C197, 0)</f>
        <v>0</v>
      </c>
      <c r="O202" t="b">
        <f>'Raw Data'!C197&lt;'Raw Data'!E197</f>
        <v>0</v>
      </c>
      <c r="P202">
        <f>IF(AND('Raw Data'!C197&gt;'Raw Data'!E197, 'Raw Data'!O197&gt;'Raw Data'!P197), 'Raw Data'!C197, 0)</f>
        <v>0</v>
      </c>
      <c r="Q202">
        <f>IF(AND('Raw Data'!C197&gt;'Raw Data'!E197, 'Raw Data'!O197&lt;'Raw Data'!P197), 'Raw Data'!E197, 0)</f>
        <v>0</v>
      </c>
      <c r="R202">
        <f>IF(AND('Raw Data'!C197&lt;'Raw Data'!E197, 'Raw Data'!O197&lt;'Raw Data'!P197), 'Raw Data'!E197, 0)</f>
        <v>0</v>
      </c>
      <c r="S202">
        <f>IF(ISNUMBER('Raw Data'!C197), IF(_xlfn.XLOOKUP(SMALL('Raw Data'!C197:E197, 1), B202:D202, B202:D202, 0)&gt;0, SMALL('Raw Data'!C197:E197, 1), 0), 0)</f>
        <v>0</v>
      </c>
      <c r="T202">
        <f>IF(ISNUMBER('Raw Data'!C197), IF(_xlfn.XLOOKUP(SMALL('Raw Data'!C197:E197, 2), B202:D202, B202:D202, 0)&gt;0, SMALL('Raw Data'!C197:E197, 2), 0), 0)</f>
        <v>0</v>
      </c>
      <c r="U202">
        <f>IF(ISNUMBER('Raw Data'!C197), IF(_xlfn.XLOOKUP(SMALL('Raw Data'!C197:E197, 3), B202:D202, B202:D202, 0)&gt;0, SMALL('Raw Data'!C197:E197, 3), 0), 0)</f>
        <v>0</v>
      </c>
      <c r="V202">
        <f>IF(AND('Raw Data'!C197&lt;'Raw Data'!E197,'Raw Data'!O197&gt;'Raw Data'!P197),'Raw Data'!C197,IF(AND('Raw Data'!E197&lt;'Raw Data'!C197,'Raw Data'!P197&gt;'Raw Data'!O197),'Raw Data'!E197,0))</f>
        <v>0</v>
      </c>
      <c r="W202">
        <f>IF(AND('Raw Data'!C197&gt;'Raw Data'!E197,'Raw Data'!O197&gt;'Raw Data'!P197),'Raw Data'!C197,IF(AND('Raw Data'!E197&gt;'Raw Data'!C197,'Raw Data'!P197&gt;'Raw Data'!O197),'Raw Data'!E197,0))</f>
        <v>0</v>
      </c>
      <c r="X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Y202">
        <f>IF(AND('Raw Data'!D197&gt;4,'Raw Data'!O197&lt;'Raw Data'!P197),'Raw Data'!K197,IF(AND('Raw Data'!D197&gt;4,'Raw Data'!O197='Raw Data'!P197),0,IF('Raw Data'!O197='Raw Data'!P197,'Raw Data'!D197,0)))</f>
        <v>0</v>
      </c>
      <c r="Z202">
        <f>IF(AND('Raw Data'!D197&lt;4, 'Raw Data'!O197='Raw Data'!P197), 'Raw Data'!D197, 0)</f>
        <v>0</v>
      </c>
      <c r="AA202">
        <f t="shared" si="17"/>
        <v>0</v>
      </c>
      <c r="AB202">
        <f t="shared" si="18"/>
        <v>0</v>
      </c>
      <c r="AC202">
        <f t="shared" si="19"/>
        <v>0</v>
      </c>
    </row>
    <row r="203" spans="1:29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 'Raw Data'!O198&gt;'Raw Data'!P198), 'Raw Data'!C198, 0)</f>
        <v>0</v>
      </c>
      <c r="O203" t="b">
        <f>'Raw Data'!C198&lt;'Raw Data'!E198</f>
        <v>0</v>
      </c>
      <c r="P203">
        <f>IF(AND('Raw Data'!C198&gt;'Raw Data'!E198, 'Raw Data'!O198&gt;'Raw Data'!P198), 'Raw Data'!C198, 0)</f>
        <v>0</v>
      </c>
      <c r="Q203">
        <f>IF(AND('Raw Data'!C198&gt;'Raw Data'!E198, 'Raw Data'!O198&lt;'Raw Data'!P198), 'Raw Data'!E198, 0)</f>
        <v>0</v>
      </c>
      <c r="R203">
        <f>IF(AND('Raw Data'!C198&lt;'Raw Data'!E198, 'Raw Data'!O198&lt;'Raw Data'!P198), 'Raw Data'!E198, 0)</f>
        <v>0</v>
      </c>
      <c r="S203">
        <f>IF(ISNUMBER('Raw Data'!C198), IF(_xlfn.XLOOKUP(SMALL('Raw Data'!C198:E198, 1), B203:D203, B203:D203, 0)&gt;0, SMALL('Raw Data'!C198:E198, 1), 0), 0)</f>
        <v>0</v>
      </c>
      <c r="T203">
        <f>IF(ISNUMBER('Raw Data'!C198), IF(_xlfn.XLOOKUP(SMALL('Raw Data'!C198:E198, 2), B203:D203, B203:D203, 0)&gt;0, SMALL('Raw Data'!C198:E198, 2), 0), 0)</f>
        <v>0</v>
      </c>
      <c r="U203">
        <f>IF(ISNUMBER('Raw Data'!C198), IF(_xlfn.XLOOKUP(SMALL('Raw Data'!C198:E198, 3), B203:D203, B203:D203, 0)&gt;0, SMALL('Raw Data'!C198:E198, 3), 0), 0)</f>
        <v>0</v>
      </c>
      <c r="V203">
        <f>IF(AND('Raw Data'!C198&lt;'Raw Data'!E198,'Raw Data'!O198&gt;'Raw Data'!P198),'Raw Data'!C198,IF(AND('Raw Data'!E198&lt;'Raw Data'!C198,'Raw Data'!P198&gt;'Raw Data'!O198),'Raw Data'!E198,0))</f>
        <v>0</v>
      </c>
      <c r="W203">
        <f>IF(AND('Raw Data'!C198&gt;'Raw Data'!E198,'Raw Data'!O198&gt;'Raw Data'!P198),'Raw Data'!C198,IF(AND('Raw Data'!E198&gt;'Raw Data'!C198,'Raw Data'!P198&gt;'Raw Data'!O198),'Raw Data'!E198,0))</f>
        <v>0</v>
      </c>
      <c r="X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Y203">
        <f>IF(AND('Raw Data'!D198&gt;4,'Raw Data'!O198&lt;'Raw Data'!P198),'Raw Data'!K198,IF(AND('Raw Data'!D198&gt;4,'Raw Data'!O198='Raw Data'!P198),0,IF('Raw Data'!O198='Raw Data'!P198,'Raw Data'!D198,0)))</f>
        <v>0</v>
      </c>
      <c r="Z203">
        <f>IF(AND('Raw Data'!D198&lt;4, 'Raw Data'!O198='Raw Data'!P198), 'Raw Data'!D198, 0)</f>
        <v>0</v>
      </c>
      <c r="AA203">
        <f t="shared" si="17"/>
        <v>0</v>
      </c>
      <c r="AB203">
        <f t="shared" si="18"/>
        <v>0</v>
      </c>
      <c r="AC203">
        <f t="shared" si="19"/>
        <v>0</v>
      </c>
    </row>
    <row r="204" spans="1:29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 'Raw Data'!O199&gt;'Raw Data'!P199), 'Raw Data'!C199, 0)</f>
        <v>0</v>
      </c>
      <c r="O204" t="b">
        <f>'Raw Data'!C199&lt;'Raw Data'!E199</f>
        <v>0</v>
      </c>
      <c r="P204">
        <f>IF(AND('Raw Data'!C199&gt;'Raw Data'!E199, 'Raw Data'!O199&gt;'Raw Data'!P199), 'Raw Data'!C199, 0)</f>
        <v>0</v>
      </c>
      <c r="Q204">
        <f>IF(AND('Raw Data'!C199&gt;'Raw Data'!E199, 'Raw Data'!O199&lt;'Raw Data'!P199), 'Raw Data'!E199, 0)</f>
        <v>0</v>
      </c>
      <c r="R204">
        <f>IF(AND('Raw Data'!C199&lt;'Raw Data'!E199, 'Raw Data'!O199&lt;'Raw Data'!P199), 'Raw Data'!E199, 0)</f>
        <v>0</v>
      </c>
      <c r="S204">
        <f>IF(ISNUMBER('Raw Data'!C199), IF(_xlfn.XLOOKUP(SMALL('Raw Data'!C199:E199, 1), B204:D204, B204:D204, 0)&gt;0, SMALL('Raw Data'!C199:E199, 1), 0), 0)</f>
        <v>0</v>
      </c>
      <c r="T204">
        <f>IF(ISNUMBER('Raw Data'!C199), IF(_xlfn.XLOOKUP(SMALL('Raw Data'!C199:E199, 2), B204:D204, B204:D204, 0)&gt;0, SMALL('Raw Data'!C199:E199, 2), 0), 0)</f>
        <v>0</v>
      </c>
      <c r="U204">
        <f>IF(ISNUMBER('Raw Data'!C199), IF(_xlfn.XLOOKUP(SMALL('Raw Data'!C199:E199, 3), B204:D204, B204:D204, 0)&gt;0, SMALL('Raw Data'!C199:E199, 3), 0), 0)</f>
        <v>0</v>
      </c>
      <c r="V204">
        <f>IF(AND('Raw Data'!C199&lt;'Raw Data'!E199,'Raw Data'!O199&gt;'Raw Data'!P199),'Raw Data'!C199,IF(AND('Raw Data'!E199&lt;'Raw Data'!C199,'Raw Data'!P199&gt;'Raw Data'!O199),'Raw Data'!E199,0))</f>
        <v>0</v>
      </c>
      <c r="W204">
        <f>IF(AND('Raw Data'!C199&gt;'Raw Data'!E199,'Raw Data'!O199&gt;'Raw Data'!P199),'Raw Data'!C199,IF(AND('Raw Data'!E199&gt;'Raw Data'!C199,'Raw Data'!P199&gt;'Raw Data'!O199),'Raw Data'!E199,0))</f>
        <v>0</v>
      </c>
      <c r="X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Y204">
        <f>IF(AND('Raw Data'!D199&gt;4,'Raw Data'!O199&lt;'Raw Data'!P199),'Raw Data'!K199,IF(AND('Raw Data'!D199&gt;4,'Raw Data'!O199='Raw Data'!P199),0,IF('Raw Data'!O199='Raw Data'!P199,'Raw Data'!D199,0)))</f>
        <v>0</v>
      </c>
      <c r="Z204">
        <f>IF(AND('Raw Data'!D199&lt;4, 'Raw Data'!O199='Raw Data'!P199), 'Raw Data'!D199, 0)</f>
        <v>0</v>
      </c>
      <c r="AA204">
        <f t="shared" si="17"/>
        <v>0</v>
      </c>
      <c r="AB204">
        <f t="shared" si="18"/>
        <v>0</v>
      </c>
      <c r="AC204">
        <f t="shared" si="19"/>
        <v>0</v>
      </c>
    </row>
    <row r="205" spans="1:29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 'Raw Data'!O200&gt;'Raw Data'!P200), 'Raw Data'!C200, 0)</f>
        <v>0</v>
      </c>
      <c r="O205" t="b">
        <f>'Raw Data'!C200&lt;'Raw Data'!E200</f>
        <v>0</v>
      </c>
      <c r="P205">
        <f>IF(AND('Raw Data'!C200&gt;'Raw Data'!E200, 'Raw Data'!O200&gt;'Raw Data'!P200), 'Raw Data'!C200, 0)</f>
        <v>0</v>
      </c>
      <c r="Q205">
        <f>IF(AND('Raw Data'!C200&gt;'Raw Data'!E200, 'Raw Data'!O200&lt;'Raw Data'!P200), 'Raw Data'!E200, 0)</f>
        <v>0</v>
      </c>
      <c r="R205">
        <f>IF(AND('Raw Data'!C200&lt;'Raw Data'!E200, 'Raw Data'!O200&lt;'Raw Data'!P200), 'Raw Data'!E200, 0)</f>
        <v>0</v>
      </c>
      <c r="S205">
        <f>IF(ISNUMBER('Raw Data'!C200), IF(_xlfn.XLOOKUP(SMALL('Raw Data'!C200:E200, 1), B205:D205, B205:D205, 0)&gt;0, SMALL('Raw Data'!C200:E200, 1), 0), 0)</f>
        <v>0</v>
      </c>
      <c r="T205">
        <f>IF(ISNUMBER('Raw Data'!C200), IF(_xlfn.XLOOKUP(SMALL('Raw Data'!C200:E200, 2), B205:D205, B205:D205, 0)&gt;0, SMALL('Raw Data'!C200:E200, 2), 0), 0)</f>
        <v>0</v>
      </c>
      <c r="U205">
        <f>IF(ISNUMBER('Raw Data'!C200), IF(_xlfn.XLOOKUP(SMALL('Raw Data'!C200:E200, 3), B205:D205, B205:D205, 0)&gt;0, SMALL('Raw Data'!C200:E200, 3), 0), 0)</f>
        <v>0</v>
      </c>
      <c r="V205">
        <f>IF(AND('Raw Data'!C200&lt;'Raw Data'!E200,'Raw Data'!O200&gt;'Raw Data'!P200),'Raw Data'!C200,IF(AND('Raw Data'!E200&lt;'Raw Data'!C200,'Raw Data'!P200&gt;'Raw Data'!O200),'Raw Data'!E200,0))</f>
        <v>0</v>
      </c>
      <c r="W205">
        <f>IF(AND('Raw Data'!C200&gt;'Raw Data'!E200,'Raw Data'!O200&gt;'Raw Data'!P200),'Raw Data'!C200,IF(AND('Raw Data'!E200&gt;'Raw Data'!C200,'Raw Data'!P200&gt;'Raw Data'!O200),'Raw Data'!E200,0))</f>
        <v>0</v>
      </c>
      <c r="X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Y205">
        <f>IF(AND('Raw Data'!D200&gt;4,'Raw Data'!O200&lt;'Raw Data'!P200),'Raw Data'!K200,IF(AND('Raw Data'!D200&gt;4,'Raw Data'!O200='Raw Data'!P200),0,IF('Raw Data'!O200='Raw Data'!P200,'Raw Data'!D200,0)))</f>
        <v>0</v>
      </c>
      <c r="Z205">
        <f>IF(AND('Raw Data'!D200&lt;4, 'Raw Data'!O200='Raw Data'!P200), 'Raw Data'!D200, 0)</f>
        <v>0</v>
      </c>
      <c r="AA205">
        <f t="shared" si="17"/>
        <v>0</v>
      </c>
      <c r="AB205">
        <f t="shared" si="18"/>
        <v>0</v>
      </c>
      <c r="AC205">
        <f t="shared" si="19"/>
        <v>0</v>
      </c>
    </row>
    <row r="206" spans="1:29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 'Raw Data'!O201&gt;'Raw Data'!P201), 'Raw Data'!C201, 0)</f>
        <v>0</v>
      </c>
      <c r="O206" t="b">
        <f>'Raw Data'!C201&lt;'Raw Data'!E201</f>
        <v>0</v>
      </c>
      <c r="P206">
        <f>IF(AND('Raw Data'!C201&gt;'Raw Data'!E201, 'Raw Data'!O201&gt;'Raw Data'!P201), 'Raw Data'!C201, 0)</f>
        <v>0</v>
      </c>
      <c r="Q206">
        <f>IF(AND('Raw Data'!C201&gt;'Raw Data'!E201, 'Raw Data'!O201&lt;'Raw Data'!P201), 'Raw Data'!E201, 0)</f>
        <v>0</v>
      </c>
      <c r="R206">
        <f>IF(AND('Raw Data'!C201&lt;'Raw Data'!E201, 'Raw Data'!O201&lt;'Raw Data'!P201), 'Raw Data'!E201, 0)</f>
        <v>0</v>
      </c>
      <c r="S206">
        <f>IF(ISNUMBER('Raw Data'!C201), IF(_xlfn.XLOOKUP(SMALL('Raw Data'!C201:E201, 1), B206:D206, B206:D206, 0)&gt;0, SMALL('Raw Data'!C201:E201, 1), 0), 0)</f>
        <v>0</v>
      </c>
      <c r="T206">
        <f>IF(ISNUMBER('Raw Data'!C201), IF(_xlfn.XLOOKUP(SMALL('Raw Data'!C201:E201, 2), B206:D206, B206:D206, 0)&gt;0, SMALL('Raw Data'!C201:E201, 2), 0), 0)</f>
        <v>0</v>
      </c>
      <c r="U206">
        <f>IF(ISNUMBER('Raw Data'!C201), IF(_xlfn.XLOOKUP(SMALL('Raw Data'!C201:E201, 3), B206:D206, B206:D206, 0)&gt;0, SMALL('Raw Data'!C201:E201, 3), 0), 0)</f>
        <v>0</v>
      </c>
      <c r="V206">
        <f>IF(AND('Raw Data'!C201&lt;'Raw Data'!E201,'Raw Data'!O201&gt;'Raw Data'!P201),'Raw Data'!C201,IF(AND('Raw Data'!E201&lt;'Raw Data'!C201,'Raw Data'!P201&gt;'Raw Data'!O201),'Raw Data'!E201,0))</f>
        <v>0</v>
      </c>
      <c r="W206">
        <f>IF(AND('Raw Data'!C201&gt;'Raw Data'!E201,'Raw Data'!O201&gt;'Raw Data'!P201),'Raw Data'!C201,IF(AND('Raw Data'!E201&gt;'Raw Data'!C201,'Raw Data'!P201&gt;'Raw Data'!O201),'Raw Data'!E201,0))</f>
        <v>0</v>
      </c>
      <c r="X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Y206">
        <f>IF(AND('Raw Data'!D201&gt;4,'Raw Data'!O201&lt;'Raw Data'!P201),'Raw Data'!K201,IF(AND('Raw Data'!D201&gt;4,'Raw Data'!O201='Raw Data'!P201),0,IF('Raw Data'!O201='Raw Data'!P201,'Raw Data'!D201,0)))</f>
        <v>0</v>
      </c>
      <c r="Z206">
        <f>IF(AND('Raw Data'!D201&lt;4, 'Raw Data'!O201='Raw Data'!P201), 'Raw Data'!D201, 0)</f>
        <v>0</v>
      </c>
      <c r="AA206">
        <f t="shared" si="17"/>
        <v>0</v>
      </c>
      <c r="AB206">
        <f t="shared" si="18"/>
        <v>0</v>
      </c>
      <c r="AC206">
        <f t="shared" si="19"/>
        <v>0</v>
      </c>
    </row>
    <row r="207" spans="1:29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 'Raw Data'!O202&gt;'Raw Data'!P202), 'Raw Data'!C202, 0)</f>
        <v>0</v>
      </c>
      <c r="O207" t="b">
        <f>'Raw Data'!C202&lt;'Raw Data'!E202</f>
        <v>0</v>
      </c>
      <c r="P207">
        <f>IF(AND('Raw Data'!C202&gt;'Raw Data'!E202, 'Raw Data'!O202&gt;'Raw Data'!P202), 'Raw Data'!C202, 0)</f>
        <v>0</v>
      </c>
      <c r="Q207">
        <f>IF(AND('Raw Data'!C202&gt;'Raw Data'!E202, 'Raw Data'!O202&lt;'Raw Data'!P202), 'Raw Data'!E202, 0)</f>
        <v>0</v>
      </c>
      <c r="R207">
        <f>IF(AND('Raw Data'!C202&lt;'Raw Data'!E202, 'Raw Data'!O202&lt;'Raw Data'!P202), 'Raw Data'!E202, 0)</f>
        <v>0</v>
      </c>
      <c r="S207">
        <f>IF(ISNUMBER('Raw Data'!C202), IF(_xlfn.XLOOKUP(SMALL('Raw Data'!C202:E202, 1), B207:D207, B207:D207, 0)&gt;0, SMALL('Raw Data'!C202:E202, 1), 0), 0)</f>
        <v>0</v>
      </c>
      <c r="T207">
        <f>IF(ISNUMBER('Raw Data'!C202), IF(_xlfn.XLOOKUP(SMALL('Raw Data'!C202:E202, 2), B207:D207, B207:D207, 0)&gt;0, SMALL('Raw Data'!C202:E202, 2), 0), 0)</f>
        <v>0</v>
      </c>
      <c r="U207">
        <f>IF(ISNUMBER('Raw Data'!C202), IF(_xlfn.XLOOKUP(SMALL('Raw Data'!C202:E202, 3), B207:D207, B207:D207, 0)&gt;0, SMALL('Raw Data'!C202:E202, 3), 0), 0)</f>
        <v>0</v>
      </c>
      <c r="V207">
        <f>IF(AND('Raw Data'!C202&lt;'Raw Data'!E202,'Raw Data'!O202&gt;'Raw Data'!P202),'Raw Data'!C202,IF(AND('Raw Data'!E202&lt;'Raw Data'!C202,'Raw Data'!P202&gt;'Raw Data'!O202),'Raw Data'!E202,0))</f>
        <v>0</v>
      </c>
      <c r="W207">
        <f>IF(AND('Raw Data'!C202&gt;'Raw Data'!E202,'Raw Data'!O202&gt;'Raw Data'!P202),'Raw Data'!C202,IF(AND('Raw Data'!E202&gt;'Raw Data'!C202,'Raw Data'!P202&gt;'Raw Data'!O202),'Raw Data'!E202,0))</f>
        <v>0</v>
      </c>
      <c r="X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Y207">
        <f>IF(AND('Raw Data'!D202&gt;4,'Raw Data'!O202&lt;'Raw Data'!P202),'Raw Data'!K202,IF(AND('Raw Data'!D202&gt;4,'Raw Data'!O202='Raw Data'!P202),0,IF('Raw Data'!O202='Raw Data'!P202,'Raw Data'!D202,0)))</f>
        <v>0</v>
      </c>
      <c r="Z207">
        <f>IF(AND('Raw Data'!D202&lt;4, 'Raw Data'!O202='Raw Data'!P202), 'Raw Data'!D202, 0)</f>
        <v>0</v>
      </c>
      <c r="AA207">
        <f t="shared" si="17"/>
        <v>0</v>
      </c>
      <c r="AB207">
        <f t="shared" si="18"/>
        <v>0</v>
      </c>
      <c r="AC207">
        <f t="shared" si="19"/>
        <v>0</v>
      </c>
    </row>
    <row r="208" spans="1:29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 'Raw Data'!O203&gt;'Raw Data'!P203), 'Raw Data'!C203, 0)</f>
        <v>0</v>
      </c>
      <c r="O208" t="b">
        <f>'Raw Data'!C203&lt;'Raw Data'!E203</f>
        <v>0</v>
      </c>
      <c r="P208">
        <f>IF(AND('Raw Data'!C203&gt;'Raw Data'!E203, 'Raw Data'!O203&gt;'Raw Data'!P203), 'Raw Data'!C203, 0)</f>
        <v>0</v>
      </c>
      <c r="Q208">
        <f>IF(AND('Raw Data'!C203&gt;'Raw Data'!E203, 'Raw Data'!O203&lt;'Raw Data'!P203), 'Raw Data'!E203, 0)</f>
        <v>0</v>
      </c>
      <c r="R208">
        <f>IF(AND('Raw Data'!C203&lt;'Raw Data'!E203, 'Raw Data'!O203&lt;'Raw Data'!P203), 'Raw Data'!E203, 0)</f>
        <v>0</v>
      </c>
      <c r="S208">
        <f>IF(ISNUMBER('Raw Data'!C203), IF(_xlfn.XLOOKUP(SMALL('Raw Data'!C203:E203, 1), B208:D208, B208:D208, 0)&gt;0, SMALL('Raw Data'!C203:E203, 1), 0), 0)</f>
        <v>0</v>
      </c>
      <c r="T208">
        <f>IF(ISNUMBER('Raw Data'!C203), IF(_xlfn.XLOOKUP(SMALL('Raw Data'!C203:E203, 2), B208:D208, B208:D208, 0)&gt;0, SMALL('Raw Data'!C203:E203, 2), 0), 0)</f>
        <v>0</v>
      </c>
      <c r="U208">
        <f>IF(ISNUMBER('Raw Data'!C203), IF(_xlfn.XLOOKUP(SMALL('Raw Data'!C203:E203, 3), B208:D208, B208:D208, 0)&gt;0, SMALL('Raw Data'!C203:E203, 3), 0), 0)</f>
        <v>0</v>
      </c>
      <c r="V208">
        <f>IF(AND('Raw Data'!C203&lt;'Raw Data'!E203,'Raw Data'!O203&gt;'Raw Data'!P203),'Raw Data'!C203,IF(AND('Raw Data'!E203&lt;'Raw Data'!C203,'Raw Data'!P203&gt;'Raw Data'!O203),'Raw Data'!E203,0))</f>
        <v>0</v>
      </c>
      <c r="W208">
        <f>IF(AND('Raw Data'!C203&gt;'Raw Data'!E203,'Raw Data'!O203&gt;'Raw Data'!P203),'Raw Data'!C203,IF(AND('Raw Data'!E203&gt;'Raw Data'!C203,'Raw Data'!P203&gt;'Raw Data'!O203),'Raw Data'!E203,0))</f>
        <v>0</v>
      </c>
      <c r="X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Y208">
        <f>IF(AND('Raw Data'!D203&gt;4,'Raw Data'!O203&lt;'Raw Data'!P203),'Raw Data'!K203,IF(AND('Raw Data'!D203&gt;4,'Raw Data'!O203='Raw Data'!P203),0,IF('Raw Data'!O203='Raw Data'!P203,'Raw Data'!D203,0)))</f>
        <v>0</v>
      </c>
      <c r="Z208">
        <f>IF(AND('Raw Data'!D203&lt;4, 'Raw Data'!O203='Raw Data'!P203), 'Raw Data'!D203, 0)</f>
        <v>0</v>
      </c>
      <c r="AA208">
        <f t="shared" si="17"/>
        <v>0</v>
      </c>
      <c r="AB208">
        <f t="shared" si="18"/>
        <v>0</v>
      </c>
      <c r="AC208">
        <f t="shared" si="19"/>
        <v>0</v>
      </c>
    </row>
    <row r="209" spans="1:29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 'Raw Data'!O204&gt;'Raw Data'!P204), 'Raw Data'!C204, 0)</f>
        <v>0</v>
      </c>
      <c r="O209" t="b">
        <f>'Raw Data'!C204&lt;'Raw Data'!E204</f>
        <v>0</v>
      </c>
      <c r="P209">
        <f>IF(AND('Raw Data'!C204&gt;'Raw Data'!E204, 'Raw Data'!O204&gt;'Raw Data'!P204), 'Raw Data'!C204, 0)</f>
        <v>0</v>
      </c>
      <c r="Q209">
        <f>IF(AND('Raw Data'!C204&gt;'Raw Data'!E204, 'Raw Data'!O204&lt;'Raw Data'!P204), 'Raw Data'!E204, 0)</f>
        <v>0</v>
      </c>
      <c r="R209">
        <f>IF(AND('Raw Data'!C204&lt;'Raw Data'!E204, 'Raw Data'!O204&lt;'Raw Data'!P204), 'Raw Data'!E204, 0)</f>
        <v>0</v>
      </c>
      <c r="S209">
        <f>IF(ISNUMBER('Raw Data'!C204), IF(_xlfn.XLOOKUP(SMALL('Raw Data'!C204:E204, 1), B209:D209, B209:D209, 0)&gt;0, SMALL('Raw Data'!C204:E204, 1), 0), 0)</f>
        <v>0</v>
      </c>
      <c r="T209">
        <f>IF(ISNUMBER('Raw Data'!C204), IF(_xlfn.XLOOKUP(SMALL('Raw Data'!C204:E204, 2), B209:D209, B209:D209, 0)&gt;0, SMALL('Raw Data'!C204:E204, 2), 0), 0)</f>
        <v>0</v>
      </c>
      <c r="U209">
        <f>IF(ISNUMBER('Raw Data'!C204), IF(_xlfn.XLOOKUP(SMALL('Raw Data'!C204:E204, 3), B209:D209, B209:D209, 0)&gt;0, SMALL('Raw Data'!C204:E204, 3), 0), 0)</f>
        <v>0</v>
      </c>
      <c r="V209">
        <f>IF(AND('Raw Data'!C204&lt;'Raw Data'!E204,'Raw Data'!O204&gt;'Raw Data'!P204),'Raw Data'!C204,IF(AND('Raw Data'!E204&lt;'Raw Data'!C204,'Raw Data'!P204&gt;'Raw Data'!O204),'Raw Data'!E204,0))</f>
        <v>0</v>
      </c>
      <c r="W209">
        <f>IF(AND('Raw Data'!C204&gt;'Raw Data'!E204,'Raw Data'!O204&gt;'Raw Data'!P204),'Raw Data'!C204,IF(AND('Raw Data'!E204&gt;'Raw Data'!C204,'Raw Data'!P204&gt;'Raw Data'!O204),'Raw Data'!E204,0))</f>
        <v>0</v>
      </c>
      <c r="X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Y209">
        <f>IF(AND('Raw Data'!D204&gt;4,'Raw Data'!O204&lt;'Raw Data'!P204),'Raw Data'!K204,IF(AND('Raw Data'!D204&gt;4,'Raw Data'!O204='Raw Data'!P204),0,IF('Raw Data'!O204='Raw Data'!P204,'Raw Data'!D204,0)))</f>
        <v>0</v>
      </c>
      <c r="Z209">
        <f>IF(AND('Raw Data'!D204&lt;4, 'Raw Data'!O204='Raw Data'!P204), 'Raw Data'!D204, 0)</f>
        <v>0</v>
      </c>
      <c r="AA209">
        <f t="shared" si="17"/>
        <v>0</v>
      </c>
      <c r="AB209">
        <f t="shared" si="18"/>
        <v>0</v>
      </c>
      <c r="AC209">
        <f t="shared" si="19"/>
        <v>0</v>
      </c>
    </row>
    <row r="210" spans="1:29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 'Raw Data'!O205&gt;'Raw Data'!P205), 'Raw Data'!C205, 0)</f>
        <v>0</v>
      </c>
      <c r="O210" t="b">
        <f>'Raw Data'!C205&lt;'Raw Data'!E205</f>
        <v>0</v>
      </c>
      <c r="P210">
        <f>IF(AND('Raw Data'!C205&gt;'Raw Data'!E205, 'Raw Data'!O205&gt;'Raw Data'!P205), 'Raw Data'!C205, 0)</f>
        <v>0</v>
      </c>
      <c r="Q210">
        <f>IF(AND('Raw Data'!C205&gt;'Raw Data'!E205, 'Raw Data'!O205&lt;'Raw Data'!P205), 'Raw Data'!E205, 0)</f>
        <v>0</v>
      </c>
      <c r="R210">
        <f>IF(AND('Raw Data'!C205&lt;'Raw Data'!E205, 'Raw Data'!O205&lt;'Raw Data'!P205), 'Raw Data'!E205, 0)</f>
        <v>0</v>
      </c>
      <c r="S210">
        <f>IF(ISNUMBER('Raw Data'!C205), IF(_xlfn.XLOOKUP(SMALL('Raw Data'!C205:E205, 1), B210:D210, B210:D210, 0)&gt;0, SMALL('Raw Data'!C205:E205, 1), 0), 0)</f>
        <v>0</v>
      </c>
      <c r="T210">
        <f>IF(ISNUMBER('Raw Data'!C205), IF(_xlfn.XLOOKUP(SMALL('Raw Data'!C205:E205, 2), B210:D210, B210:D210, 0)&gt;0, SMALL('Raw Data'!C205:E205, 2), 0), 0)</f>
        <v>0</v>
      </c>
      <c r="U210">
        <f>IF(ISNUMBER('Raw Data'!C205), IF(_xlfn.XLOOKUP(SMALL('Raw Data'!C205:E205, 3), B210:D210, B210:D210, 0)&gt;0, SMALL('Raw Data'!C205:E205, 3), 0), 0)</f>
        <v>0</v>
      </c>
      <c r="V210">
        <f>IF(AND('Raw Data'!C205&lt;'Raw Data'!E205,'Raw Data'!O205&gt;'Raw Data'!P205),'Raw Data'!C205,IF(AND('Raw Data'!E205&lt;'Raw Data'!C205,'Raw Data'!P205&gt;'Raw Data'!O205),'Raw Data'!E205,0))</f>
        <v>0</v>
      </c>
      <c r="W210">
        <f>IF(AND('Raw Data'!C205&gt;'Raw Data'!E205,'Raw Data'!O205&gt;'Raw Data'!P205),'Raw Data'!C205,IF(AND('Raw Data'!E205&gt;'Raw Data'!C205,'Raw Data'!P205&gt;'Raw Data'!O205),'Raw Data'!E205,0))</f>
        <v>0</v>
      </c>
      <c r="X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Y210">
        <f>IF(AND('Raw Data'!D205&gt;4,'Raw Data'!O205&lt;'Raw Data'!P205),'Raw Data'!K205,IF(AND('Raw Data'!D205&gt;4,'Raw Data'!O205='Raw Data'!P205),0,IF('Raw Data'!O205='Raw Data'!P205,'Raw Data'!D205,0)))</f>
        <v>0</v>
      </c>
      <c r="Z210">
        <f>IF(AND('Raw Data'!D205&lt;4, 'Raw Data'!O205='Raw Data'!P205), 'Raw Data'!D205, 0)</f>
        <v>0</v>
      </c>
      <c r="AA210">
        <f t="shared" si="17"/>
        <v>0</v>
      </c>
      <c r="AB210">
        <f t="shared" si="18"/>
        <v>0</v>
      </c>
      <c r="AC210">
        <f t="shared" si="19"/>
        <v>0</v>
      </c>
    </row>
    <row r="211" spans="1:29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 'Raw Data'!O206&gt;'Raw Data'!P206), 'Raw Data'!C206, 0)</f>
        <v>0</v>
      </c>
      <c r="O211" t="b">
        <f>'Raw Data'!C206&lt;'Raw Data'!E206</f>
        <v>0</v>
      </c>
      <c r="P211">
        <f>IF(AND('Raw Data'!C206&gt;'Raw Data'!E206, 'Raw Data'!O206&gt;'Raw Data'!P206), 'Raw Data'!C206, 0)</f>
        <v>0</v>
      </c>
      <c r="Q211">
        <f>IF(AND('Raw Data'!C206&gt;'Raw Data'!E206, 'Raw Data'!O206&lt;'Raw Data'!P206), 'Raw Data'!E206, 0)</f>
        <v>0</v>
      </c>
      <c r="R211">
        <f>IF(AND('Raw Data'!C206&lt;'Raw Data'!E206, 'Raw Data'!O206&lt;'Raw Data'!P206), 'Raw Data'!E206, 0)</f>
        <v>0</v>
      </c>
      <c r="S211">
        <f>IF(ISNUMBER('Raw Data'!C206), IF(_xlfn.XLOOKUP(SMALL('Raw Data'!C206:E206, 1), B211:D211, B211:D211, 0)&gt;0, SMALL('Raw Data'!C206:E206, 1), 0), 0)</f>
        <v>0</v>
      </c>
      <c r="T211">
        <f>IF(ISNUMBER('Raw Data'!C206), IF(_xlfn.XLOOKUP(SMALL('Raw Data'!C206:E206, 2), B211:D211, B211:D211, 0)&gt;0, SMALL('Raw Data'!C206:E206, 2), 0), 0)</f>
        <v>0</v>
      </c>
      <c r="U211">
        <f>IF(ISNUMBER('Raw Data'!C206), IF(_xlfn.XLOOKUP(SMALL('Raw Data'!C206:E206, 3), B211:D211, B211:D211, 0)&gt;0, SMALL('Raw Data'!C206:E206, 3), 0), 0)</f>
        <v>0</v>
      </c>
      <c r="V211">
        <f>IF(AND('Raw Data'!C206&lt;'Raw Data'!E206,'Raw Data'!O206&gt;'Raw Data'!P206),'Raw Data'!C206,IF(AND('Raw Data'!E206&lt;'Raw Data'!C206,'Raw Data'!P206&gt;'Raw Data'!O206),'Raw Data'!E206,0))</f>
        <v>0</v>
      </c>
      <c r="W211">
        <f>IF(AND('Raw Data'!C206&gt;'Raw Data'!E206,'Raw Data'!O206&gt;'Raw Data'!P206),'Raw Data'!C206,IF(AND('Raw Data'!E206&gt;'Raw Data'!C206,'Raw Data'!P206&gt;'Raw Data'!O206),'Raw Data'!E206,0))</f>
        <v>0</v>
      </c>
      <c r="X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Y211">
        <f>IF(AND('Raw Data'!D206&gt;4,'Raw Data'!O206&lt;'Raw Data'!P206),'Raw Data'!K206,IF(AND('Raw Data'!D206&gt;4,'Raw Data'!O206='Raw Data'!P206),0,IF('Raw Data'!O206='Raw Data'!P206,'Raw Data'!D206,0)))</f>
        <v>0</v>
      </c>
      <c r="Z211">
        <f>IF(AND('Raw Data'!D206&lt;4, 'Raw Data'!O206='Raw Data'!P206), 'Raw Data'!D206, 0)</f>
        <v>0</v>
      </c>
      <c r="AA211">
        <f t="shared" si="17"/>
        <v>0</v>
      </c>
      <c r="AB211">
        <f t="shared" si="18"/>
        <v>0</v>
      </c>
      <c r="AC211">
        <f t="shared" si="19"/>
        <v>0</v>
      </c>
    </row>
    <row r="212" spans="1:29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 'Raw Data'!O207&gt;'Raw Data'!P207), 'Raw Data'!C207, 0)</f>
        <v>0</v>
      </c>
      <c r="O212" t="b">
        <f>'Raw Data'!C207&lt;'Raw Data'!E207</f>
        <v>0</v>
      </c>
      <c r="P212">
        <f>IF(AND('Raw Data'!C207&gt;'Raw Data'!E207, 'Raw Data'!O207&gt;'Raw Data'!P207), 'Raw Data'!C207, 0)</f>
        <v>0</v>
      </c>
      <c r="Q212">
        <f>IF(AND('Raw Data'!C207&gt;'Raw Data'!E207, 'Raw Data'!O207&lt;'Raw Data'!P207), 'Raw Data'!E207, 0)</f>
        <v>0</v>
      </c>
      <c r="R212">
        <f>IF(AND('Raw Data'!C207&lt;'Raw Data'!E207, 'Raw Data'!O207&lt;'Raw Data'!P207), 'Raw Data'!E207, 0)</f>
        <v>0</v>
      </c>
      <c r="S212">
        <f>IF(ISNUMBER('Raw Data'!C207), IF(_xlfn.XLOOKUP(SMALL('Raw Data'!C207:E207, 1), B212:D212, B212:D212, 0)&gt;0, SMALL('Raw Data'!C207:E207, 1), 0), 0)</f>
        <v>0</v>
      </c>
      <c r="T212">
        <f>IF(ISNUMBER('Raw Data'!C207), IF(_xlfn.XLOOKUP(SMALL('Raw Data'!C207:E207, 2), B212:D212, B212:D212, 0)&gt;0, SMALL('Raw Data'!C207:E207, 2), 0), 0)</f>
        <v>0</v>
      </c>
      <c r="U212">
        <f>IF(ISNUMBER('Raw Data'!C207), IF(_xlfn.XLOOKUP(SMALL('Raw Data'!C207:E207, 3), B212:D212, B212:D212, 0)&gt;0, SMALL('Raw Data'!C207:E207, 3), 0), 0)</f>
        <v>0</v>
      </c>
      <c r="V212">
        <f>IF(AND('Raw Data'!C207&lt;'Raw Data'!E207,'Raw Data'!O207&gt;'Raw Data'!P207),'Raw Data'!C207,IF(AND('Raw Data'!E207&lt;'Raw Data'!C207,'Raw Data'!P207&gt;'Raw Data'!O207),'Raw Data'!E207,0))</f>
        <v>0</v>
      </c>
      <c r="W212">
        <f>IF(AND('Raw Data'!C207&gt;'Raw Data'!E207,'Raw Data'!O207&gt;'Raw Data'!P207),'Raw Data'!C207,IF(AND('Raw Data'!E207&gt;'Raw Data'!C207,'Raw Data'!P207&gt;'Raw Data'!O207),'Raw Data'!E207,0))</f>
        <v>0</v>
      </c>
      <c r="X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Y212">
        <f>IF(AND('Raw Data'!D207&gt;4,'Raw Data'!O207&lt;'Raw Data'!P207),'Raw Data'!K207,IF(AND('Raw Data'!D207&gt;4,'Raw Data'!O207='Raw Data'!P207),0,IF('Raw Data'!O207='Raw Data'!P207,'Raw Data'!D207,0)))</f>
        <v>0</v>
      </c>
      <c r="Z212">
        <f>IF(AND('Raw Data'!D207&lt;4, 'Raw Data'!O207='Raw Data'!P207), 'Raw Data'!D207, 0)</f>
        <v>0</v>
      </c>
      <c r="AA212">
        <f t="shared" si="17"/>
        <v>0</v>
      </c>
      <c r="AB212">
        <f t="shared" si="18"/>
        <v>0</v>
      </c>
      <c r="AC212">
        <f t="shared" si="19"/>
        <v>0</v>
      </c>
    </row>
    <row r="213" spans="1:29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 'Raw Data'!O208&gt;'Raw Data'!P208), 'Raw Data'!C208, 0)</f>
        <v>0</v>
      </c>
      <c r="O213" t="b">
        <f>'Raw Data'!C208&lt;'Raw Data'!E208</f>
        <v>0</v>
      </c>
      <c r="P213">
        <f>IF(AND('Raw Data'!C208&gt;'Raw Data'!E208, 'Raw Data'!O208&gt;'Raw Data'!P208), 'Raw Data'!C208, 0)</f>
        <v>0</v>
      </c>
      <c r="Q213">
        <f>IF(AND('Raw Data'!C208&gt;'Raw Data'!E208, 'Raw Data'!O208&lt;'Raw Data'!P208), 'Raw Data'!E208, 0)</f>
        <v>0</v>
      </c>
      <c r="R213">
        <f>IF(AND('Raw Data'!C208&lt;'Raw Data'!E208, 'Raw Data'!O208&lt;'Raw Data'!P208), 'Raw Data'!E208, 0)</f>
        <v>0</v>
      </c>
      <c r="S213">
        <f>IF(ISNUMBER('Raw Data'!C208), IF(_xlfn.XLOOKUP(SMALL('Raw Data'!C208:E208, 1), B213:D213, B213:D213, 0)&gt;0, SMALL('Raw Data'!C208:E208, 1), 0), 0)</f>
        <v>0</v>
      </c>
      <c r="T213">
        <f>IF(ISNUMBER('Raw Data'!C208), IF(_xlfn.XLOOKUP(SMALL('Raw Data'!C208:E208, 2), B213:D213, B213:D213, 0)&gt;0, SMALL('Raw Data'!C208:E208, 2), 0), 0)</f>
        <v>0</v>
      </c>
      <c r="U213">
        <f>IF(ISNUMBER('Raw Data'!C208), IF(_xlfn.XLOOKUP(SMALL('Raw Data'!C208:E208, 3), B213:D213, B213:D213, 0)&gt;0, SMALL('Raw Data'!C208:E208, 3), 0), 0)</f>
        <v>0</v>
      </c>
      <c r="V213">
        <f>IF(AND('Raw Data'!C208&lt;'Raw Data'!E208,'Raw Data'!O208&gt;'Raw Data'!P208),'Raw Data'!C208,IF(AND('Raw Data'!E208&lt;'Raw Data'!C208,'Raw Data'!P208&gt;'Raw Data'!O208),'Raw Data'!E208,0))</f>
        <v>0</v>
      </c>
      <c r="W213">
        <f>IF(AND('Raw Data'!C208&gt;'Raw Data'!E208,'Raw Data'!O208&gt;'Raw Data'!P208),'Raw Data'!C208,IF(AND('Raw Data'!E208&gt;'Raw Data'!C208,'Raw Data'!P208&gt;'Raw Data'!O208),'Raw Data'!E208,0))</f>
        <v>0</v>
      </c>
      <c r="X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Y213">
        <f>IF(AND('Raw Data'!D208&gt;4,'Raw Data'!O208&lt;'Raw Data'!P208),'Raw Data'!K208,IF(AND('Raw Data'!D208&gt;4,'Raw Data'!O208='Raw Data'!P208),0,IF('Raw Data'!O208='Raw Data'!P208,'Raw Data'!D208,0)))</f>
        <v>0</v>
      </c>
      <c r="Z213">
        <f>IF(AND('Raw Data'!D208&lt;4, 'Raw Data'!O208='Raw Data'!P208), 'Raw Data'!D208, 0)</f>
        <v>0</v>
      </c>
      <c r="AA213">
        <f t="shared" si="17"/>
        <v>0</v>
      </c>
      <c r="AB213">
        <f t="shared" si="18"/>
        <v>0</v>
      </c>
      <c r="AC213">
        <f t="shared" si="19"/>
        <v>0</v>
      </c>
    </row>
    <row r="214" spans="1:29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 'Raw Data'!O209&gt;'Raw Data'!P209), 'Raw Data'!C209, 0)</f>
        <v>0</v>
      </c>
      <c r="O214" t="b">
        <f>'Raw Data'!C209&lt;'Raw Data'!E209</f>
        <v>0</v>
      </c>
      <c r="P214">
        <f>IF(AND('Raw Data'!C209&gt;'Raw Data'!E209, 'Raw Data'!O209&gt;'Raw Data'!P209), 'Raw Data'!C209, 0)</f>
        <v>0</v>
      </c>
      <c r="Q214">
        <f>IF(AND('Raw Data'!C209&gt;'Raw Data'!E209, 'Raw Data'!O209&lt;'Raw Data'!P209), 'Raw Data'!E209, 0)</f>
        <v>0</v>
      </c>
      <c r="R214">
        <f>IF(AND('Raw Data'!C209&lt;'Raw Data'!E209, 'Raw Data'!O209&lt;'Raw Data'!P209), 'Raw Data'!E209, 0)</f>
        <v>0</v>
      </c>
      <c r="S214">
        <f>IF(ISNUMBER('Raw Data'!C209), IF(_xlfn.XLOOKUP(SMALL('Raw Data'!C209:E209, 1), B214:D214, B214:D214, 0)&gt;0, SMALL('Raw Data'!C209:E209, 1), 0), 0)</f>
        <v>0</v>
      </c>
      <c r="T214">
        <f>IF(ISNUMBER('Raw Data'!C209), IF(_xlfn.XLOOKUP(SMALL('Raw Data'!C209:E209, 2), B214:D214, B214:D214, 0)&gt;0, SMALL('Raw Data'!C209:E209, 2), 0), 0)</f>
        <v>0</v>
      </c>
      <c r="U214">
        <f>IF(ISNUMBER('Raw Data'!C209), IF(_xlfn.XLOOKUP(SMALL('Raw Data'!C209:E209, 3), B214:D214, B214:D214, 0)&gt;0, SMALL('Raw Data'!C209:E209, 3), 0), 0)</f>
        <v>0</v>
      </c>
      <c r="V214">
        <f>IF(AND('Raw Data'!C209&lt;'Raw Data'!E209,'Raw Data'!O209&gt;'Raw Data'!P209),'Raw Data'!C209,IF(AND('Raw Data'!E209&lt;'Raw Data'!C209,'Raw Data'!P209&gt;'Raw Data'!O209),'Raw Data'!E209,0))</f>
        <v>0</v>
      </c>
      <c r="W214">
        <f>IF(AND('Raw Data'!C209&gt;'Raw Data'!E209,'Raw Data'!O209&gt;'Raw Data'!P209),'Raw Data'!C209,IF(AND('Raw Data'!E209&gt;'Raw Data'!C209,'Raw Data'!P209&gt;'Raw Data'!O209),'Raw Data'!E209,0))</f>
        <v>0</v>
      </c>
      <c r="X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Y214">
        <f>IF(AND('Raw Data'!D209&gt;4,'Raw Data'!O209&lt;'Raw Data'!P209),'Raw Data'!K209,IF(AND('Raw Data'!D209&gt;4,'Raw Data'!O209='Raw Data'!P209),0,IF('Raw Data'!O209='Raw Data'!P209,'Raw Data'!D209,0)))</f>
        <v>0</v>
      </c>
      <c r="Z214">
        <f>IF(AND('Raw Data'!D209&lt;4, 'Raw Data'!O209='Raw Data'!P209), 'Raw Data'!D209, 0)</f>
        <v>0</v>
      </c>
      <c r="AA214">
        <f t="shared" si="17"/>
        <v>0</v>
      </c>
      <c r="AB214">
        <f t="shared" si="18"/>
        <v>0</v>
      </c>
      <c r="AC214">
        <f t="shared" si="19"/>
        <v>0</v>
      </c>
    </row>
    <row r="215" spans="1:29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 'Raw Data'!O210&gt;'Raw Data'!P210), 'Raw Data'!C210, 0)</f>
        <v>0</v>
      </c>
      <c r="O215" t="b">
        <f>'Raw Data'!C210&lt;'Raw Data'!E210</f>
        <v>0</v>
      </c>
      <c r="P215">
        <f>IF(AND('Raw Data'!C210&gt;'Raw Data'!E210, 'Raw Data'!O210&gt;'Raw Data'!P210), 'Raw Data'!C210, 0)</f>
        <v>0</v>
      </c>
      <c r="Q215">
        <f>IF(AND('Raw Data'!C210&gt;'Raw Data'!E210, 'Raw Data'!O210&lt;'Raw Data'!P210), 'Raw Data'!E210, 0)</f>
        <v>0</v>
      </c>
      <c r="R215">
        <f>IF(AND('Raw Data'!C210&lt;'Raw Data'!E210, 'Raw Data'!O210&lt;'Raw Data'!P210), 'Raw Data'!E210, 0)</f>
        <v>0</v>
      </c>
      <c r="S215">
        <f>IF(ISNUMBER('Raw Data'!C210), IF(_xlfn.XLOOKUP(SMALL('Raw Data'!C210:E210, 1), B215:D215, B215:D215, 0)&gt;0, SMALL('Raw Data'!C210:E210, 1), 0), 0)</f>
        <v>0</v>
      </c>
      <c r="T215">
        <f>IF(ISNUMBER('Raw Data'!C210), IF(_xlfn.XLOOKUP(SMALL('Raw Data'!C210:E210, 2), B215:D215, B215:D215, 0)&gt;0, SMALL('Raw Data'!C210:E210, 2), 0), 0)</f>
        <v>0</v>
      </c>
      <c r="U215">
        <f>IF(ISNUMBER('Raw Data'!C210), IF(_xlfn.XLOOKUP(SMALL('Raw Data'!C210:E210, 3), B215:D215, B215:D215, 0)&gt;0, SMALL('Raw Data'!C210:E210, 3), 0), 0)</f>
        <v>0</v>
      </c>
      <c r="V215">
        <f>IF(AND('Raw Data'!C210&lt;'Raw Data'!E210,'Raw Data'!O210&gt;'Raw Data'!P210),'Raw Data'!C210,IF(AND('Raw Data'!E210&lt;'Raw Data'!C210,'Raw Data'!P210&gt;'Raw Data'!O210),'Raw Data'!E210,0))</f>
        <v>0</v>
      </c>
      <c r="W215">
        <f>IF(AND('Raw Data'!C210&gt;'Raw Data'!E210,'Raw Data'!O210&gt;'Raw Data'!P210),'Raw Data'!C210,IF(AND('Raw Data'!E210&gt;'Raw Data'!C210,'Raw Data'!P210&gt;'Raw Data'!O210),'Raw Data'!E210,0))</f>
        <v>0</v>
      </c>
      <c r="X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Y215">
        <f>IF(AND('Raw Data'!D210&gt;4,'Raw Data'!O210&lt;'Raw Data'!P210),'Raw Data'!K210,IF(AND('Raw Data'!D210&gt;4,'Raw Data'!O210='Raw Data'!P210),0,IF('Raw Data'!O210='Raw Data'!P210,'Raw Data'!D210,0)))</f>
        <v>0</v>
      </c>
      <c r="Z215">
        <f>IF(AND('Raw Data'!D210&lt;4, 'Raw Data'!O210='Raw Data'!P210), 'Raw Data'!D210, 0)</f>
        <v>0</v>
      </c>
      <c r="AA215">
        <f t="shared" si="17"/>
        <v>0</v>
      </c>
      <c r="AB215">
        <f t="shared" si="18"/>
        <v>0</v>
      </c>
      <c r="AC215">
        <f t="shared" si="19"/>
        <v>0</v>
      </c>
    </row>
    <row r="216" spans="1:29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 'Raw Data'!O211&gt;'Raw Data'!P211), 'Raw Data'!C211, 0)</f>
        <v>0</v>
      </c>
      <c r="O216" t="b">
        <f>'Raw Data'!C211&lt;'Raw Data'!E211</f>
        <v>0</v>
      </c>
      <c r="P216">
        <f>IF(AND('Raw Data'!C211&gt;'Raw Data'!E211, 'Raw Data'!O211&gt;'Raw Data'!P211), 'Raw Data'!C211, 0)</f>
        <v>0</v>
      </c>
      <c r="Q216">
        <f>IF(AND('Raw Data'!C211&gt;'Raw Data'!E211, 'Raw Data'!O211&lt;'Raw Data'!P211), 'Raw Data'!E211, 0)</f>
        <v>0</v>
      </c>
      <c r="R216">
        <f>IF(AND('Raw Data'!C211&lt;'Raw Data'!E211, 'Raw Data'!O211&lt;'Raw Data'!P211), 'Raw Data'!E211, 0)</f>
        <v>0</v>
      </c>
      <c r="S216">
        <f>IF(ISNUMBER('Raw Data'!C211), IF(_xlfn.XLOOKUP(SMALL('Raw Data'!C211:E211, 1), B216:D216, B216:D216, 0)&gt;0, SMALL('Raw Data'!C211:E211, 1), 0), 0)</f>
        <v>0</v>
      </c>
      <c r="T216">
        <f>IF(ISNUMBER('Raw Data'!C211), IF(_xlfn.XLOOKUP(SMALL('Raw Data'!C211:E211, 2), B216:D216, B216:D216, 0)&gt;0, SMALL('Raw Data'!C211:E211, 2), 0), 0)</f>
        <v>0</v>
      </c>
      <c r="U216">
        <f>IF(ISNUMBER('Raw Data'!C211), IF(_xlfn.XLOOKUP(SMALL('Raw Data'!C211:E211, 3), B216:D216, B216:D216, 0)&gt;0, SMALL('Raw Data'!C211:E211, 3), 0), 0)</f>
        <v>0</v>
      </c>
      <c r="V216">
        <f>IF(AND('Raw Data'!C211&lt;'Raw Data'!E211,'Raw Data'!O211&gt;'Raw Data'!P211),'Raw Data'!C211,IF(AND('Raw Data'!E211&lt;'Raw Data'!C211,'Raw Data'!P211&gt;'Raw Data'!O211),'Raw Data'!E211,0))</f>
        <v>0</v>
      </c>
      <c r="W216">
        <f>IF(AND('Raw Data'!C211&gt;'Raw Data'!E211,'Raw Data'!O211&gt;'Raw Data'!P211),'Raw Data'!C211,IF(AND('Raw Data'!E211&gt;'Raw Data'!C211,'Raw Data'!P211&gt;'Raw Data'!O211),'Raw Data'!E211,0))</f>
        <v>0</v>
      </c>
      <c r="X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Y216">
        <f>IF(AND('Raw Data'!D211&gt;4,'Raw Data'!O211&lt;'Raw Data'!P211),'Raw Data'!K211,IF(AND('Raw Data'!D211&gt;4,'Raw Data'!O211='Raw Data'!P211),0,IF('Raw Data'!O211='Raw Data'!P211,'Raw Data'!D211,0)))</f>
        <v>0</v>
      </c>
      <c r="Z216">
        <f>IF(AND('Raw Data'!D211&lt;4, 'Raw Data'!O211='Raw Data'!P211), 'Raw Data'!D211, 0)</f>
        <v>0</v>
      </c>
      <c r="AA216">
        <f t="shared" si="17"/>
        <v>0</v>
      </c>
      <c r="AB216">
        <f t="shared" si="18"/>
        <v>0</v>
      </c>
      <c r="AC216">
        <f t="shared" si="19"/>
        <v>0</v>
      </c>
    </row>
    <row r="217" spans="1:29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 'Raw Data'!O212&gt;'Raw Data'!P212), 'Raw Data'!C212, 0)</f>
        <v>0</v>
      </c>
      <c r="O217" t="b">
        <f>'Raw Data'!C212&lt;'Raw Data'!E212</f>
        <v>0</v>
      </c>
      <c r="P217">
        <f>IF(AND('Raw Data'!C212&gt;'Raw Data'!E212, 'Raw Data'!O212&gt;'Raw Data'!P212), 'Raw Data'!C212, 0)</f>
        <v>0</v>
      </c>
      <c r="Q217">
        <f>IF(AND('Raw Data'!C212&gt;'Raw Data'!E212, 'Raw Data'!O212&lt;'Raw Data'!P212), 'Raw Data'!E212, 0)</f>
        <v>0</v>
      </c>
      <c r="R217">
        <f>IF(AND('Raw Data'!C212&lt;'Raw Data'!E212, 'Raw Data'!O212&lt;'Raw Data'!P212), 'Raw Data'!E212, 0)</f>
        <v>0</v>
      </c>
      <c r="S217">
        <f>IF(ISNUMBER('Raw Data'!C212), IF(_xlfn.XLOOKUP(SMALL('Raw Data'!C212:E212, 1), B217:D217, B217:D217, 0)&gt;0, SMALL('Raw Data'!C212:E212, 1), 0), 0)</f>
        <v>0</v>
      </c>
      <c r="T217">
        <f>IF(ISNUMBER('Raw Data'!C212), IF(_xlfn.XLOOKUP(SMALL('Raw Data'!C212:E212, 2), B217:D217, B217:D217, 0)&gt;0, SMALL('Raw Data'!C212:E212, 2), 0), 0)</f>
        <v>0</v>
      </c>
      <c r="U217">
        <f>IF(ISNUMBER('Raw Data'!C212), IF(_xlfn.XLOOKUP(SMALL('Raw Data'!C212:E212, 3), B217:D217, B217:D217, 0)&gt;0, SMALL('Raw Data'!C212:E212, 3), 0), 0)</f>
        <v>0</v>
      </c>
      <c r="V217">
        <f>IF(AND('Raw Data'!C212&lt;'Raw Data'!E212,'Raw Data'!O212&gt;'Raw Data'!P212),'Raw Data'!C212,IF(AND('Raw Data'!E212&lt;'Raw Data'!C212,'Raw Data'!P212&gt;'Raw Data'!O212),'Raw Data'!E212,0))</f>
        <v>0</v>
      </c>
      <c r="W217">
        <f>IF(AND('Raw Data'!C212&gt;'Raw Data'!E212,'Raw Data'!O212&gt;'Raw Data'!P212),'Raw Data'!C212,IF(AND('Raw Data'!E212&gt;'Raw Data'!C212,'Raw Data'!P212&gt;'Raw Data'!O212),'Raw Data'!E212,0))</f>
        <v>0</v>
      </c>
      <c r="X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Y217">
        <f>IF(AND('Raw Data'!D212&gt;4,'Raw Data'!O212&lt;'Raw Data'!P212),'Raw Data'!K212,IF(AND('Raw Data'!D212&gt;4,'Raw Data'!O212='Raw Data'!P212),0,IF('Raw Data'!O212='Raw Data'!P212,'Raw Data'!D212,0)))</f>
        <v>0</v>
      </c>
      <c r="Z217">
        <f>IF(AND('Raw Data'!D212&lt;4, 'Raw Data'!O212='Raw Data'!P212), 'Raw Data'!D212, 0)</f>
        <v>0</v>
      </c>
      <c r="AA217">
        <f t="shared" si="17"/>
        <v>0</v>
      </c>
      <c r="AB217">
        <f t="shared" si="18"/>
        <v>0</v>
      </c>
      <c r="AC217">
        <f t="shared" si="19"/>
        <v>0</v>
      </c>
    </row>
    <row r="218" spans="1:29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 'Raw Data'!O213&gt;'Raw Data'!P213), 'Raw Data'!C213, 0)</f>
        <v>0</v>
      </c>
      <c r="O218" t="b">
        <f>'Raw Data'!C213&lt;'Raw Data'!E213</f>
        <v>0</v>
      </c>
      <c r="P218">
        <f>IF(AND('Raw Data'!C213&gt;'Raw Data'!E213, 'Raw Data'!O213&gt;'Raw Data'!P213), 'Raw Data'!C213, 0)</f>
        <v>0</v>
      </c>
      <c r="Q218">
        <f>IF(AND('Raw Data'!C213&gt;'Raw Data'!E213, 'Raw Data'!O213&lt;'Raw Data'!P213), 'Raw Data'!E213, 0)</f>
        <v>0</v>
      </c>
      <c r="R218">
        <f>IF(AND('Raw Data'!C213&lt;'Raw Data'!E213, 'Raw Data'!O213&lt;'Raw Data'!P213), 'Raw Data'!E213, 0)</f>
        <v>0</v>
      </c>
      <c r="S218">
        <f>IF(ISNUMBER('Raw Data'!C213), IF(_xlfn.XLOOKUP(SMALL('Raw Data'!C213:E213, 1), B218:D218, B218:D218, 0)&gt;0, SMALL('Raw Data'!C213:E213, 1), 0), 0)</f>
        <v>0</v>
      </c>
      <c r="T218">
        <f>IF(ISNUMBER('Raw Data'!C213), IF(_xlfn.XLOOKUP(SMALL('Raw Data'!C213:E213, 2), B218:D218, B218:D218, 0)&gt;0, SMALL('Raw Data'!C213:E213, 2), 0), 0)</f>
        <v>0</v>
      </c>
      <c r="U218">
        <f>IF(ISNUMBER('Raw Data'!C213), IF(_xlfn.XLOOKUP(SMALL('Raw Data'!C213:E213, 3), B218:D218, B218:D218, 0)&gt;0, SMALL('Raw Data'!C213:E213, 3), 0), 0)</f>
        <v>0</v>
      </c>
      <c r="V218">
        <f>IF(AND('Raw Data'!C213&lt;'Raw Data'!E213,'Raw Data'!O213&gt;'Raw Data'!P213),'Raw Data'!C213,IF(AND('Raw Data'!E213&lt;'Raw Data'!C213,'Raw Data'!P213&gt;'Raw Data'!O213),'Raw Data'!E213,0))</f>
        <v>0</v>
      </c>
      <c r="W218">
        <f>IF(AND('Raw Data'!C213&gt;'Raw Data'!E213,'Raw Data'!O213&gt;'Raw Data'!P213),'Raw Data'!C213,IF(AND('Raw Data'!E213&gt;'Raw Data'!C213,'Raw Data'!P213&gt;'Raw Data'!O213),'Raw Data'!E213,0))</f>
        <v>0</v>
      </c>
      <c r="X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Y218">
        <f>IF(AND('Raw Data'!D213&gt;4,'Raw Data'!O213&lt;'Raw Data'!P213),'Raw Data'!K213,IF(AND('Raw Data'!D213&gt;4,'Raw Data'!O213='Raw Data'!P213),0,IF('Raw Data'!O213='Raw Data'!P213,'Raw Data'!D213,0)))</f>
        <v>0</v>
      </c>
      <c r="Z218">
        <f>IF(AND('Raw Data'!D213&lt;4, 'Raw Data'!O213='Raw Data'!P213), 'Raw Data'!D213, 0)</f>
        <v>0</v>
      </c>
      <c r="AA218">
        <f t="shared" si="17"/>
        <v>0</v>
      </c>
      <c r="AB218">
        <f t="shared" si="18"/>
        <v>0</v>
      </c>
      <c r="AC218">
        <f t="shared" si="19"/>
        <v>0</v>
      </c>
    </row>
    <row r="219" spans="1:29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 'Raw Data'!O214&gt;'Raw Data'!P214), 'Raw Data'!C214, 0)</f>
        <v>0</v>
      </c>
      <c r="O219" t="b">
        <f>'Raw Data'!C214&lt;'Raw Data'!E214</f>
        <v>0</v>
      </c>
      <c r="P219">
        <f>IF(AND('Raw Data'!C214&gt;'Raw Data'!E214, 'Raw Data'!O214&gt;'Raw Data'!P214), 'Raw Data'!C214, 0)</f>
        <v>0</v>
      </c>
      <c r="Q219">
        <f>IF(AND('Raw Data'!C214&gt;'Raw Data'!E214, 'Raw Data'!O214&lt;'Raw Data'!P214), 'Raw Data'!E214, 0)</f>
        <v>0</v>
      </c>
      <c r="R219">
        <f>IF(AND('Raw Data'!C214&lt;'Raw Data'!E214, 'Raw Data'!O214&lt;'Raw Data'!P214), 'Raw Data'!E214, 0)</f>
        <v>0</v>
      </c>
      <c r="S219">
        <f>IF(ISNUMBER('Raw Data'!C214), IF(_xlfn.XLOOKUP(SMALL('Raw Data'!C214:E214, 1), B219:D219, B219:D219, 0)&gt;0, SMALL('Raw Data'!C214:E214, 1), 0), 0)</f>
        <v>0</v>
      </c>
      <c r="T219">
        <f>IF(ISNUMBER('Raw Data'!C214), IF(_xlfn.XLOOKUP(SMALL('Raw Data'!C214:E214, 2), B219:D219, B219:D219, 0)&gt;0, SMALL('Raw Data'!C214:E214, 2), 0), 0)</f>
        <v>0</v>
      </c>
      <c r="U219">
        <f>IF(ISNUMBER('Raw Data'!C214), IF(_xlfn.XLOOKUP(SMALL('Raw Data'!C214:E214, 3), B219:D219, B219:D219, 0)&gt;0, SMALL('Raw Data'!C214:E214, 3), 0), 0)</f>
        <v>0</v>
      </c>
      <c r="V219">
        <f>IF(AND('Raw Data'!C214&lt;'Raw Data'!E214,'Raw Data'!O214&gt;'Raw Data'!P214),'Raw Data'!C214,IF(AND('Raw Data'!E214&lt;'Raw Data'!C214,'Raw Data'!P214&gt;'Raw Data'!O214),'Raw Data'!E214,0))</f>
        <v>0</v>
      </c>
      <c r="W219">
        <f>IF(AND('Raw Data'!C214&gt;'Raw Data'!E214,'Raw Data'!O214&gt;'Raw Data'!P214),'Raw Data'!C214,IF(AND('Raw Data'!E214&gt;'Raw Data'!C214,'Raw Data'!P214&gt;'Raw Data'!O214),'Raw Data'!E214,0))</f>
        <v>0</v>
      </c>
      <c r="X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Y219">
        <f>IF(AND('Raw Data'!D214&gt;4,'Raw Data'!O214&lt;'Raw Data'!P214),'Raw Data'!K214,IF(AND('Raw Data'!D214&gt;4,'Raw Data'!O214='Raw Data'!P214),0,IF('Raw Data'!O214='Raw Data'!P214,'Raw Data'!D214,0)))</f>
        <v>0</v>
      </c>
      <c r="Z219">
        <f>IF(AND('Raw Data'!D214&lt;4, 'Raw Data'!O214='Raw Data'!P214), 'Raw Data'!D214, 0)</f>
        <v>0</v>
      </c>
      <c r="AA219">
        <f t="shared" si="17"/>
        <v>0</v>
      </c>
      <c r="AB219">
        <f t="shared" si="18"/>
        <v>0</v>
      </c>
      <c r="AC219">
        <f t="shared" si="19"/>
        <v>0</v>
      </c>
    </row>
    <row r="220" spans="1:29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 'Raw Data'!O215&gt;'Raw Data'!P215), 'Raw Data'!C215, 0)</f>
        <v>0</v>
      </c>
      <c r="O220" t="b">
        <f>'Raw Data'!C215&lt;'Raw Data'!E215</f>
        <v>0</v>
      </c>
      <c r="P220">
        <f>IF(AND('Raw Data'!C215&gt;'Raw Data'!E215, 'Raw Data'!O215&gt;'Raw Data'!P215), 'Raw Data'!C215, 0)</f>
        <v>0</v>
      </c>
      <c r="Q220">
        <f>IF(AND('Raw Data'!C215&gt;'Raw Data'!E215, 'Raw Data'!O215&lt;'Raw Data'!P215), 'Raw Data'!E215, 0)</f>
        <v>0</v>
      </c>
      <c r="R220">
        <f>IF(AND('Raw Data'!C215&lt;'Raw Data'!E215, 'Raw Data'!O215&lt;'Raw Data'!P215), 'Raw Data'!E215, 0)</f>
        <v>0</v>
      </c>
      <c r="S220">
        <f>IF(ISNUMBER('Raw Data'!C215), IF(_xlfn.XLOOKUP(SMALL('Raw Data'!C215:E215, 1), B220:D220, B220:D220, 0)&gt;0, SMALL('Raw Data'!C215:E215, 1), 0), 0)</f>
        <v>0</v>
      </c>
      <c r="T220">
        <f>IF(ISNUMBER('Raw Data'!C215), IF(_xlfn.XLOOKUP(SMALL('Raw Data'!C215:E215, 2), B220:D220, B220:D220, 0)&gt;0, SMALL('Raw Data'!C215:E215, 2), 0), 0)</f>
        <v>0</v>
      </c>
      <c r="U220">
        <f>IF(ISNUMBER('Raw Data'!C215), IF(_xlfn.XLOOKUP(SMALL('Raw Data'!C215:E215, 3), B220:D220, B220:D220, 0)&gt;0, SMALL('Raw Data'!C215:E215, 3), 0), 0)</f>
        <v>0</v>
      </c>
      <c r="V220">
        <f>IF(AND('Raw Data'!C215&lt;'Raw Data'!E215,'Raw Data'!O215&gt;'Raw Data'!P215),'Raw Data'!C215,IF(AND('Raw Data'!E215&lt;'Raw Data'!C215,'Raw Data'!P215&gt;'Raw Data'!O215),'Raw Data'!E215,0))</f>
        <v>0</v>
      </c>
      <c r="W220">
        <f>IF(AND('Raw Data'!C215&gt;'Raw Data'!E215,'Raw Data'!O215&gt;'Raw Data'!P215),'Raw Data'!C215,IF(AND('Raw Data'!E215&gt;'Raw Data'!C215,'Raw Data'!P215&gt;'Raw Data'!O215),'Raw Data'!E215,0))</f>
        <v>0</v>
      </c>
      <c r="X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Y220">
        <f>IF(AND('Raw Data'!D215&gt;4,'Raw Data'!O215&lt;'Raw Data'!P215),'Raw Data'!K215,IF(AND('Raw Data'!D215&gt;4,'Raw Data'!O215='Raw Data'!P215),0,IF('Raw Data'!O215='Raw Data'!P215,'Raw Data'!D215,0)))</f>
        <v>0</v>
      </c>
      <c r="Z220">
        <f>IF(AND('Raw Data'!D215&lt;4, 'Raw Data'!O215='Raw Data'!P215), 'Raw Data'!D215, 0)</f>
        <v>0</v>
      </c>
      <c r="AA220">
        <f t="shared" si="17"/>
        <v>0</v>
      </c>
      <c r="AB220">
        <f t="shared" si="18"/>
        <v>0</v>
      </c>
      <c r="AC220">
        <f t="shared" si="19"/>
        <v>0</v>
      </c>
    </row>
    <row r="221" spans="1:29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 'Raw Data'!O216&gt;'Raw Data'!P216), 'Raw Data'!C216, 0)</f>
        <v>0</v>
      </c>
      <c r="O221" t="b">
        <f>'Raw Data'!C216&lt;'Raw Data'!E216</f>
        <v>0</v>
      </c>
      <c r="P221">
        <f>IF(AND('Raw Data'!C216&gt;'Raw Data'!E216, 'Raw Data'!O216&gt;'Raw Data'!P216), 'Raw Data'!C216, 0)</f>
        <v>0</v>
      </c>
      <c r="Q221">
        <f>IF(AND('Raw Data'!C216&gt;'Raw Data'!E216, 'Raw Data'!O216&lt;'Raw Data'!P216), 'Raw Data'!E216, 0)</f>
        <v>0</v>
      </c>
      <c r="R221">
        <f>IF(AND('Raw Data'!C216&lt;'Raw Data'!E216, 'Raw Data'!O216&lt;'Raw Data'!P216), 'Raw Data'!E216, 0)</f>
        <v>0</v>
      </c>
      <c r="S221">
        <f>IF(ISNUMBER('Raw Data'!C216), IF(_xlfn.XLOOKUP(SMALL('Raw Data'!C216:E216, 1), B221:D221, B221:D221, 0)&gt;0, SMALL('Raw Data'!C216:E216, 1), 0), 0)</f>
        <v>0</v>
      </c>
      <c r="T221">
        <f>IF(ISNUMBER('Raw Data'!C216), IF(_xlfn.XLOOKUP(SMALL('Raw Data'!C216:E216, 2), B221:D221, B221:D221, 0)&gt;0, SMALL('Raw Data'!C216:E216, 2), 0), 0)</f>
        <v>0</v>
      </c>
      <c r="U221">
        <f>IF(ISNUMBER('Raw Data'!C216), IF(_xlfn.XLOOKUP(SMALL('Raw Data'!C216:E216, 3), B221:D221, B221:D221, 0)&gt;0, SMALL('Raw Data'!C216:E216, 3), 0), 0)</f>
        <v>0</v>
      </c>
      <c r="V221">
        <f>IF(AND('Raw Data'!C216&lt;'Raw Data'!E216,'Raw Data'!O216&gt;'Raw Data'!P216),'Raw Data'!C216,IF(AND('Raw Data'!E216&lt;'Raw Data'!C216,'Raw Data'!P216&gt;'Raw Data'!O216),'Raw Data'!E216,0))</f>
        <v>0</v>
      </c>
      <c r="W221">
        <f>IF(AND('Raw Data'!C216&gt;'Raw Data'!E216,'Raw Data'!O216&gt;'Raw Data'!P216),'Raw Data'!C216,IF(AND('Raw Data'!E216&gt;'Raw Data'!C216,'Raw Data'!P216&gt;'Raw Data'!O216),'Raw Data'!E216,0))</f>
        <v>0</v>
      </c>
      <c r="X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Y221">
        <f>IF(AND('Raw Data'!D216&gt;4,'Raw Data'!O216&lt;'Raw Data'!P216),'Raw Data'!K216,IF(AND('Raw Data'!D216&gt;4,'Raw Data'!O216='Raw Data'!P216),0,IF('Raw Data'!O216='Raw Data'!P216,'Raw Data'!D216,0)))</f>
        <v>0</v>
      </c>
      <c r="Z221">
        <f>IF(AND('Raw Data'!D216&lt;4, 'Raw Data'!O216='Raw Data'!P216), 'Raw Data'!D216, 0)</f>
        <v>0</v>
      </c>
      <c r="AA221">
        <f t="shared" si="17"/>
        <v>0</v>
      </c>
      <c r="AB221">
        <f t="shared" si="18"/>
        <v>0</v>
      </c>
      <c r="AC221">
        <f t="shared" si="19"/>
        <v>0</v>
      </c>
    </row>
    <row r="222" spans="1:29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 'Raw Data'!O217&gt;'Raw Data'!P217), 'Raw Data'!C217, 0)</f>
        <v>0</v>
      </c>
      <c r="O222" t="b">
        <f>'Raw Data'!C217&lt;'Raw Data'!E217</f>
        <v>0</v>
      </c>
      <c r="P222">
        <f>IF(AND('Raw Data'!C217&gt;'Raw Data'!E217, 'Raw Data'!O217&gt;'Raw Data'!P217), 'Raw Data'!C217, 0)</f>
        <v>0</v>
      </c>
      <c r="Q222">
        <f>IF(AND('Raw Data'!C217&gt;'Raw Data'!E217, 'Raw Data'!O217&lt;'Raw Data'!P217), 'Raw Data'!E217, 0)</f>
        <v>0</v>
      </c>
      <c r="R222">
        <f>IF(AND('Raw Data'!C217&lt;'Raw Data'!E217, 'Raw Data'!O217&lt;'Raw Data'!P217), 'Raw Data'!E217, 0)</f>
        <v>0</v>
      </c>
      <c r="S222">
        <f>IF(ISNUMBER('Raw Data'!C217), IF(_xlfn.XLOOKUP(SMALL('Raw Data'!C217:E217, 1), B222:D222, B222:D222, 0)&gt;0, SMALL('Raw Data'!C217:E217, 1), 0), 0)</f>
        <v>0</v>
      </c>
      <c r="T222">
        <f>IF(ISNUMBER('Raw Data'!C217), IF(_xlfn.XLOOKUP(SMALL('Raw Data'!C217:E217, 2), B222:D222, B222:D222, 0)&gt;0, SMALL('Raw Data'!C217:E217, 2), 0), 0)</f>
        <v>0</v>
      </c>
      <c r="U222">
        <f>IF(ISNUMBER('Raw Data'!C217), IF(_xlfn.XLOOKUP(SMALL('Raw Data'!C217:E217, 3), B222:D222, B222:D222, 0)&gt;0, SMALL('Raw Data'!C217:E217, 3), 0), 0)</f>
        <v>0</v>
      </c>
      <c r="V222">
        <f>IF(AND('Raw Data'!C217&lt;'Raw Data'!E217,'Raw Data'!O217&gt;'Raw Data'!P217),'Raw Data'!C217,IF(AND('Raw Data'!E217&lt;'Raw Data'!C217,'Raw Data'!P217&gt;'Raw Data'!O217),'Raw Data'!E217,0))</f>
        <v>0</v>
      </c>
      <c r="W222">
        <f>IF(AND('Raw Data'!C217&gt;'Raw Data'!E217,'Raw Data'!O217&gt;'Raw Data'!P217),'Raw Data'!C217,IF(AND('Raw Data'!E217&gt;'Raw Data'!C217,'Raw Data'!P217&gt;'Raw Data'!O217),'Raw Data'!E217,0))</f>
        <v>0</v>
      </c>
      <c r="X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Y222">
        <f>IF(AND('Raw Data'!D217&gt;4,'Raw Data'!O217&lt;'Raw Data'!P217),'Raw Data'!K217,IF(AND('Raw Data'!D217&gt;4,'Raw Data'!O217='Raw Data'!P217),0,IF('Raw Data'!O217='Raw Data'!P217,'Raw Data'!D217,0)))</f>
        <v>0</v>
      </c>
      <c r="Z222">
        <f>IF(AND('Raw Data'!D217&lt;4, 'Raw Data'!O217='Raw Data'!P217), 'Raw Data'!D217, 0)</f>
        <v>0</v>
      </c>
      <c r="AA222">
        <f t="shared" si="17"/>
        <v>0</v>
      </c>
      <c r="AB222">
        <f t="shared" si="18"/>
        <v>0</v>
      </c>
      <c r="AC222">
        <f t="shared" si="19"/>
        <v>0</v>
      </c>
    </row>
    <row r="223" spans="1:29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 'Raw Data'!O218&gt;'Raw Data'!P218), 'Raw Data'!C218, 0)</f>
        <v>0</v>
      </c>
      <c r="O223" t="b">
        <f>'Raw Data'!C218&lt;'Raw Data'!E218</f>
        <v>0</v>
      </c>
      <c r="P223">
        <f>IF(AND('Raw Data'!C218&gt;'Raw Data'!E218, 'Raw Data'!O218&gt;'Raw Data'!P218), 'Raw Data'!C218, 0)</f>
        <v>0</v>
      </c>
      <c r="Q223">
        <f>IF(AND('Raw Data'!C218&gt;'Raw Data'!E218, 'Raw Data'!O218&lt;'Raw Data'!P218), 'Raw Data'!E218, 0)</f>
        <v>0</v>
      </c>
      <c r="R223">
        <f>IF(AND('Raw Data'!C218&lt;'Raw Data'!E218, 'Raw Data'!O218&lt;'Raw Data'!P218), 'Raw Data'!E218, 0)</f>
        <v>0</v>
      </c>
      <c r="S223">
        <f>IF(ISNUMBER('Raw Data'!C218), IF(_xlfn.XLOOKUP(SMALL('Raw Data'!C218:E218, 1), B223:D223, B223:D223, 0)&gt;0, SMALL('Raw Data'!C218:E218, 1), 0), 0)</f>
        <v>0</v>
      </c>
      <c r="T223">
        <f>IF(ISNUMBER('Raw Data'!C218), IF(_xlfn.XLOOKUP(SMALL('Raw Data'!C218:E218, 2), B223:D223, B223:D223, 0)&gt;0, SMALL('Raw Data'!C218:E218, 2), 0), 0)</f>
        <v>0</v>
      </c>
      <c r="U223">
        <f>IF(ISNUMBER('Raw Data'!C218), IF(_xlfn.XLOOKUP(SMALL('Raw Data'!C218:E218, 3), B223:D223, B223:D223, 0)&gt;0, SMALL('Raw Data'!C218:E218, 3), 0), 0)</f>
        <v>0</v>
      </c>
      <c r="V223">
        <f>IF(AND('Raw Data'!C218&lt;'Raw Data'!E218,'Raw Data'!O218&gt;'Raw Data'!P218),'Raw Data'!C218,IF(AND('Raw Data'!E218&lt;'Raw Data'!C218,'Raw Data'!P218&gt;'Raw Data'!O218),'Raw Data'!E218,0))</f>
        <v>0</v>
      </c>
      <c r="W223">
        <f>IF(AND('Raw Data'!C218&gt;'Raw Data'!E218,'Raw Data'!O218&gt;'Raw Data'!P218),'Raw Data'!C218,IF(AND('Raw Data'!E218&gt;'Raw Data'!C218,'Raw Data'!P218&gt;'Raw Data'!O218),'Raw Data'!E218,0))</f>
        <v>0</v>
      </c>
      <c r="X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Y223">
        <f>IF(AND('Raw Data'!D218&gt;4,'Raw Data'!O218&lt;'Raw Data'!P218),'Raw Data'!K218,IF(AND('Raw Data'!D218&gt;4,'Raw Data'!O218='Raw Data'!P218),0,IF('Raw Data'!O218='Raw Data'!P218,'Raw Data'!D218,0)))</f>
        <v>0</v>
      </c>
      <c r="Z223">
        <f>IF(AND('Raw Data'!D218&lt;4, 'Raw Data'!O218='Raw Data'!P218), 'Raw Data'!D218, 0)</f>
        <v>0</v>
      </c>
      <c r="AA223">
        <f t="shared" si="17"/>
        <v>0</v>
      </c>
      <c r="AB223">
        <f t="shared" si="18"/>
        <v>0</v>
      </c>
      <c r="AC223">
        <f t="shared" si="19"/>
        <v>0</v>
      </c>
    </row>
    <row r="224" spans="1:29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 'Raw Data'!O219&gt;'Raw Data'!P219), 'Raw Data'!C219, 0)</f>
        <v>0</v>
      </c>
      <c r="O224" t="b">
        <f>'Raw Data'!C219&lt;'Raw Data'!E219</f>
        <v>0</v>
      </c>
      <c r="P224">
        <f>IF(AND('Raw Data'!C219&gt;'Raw Data'!E219, 'Raw Data'!O219&gt;'Raw Data'!P219), 'Raw Data'!C219, 0)</f>
        <v>0</v>
      </c>
      <c r="Q224">
        <f>IF(AND('Raw Data'!C219&gt;'Raw Data'!E219, 'Raw Data'!O219&lt;'Raw Data'!P219), 'Raw Data'!E219, 0)</f>
        <v>0</v>
      </c>
      <c r="R224">
        <f>IF(AND('Raw Data'!C219&lt;'Raw Data'!E219, 'Raw Data'!O219&lt;'Raw Data'!P219), 'Raw Data'!E219, 0)</f>
        <v>0</v>
      </c>
      <c r="S224">
        <f>IF(ISNUMBER('Raw Data'!C219), IF(_xlfn.XLOOKUP(SMALL('Raw Data'!C219:E219, 1), B224:D224, B224:D224, 0)&gt;0, SMALL('Raw Data'!C219:E219, 1), 0), 0)</f>
        <v>0</v>
      </c>
      <c r="T224">
        <f>IF(ISNUMBER('Raw Data'!C219), IF(_xlfn.XLOOKUP(SMALL('Raw Data'!C219:E219, 2), B224:D224, B224:D224, 0)&gt;0, SMALL('Raw Data'!C219:E219, 2), 0), 0)</f>
        <v>0</v>
      </c>
      <c r="U224">
        <f>IF(ISNUMBER('Raw Data'!C219), IF(_xlfn.XLOOKUP(SMALL('Raw Data'!C219:E219, 3), B224:D224, B224:D224, 0)&gt;0, SMALL('Raw Data'!C219:E219, 3), 0), 0)</f>
        <v>0</v>
      </c>
      <c r="V224">
        <f>IF(AND('Raw Data'!C219&lt;'Raw Data'!E219,'Raw Data'!O219&gt;'Raw Data'!P219),'Raw Data'!C219,IF(AND('Raw Data'!E219&lt;'Raw Data'!C219,'Raw Data'!P219&gt;'Raw Data'!O219),'Raw Data'!E219,0))</f>
        <v>0</v>
      </c>
      <c r="W224">
        <f>IF(AND('Raw Data'!C219&gt;'Raw Data'!E219,'Raw Data'!O219&gt;'Raw Data'!P219),'Raw Data'!C219,IF(AND('Raw Data'!E219&gt;'Raw Data'!C219,'Raw Data'!P219&gt;'Raw Data'!O219),'Raw Data'!E219,0))</f>
        <v>0</v>
      </c>
      <c r="X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Y224">
        <f>IF(AND('Raw Data'!D219&gt;4,'Raw Data'!O219&lt;'Raw Data'!P219),'Raw Data'!K219,IF(AND('Raw Data'!D219&gt;4,'Raw Data'!O219='Raw Data'!P219),0,IF('Raw Data'!O219='Raw Data'!P219,'Raw Data'!D219,0)))</f>
        <v>0</v>
      </c>
      <c r="Z224">
        <f>IF(AND('Raw Data'!D219&lt;4, 'Raw Data'!O219='Raw Data'!P219), 'Raw Data'!D219, 0)</f>
        <v>0</v>
      </c>
      <c r="AA224">
        <f t="shared" si="17"/>
        <v>0</v>
      </c>
      <c r="AB224">
        <f t="shared" si="18"/>
        <v>0</v>
      </c>
      <c r="AC224">
        <f t="shared" si="19"/>
        <v>0</v>
      </c>
    </row>
    <row r="225" spans="1:29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 'Raw Data'!O220&gt;'Raw Data'!P220), 'Raw Data'!C220, 0)</f>
        <v>0</v>
      </c>
      <c r="O225" t="b">
        <f>'Raw Data'!C220&lt;'Raw Data'!E220</f>
        <v>0</v>
      </c>
      <c r="P225">
        <f>IF(AND('Raw Data'!C220&gt;'Raw Data'!E220, 'Raw Data'!O220&gt;'Raw Data'!P220), 'Raw Data'!C220, 0)</f>
        <v>0</v>
      </c>
      <c r="Q225">
        <f>IF(AND('Raw Data'!C220&gt;'Raw Data'!E220, 'Raw Data'!O220&lt;'Raw Data'!P220), 'Raw Data'!E220, 0)</f>
        <v>0</v>
      </c>
      <c r="R225">
        <f>IF(AND('Raw Data'!C220&lt;'Raw Data'!E220, 'Raw Data'!O220&lt;'Raw Data'!P220), 'Raw Data'!E220, 0)</f>
        <v>0</v>
      </c>
      <c r="S225">
        <f>IF(ISNUMBER('Raw Data'!C220), IF(_xlfn.XLOOKUP(SMALL('Raw Data'!C220:E220, 1), B225:D225, B225:D225, 0)&gt;0, SMALL('Raw Data'!C220:E220, 1), 0), 0)</f>
        <v>0</v>
      </c>
      <c r="T225">
        <f>IF(ISNUMBER('Raw Data'!C220), IF(_xlfn.XLOOKUP(SMALL('Raw Data'!C220:E220, 2), B225:D225, B225:D225, 0)&gt;0, SMALL('Raw Data'!C220:E220, 2), 0), 0)</f>
        <v>0</v>
      </c>
      <c r="U225">
        <f>IF(ISNUMBER('Raw Data'!C220), IF(_xlfn.XLOOKUP(SMALL('Raw Data'!C220:E220, 3), B225:D225, B225:D225, 0)&gt;0, SMALL('Raw Data'!C220:E220, 3), 0), 0)</f>
        <v>0</v>
      </c>
      <c r="V225">
        <f>IF(AND('Raw Data'!C220&lt;'Raw Data'!E220,'Raw Data'!O220&gt;'Raw Data'!P220),'Raw Data'!C220,IF(AND('Raw Data'!E220&lt;'Raw Data'!C220,'Raw Data'!P220&gt;'Raw Data'!O220),'Raw Data'!E220,0))</f>
        <v>0</v>
      </c>
      <c r="W225">
        <f>IF(AND('Raw Data'!C220&gt;'Raw Data'!E220,'Raw Data'!O220&gt;'Raw Data'!P220),'Raw Data'!C220,IF(AND('Raw Data'!E220&gt;'Raw Data'!C220,'Raw Data'!P220&gt;'Raw Data'!O220),'Raw Data'!E220,0))</f>
        <v>0</v>
      </c>
      <c r="X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Y225">
        <f>IF(AND('Raw Data'!D220&gt;4,'Raw Data'!O220&lt;'Raw Data'!P220),'Raw Data'!K220,IF(AND('Raw Data'!D220&gt;4,'Raw Data'!O220='Raw Data'!P220),0,IF('Raw Data'!O220='Raw Data'!P220,'Raw Data'!D220,0)))</f>
        <v>0</v>
      </c>
      <c r="Z225">
        <f>IF(AND('Raw Data'!D220&lt;4, 'Raw Data'!O220='Raw Data'!P220), 'Raw Data'!D220, 0)</f>
        <v>0</v>
      </c>
      <c r="AA225">
        <f t="shared" si="17"/>
        <v>0</v>
      </c>
      <c r="AB225">
        <f t="shared" si="18"/>
        <v>0</v>
      </c>
      <c r="AC225">
        <f t="shared" si="19"/>
        <v>0</v>
      </c>
    </row>
    <row r="226" spans="1:29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 'Raw Data'!O221&gt;'Raw Data'!P221), 'Raw Data'!C221, 0)</f>
        <v>0</v>
      </c>
      <c r="O226" t="b">
        <f>'Raw Data'!C221&lt;'Raw Data'!E221</f>
        <v>0</v>
      </c>
      <c r="P226">
        <f>IF(AND('Raw Data'!C221&gt;'Raw Data'!E221, 'Raw Data'!O221&gt;'Raw Data'!P221), 'Raw Data'!C221, 0)</f>
        <v>0</v>
      </c>
      <c r="Q226">
        <f>IF(AND('Raw Data'!C221&gt;'Raw Data'!E221, 'Raw Data'!O221&lt;'Raw Data'!P221), 'Raw Data'!E221, 0)</f>
        <v>0</v>
      </c>
      <c r="R226">
        <f>IF(AND('Raw Data'!C221&lt;'Raw Data'!E221, 'Raw Data'!O221&lt;'Raw Data'!P221), 'Raw Data'!E221, 0)</f>
        <v>0</v>
      </c>
      <c r="S226">
        <f>IF(ISNUMBER('Raw Data'!C221), IF(_xlfn.XLOOKUP(SMALL('Raw Data'!C221:E221, 1), B226:D226, B226:D226, 0)&gt;0, SMALL('Raw Data'!C221:E221, 1), 0), 0)</f>
        <v>0</v>
      </c>
      <c r="T226">
        <f>IF(ISNUMBER('Raw Data'!C221), IF(_xlfn.XLOOKUP(SMALL('Raw Data'!C221:E221, 2), B226:D226, B226:D226, 0)&gt;0, SMALL('Raw Data'!C221:E221, 2), 0), 0)</f>
        <v>0</v>
      </c>
      <c r="U226">
        <f>IF(ISNUMBER('Raw Data'!C221), IF(_xlfn.XLOOKUP(SMALL('Raw Data'!C221:E221, 3), B226:D226, B226:D226, 0)&gt;0, SMALL('Raw Data'!C221:E221, 3), 0), 0)</f>
        <v>0</v>
      </c>
      <c r="V226">
        <f>IF(AND('Raw Data'!C221&lt;'Raw Data'!E221,'Raw Data'!O221&gt;'Raw Data'!P221),'Raw Data'!C221,IF(AND('Raw Data'!E221&lt;'Raw Data'!C221,'Raw Data'!P221&gt;'Raw Data'!O221),'Raw Data'!E221,0))</f>
        <v>0</v>
      </c>
      <c r="W226">
        <f>IF(AND('Raw Data'!C221&gt;'Raw Data'!E221,'Raw Data'!O221&gt;'Raw Data'!P221),'Raw Data'!C221,IF(AND('Raw Data'!E221&gt;'Raw Data'!C221,'Raw Data'!P221&gt;'Raw Data'!O221),'Raw Data'!E221,0))</f>
        <v>0</v>
      </c>
      <c r="X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Y226">
        <f>IF(AND('Raw Data'!D221&gt;4,'Raw Data'!O221&lt;'Raw Data'!P221),'Raw Data'!K221,IF(AND('Raw Data'!D221&gt;4,'Raw Data'!O221='Raw Data'!P221),0,IF('Raw Data'!O221='Raw Data'!P221,'Raw Data'!D221,0)))</f>
        <v>0</v>
      </c>
      <c r="Z226">
        <f>IF(AND('Raw Data'!D221&lt;4, 'Raw Data'!O221='Raw Data'!P221), 'Raw Data'!D221, 0)</f>
        <v>0</v>
      </c>
      <c r="AA226">
        <f t="shared" si="17"/>
        <v>0</v>
      </c>
      <c r="AB226">
        <f t="shared" si="18"/>
        <v>0</v>
      </c>
      <c r="AC226">
        <f t="shared" si="19"/>
        <v>0</v>
      </c>
    </row>
    <row r="227" spans="1:29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 'Raw Data'!O222&gt;'Raw Data'!P222), 'Raw Data'!C222, 0)</f>
        <v>0</v>
      </c>
      <c r="O227" t="b">
        <f>'Raw Data'!C222&lt;'Raw Data'!E222</f>
        <v>0</v>
      </c>
      <c r="P227">
        <f>IF(AND('Raw Data'!C222&gt;'Raw Data'!E222, 'Raw Data'!O222&gt;'Raw Data'!P222), 'Raw Data'!C222, 0)</f>
        <v>0</v>
      </c>
      <c r="Q227">
        <f>IF(AND('Raw Data'!C222&gt;'Raw Data'!E222, 'Raw Data'!O222&lt;'Raw Data'!P222), 'Raw Data'!E222, 0)</f>
        <v>0</v>
      </c>
      <c r="R227">
        <f>IF(AND('Raw Data'!C222&lt;'Raw Data'!E222, 'Raw Data'!O222&lt;'Raw Data'!P222), 'Raw Data'!E222, 0)</f>
        <v>0</v>
      </c>
      <c r="S227">
        <f>IF(ISNUMBER('Raw Data'!C222), IF(_xlfn.XLOOKUP(SMALL('Raw Data'!C222:E222, 1), B227:D227, B227:D227, 0)&gt;0, SMALL('Raw Data'!C222:E222, 1), 0), 0)</f>
        <v>0</v>
      </c>
      <c r="T227">
        <f>IF(ISNUMBER('Raw Data'!C222), IF(_xlfn.XLOOKUP(SMALL('Raw Data'!C222:E222, 2), B227:D227, B227:D227, 0)&gt;0, SMALL('Raw Data'!C222:E222, 2), 0), 0)</f>
        <v>0</v>
      </c>
      <c r="U227">
        <f>IF(ISNUMBER('Raw Data'!C222), IF(_xlfn.XLOOKUP(SMALL('Raw Data'!C222:E222, 3), B227:D227, B227:D227, 0)&gt;0, SMALL('Raw Data'!C222:E222, 3), 0), 0)</f>
        <v>0</v>
      </c>
      <c r="V227">
        <f>IF(AND('Raw Data'!C222&lt;'Raw Data'!E222,'Raw Data'!O222&gt;'Raw Data'!P222),'Raw Data'!C222,IF(AND('Raw Data'!E222&lt;'Raw Data'!C222,'Raw Data'!P222&gt;'Raw Data'!O222),'Raw Data'!E222,0))</f>
        <v>0</v>
      </c>
      <c r="W227">
        <f>IF(AND('Raw Data'!C222&gt;'Raw Data'!E222,'Raw Data'!O222&gt;'Raw Data'!P222),'Raw Data'!C222,IF(AND('Raw Data'!E222&gt;'Raw Data'!C222,'Raw Data'!P222&gt;'Raw Data'!O222),'Raw Data'!E222,0))</f>
        <v>0</v>
      </c>
      <c r="X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Y227">
        <f>IF(AND('Raw Data'!D222&gt;4,'Raw Data'!O222&lt;'Raw Data'!P222),'Raw Data'!K222,IF(AND('Raw Data'!D222&gt;4,'Raw Data'!O222='Raw Data'!P222),0,IF('Raw Data'!O222='Raw Data'!P222,'Raw Data'!D222,0)))</f>
        <v>0</v>
      </c>
      <c r="Z227">
        <f>IF(AND('Raw Data'!D222&lt;4, 'Raw Data'!O222='Raw Data'!P222), 'Raw Data'!D222, 0)</f>
        <v>0</v>
      </c>
      <c r="AA227">
        <f t="shared" si="17"/>
        <v>0</v>
      </c>
      <c r="AB227">
        <f t="shared" si="18"/>
        <v>0</v>
      </c>
      <c r="AC227">
        <f t="shared" si="19"/>
        <v>0</v>
      </c>
    </row>
    <row r="228" spans="1:29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 'Raw Data'!O223&gt;'Raw Data'!P223), 'Raw Data'!C223, 0)</f>
        <v>0</v>
      </c>
      <c r="O228" t="b">
        <f>'Raw Data'!C223&lt;'Raw Data'!E223</f>
        <v>0</v>
      </c>
      <c r="P228">
        <f>IF(AND('Raw Data'!C223&gt;'Raw Data'!E223, 'Raw Data'!O223&gt;'Raw Data'!P223), 'Raw Data'!C223, 0)</f>
        <v>0</v>
      </c>
      <c r="Q228">
        <f>IF(AND('Raw Data'!C223&gt;'Raw Data'!E223, 'Raw Data'!O223&lt;'Raw Data'!P223), 'Raw Data'!E223, 0)</f>
        <v>0</v>
      </c>
      <c r="R228">
        <f>IF(AND('Raw Data'!C223&lt;'Raw Data'!E223, 'Raw Data'!O223&lt;'Raw Data'!P223), 'Raw Data'!E223, 0)</f>
        <v>0</v>
      </c>
      <c r="S228">
        <f>IF(ISNUMBER('Raw Data'!C223), IF(_xlfn.XLOOKUP(SMALL('Raw Data'!C223:E223, 1), B228:D228, B228:D228, 0)&gt;0, SMALL('Raw Data'!C223:E223, 1), 0), 0)</f>
        <v>0</v>
      </c>
      <c r="T228">
        <f>IF(ISNUMBER('Raw Data'!C223), IF(_xlfn.XLOOKUP(SMALL('Raw Data'!C223:E223, 2), B228:D228, B228:D228, 0)&gt;0, SMALL('Raw Data'!C223:E223, 2), 0), 0)</f>
        <v>0</v>
      </c>
      <c r="U228">
        <f>IF(ISNUMBER('Raw Data'!C223), IF(_xlfn.XLOOKUP(SMALL('Raw Data'!C223:E223, 3), B228:D228, B228:D228, 0)&gt;0, SMALL('Raw Data'!C223:E223, 3), 0), 0)</f>
        <v>0</v>
      </c>
      <c r="V228">
        <f>IF(AND('Raw Data'!C223&lt;'Raw Data'!E223,'Raw Data'!O223&gt;'Raw Data'!P223),'Raw Data'!C223,IF(AND('Raw Data'!E223&lt;'Raw Data'!C223,'Raw Data'!P223&gt;'Raw Data'!O223),'Raw Data'!E223,0))</f>
        <v>0</v>
      </c>
      <c r="W228">
        <f>IF(AND('Raw Data'!C223&gt;'Raw Data'!E223,'Raw Data'!O223&gt;'Raw Data'!P223),'Raw Data'!C223,IF(AND('Raw Data'!E223&gt;'Raw Data'!C223,'Raw Data'!P223&gt;'Raw Data'!O223),'Raw Data'!E223,0))</f>
        <v>0</v>
      </c>
      <c r="X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Y228">
        <f>IF(AND('Raw Data'!D223&gt;4,'Raw Data'!O223&lt;'Raw Data'!P223),'Raw Data'!K223,IF(AND('Raw Data'!D223&gt;4,'Raw Data'!O223='Raw Data'!P223),0,IF('Raw Data'!O223='Raw Data'!P223,'Raw Data'!D223,0)))</f>
        <v>0</v>
      </c>
      <c r="Z228">
        <f>IF(AND('Raw Data'!D223&lt;4, 'Raw Data'!O223='Raw Data'!P223), 'Raw Data'!D223, 0)</f>
        <v>0</v>
      </c>
      <c r="AA228">
        <f t="shared" si="17"/>
        <v>0</v>
      </c>
      <c r="AB228">
        <f t="shared" si="18"/>
        <v>0</v>
      </c>
      <c r="AC228">
        <f t="shared" si="19"/>
        <v>0</v>
      </c>
    </row>
    <row r="229" spans="1:29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 'Raw Data'!O224&gt;'Raw Data'!P224), 'Raw Data'!C224, 0)</f>
        <v>0</v>
      </c>
      <c r="O229" t="b">
        <f>'Raw Data'!C224&lt;'Raw Data'!E224</f>
        <v>0</v>
      </c>
      <c r="P229">
        <f>IF(AND('Raw Data'!C224&gt;'Raw Data'!E224, 'Raw Data'!O224&gt;'Raw Data'!P224), 'Raw Data'!C224, 0)</f>
        <v>0</v>
      </c>
      <c r="Q229">
        <f>IF(AND('Raw Data'!C224&gt;'Raw Data'!E224, 'Raw Data'!O224&lt;'Raw Data'!P224), 'Raw Data'!E224, 0)</f>
        <v>0</v>
      </c>
      <c r="R229">
        <f>IF(AND('Raw Data'!C224&lt;'Raw Data'!E224, 'Raw Data'!O224&lt;'Raw Data'!P224), 'Raw Data'!E224, 0)</f>
        <v>0</v>
      </c>
      <c r="S229">
        <f>IF(ISNUMBER('Raw Data'!C224), IF(_xlfn.XLOOKUP(SMALL('Raw Data'!C224:E224, 1), B229:D229, B229:D229, 0)&gt;0, SMALL('Raw Data'!C224:E224, 1), 0), 0)</f>
        <v>0</v>
      </c>
      <c r="T229">
        <f>IF(ISNUMBER('Raw Data'!C224), IF(_xlfn.XLOOKUP(SMALL('Raw Data'!C224:E224, 2), B229:D229, B229:D229, 0)&gt;0, SMALL('Raw Data'!C224:E224, 2), 0), 0)</f>
        <v>0</v>
      </c>
      <c r="U229">
        <f>IF(ISNUMBER('Raw Data'!C224), IF(_xlfn.XLOOKUP(SMALL('Raw Data'!C224:E224, 3), B229:D229, B229:D229, 0)&gt;0, SMALL('Raw Data'!C224:E224, 3), 0), 0)</f>
        <v>0</v>
      </c>
      <c r="V229">
        <f>IF(AND('Raw Data'!C224&lt;'Raw Data'!E224,'Raw Data'!O224&gt;'Raw Data'!P224),'Raw Data'!C224,IF(AND('Raw Data'!E224&lt;'Raw Data'!C224,'Raw Data'!P224&gt;'Raw Data'!O224),'Raw Data'!E224,0))</f>
        <v>0</v>
      </c>
      <c r="W229">
        <f>IF(AND('Raw Data'!C224&gt;'Raw Data'!E224,'Raw Data'!O224&gt;'Raw Data'!P224),'Raw Data'!C224,IF(AND('Raw Data'!E224&gt;'Raw Data'!C224,'Raw Data'!P224&gt;'Raw Data'!O224),'Raw Data'!E224,0))</f>
        <v>0</v>
      </c>
      <c r="X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Y229">
        <f>IF(AND('Raw Data'!D224&gt;4,'Raw Data'!O224&lt;'Raw Data'!P224),'Raw Data'!K224,IF(AND('Raw Data'!D224&gt;4,'Raw Data'!O224='Raw Data'!P224),0,IF('Raw Data'!O224='Raw Data'!P224,'Raw Data'!D224,0)))</f>
        <v>0</v>
      </c>
      <c r="Z229">
        <f>IF(AND('Raw Data'!D224&lt;4, 'Raw Data'!O224='Raw Data'!P224), 'Raw Data'!D224, 0)</f>
        <v>0</v>
      </c>
      <c r="AA229">
        <f t="shared" si="17"/>
        <v>0</v>
      </c>
      <c r="AB229">
        <f t="shared" si="18"/>
        <v>0</v>
      </c>
      <c r="AC229">
        <f t="shared" si="19"/>
        <v>0</v>
      </c>
    </row>
    <row r="230" spans="1:29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 'Raw Data'!O225&gt;'Raw Data'!P225), 'Raw Data'!C225, 0)</f>
        <v>0</v>
      </c>
      <c r="O230" t="b">
        <f>'Raw Data'!C225&lt;'Raw Data'!E225</f>
        <v>0</v>
      </c>
      <c r="P230">
        <f>IF(AND('Raw Data'!C225&gt;'Raw Data'!E225, 'Raw Data'!O225&gt;'Raw Data'!P225), 'Raw Data'!C225, 0)</f>
        <v>0</v>
      </c>
      <c r="Q230">
        <f>IF(AND('Raw Data'!C225&gt;'Raw Data'!E225, 'Raw Data'!O225&lt;'Raw Data'!P225), 'Raw Data'!E225, 0)</f>
        <v>0</v>
      </c>
      <c r="R230">
        <f>IF(AND('Raw Data'!C225&lt;'Raw Data'!E225, 'Raw Data'!O225&lt;'Raw Data'!P225), 'Raw Data'!E225, 0)</f>
        <v>0</v>
      </c>
      <c r="S230">
        <f>IF(ISNUMBER('Raw Data'!C225), IF(_xlfn.XLOOKUP(SMALL('Raw Data'!C225:E225, 1), B230:D230, B230:D230, 0)&gt;0, SMALL('Raw Data'!C225:E225, 1), 0), 0)</f>
        <v>0</v>
      </c>
      <c r="T230">
        <f>IF(ISNUMBER('Raw Data'!C225), IF(_xlfn.XLOOKUP(SMALL('Raw Data'!C225:E225, 2), B230:D230, B230:D230, 0)&gt;0, SMALL('Raw Data'!C225:E225, 2), 0), 0)</f>
        <v>0</v>
      </c>
      <c r="U230">
        <f>IF(ISNUMBER('Raw Data'!C225), IF(_xlfn.XLOOKUP(SMALL('Raw Data'!C225:E225, 3), B230:D230, B230:D230, 0)&gt;0, SMALL('Raw Data'!C225:E225, 3), 0), 0)</f>
        <v>0</v>
      </c>
      <c r="V230">
        <f>IF(AND('Raw Data'!C225&lt;'Raw Data'!E225,'Raw Data'!O225&gt;'Raw Data'!P225),'Raw Data'!C225,IF(AND('Raw Data'!E225&lt;'Raw Data'!C225,'Raw Data'!P225&gt;'Raw Data'!O225),'Raw Data'!E225,0))</f>
        <v>0</v>
      </c>
      <c r="W230">
        <f>IF(AND('Raw Data'!C225&gt;'Raw Data'!E225,'Raw Data'!O225&gt;'Raw Data'!P225),'Raw Data'!C225,IF(AND('Raw Data'!E225&gt;'Raw Data'!C225,'Raw Data'!P225&gt;'Raw Data'!O225),'Raw Data'!E225,0))</f>
        <v>0</v>
      </c>
      <c r="X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Y230">
        <f>IF(AND('Raw Data'!D225&gt;4,'Raw Data'!O225&lt;'Raw Data'!P225),'Raw Data'!K225,IF(AND('Raw Data'!D225&gt;4,'Raw Data'!O225='Raw Data'!P225),0,IF('Raw Data'!O225='Raw Data'!P225,'Raw Data'!D225,0)))</f>
        <v>0</v>
      </c>
      <c r="Z230">
        <f>IF(AND('Raw Data'!D225&lt;4, 'Raw Data'!O225='Raw Data'!P225), 'Raw Data'!D225, 0)</f>
        <v>0</v>
      </c>
      <c r="AA230">
        <f t="shared" si="17"/>
        <v>0</v>
      </c>
      <c r="AB230">
        <f t="shared" si="18"/>
        <v>0</v>
      </c>
      <c r="AC230">
        <f t="shared" si="19"/>
        <v>0</v>
      </c>
    </row>
    <row r="231" spans="1:29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 'Raw Data'!O226&gt;'Raw Data'!P226), 'Raw Data'!C226, 0)</f>
        <v>0</v>
      </c>
      <c r="O231" t="b">
        <f>'Raw Data'!C226&lt;'Raw Data'!E226</f>
        <v>0</v>
      </c>
      <c r="P231">
        <f>IF(AND('Raw Data'!C226&gt;'Raw Data'!E226, 'Raw Data'!O226&gt;'Raw Data'!P226), 'Raw Data'!C226, 0)</f>
        <v>0</v>
      </c>
      <c r="Q231">
        <f>IF(AND('Raw Data'!C226&gt;'Raw Data'!E226, 'Raw Data'!O226&lt;'Raw Data'!P226), 'Raw Data'!E226, 0)</f>
        <v>0</v>
      </c>
      <c r="R231">
        <f>IF(AND('Raw Data'!C226&lt;'Raw Data'!E226, 'Raw Data'!O226&lt;'Raw Data'!P226), 'Raw Data'!E226, 0)</f>
        <v>0</v>
      </c>
      <c r="S231">
        <f>IF(ISNUMBER('Raw Data'!C226), IF(_xlfn.XLOOKUP(SMALL('Raw Data'!C226:E226, 1), B231:D231, B231:D231, 0)&gt;0, SMALL('Raw Data'!C226:E226, 1), 0), 0)</f>
        <v>0</v>
      </c>
      <c r="T231">
        <f>IF(ISNUMBER('Raw Data'!C226), IF(_xlfn.XLOOKUP(SMALL('Raw Data'!C226:E226, 2), B231:D231, B231:D231, 0)&gt;0, SMALL('Raw Data'!C226:E226, 2), 0), 0)</f>
        <v>0</v>
      </c>
      <c r="U231">
        <f>IF(ISNUMBER('Raw Data'!C226), IF(_xlfn.XLOOKUP(SMALL('Raw Data'!C226:E226, 3), B231:D231, B231:D231, 0)&gt;0, SMALL('Raw Data'!C226:E226, 3), 0), 0)</f>
        <v>0</v>
      </c>
      <c r="V231">
        <f>IF(AND('Raw Data'!C226&lt;'Raw Data'!E226,'Raw Data'!O226&gt;'Raw Data'!P226),'Raw Data'!C226,IF(AND('Raw Data'!E226&lt;'Raw Data'!C226,'Raw Data'!P226&gt;'Raw Data'!O226),'Raw Data'!E226,0))</f>
        <v>0</v>
      </c>
      <c r="W231">
        <f>IF(AND('Raw Data'!C226&gt;'Raw Data'!E226,'Raw Data'!O226&gt;'Raw Data'!P226),'Raw Data'!C226,IF(AND('Raw Data'!E226&gt;'Raw Data'!C226,'Raw Data'!P226&gt;'Raw Data'!O226),'Raw Data'!E226,0))</f>
        <v>0</v>
      </c>
      <c r="X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Y231">
        <f>IF(AND('Raw Data'!D226&gt;4,'Raw Data'!O226&lt;'Raw Data'!P226),'Raw Data'!K226,IF(AND('Raw Data'!D226&gt;4,'Raw Data'!O226='Raw Data'!P226),0,IF('Raw Data'!O226='Raw Data'!P226,'Raw Data'!D226,0)))</f>
        <v>0</v>
      </c>
      <c r="Z231">
        <f>IF(AND('Raw Data'!D226&lt;4, 'Raw Data'!O226='Raw Data'!P226), 'Raw Data'!D226, 0)</f>
        <v>0</v>
      </c>
      <c r="AA231">
        <f t="shared" si="17"/>
        <v>0</v>
      </c>
      <c r="AB231">
        <f t="shared" si="18"/>
        <v>0</v>
      </c>
      <c r="AC231">
        <f t="shared" si="19"/>
        <v>0</v>
      </c>
    </row>
    <row r="232" spans="1:29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 'Raw Data'!O227&gt;'Raw Data'!P227), 'Raw Data'!C227, 0)</f>
        <v>0</v>
      </c>
      <c r="O232" t="b">
        <f>'Raw Data'!C227&lt;'Raw Data'!E227</f>
        <v>0</v>
      </c>
      <c r="P232">
        <f>IF(AND('Raw Data'!C227&gt;'Raw Data'!E227, 'Raw Data'!O227&gt;'Raw Data'!P227), 'Raw Data'!C227, 0)</f>
        <v>0</v>
      </c>
      <c r="Q232">
        <f>IF(AND('Raw Data'!C227&gt;'Raw Data'!E227, 'Raw Data'!O227&lt;'Raw Data'!P227), 'Raw Data'!E227, 0)</f>
        <v>0</v>
      </c>
      <c r="R232">
        <f>IF(AND('Raw Data'!C227&lt;'Raw Data'!E227, 'Raw Data'!O227&lt;'Raw Data'!P227), 'Raw Data'!E227, 0)</f>
        <v>0</v>
      </c>
      <c r="S232">
        <f>IF(ISNUMBER('Raw Data'!C227), IF(_xlfn.XLOOKUP(SMALL('Raw Data'!C227:E227, 1), B232:D232, B232:D232, 0)&gt;0, SMALL('Raw Data'!C227:E227, 1), 0), 0)</f>
        <v>0</v>
      </c>
      <c r="T232">
        <f>IF(ISNUMBER('Raw Data'!C227), IF(_xlfn.XLOOKUP(SMALL('Raw Data'!C227:E227, 2), B232:D232, B232:D232, 0)&gt;0, SMALL('Raw Data'!C227:E227, 2), 0), 0)</f>
        <v>0</v>
      </c>
      <c r="U232">
        <f>IF(ISNUMBER('Raw Data'!C227), IF(_xlfn.XLOOKUP(SMALL('Raw Data'!C227:E227, 3), B232:D232, B232:D232, 0)&gt;0, SMALL('Raw Data'!C227:E227, 3), 0), 0)</f>
        <v>0</v>
      </c>
      <c r="V232">
        <f>IF(AND('Raw Data'!C227&lt;'Raw Data'!E227,'Raw Data'!O227&gt;'Raw Data'!P227),'Raw Data'!C227,IF(AND('Raw Data'!E227&lt;'Raw Data'!C227,'Raw Data'!P227&gt;'Raw Data'!O227),'Raw Data'!E227,0))</f>
        <v>0</v>
      </c>
      <c r="W232">
        <f>IF(AND('Raw Data'!C227&gt;'Raw Data'!E227,'Raw Data'!O227&gt;'Raw Data'!P227),'Raw Data'!C227,IF(AND('Raw Data'!E227&gt;'Raw Data'!C227,'Raw Data'!P227&gt;'Raw Data'!O227),'Raw Data'!E227,0))</f>
        <v>0</v>
      </c>
      <c r="X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Y232">
        <f>IF(AND('Raw Data'!D227&gt;4,'Raw Data'!O227&lt;'Raw Data'!P227),'Raw Data'!K227,IF(AND('Raw Data'!D227&gt;4,'Raw Data'!O227='Raw Data'!P227),0,IF('Raw Data'!O227='Raw Data'!P227,'Raw Data'!D227,0)))</f>
        <v>0</v>
      </c>
      <c r="Z232">
        <f>IF(AND('Raw Data'!D227&lt;4, 'Raw Data'!O227='Raw Data'!P227), 'Raw Data'!D227, 0)</f>
        <v>0</v>
      </c>
      <c r="AA232">
        <f t="shared" si="17"/>
        <v>0</v>
      </c>
      <c r="AB232">
        <f t="shared" si="18"/>
        <v>0</v>
      </c>
      <c r="AC232">
        <f t="shared" si="19"/>
        <v>0</v>
      </c>
    </row>
    <row r="233" spans="1:29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 'Raw Data'!O228&gt;'Raw Data'!P228), 'Raw Data'!C228, 0)</f>
        <v>0</v>
      </c>
      <c r="O233" t="b">
        <f>'Raw Data'!C228&lt;'Raw Data'!E228</f>
        <v>0</v>
      </c>
      <c r="P233">
        <f>IF(AND('Raw Data'!C228&gt;'Raw Data'!E228, 'Raw Data'!O228&gt;'Raw Data'!P228), 'Raw Data'!C228, 0)</f>
        <v>0</v>
      </c>
      <c r="Q233">
        <f>IF(AND('Raw Data'!C228&gt;'Raw Data'!E228, 'Raw Data'!O228&lt;'Raw Data'!P228), 'Raw Data'!E228, 0)</f>
        <v>0</v>
      </c>
      <c r="R233">
        <f>IF(AND('Raw Data'!C228&lt;'Raw Data'!E228, 'Raw Data'!O228&lt;'Raw Data'!P228), 'Raw Data'!E228, 0)</f>
        <v>0</v>
      </c>
      <c r="S233">
        <f>IF(ISNUMBER('Raw Data'!C228), IF(_xlfn.XLOOKUP(SMALL('Raw Data'!C228:E228, 1), B233:D233, B233:D233, 0)&gt;0, SMALL('Raw Data'!C228:E228, 1), 0), 0)</f>
        <v>0</v>
      </c>
      <c r="T233">
        <f>IF(ISNUMBER('Raw Data'!C228), IF(_xlfn.XLOOKUP(SMALL('Raw Data'!C228:E228, 2), B233:D233, B233:D233, 0)&gt;0, SMALL('Raw Data'!C228:E228, 2), 0), 0)</f>
        <v>0</v>
      </c>
      <c r="U233">
        <f>IF(ISNUMBER('Raw Data'!C228), IF(_xlfn.XLOOKUP(SMALL('Raw Data'!C228:E228, 3), B233:D233, B233:D233, 0)&gt;0, SMALL('Raw Data'!C228:E228, 3), 0), 0)</f>
        <v>0</v>
      </c>
      <c r="V233">
        <f>IF(AND('Raw Data'!C228&lt;'Raw Data'!E228,'Raw Data'!O228&gt;'Raw Data'!P228),'Raw Data'!C228,IF(AND('Raw Data'!E228&lt;'Raw Data'!C228,'Raw Data'!P228&gt;'Raw Data'!O228),'Raw Data'!E228,0))</f>
        <v>0</v>
      </c>
      <c r="W233">
        <f>IF(AND('Raw Data'!C228&gt;'Raw Data'!E228,'Raw Data'!O228&gt;'Raw Data'!P228),'Raw Data'!C228,IF(AND('Raw Data'!E228&gt;'Raw Data'!C228,'Raw Data'!P228&gt;'Raw Data'!O228),'Raw Data'!E228,0))</f>
        <v>0</v>
      </c>
      <c r="X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Y233">
        <f>IF(AND('Raw Data'!D228&gt;4,'Raw Data'!O228&lt;'Raw Data'!P228),'Raw Data'!K228,IF(AND('Raw Data'!D228&gt;4,'Raw Data'!O228='Raw Data'!P228),0,IF('Raw Data'!O228='Raw Data'!P228,'Raw Data'!D228,0)))</f>
        <v>0</v>
      </c>
      <c r="Z233">
        <f>IF(AND('Raw Data'!D228&lt;4, 'Raw Data'!O228='Raw Data'!P228), 'Raw Data'!D228, 0)</f>
        <v>0</v>
      </c>
      <c r="AA233">
        <f t="shared" si="17"/>
        <v>0</v>
      </c>
      <c r="AB233">
        <f t="shared" si="18"/>
        <v>0</v>
      </c>
      <c r="AC233">
        <f t="shared" si="19"/>
        <v>0</v>
      </c>
    </row>
    <row r="234" spans="1:29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 'Raw Data'!O229&gt;'Raw Data'!P229), 'Raw Data'!C229, 0)</f>
        <v>0</v>
      </c>
      <c r="O234" t="b">
        <f>'Raw Data'!C229&lt;'Raw Data'!E229</f>
        <v>0</v>
      </c>
      <c r="P234">
        <f>IF(AND('Raw Data'!C229&gt;'Raw Data'!E229, 'Raw Data'!O229&gt;'Raw Data'!P229), 'Raw Data'!C229, 0)</f>
        <v>0</v>
      </c>
      <c r="Q234">
        <f>IF(AND('Raw Data'!C229&gt;'Raw Data'!E229, 'Raw Data'!O229&lt;'Raw Data'!P229), 'Raw Data'!E229, 0)</f>
        <v>0</v>
      </c>
      <c r="R234">
        <f>IF(AND('Raw Data'!C229&lt;'Raw Data'!E229, 'Raw Data'!O229&lt;'Raw Data'!P229), 'Raw Data'!E229, 0)</f>
        <v>0</v>
      </c>
      <c r="S234">
        <f>IF(ISNUMBER('Raw Data'!C229), IF(_xlfn.XLOOKUP(SMALL('Raw Data'!C229:E229, 1), B234:D234, B234:D234, 0)&gt;0, SMALL('Raw Data'!C229:E229, 1), 0), 0)</f>
        <v>0</v>
      </c>
      <c r="T234">
        <f>IF(ISNUMBER('Raw Data'!C229), IF(_xlfn.XLOOKUP(SMALL('Raw Data'!C229:E229, 2), B234:D234, B234:D234, 0)&gt;0, SMALL('Raw Data'!C229:E229, 2), 0), 0)</f>
        <v>0</v>
      </c>
      <c r="U234">
        <f>IF(ISNUMBER('Raw Data'!C229), IF(_xlfn.XLOOKUP(SMALL('Raw Data'!C229:E229, 3), B234:D234, B234:D234, 0)&gt;0, SMALL('Raw Data'!C229:E229, 3), 0), 0)</f>
        <v>0</v>
      </c>
      <c r="V234">
        <f>IF(AND('Raw Data'!C229&lt;'Raw Data'!E229,'Raw Data'!O229&gt;'Raw Data'!P229),'Raw Data'!C229,IF(AND('Raw Data'!E229&lt;'Raw Data'!C229,'Raw Data'!P229&gt;'Raw Data'!O229),'Raw Data'!E229,0))</f>
        <v>0</v>
      </c>
      <c r="W234">
        <f>IF(AND('Raw Data'!C229&gt;'Raw Data'!E229,'Raw Data'!O229&gt;'Raw Data'!P229),'Raw Data'!C229,IF(AND('Raw Data'!E229&gt;'Raw Data'!C229,'Raw Data'!P229&gt;'Raw Data'!O229),'Raw Data'!E229,0))</f>
        <v>0</v>
      </c>
      <c r="X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Y234">
        <f>IF(AND('Raw Data'!D229&gt;4,'Raw Data'!O229&lt;'Raw Data'!P229),'Raw Data'!K229,IF(AND('Raw Data'!D229&gt;4,'Raw Data'!O229='Raw Data'!P229),0,IF('Raw Data'!O229='Raw Data'!P229,'Raw Data'!D229,0)))</f>
        <v>0</v>
      </c>
      <c r="Z234">
        <f>IF(AND('Raw Data'!D229&lt;4, 'Raw Data'!O229='Raw Data'!P229), 'Raw Data'!D229, 0)</f>
        <v>0</v>
      </c>
      <c r="AA234">
        <f t="shared" si="17"/>
        <v>0</v>
      </c>
      <c r="AB234">
        <f t="shared" si="18"/>
        <v>0</v>
      </c>
      <c r="AC234">
        <f t="shared" si="19"/>
        <v>0</v>
      </c>
    </row>
    <row r="235" spans="1:29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 'Raw Data'!O230&gt;'Raw Data'!P230), 'Raw Data'!C230, 0)</f>
        <v>0</v>
      </c>
      <c r="O235" t="b">
        <f>'Raw Data'!C230&lt;'Raw Data'!E230</f>
        <v>0</v>
      </c>
      <c r="P235">
        <f>IF(AND('Raw Data'!C230&gt;'Raw Data'!E230, 'Raw Data'!O230&gt;'Raw Data'!P230), 'Raw Data'!C230, 0)</f>
        <v>0</v>
      </c>
      <c r="Q235">
        <f>IF(AND('Raw Data'!C230&gt;'Raw Data'!E230, 'Raw Data'!O230&lt;'Raw Data'!P230), 'Raw Data'!E230, 0)</f>
        <v>0</v>
      </c>
      <c r="R235">
        <f>IF(AND('Raw Data'!C230&lt;'Raw Data'!E230, 'Raw Data'!O230&lt;'Raw Data'!P230), 'Raw Data'!E230, 0)</f>
        <v>0</v>
      </c>
      <c r="S235">
        <f>IF(ISNUMBER('Raw Data'!C230), IF(_xlfn.XLOOKUP(SMALL('Raw Data'!C230:E230, 1), B235:D235, B235:D235, 0)&gt;0, SMALL('Raw Data'!C230:E230, 1), 0), 0)</f>
        <v>0</v>
      </c>
      <c r="T235">
        <f>IF(ISNUMBER('Raw Data'!C230), IF(_xlfn.XLOOKUP(SMALL('Raw Data'!C230:E230, 2), B235:D235, B235:D235, 0)&gt;0, SMALL('Raw Data'!C230:E230, 2), 0), 0)</f>
        <v>0</v>
      </c>
      <c r="U235">
        <f>IF(ISNUMBER('Raw Data'!C230), IF(_xlfn.XLOOKUP(SMALL('Raw Data'!C230:E230, 3), B235:D235, B235:D235, 0)&gt;0, SMALL('Raw Data'!C230:E230, 3), 0), 0)</f>
        <v>0</v>
      </c>
      <c r="V235">
        <f>IF(AND('Raw Data'!C230&lt;'Raw Data'!E230,'Raw Data'!O230&gt;'Raw Data'!P230),'Raw Data'!C230,IF(AND('Raw Data'!E230&lt;'Raw Data'!C230,'Raw Data'!P230&gt;'Raw Data'!O230),'Raw Data'!E230,0))</f>
        <v>0</v>
      </c>
      <c r="W235">
        <f>IF(AND('Raw Data'!C230&gt;'Raw Data'!E230,'Raw Data'!O230&gt;'Raw Data'!P230),'Raw Data'!C230,IF(AND('Raw Data'!E230&gt;'Raw Data'!C230,'Raw Data'!P230&gt;'Raw Data'!O230),'Raw Data'!E230,0))</f>
        <v>0</v>
      </c>
      <c r="X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Y235">
        <f>IF(AND('Raw Data'!D230&gt;4,'Raw Data'!O230&lt;'Raw Data'!P230),'Raw Data'!K230,IF(AND('Raw Data'!D230&gt;4,'Raw Data'!O230='Raw Data'!P230),0,IF('Raw Data'!O230='Raw Data'!P230,'Raw Data'!D230,0)))</f>
        <v>0</v>
      </c>
      <c r="Z235">
        <f>IF(AND('Raw Data'!D230&lt;4, 'Raw Data'!O230='Raw Data'!P230), 'Raw Data'!D230, 0)</f>
        <v>0</v>
      </c>
      <c r="AA235">
        <f t="shared" si="17"/>
        <v>0</v>
      </c>
      <c r="AB235">
        <f t="shared" si="18"/>
        <v>0</v>
      </c>
      <c r="AC235">
        <f t="shared" si="19"/>
        <v>0</v>
      </c>
    </row>
    <row r="236" spans="1:29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 'Raw Data'!O231&gt;'Raw Data'!P231), 'Raw Data'!C231, 0)</f>
        <v>0</v>
      </c>
      <c r="O236" t="b">
        <f>'Raw Data'!C231&lt;'Raw Data'!E231</f>
        <v>0</v>
      </c>
      <c r="P236">
        <f>IF(AND('Raw Data'!C231&gt;'Raw Data'!E231, 'Raw Data'!O231&gt;'Raw Data'!P231), 'Raw Data'!C231, 0)</f>
        <v>0</v>
      </c>
      <c r="Q236">
        <f>IF(AND('Raw Data'!C231&gt;'Raw Data'!E231, 'Raw Data'!O231&lt;'Raw Data'!P231), 'Raw Data'!E231, 0)</f>
        <v>0</v>
      </c>
      <c r="R236">
        <f>IF(AND('Raw Data'!C231&lt;'Raw Data'!E231, 'Raw Data'!O231&lt;'Raw Data'!P231), 'Raw Data'!E231, 0)</f>
        <v>0</v>
      </c>
      <c r="S236">
        <f>IF(ISNUMBER('Raw Data'!C231), IF(_xlfn.XLOOKUP(SMALL('Raw Data'!C231:E231, 1), B236:D236, B236:D236, 0)&gt;0, SMALL('Raw Data'!C231:E231, 1), 0), 0)</f>
        <v>0</v>
      </c>
      <c r="T236">
        <f>IF(ISNUMBER('Raw Data'!C231), IF(_xlfn.XLOOKUP(SMALL('Raw Data'!C231:E231, 2), B236:D236, B236:D236, 0)&gt;0, SMALL('Raw Data'!C231:E231, 2), 0), 0)</f>
        <v>0</v>
      </c>
      <c r="U236">
        <f>IF(ISNUMBER('Raw Data'!C231), IF(_xlfn.XLOOKUP(SMALL('Raw Data'!C231:E231, 3), B236:D236, B236:D236, 0)&gt;0, SMALL('Raw Data'!C231:E231, 3), 0), 0)</f>
        <v>0</v>
      </c>
      <c r="V236">
        <f>IF(AND('Raw Data'!C231&lt;'Raw Data'!E231,'Raw Data'!O231&gt;'Raw Data'!P231),'Raw Data'!C231,IF(AND('Raw Data'!E231&lt;'Raw Data'!C231,'Raw Data'!P231&gt;'Raw Data'!O231),'Raw Data'!E231,0))</f>
        <v>0</v>
      </c>
      <c r="W236">
        <f>IF(AND('Raw Data'!C231&gt;'Raw Data'!E231,'Raw Data'!O231&gt;'Raw Data'!P231),'Raw Data'!C231,IF(AND('Raw Data'!E231&gt;'Raw Data'!C231,'Raw Data'!P231&gt;'Raw Data'!O231),'Raw Data'!E231,0))</f>
        <v>0</v>
      </c>
      <c r="X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Y236">
        <f>IF(AND('Raw Data'!D231&gt;4,'Raw Data'!O231&lt;'Raw Data'!P231),'Raw Data'!K231,IF(AND('Raw Data'!D231&gt;4,'Raw Data'!O231='Raw Data'!P231),0,IF('Raw Data'!O231='Raw Data'!P231,'Raw Data'!D231,0)))</f>
        <v>0</v>
      </c>
      <c r="Z236">
        <f>IF(AND('Raw Data'!D231&lt;4, 'Raw Data'!O231='Raw Data'!P231), 'Raw Data'!D231, 0)</f>
        <v>0</v>
      </c>
      <c r="AA236">
        <f t="shared" si="17"/>
        <v>0</v>
      </c>
      <c r="AB236">
        <f t="shared" si="18"/>
        <v>0</v>
      </c>
      <c r="AC236">
        <f t="shared" si="19"/>
        <v>0</v>
      </c>
    </row>
    <row r="237" spans="1:29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 'Raw Data'!O232&gt;'Raw Data'!P232), 'Raw Data'!C232, 0)</f>
        <v>0</v>
      </c>
      <c r="O237" t="b">
        <f>'Raw Data'!C232&lt;'Raw Data'!E232</f>
        <v>0</v>
      </c>
      <c r="P237">
        <f>IF(AND('Raw Data'!C232&gt;'Raw Data'!E232, 'Raw Data'!O232&gt;'Raw Data'!P232), 'Raw Data'!C232, 0)</f>
        <v>0</v>
      </c>
      <c r="Q237">
        <f>IF(AND('Raw Data'!C232&gt;'Raw Data'!E232, 'Raw Data'!O232&lt;'Raw Data'!P232), 'Raw Data'!E232, 0)</f>
        <v>0</v>
      </c>
      <c r="R237">
        <f>IF(AND('Raw Data'!C232&lt;'Raw Data'!E232, 'Raw Data'!O232&lt;'Raw Data'!P232), 'Raw Data'!E232, 0)</f>
        <v>0</v>
      </c>
      <c r="S237">
        <f>IF(ISNUMBER('Raw Data'!C232), IF(_xlfn.XLOOKUP(SMALL('Raw Data'!C232:E232, 1), B237:D237, B237:D237, 0)&gt;0, SMALL('Raw Data'!C232:E232, 1), 0), 0)</f>
        <v>0</v>
      </c>
      <c r="T237">
        <f>IF(ISNUMBER('Raw Data'!C232), IF(_xlfn.XLOOKUP(SMALL('Raw Data'!C232:E232, 2), B237:D237, B237:D237, 0)&gt;0, SMALL('Raw Data'!C232:E232, 2), 0), 0)</f>
        <v>0</v>
      </c>
      <c r="U237">
        <f>IF(ISNUMBER('Raw Data'!C232), IF(_xlfn.XLOOKUP(SMALL('Raw Data'!C232:E232, 3), B237:D237, B237:D237, 0)&gt;0, SMALL('Raw Data'!C232:E232, 3), 0), 0)</f>
        <v>0</v>
      </c>
      <c r="V237">
        <f>IF(AND('Raw Data'!C232&lt;'Raw Data'!E232,'Raw Data'!O232&gt;'Raw Data'!P232),'Raw Data'!C232,IF(AND('Raw Data'!E232&lt;'Raw Data'!C232,'Raw Data'!P232&gt;'Raw Data'!O232),'Raw Data'!E232,0))</f>
        <v>0</v>
      </c>
      <c r="W237">
        <f>IF(AND('Raw Data'!C232&gt;'Raw Data'!E232,'Raw Data'!O232&gt;'Raw Data'!P232),'Raw Data'!C232,IF(AND('Raw Data'!E232&gt;'Raw Data'!C232,'Raw Data'!P232&gt;'Raw Data'!O232),'Raw Data'!E232,0))</f>
        <v>0</v>
      </c>
      <c r="X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Y237">
        <f>IF(AND('Raw Data'!D232&gt;4,'Raw Data'!O232&lt;'Raw Data'!P232),'Raw Data'!K232,IF(AND('Raw Data'!D232&gt;4,'Raw Data'!O232='Raw Data'!P232),0,IF('Raw Data'!O232='Raw Data'!P232,'Raw Data'!D232,0)))</f>
        <v>0</v>
      </c>
      <c r="Z237">
        <f>IF(AND('Raw Data'!D232&lt;4, 'Raw Data'!O232='Raw Data'!P232), 'Raw Data'!D232, 0)</f>
        <v>0</v>
      </c>
      <c r="AA237">
        <f t="shared" si="17"/>
        <v>0</v>
      </c>
      <c r="AB237">
        <f t="shared" si="18"/>
        <v>0</v>
      </c>
      <c r="AC237">
        <f t="shared" si="19"/>
        <v>0</v>
      </c>
    </row>
    <row r="238" spans="1:29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 'Raw Data'!O233&gt;'Raw Data'!P233), 'Raw Data'!C233, 0)</f>
        <v>0</v>
      </c>
      <c r="O238" t="b">
        <f>'Raw Data'!C233&lt;'Raw Data'!E233</f>
        <v>0</v>
      </c>
      <c r="P238">
        <f>IF(AND('Raw Data'!C233&gt;'Raw Data'!E233, 'Raw Data'!O233&gt;'Raw Data'!P233), 'Raw Data'!C233, 0)</f>
        <v>0</v>
      </c>
      <c r="Q238">
        <f>IF(AND('Raw Data'!C233&gt;'Raw Data'!E233, 'Raw Data'!O233&lt;'Raw Data'!P233), 'Raw Data'!E233, 0)</f>
        <v>0</v>
      </c>
      <c r="R238">
        <f>IF(AND('Raw Data'!C233&lt;'Raw Data'!E233, 'Raw Data'!O233&lt;'Raw Data'!P233), 'Raw Data'!E233, 0)</f>
        <v>0</v>
      </c>
      <c r="S238">
        <f>IF(ISNUMBER('Raw Data'!C233), IF(_xlfn.XLOOKUP(SMALL('Raw Data'!C233:E233, 1), B238:D238, B238:D238, 0)&gt;0, SMALL('Raw Data'!C233:E233, 1), 0), 0)</f>
        <v>0</v>
      </c>
      <c r="T238">
        <f>IF(ISNUMBER('Raw Data'!C233), IF(_xlfn.XLOOKUP(SMALL('Raw Data'!C233:E233, 2), B238:D238, B238:D238, 0)&gt;0, SMALL('Raw Data'!C233:E233, 2), 0), 0)</f>
        <v>0</v>
      </c>
      <c r="U238">
        <f>IF(ISNUMBER('Raw Data'!C233), IF(_xlfn.XLOOKUP(SMALL('Raw Data'!C233:E233, 3), B238:D238, B238:D238, 0)&gt;0, SMALL('Raw Data'!C233:E233, 3), 0), 0)</f>
        <v>0</v>
      </c>
      <c r="V238">
        <f>IF(AND('Raw Data'!C233&lt;'Raw Data'!E233,'Raw Data'!O233&gt;'Raw Data'!P233),'Raw Data'!C233,IF(AND('Raw Data'!E233&lt;'Raw Data'!C233,'Raw Data'!P233&gt;'Raw Data'!O233),'Raw Data'!E233,0))</f>
        <v>0</v>
      </c>
      <c r="W238">
        <f>IF(AND('Raw Data'!C233&gt;'Raw Data'!E233,'Raw Data'!O233&gt;'Raw Data'!P233),'Raw Data'!C233,IF(AND('Raw Data'!E233&gt;'Raw Data'!C233,'Raw Data'!P233&gt;'Raw Data'!O233),'Raw Data'!E233,0))</f>
        <v>0</v>
      </c>
      <c r="X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Y238">
        <f>IF(AND('Raw Data'!D233&gt;4,'Raw Data'!O233&lt;'Raw Data'!P233),'Raw Data'!K233,IF(AND('Raw Data'!D233&gt;4,'Raw Data'!O233='Raw Data'!P233),0,IF('Raw Data'!O233='Raw Data'!P233,'Raw Data'!D233,0)))</f>
        <v>0</v>
      </c>
      <c r="Z238">
        <f>IF(AND('Raw Data'!D233&lt;4, 'Raw Data'!O233='Raw Data'!P233), 'Raw Data'!D233, 0)</f>
        <v>0</v>
      </c>
      <c r="AA238">
        <f t="shared" si="17"/>
        <v>0</v>
      </c>
      <c r="AB238">
        <f t="shared" si="18"/>
        <v>0</v>
      </c>
      <c r="AC238">
        <f t="shared" si="19"/>
        <v>0</v>
      </c>
    </row>
    <row r="239" spans="1:29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 'Raw Data'!O234&gt;'Raw Data'!P234), 'Raw Data'!C234, 0)</f>
        <v>0</v>
      </c>
      <c r="O239" t="b">
        <f>'Raw Data'!C234&lt;'Raw Data'!E234</f>
        <v>0</v>
      </c>
      <c r="P239">
        <f>IF(AND('Raw Data'!C234&gt;'Raw Data'!E234, 'Raw Data'!O234&gt;'Raw Data'!P234), 'Raw Data'!C234, 0)</f>
        <v>0</v>
      </c>
      <c r="Q239">
        <f>IF(AND('Raw Data'!C234&gt;'Raw Data'!E234, 'Raw Data'!O234&lt;'Raw Data'!P234), 'Raw Data'!E234, 0)</f>
        <v>0</v>
      </c>
      <c r="R239">
        <f>IF(AND('Raw Data'!C234&lt;'Raw Data'!E234, 'Raw Data'!O234&lt;'Raw Data'!P234), 'Raw Data'!E234, 0)</f>
        <v>0</v>
      </c>
      <c r="S239">
        <f>IF(ISNUMBER('Raw Data'!C234), IF(_xlfn.XLOOKUP(SMALL('Raw Data'!C234:E234, 1), B239:D239, B239:D239, 0)&gt;0, SMALL('Raw Data'!C234:E234, 1), 0), 0)</f>
        <v>0</v>
      </c>
      <c r="T239">
        <f>IF(ISNUMBER('Raw Data'!C234), IF(_xlfn.XLOOKUP(SMALL('Raw Data'!C234:E234, 2), B239:D239, B239:D239, 0)&gt;0, SMALL('Raw Data'!C234:E234, 2), 0), 0)</f>
        <v>0</v>
      </c>
      <c r="U239">
        <f>IF(ISNUMBER('Raw Data'!C234), IF(_xlfn.XLOOKUP(SMALL('Raw Data'!C234:E234, 3), B239:D239, B239:D239, 0)&gt;0, SMALL('Raw Data'!C234:E234, 3), 0), 0)</f>
        <v>0</v>
      </c>
      <c r="V239">
        <f>IF(AND('Raw Data'!C234&lt;'Raw Data'!E234,'Raw Data'!O234&gt;'Raw Data'!P234),'Raw Data'!C234,IF(AND('Raw Data'!E234&lt;'Raw Data'!C234,'Raw Data'!P234&gt;'Raw Data'!O234),'Raw Data'!E234,0))</f>
        <v>0</v>
      </c>
      <c r="W239">
        <f>IF(AND('Raw Data'!C234&gt;'Raw Data'!E234,'Raw Data'!O234&gt;'Raw Data'!P234),'Raw Data'!C234,IF(AND('Raw Data'!E234&gt;'Raw Data'!C234,'Raw Data'!P234&gt;'Raw Data'!O234),'Raw Data'!E234,0))</f>
        <v>0</v>
      </c>
      <c r="X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Y239">
        <f>IF(AND('Raw Data'!D234&gt;4,'Raw Data'!O234&lt;'Raw Data'!P234),'Raw Data'!K234,IF(AND('Raw Data'!D234&gt;4,'Raw Data'!O234='Raw Data'!P234),0,IF('Raw Data'!O234='Raw Data'!P234,'Raw Data'!D234,0)))</f>
        <v>0</v>
      </c>
      <c r="Z239">
        <f>IF(AND('Raw Data'!D234&lt;4, 'Raw Data'!O234='Raw Data'!P234), 'Raw Data'!D234, 0)</f>
        <v>0</v>
      </c>
      <c r="AA239">
        <f t="shared" si="17"/>
        <v>0</v>
      </c>
      <c r="AB239">
        <f t="shared" si="18"/>
        <v>0</v>
      </c>
      <c r="AC239">
        <f t="shared" si="19"/>
        <v>0</v>
      </c>
    </row>
    <row r="240" spans="1:29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 'Raw Data'!O235&gt;'Raw Data'!P235), 'Raw Data'!C235, 0)</f>
        <v>0</v>
      </c>
      <c r="O240" t="b">
        <f>'Raw Data'!C235&lt;'Raw Data'!E235</f>
        <v>0</v>
      </c>
      <c r="P240">
        <f>IF(AND('Raw Data'!C235&gt;'Raw Data'!E235, 'Raw Data'!O235&gt;'Raw Data'!P235), 'Raw Data'!C235, 0)</f>
        <v>0</v>
      </c>
      <c r="Q240">
        <f>IF(AND('Raw Data'!C235&gt;'Raw Data'!E235, 'Raw Data'!O235&lt;'Raw Data'!P235), 'Raw Data'!E235, 0)</f>
        <v>0</v>
      </c>
      <c r="R240">
        <f>IF(AND('Raw Data'!C235&lt;'Raw Data'!E235, 'Raw Data'!O235&lt;'Raw Data'!P235), 'Raw Data'!E235, 0)</f>
        <v>0</v>
      </c>
      <c r="S240">
        <f>IF(ISNUMBER('Raw Data'!C235), IF(_xlfn.XLOOKUP(SMALL('Raw Data'!C235:E235, 1), B240:D240, B240:D240, 0)&gt;0, SMALL('Raw Data'!C235:E235, 1), 0), 0)</f>
        <v>0</v>
      </c>
      <c r="T240">
        <f>IF(ISNUMBER('Raw Data'!C235), IF(_xlfn.XLOOKUP(SMALL('Raw Data'!C235:E235, 2), B240:D240, B240:D240, 0)&gt;0, SMALL('Raw Data'!C235:E235, 2), 0), 0)</f>
        <v>0</v>
      </c>
      <c r="U240">
        <f>IF(ISNUMBER('Raw Data'!C235), IF(_xlfn.XLOOKUP(SMALL('Raw Data'!C235:E235, 3), B240:D240, B240:D240, 0)&gt;0, SMALL('Raw Data'!C235:E235, 3), 0), 0)</f>
        <v>0</v>
      </c>
      <c r="V240">
        <f>IF(AND('Raw Data'!C235&lt;'Raw Data'!E235,'Raw Data'!O235&gt;'Raw Data'!P235),'Raw Data'!C235,IF(AND('Raw Data'!E235&lt;'Raw Data'!C235,'Raw Data'!P235&gt;'Raw Data'!O235),'Raw Data'!E235,0))</f>
        <v>0</v>
      </c>
      <c r="W240">
        <f>IF(AND('Raw Data'!C235&gt;'Raw Data'!E235,'Raw Data'!O235&gt;'Raw Data'!P235),'Raw Data'!C235,IF(AND('Raw Data'!E235&gt;'Raw Data'!C235,'Raw Data'!P235&gt;'Raw Data'!O235),'Raw Data'!E235,0))</f>
        <v>0</v>
      </c>
      <c r="X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Y240">
        <f>IF(AND('Raw Data'!D235&gt;4,'Raw Data'!O235&lt;'Raw Data'!P235),'Raw Data'!K235,IF(AND('Raw Data'!D235&gt;4,'Raw Data'!O235='Raw Data'!P235),0,IF('Raw Data'!O235='Raw Data'!P235,'Raw Data'!D235,0)))</f>
        <v>0</v>
      </c>
      <c r="Z240">
        <f>IF(AND('Raw Data'!D235&lt;4, 'Raw Data'!O235='Raw Data'!P235), 'Raw Data'!D235, 0)</f>
        <v>0</v>
      </c>
      <c r="AA240">
        <f t="shared" si="17"/>
        <v>0</v>
      </c>
      <c r="AB240">
        <f t="shared" si="18"/>
        <v>0</v>
      </c>
      <c r="AC240">
        <f t="shared" si="19"/>
        <v>0</v>
      </c>
    </row>
    <row r="241" spans="1:29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 'Raw Data'!O236&gt;'Raw Data'!P236), 'Raw Data'!C236, 0)</f>
        <v>0</v>
      </c>
      <c r="O241" t="b">
        <f>'Raw Data'!C236&lt;'Raw Data'!E236</f>
        <v>0</v>
      </c>
      <c r="P241">
        <f>IF(AND('Raw Data'!C236&gt;'Raw Data'!E236, 'Raw Data'!O236&gt;'Raw Data'!P236), 'Raw Data'!C236, 0)</f>
        <v>0</v>
      </c>
      <c r="Q241">
        <f>IF(AND('Raw Data'!C236&gt;'Raw Data'!E236, 'Raw Data'!O236&lt;'Raw Data'!P236), 'Raw Data'!E236, 0)</f>
        <v>0</v>
      </c>
      <c r="R241">
        <f>IF(AND('Raw Data'!C236&lt;'Raw Data'!E236, 'Raw Data'!O236&lt;'Raw Data'!P236), 'Raw Data'!E236, 0)</f>
        <v>0</v>
      </c>
      <c r="S241">
        <f>IF(ISNUMBER('Raw Data'!C236), IF(_xlfn.XLOOKUP(SMALL('Raw Data'!C236:E236, 1), B241:D241, B241:D241, 0)&gt;0, SMALL('Raw Data'!C236:E236, 1), 0), 0)</f>
        <v>0</v>
      </c>
      <c r="T241">
        <f>IF(ISNUMBER('Raw Data'!C236), IF(_xlfn.XLOOKUP(SMALL('Raw Data'!C236:E236, 2), B241:D241, B241:D241, 0)&gt;0, SMALL('Raw Data'!C236:E236, 2), 0), 0)</f>
        <v>0</v>
      </c>
      <c r="U241">
        <f>IF(ISNUMBER('Raw Data'!C236), IF(_xlfn.XLOOKUP(SMALL('Raw Data'!C236:E236, 3), B241:D241, B241:D241, 0)&gt;0, SMALL('Raw Data'!C236:E236, 3), 0), 0)</f>
        <v>0</v>
      </c>
      <c r="V241">
        <f>IF(AND('Raw Data'!C236&lt;'Raw Data'!E236,'Raw Data'!O236&gt;'Raw Data'!P236),'Raw Data'!C236,IF(AND('Raw Data'!E236&lt;'Raw Data'!C236,'Raw Data'!P236&gt;'Raw Data'!O236),'Raw Data'!E236,0))</f>
        <v>0</v>
      </c>
      <c r="W241">
        <f>IF(AND('Raw Data'!C236&gt;'Raw Data'!E236,'Raw Data'!O236&gt;'Raw Data'!P236),'Raw Data'!C236,IF(AND('Raw Data'!E236&gt;'Raw Data'!C236,'Raw Data'!P236&gt;'Raw Data'!O236),'Raw Data'!E236,0))</f>
        <v>0</v>
      </c>
      <c r="X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Y241">
        <f>IF(AND('Raw Data'!D236&gt;4,'Raw Data'!O236&lt;'Raw Data'!P236),'Raw Data'!K236,IF(AND('Raw Data'!D236&gt;4,'Raw Data'!O236='Raw Data'!P236),0,IF('Raw Data'!O236='Raw Data'!P236,'Raw Data'!D236,0)))</f>
        <v>0</v>
      </c>
      <c r="Z241">
        <f>IF(AND('Raw Data'!D236&lt;4, 'Raw Data'!O236='Raw Data'!P236), 'Raw Data'!D236, 0)</f>
        <v>0</v>
      </c>
      <c r="AA241">
        <f t="shared" si="17"/>
        <v>0</v>
      </c>
      <c r="AB241">
        <f t="shared" si="18"/>
        <v>0</v>
      </c>
      <c r="AC241">
        <f t="shared" si="19"/>
        <v>0</v>
      </c>
    </row>
    <row r="242" spans="1:29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 'Raw Data'!O237&gt;'Raw Data'!P237), 'Raw Data'!C237, 0)</f>
        <v>0</v>
      </c>
      <c r="O242" t="b">
        <f>'Raw Data'!C237&lt;'Raw Data'!E237</f>
        <v>0</v>
      </c>
      <c r="P242">
        <f>IF(AND('Raw Data'!C237&gt;'Raw Data'!E237, 'Raw Data'!O237&gt;'Raw Data'!P237), 'Raw Data'!C237, 0)</f>
        <v>0</v>
      </c>
      <c r="Q242">
        <f>IF(AND('Raw Data'!C237&gt;'Raw Data'!E237, 'Raw Data'!O237&lt;'Raw Data'!P237), 'Raw Data'!E237, 0)</f>
        <v>0</v>
      </c>
      <c r="R242">
        <f>IF(AND('Raw Data'!C237&lt;'Raw Data'!E237, 'Raw Data'!O237&lt;'Raw Data'!P237), 'Raw Data'!E237, 0)</f>
        <v>0</v>
      </c>
      <c r="S242">
        <f>IF(ISNUMBER('Raw Data'!C237), IF(_xlfn.XLOOKUP(SMALL('Raw Data'!C237:E237, 1), B242:D242, B242:D242, 0)&gt;0, SMALL('Raw Data'!C237:E237, 1), 0), 0)</f>
        <v>0</v>
      </c>
      <c r="T242">
        <f>IF(ISNUMBER('Raw Data'!C237), IF(_xlfn.XLOOKUP(SMALL('Raw Data'!C237:E237, 2), B242:D242, B242:D242, 0)&gt;0, SMALL('Raw Data'!C237:E237, 2), 0), 0)</f>
        <v>0</v>
      </c>
      <c r="U242">
        <f>IF(ISNUMBER('Raw Data'!C237), IF(_xlfn.XLOOKUP(SMALL('Raw Data'!C237:E237, 3), B242:D242, B242:D242, 0)&gt;0, SMALL('Raw Data'!C237:E237, 3), 0), 0)</f>
        <v>0</v>
      </c>
      <c r="V242">
        <f>IF(AND('Raw Data'!C237&lt;'Raw Data'!E237,'Raw Data'!O237&gt;'Raw Data'!P237),'Raw Data'!C237,IF(AND('Raw Data'!E237&lt;'Raw Data'!C237,'Raw Data'!P237&gt;'Raw Data'!O237),'Raw Data'!E237,0))</f>
        <v>0</v>
      </c>
      <c r="W242">
        <f>IF(AND('Raw Data'!C237&gt;'Raw Data'!E237,'Raw Data'!O237&gt;'Raw Data'!P237),'Raw Data'!C237,IF(AND('Raw Data'!E237&gt;'Raw Data'!C237,'Raw Data'!P237&gt;'Raw Data'!O237),'Raw Data'!E237,0))</f>
        <v>0</v>
      </c>
      <c r="X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Y242">
        <f>IF(AND('Raw Data'!D237&gt;4,'Raw Data'!O237&lt;'Raw Data'!P237),'Raw Data'!K237,IF(AND('Raw Data'!D237&gt;4,'Raw Data'!O237='Raw Data'!P237),0,IF('Raw Data'!O237='Raw Data'!P237,'Raw Data'!D237,0)))</f>
        <v>0</v>
      </c>
      <c r="Z242">
        <f>IF(AND('Raw Data'!D237&lt;4, 'Raw Data'!O237='Raw Data'!P237), 'Raw Data'!D237, 0)</f>
        <v>0</v>
      </c>
      <c r="AA242">
        <f t="shared" si="17"/>
        <v>0</v>
      </c>
      <c r="AB242">
        <f t="shared" si="18"/>
        <v>0</v>
      </c>
      <c r="AC242">
        <f t="shared" si="19"/>
        <v>0</v>
      </c>
    </row>
    <row r="243" spans="1:29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 'Raw Data'!O238&gt;'Raw Data'!P238), 'Raw Data'!C238, 0)</f>
        <v>0</v>
      </c>
      <c r="O243" t="b">
        <f>'Raw Data'!C238&lt;'Raw Data'!E238</f>
        <v>0</v>
      </c>
      <c r="P243">
        <f>IF(AND('Raw Data'!C238&gt;'Raw Data'!E238, 'Raw Data'!O238&gt;'Raw Data'!P238), 'Raw Data'!C238, 0)</f>
        <v>0</v>
      </c>
      <c r="Q243">
        <f>IF(AND('Raw Data'!C238&gt;'Raw Data'!E238, 'Raw Data'!O238&lt;'Raw Data'!P238), 'Raw Data'!E238, 0)</f>
        <v>0</v>
      </c>
      <c r="R243">
        <f>IF(AND('Raw Data'!C238&lt;'Raw Data'!E238, 'Raw Data'!O238&lt;'Raw Data'!P238), 'Raw Data'!E238, 0)</f>
        <v>0</v>
      </c>
      <c r="S243">
        <f>IF(ISNUMBER('Raw Data'!C238), IF(_xlfn.XLOOKUP(SMALL('Raw Data'!C238:E238, 1), B243:D243, B243:D243, 0)&gt;0, SMALL('Raw Data'!C238:E238, 1), 0), 0)</f>
        <v>0</v>
      </c>
      <c r="T243">
        <f>IF(ISNUMBER('Raw Data'!C238), IF(_xlfn.XLOOKUP(SMALL('Raw Data'!C238:E238, 2), B243:D243, B243:D243, 0)&gt;0, SMALL('Raw Data'!C238:E238, 2), 0), 0)</f>
        <v>0</v>
      </c>
      <c r="U243">
        <f>IF(ISNUMBER('Raw Data'!C238), IF(_xlfn.XLOOKUP(SMALL('Raw Data'!C238:E238, 3), B243:D243, B243:D243, 0)&gt;0, SMALL('Raw Data'!C238:E238, 3), 0), 0)</f>
        <v>0</v>
      </c>
      <c r="V243">
        <f>IF(AND('Raw Data'!C238&lt;'Raw Data'!E238,'Raw Data'!O238&gt;'Raw Data'!P238),'Raw Data'!C238,IF(AND('Raw Data'!E238&lt;'Raw Data'!C238,'Raw Data'!P238&gt;'Raw Data'!O238),'Raw Data'!E238,0))</f>
        <v>0</v>
      </c>
      <c r="W243">
        <f>IF(AND('Raw Data'!C238&gt;'Raw Data'!E238,'Raw Data'!O238&gt;'Raw Data'!P238),'Raw Data'!C238,IF(AND('Raw Data'!E238&gt;'Raw Data'!C238,'Raw Data'!P238&gt;'Raw Data'!O238),'Raw Data'!E238,0))</f>
        <v>0</v>
      </c>
      <c r="X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Y243">
        <f>IF(AND('Raw Data'!D238&gt;4,'Raw Data'!O238&lt;'Raw Data'!P238),'Raw Data'!K238,IF(AND('Raw Data'!D238&gt;4,'Raw Data'!O238='Raw Data'!P238),0,IF('Raw Data'!O238='Raw Data'!P238,'Raw Data'!D238,0)))</f>
        <v>0</v>
      </c>
      <c r="Z243">
        <f>IF(AND('Raw Data'!D238&lt;4, 'Raw Data'!O238='Raw Data'!P238), 'Raw Data'!D238, 0)</f>
        <v>0</v>
      </c>
      <c r="AA243">
        <f t="shared" si="17"/>
        <v>0</v>
      </c>
      <c r="AB243">
        <f t="shared" si="18"/>
        <v>0</v>
      </c>
      <c r="AC243">
        <f t="shared" si="19"/>
        <v>0</v>
      </c>
    </row>
    <row r="244" spans="1:29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 'Raw Data'!O239&gt;'Raw Data'!P239), 'Raw Data'!C239, 0)</f>
        <v>0</v>
      </c>
      <c r="O244" t="b">
        <f>'Raw Data'!C239&lt;'Raw Data'!E239</f>
        <v>0</v>
      </c>
      <c r="P244">
        <f>IF(AND('Raw Data'!C239&gt;'Raw Data'!E239, 'Raw Data'!O239&gt;'Raw Data'!P239), 'Raw Data'!C239, 0)</f>
        <v>0</v>
      </c>
      <c r="Q244">
        <f>IF(AND('Raw Data'!C239&gt;'Raw Data'!E239, 'Raw Data'!O239&lt;'Raw Data'!P239), 'Raw Data'!E239, 0)</f>
        <v>0</v>
      </c>
      <c r="R244">
        <f>IF(AND('Raw Data'!C239&lt;'Raw Data'!E239, 'Raw Data'!O239&lt;'Raw Data'!P239), 'Raw Data'!E239, 0)</f>
        <v>0</v>
      </c>
      <c r="S244">
        <f>IF(ISNUMBER('Raw Data'!C239), IF(_xlfn.XLOOKUP(SMALL('Raw Data'!C239:E239, 1), B244:D244, B244:D244, 0)&gt;0, SMALL('Raw Data'!C239:E239, 1), 0), 0)</f>
        <v>0</v>
      </c>
      <c r="T244">
        <f>IF(ISNUMBER('Raw Data'!C239), IF(_xlfn.XLOOKUP(SMALL('Raw Data'!C239:E239, 2), B244:D244, B244:D244, 0)&gt;0, SMALL('Raw Data'!C239:E239, 2), 0), 0)</f>
        <v>0</v>
      </c>
      <c r="U244">
        <f>IF(ISNUMBER('Raw Data'!C239), IF(_xlfn.XLOOKUP(SMALL('Raw Data'!C239:E239, 3), B244:D244, B244:D244, 0)&gt;0, SMALL('Raw Data'!C239:E239, 3), 0), 0)</f>
        <v>0</v>
      </c>
      <c r="V244">
        <f>IF(AND('Raw Data'!C239&lt;'Raw Data'!E239,'Raw Data'!O239&gt;'Raw Data'!P239),'Raw Data'!C239,IF(AND('Raw Data'!E239&lt;'Raw Data'!C239,'Raw Data'!P239&gt;'Raw Data'!O239),'Raw Data'!E239,0))</f>
        <v>0</v>
      </c>
      <c r="W244">
        <f>IF(AND('Raw Data'!C239&gt;'Raw Data'!E239,'Raw Data'!O239&gt;'Raw Data'!P239),'Raw Data'!C239,IF(AND('Raw Data'!E239&gt;'Raw Data'!C239,'Raw Data'!P239&gt;'Raw Data'!O239),'Raw Data'!E239,0))</f>
        <v>0</v>
      </c>
      <c r="X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Y244">
        <f>IF(AND('Raw Data'!D239&gt;4,'Raw Data'!O239&lt;'Raw Data'!P239),'Raw Data'!K239,IF(AND('Raw Data'!D239&gt;4,'Raw Data'!O239='Raw Data'!P239),0,IF('Raw Data'!O239='Raw Data'!P239,'Raw Data'!D239,0)))</f>
        <v>0</v>
      </c>
      <c r="Z244">
        <f>IF(AND('Raw Data'!D239&lt;4, 'Raw Data'!O239='Raw Data'!P239), 'Raw Data'!D239, 0)</f>
        <v>0</v>
      </c>
      <c r="AA244">
        <f t="shared" si="17"/>
        <v>0</v>
      </c>
      <c r="AB244">
        <f t="shared" si="18"/>
        <v>0</v>
      </c>
      <c r="AC244">
        <f t="shared" si="19"/>
        <v>0</v>
      </c>
    </row>
    <row r="245" spans="1:29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 'Raw Data'!O240&gt;'Raw Data'!P240), 'Raw Data'!C240, 0)</f>
        <v>0</v>
      </c>
      <c r="O245" t="b">
        <f>'Raw Data'!C240&lt;'Raw Data'!E240</f>
        <v>0</v>
      </c>
      <c r="P245">
        <f>IF(AND('Raw Data'!C240&gt;'Raw Data'!E240, 'Raw Data'!O240&gt;'Raw Data'!P240), 'Raw Data'!C240, 0)</f>
        <v>0</v>
      </c>
      <c r="Q245">
        <f>IF(AND('Raw Data'!C240&gt;'Raw Data'!E240, 'Raw Data'!O240&lt;'Raw Data'!P240), 'Raw Data'!E240, 0)</f>
        <v>0</v>
      </c>
      <c r="R245">
        <f>IF(AND('Raw Data'!C240&lt;'Raw Data'!E240, 'Raw Data'!O240&lt;'Raw Data'!P240), 'Raw Data'!E240, 0)</f>
        <v>0</v>
      </c>
      <c r="S245">
        <f>IF(ISNUMBER('Raw Data'!C240), IF(_xlfn.XLOOKUP(SMALL('Raw Data'!C240:E240, 1), B245:D245, B245:D245, 0)&gt;0, SMALL('Raw Data'!C240:E240, 1), 0), 0)</f>
        <v>0</v>
      </c>
      <c r="T245">
        <f>IF(ISNUMBER('Raw Data'!C240), IF(_xlfn.XLOOKUP(SMALL('Raw Data'!C240:E240, 2), B245:D245, B245:D245, 0)&gt;0, SMALL('Raw Data'!C240:E240, 2), 0), 0)</f>
        <v>0</v>
      </c>
      <c r="U245">
        <f>IF(ISNUMBER('Raw Data'!C240), IF(_xlfn.XLOOKUP(SMALL('Raw Data'!C240:E240, 3), B245:D245, B245:D245, 0)&gt;0, SMALL('Raw Data'!C240:E240, 3), 0), 0)</f>
        <v>0</v>
      </c>
      <c r="V245">
        <f>IF(AND('Raw Data'!C240&lt;'Raw Data'!E240,'Raw Data'!O240&gt;'Raw Data'!P240),'Raw Data'!C240,IF(AND('Raw Data'!E240&lt;'Raw Data'!C240,'Raw Data'!P240&gt;'Raw Data'!O240),'Raw Data'!E240,0))</f>
        <v>0</v>
      </c>
      <c r="W245">
        <f>IF(AND('Raw Data'!C240&gt;'Raw Data'!E240,'Raw Data'!O240&gt;'Raw Data'!P240),'Raw Data'!C240,IF(AND('Raw Data'!E240&gt;'Raw Data'!C240,'Raw Data'!P240&gt;'Raw Data'!O240),'Raw Data'!E240,0))</f>
        <v>0</v>
      </c>
      <c r="X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Y245">
        <f>IF(AND('Raw Data'!D240&gt;4,'Raw Data'!O240&lt;'Raw Data'!P240),'Raw Data'!K240,IF(AND('Raw Data'!D240&gt;4,'Raw Data'!O240='Raw Data'!P240),0,IF('Raw Data'!O240='Raw Data'!P240,'Raw Data'!D240,0)))</f>
        <v>0</v>
      </c>
      <c r="Z245">
        <f>IF(AND('Raw Data'!D240&lt;4, 'Raw Data'!O240='Raw Data'!P240), 'Raw Data'!D240, 0)</f>
        <v>0</v>
      </c>
      <c r="AA245">
        <f t="shared" si="17"/>
        <v>0</v>
      </c>
      <c r="AB245">
        <f t="shared" si="18"/>
        <v>0</v>
      </c>
      <c r="AC245">
        <f t="shared" si="19"/>
        <v>0</v>
      </c>
    </row>
    <row r="246" spans="1:29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 'Raw Data'!O241&gt;'Raw Data'!P241), 'Raw Data'!C241, 0)</f>
        <v>0</v>
      </c>
      <c r="O246" t="b">
        <f>'Raw Data'!C241&lt;'Raw Data'!E241</f>
        <v>0</v>
      </c>
      <c r="P246">
        <f>IF(AND('Raw Data'!C241&gt;'Raw Data'!E241, 'Raw Data'!O241&gt;'Raw Data'!P241), 'Raw Data'!C241, 0)</f>
        <v>0</v>
      </c>
      <c r="Q246">
        <f>IF(AND('Raw Data'!C241&gt;'Raw Data'!E241, 'Raw Data'!O241&lt;'Raw Data'!P241), 'Raw Data'!E241, 0)</f>
        <v>0</v>
      </c>
      <c r="R246">
        <f>IF(AND('Raw Data'!C241&lt;'Raw Data'!E241, 'Raw Data'!O241&lt;'Raw Data'!P241), 'Raw Data'!E241, 0)</f>
        <v>0</v>
      </c>
      <c r="S246">
        <f>IF(ISNUMBER('Raw Data'!C241), IF(_xlfn.XLOOKUP(SMALL('Raw Data'!C241:E241, 1), B246:D246, B246:D246, 0)&gt;0, SMALL('Raw Data'!C241:E241, 1), 0), 0)</f>
        <v>0</v>
      </c>
      <c r="T246">
        <f>IF(ISNUMBER('Raw Data'!C241), IF(_xlfn.XLOOKUP(SMALL('Raw Data'!C241:E241, 2), B246:D246, B246:D246, 0)&gt;0, SMALL('Raw Data'!C241:E241, 2), 0), 0)</f>
        <v>0</v>
      </c>
      <c r="U246">
        <f>IF(ISNUMBER('Raw Data'!C241), IF(_xlfn.XLOOKUP(SMALL('Raw Data'!C241:E241, 3), B246:D246, B246:D246, 0)&gt;0, SMALL('Raw Data'!C241:E241, 3), 0), 0)</f>
        <v>0</v>
      </c>
      <c r="V246">
        <f>IF(AND('Raw Data'!C241&lt;'Raw Data'!E241,'Raw Data'!O241&gt;'Raw Data'!P241),'Raw Data'!C241,IF(AND('Raw Data'!E241&lt;'Raw Data'!C241,'Raw Data'!P241&gt;'Raw Data'!O241),'Raw Data'!E241,0))</f>
        <v>0</v>
      </c>
      <c r="W246">
        <f>IF(AND('Raw Data'!C241&gt;'Raw Data'!E241,'Raw Data'!O241&gt;'Raw Data'!P241),'Raw Data'!C241,IF(AND('Raw Data'!E241&gt;'Raw Data'!C241,'Raw Data'!P241&gt;'Raw Data'!O241),'Raw Data'!E241,0))</f>
        <v>0</v>
      </c>
      <c r="X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Y246">
        <f>IF(AND('Raw Data'!D241&gt;4,'Raw Data'!O241&lt;'Raw Data'!P241),'Raw Data'!K241,IF(AND('Raw Data'!D241&gt;4,'Raw Data'!O241='Raw Data'!P241),0,IF('Raw Data'!O241='Raw Data'!P241,'Raw Data'!D241,0)))</f>
        <v>0</v>
      </c>
      <c r="Z246">
        <f>IF(AND('Raw Data'!D241&lt;4, 'Raw Data'!O241='Raw Data'!P241), 'Raw Data'!D241, 0)</f>
        <v>0</v>
      </c>
      <c r="AA246">
        <f t="shared" si="17"/>
        <v>0</v>
      </c>
      <c r="AB246">
        <f t="shared" si="18"/>
        <v>0</v>
      </c>
      <c r="AC246">
        <f t="shared" si="19"/>
        <v>0</v>
      </c>
    </row>
    <row r="247" spans="1:29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 'Raw Data'!O242&gt;'Raw Data'!P242), 'Raw Data'!C242, 0)</f>
        <v>0</v>
      </c>
      <c r="O247" t="b">
        <f>'Raw Data'!C242&lt;'Raw Data'!E242</f>
        <v>0</v>
      </c>
      <c r="P247">
        <f>IF(AND('Raw Data'!C242&gt;'Raw Data'!E242, 'Raw Data'!O242&gt;'Raw Data'!P242), 'Raw Data'!C242, 0)</f>
        <v>0</v>
      </c>
      <c r="Q247">
        <f>IF(AND('Raw Data'!C242&gt;'Raw Data'!E242, 'Raw Data'!O242&lt;'Raw Data'!P242), 'Raw Data'!E242, 0)</f>
        <v>0</v>
      </c>
      <c r="R247">
        <f>IF(AND('Raw Data'!C242&lt;'Raw Data'!E242, 'Raw Data'!O242&lt;'Raw Data'!P242), 'Raw Data'!E242, 0)</f>
        <v>0</v>
      </c>
      <c r="S247">
        <f>IF(ISNUMBER('Raw Data'!C242), IF(_xlfn.XLOOKUP(SMALL('Raw Data'!C242:E242, 1), B247:D247, B247:D247, 0)&gt;0, SMALL('Raw Data'!C242:E242, 1), 0), 0)</f>
        <v>0</v>
      </c>
      <c r="T247">
        <f>IF(ISNUMBER('Raw Data'!C242), IF(_xlfn.XLOOKUP(SMALL('Raw Data'!C242:E242, 2), B247:D247, B247:D247, 0)&gt;0, SMALL('Raw Data'!C242:E242, 2), 0), 0)</f>
        <v>0</v>
      </c>
      <c r="U247">
        <f>IF(ISNUMBER('Raw Data'!C242), IF(_xlfn.XLOOKUP(SMALL('Raw Data'!C242:E242, 3), B247:D247, B247:D247, 0)&gt;0, SMALL('Raw Data'!C242:E242, 3), 0), 0)</f>
        <v>0</v>
      </c>
      <c r="V247">
        <f>IF(AND('Raw Data'!C242&lt;'Raw Data'!E242,'Raw Data'!O242&gt;'Raw Data'!P242),'Raw Data'!C242,IF(AND('Raw Data'!E242&lt;'Raw Data'!C242,'Raw Data'!P242&gt;'Raw Data'!O242),'Raw Data'!E242,0))</f>
        <v>0</v>
      </c>
      <c r="W247">
        <f>IF(AND('Raw Data'!C242&gt;'Raw Data'!E242,'Raw Data'!O242&gt;'Raw Data'!P242),'Raw Data'!C242,IF(AND('Raw Data'!E242&gt;'Raw Data'!C242,'Raw Data'!P242&gt;'Raw Data'!O242),'Raw Data'!E242,0))</f>
        <v>0</v>
      </c>
      <c r="X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Y247">
        <f>IF(AND('Raw Data'!D242&gt;4,'Raw Data'!O242&lt;'Raw Data'!P242),'Raw Data'!K242,IF(AND('Raw Data'!D242&gt;4,'Raw Data'!O242='Raw Data'!P242),0,IF('Raw Data'!O242='Raw Data'!P242,'Raw Data'!D242,0)))</f>
        <v>0</v>
      </c>
      <c r="Z247">
        <f>IF(AND('Raw Data'!D242&lt;4, 'Raw Data'!O242='Raw Data'!P242), 'Raw Data'!D242, 0)</f>
        <v>0</v>
      </c>
      <c r="AA247">
        <f t="shared" si="17"/>
        <v>0</v>
      </c>
      <c r="AB247">
        <f t="shared" si="18"/>
        <v>0</v>
      </c>
      <c r="AC247">
        <f t="shared" si="19"/>
        <v>0</v>
      </c>
    </row>
    <row r="248" spans="1:29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 'Raw Data'!O243&gt;'Raw Data'!P243), 'Raw Data'!C243, 0)</f>
        <v>0</v>
      </c>
      <c r="O248" t="b">
        <f>'Raw Data'!C243&lt;'Raw Data'!E243</f>
        <v>0</v>
      </c>
      <c r="P248">
        <f>IF(AND('Raw Data'!C243&gt;'Raw Data'!E243, 'Raw Data'!O243&gt;'Raw Data'!P243), 'Raw Data'!C243, 0)</f>
        <v>0</v>
      </c>
      <c r="Q248">
        <f>IF(AND('Raw Data'!C243&gt;'Raw Data'!E243, 'Raw Data'!O243&lt;'Raw Data'!P243), 'Raw Data'!E243, 0)</f>
        <v>0</v>
      </c>
      <c r="R248">
        <f>IF(AND('Raw Data'!C243&lt;'Raw Data'!E243, 'Raw Data'!O243&lt;'Raw Data'!P243), 'Raw Data'!E243, 0)</f>
        <v>0</v>
      </c>
      <c r="S248">
        <f>IF(ISNUMBER('Raw Data'!C243), IF(_xlfn.XLOOKUP(SMALL('Raw Data'!C243:E243, 1), B248:D248, B248:D248, 0)&gt;0, SMALL('Raw Data'!C243:E243, 1), 0), 0)</f>
        <v>0</v>
      </c>
      <c r="T248">
        <f>IF(ISNUMBER('Raw Data'!C243), IF(_xlfn.XLOOKUP(SMALL('Raw Data'!C243:E243, 2), B248:D248, B248:D248, 0)&gt;0, SMALL('Raw Data'!C243:E243, 2), 0), 0)</f>
        <v>0</v>
      </c>
      <c r="U248">
        <f>IF(ISNUMBER('Raw Data'!C243), IF(_xlfn.XLOOKUP(SMALL('Raw Data'!C243:E243, 3), B248:D248, B248:D248, 0)&gt;0, SMALL('Raw Data'!C243:E243, 3), 0), 0)</f>
        <v>0</v>
      </c>
      <c r="V248">
        <f>IF(AND('Raw Data'!C243&lt;'Raw Data'!E243,'Raw Data'!O243&gt;'Raw Data'!P243),'Raw Data'!C243,IF(AND('Raw Data'!E243&lt;'Raw Data'!C243,'Raw Data'!P243&gt;'Raw Data'!O243),'Raw Data'!E243,0))</f>
        <v>0</v>
      </c>
      <c r="W248">
        <f>IF(AND('Raw Data'!C243&gt;'Raw Data'!E243,'Raw Data'!O243&gt;'Raw Data'!P243),'Raw Data'!C243,IF(AND('Raw Data'!E243&gt;'Raw Data'!C243,'Raw Data'!P243&gt;'Raw Data'!O243),'Raw Data'!E243,0))</f>
        <v>0</v>
      </c>
      <c r="X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Y248">
        <f>IF(AND('Raw Data'!D243&gt;4,'Raw Data'!O243&lt;'Raw Data'!P243),'Raw Data'!K243,IF(AND('Raw Data'!D243&gt;4,'Raw Data'!O243='Raw Data'!P243),0,IF('Raw Data'!O243='Raw Data'!P243,'Raw Data'!D243,0)))</f>
        <v>0</v>
      </c>
      <c r="Z248">
        <f>IF(AND('Raw Data'!D243&lt;4, 'Raw Data'!O243='Raw Data'!P243), 'Raw Data'!D243, 0)</f>
        <v>0</v>
      </c>
      <c r="AA248">
        <f t="shared" si="17"/>
        <v>0</v>
      </c>
      <c r="AB248">
        <f t="shared" si="18"/>
        <v>0</v>
      </c>
      <c r="AC248">
        <f t="shared" si="19"/>
        <v>0</v>
      </c>
    </row>
    <row r="249" spans="1:29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 'Raw Data'!O244&gt;'Raw Data'!P244), 'Raw Data'!C244, 0)</f>
        <v>0</v>
      </c>
      <c r="O249" t="b">
        <f>'Raw Data'!C244&lt;'Raw Data'!E244</f>
        <v>0</v>
      </c>
      <c r="P249">
        <f>IF(AND('Raw Data'!C244&gt;'Raw Data'!E244, 'Raw Data'!O244&gt;'Raw Data'!P244), 'Raw Data'!C244, 0)</f>
        <v>0</v>
      </c>
      <c r="Q249">
        <f>IF(AND('Raw Data'!C244&gt;'Raw Data'!E244, 'Raw Data'!O244&lt;'Raw Data'!P244), 'Raw Data'!E244, 0)</f>
        <v>0</v>
      </c>
      <c r="R249">
        <f>IF(AND('Raw Data'!C244&lt;'Raw Data'!E244, 'Raw Data'!O244&lt;'Raw Data'!P244), 'Raw Data'!E244, 0)</f>
        <v>0</v>
      </c>
      <c r="S249">
        <f>IF(ISNUMBER('Raw Data'!C244), IF(_xlfn.XLOOKUP(SMALL('Raw Data'!C244:E244, 1), B249:D249, B249:D249, 0)&gt;0, SMALL('Raw Data'!C244:E244, 1), 0), 0)</f>
        <v>0</v>
      </c>
      <c r="T249">
        <f>IF(ISNUMBER('Raw Data'!C244), IF(_xlfn.XLOOKUP(SMALL('Raw Data'!C244:E244, 2), B249:D249, B249:D249, 0)&gt;0, SMALL('Raw Data'!C244:E244, 2), 0), 0)</f>
        <v>0</v>
      </c>
      <c r="U249">
        <f>IF(ISNUMBER('Raw Data'!C244), IF(_xlfn.XLOOKUP(SMALL('Raw Data'!C244:E244, 3), B249:D249, B249:D249, 0)&gt;0, SMALL('Raw Data'!C244:E244, 3), 0), 0)</f>
        <v>0</v>
      </c>
      <c r="V249">
        <f>IF(AND('Raw Data'!C244&lt;'Raw Data'!E244,'Raw Data'!O244&gt;'Raw Data'!P244),'Raw Data'!C244,IF(AND('Raw Data'!E244&lt;'Raw Data'!C244,'Raw Data'!P244&gt;'Raw Data'!O244),'Raw Data'!E244,0))</f>
        <v>0</v>
      </c>
      <c r="W249">
        <f>IF(AND('Raw Data'!C244&gt;'Raw Data'!E244,'Raw Data'!O244&gt;'Raw Data'!P244),'Raw Data'!C244,IF(AND('Raw Data'!E244&gt;'Raw Data'!C244,'Raw Data'!P244&gt;'Raw Data'!O244),'Raw Data'!E244,0))</f>
        <v>0</v>
      </c>
      <c r="X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Y249">
        <f>IF(AND('Raw Data'!D244&gt;4,'Raw Data'!O244&lt;'Raw Data'!P244),'Raw Data'!K244,IF(AND('Raw Data'!D244&gt;4,'Raw Data'!O244='Raw Data'!P244),0,IF('Raw Data'!O244='Raw Data'!P244,'Raw Data'!D244,0)))</f>
        <v>0</v>
      </c>
      <c r="Z249">
        <f>IF(AND('Raw Data'!D244&lt;4, 'Raw Data'!O244='Raw Data'!P244), 'Raw Data'!D244, 0)</f>
        <v>0</v>
      </c>
      <c r="AA249">
        <f t="shared" si="17"/>
        <v>0</v>
      </c>
      <c r="AB249">
        <f t="shared" si="18"/>
        <v>0</v>
      </c>
      <c r="AC249">
        <f t="shared" si="19"/>
        <v>0</v>
      </c>
    </row>
    <row r="250" spans="1:29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 'Raw Data'!O245&gt;'Raw Data'!P245), 'Raw Data'!C245, 0)</f>
        <v>0</v>
      </c>
      <c r="O250" t="b">
        <f>'Raw Data'!C245&lt;'Raw Data'!E245</f>
        <v>0</v>
      </c>
      <c r="P250">
        <f>IF(AND('Raw Data'!C245&gt;'Raw Data'!E245, 'Raw Data'!O245&gt;'Raw Data'!P245), 'Raw Data'!C245, 0)</f>
        <v>0</v>
      </c>
      <c r="Q250">
        <f>IF(AND('Raw Data'!C245&gt;'Raw Data'!E245, 'Raw Data'!O245&lt;'Raw Data'!P245), 'Raw Data'!E245, 0)</f>
        <v>0</v>
      </c>
      <c r="R250">
        <f>IF(AND('Raw Data'!C245&lt;'Raw Data'!E245, 'Raw Data'!O245&lt;'Raw Data'!P245), 'Raw Data'!E245, 0)</f>
        <v>0</v>
      </c>
      <c r="S250">
        <f>IF(ISNUMBER('Raw Data'!C245), IF(_xlfn.XLOOKUP(SMALL('Raw Data'!C245:E245, 1), B250:D250, B250:D250, 0)&gt;0, SMALL('Raw Data'!C245:E245, 1), 0), 0)</f>
        <v>0</v>
      </c>
      <c r="T250">
        <f>IF(ISNUMBER('Raw Data'!C245), IF(_xlfn.XLOOKUP(SMALL('Raw Data'!C245:E245, 2), B250:D250, B250:D250, 0)&gt;0, SMALL('Raw Data'!C245:E245, 2), 0), 0)</f>
        <v>0</v>
      </c>
      <c r="U250">
        <f>IF(ISNUMBER('Raw Data'!C245), IF(_xlfn.XLOOKUP(SMALL('Raw Data'!C245:E245, 3), B250:D250, B250:D250, 0)&gt;0, SMALL('Raw Data'!C245:E245, 3), 0), 0)</f>
        <v>0</v>
      </c>
      <c r="V250">
        <f>IF(AND('Raw Data'!C245&lt;'Raw Data'!E245,'Raw Data'!O245&gt;'Raw Data'!P245),'Raw Data'!C245,IF(AND('Raw Data'!E245&lt;'Raw Data'!C245,'Raw Data'!P245&gt;'Raw Data'!O245),'Raw Data'!E245,0))</f>
        <v>0</v>
      </c>
      <c r="W250">
        <f>IF(AND('Raw Data'!C245&gt;'Raw Data'!E245,'Raw Data'!O245&gt;'Raw Data'!P245),'Raw Data'!C245,IF(AND('Raw Data'!E245&gt;'Raw Data'!C245,'Raw Data'!P245&gt;'Raw Data'!O245),'Raw Data'!E245,0))</f>
        <v>0</v>
      </c>
      <c r="X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Y250">
        <f>IF(AND('Raw Data'!D245&gt;4,'Raw Data'!O245&lt;'Raw Data'!P245),'Raw Data'!K245,IF(AND('Raw Data'!D245&gt;4,'Raw Data'!O245='Raw Data'!P245),0,IF('Raw Data'!O245='Raw Data'!P245,'Raw Data'!D245,0)))</f>
        <v>0</v>
      </c>
      <c r="Z250">
        <f>IF(AND('Raw Data'!D245&lt;4, 'Raw Data'!O245='Raw Data'!P245), 'Raw Data'!D245, 0)</f>
        <v>0</v>
      </c>
      <c r="AA250">
        <f t="shared" si="17"/>
        <v>0</v>
      </c>
      <c r="AB250">
        <f t="shared" si="18"/>
        <v>0</v>
      </c>
      <c r="AC250">
        <f t="shared" si="19"/>
        <v>0</v>
      </c>
    </row>
    <row r="251" spans="1:29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 'Raw Data'!O246&gt;'Raw Data'!P246), 'Raw Data'!C246, 0)</f>
        <v>0</v>
      </c>
      <c r="O251" t="b">
        <f>'Raw Data'!C246&lt;'Raw Data'!E246</f>
        <v>0</v>
      </c>
      <c r="P251">
        <f>IF(AND('Raw Data'!C246&gt;'Raw Data'!E246, 'Raw Data'!O246&gt;'Raw Data'!P246), 'Raw Data'!C246, 0)</f>
        <v>0</v>
      </c>
      <c r="Q251">
        <f>IF(AND('Raw Data'!C246&gt;'Raw Data'!E246, 'Raw Data'!O246&lt;'Raw Data'!P246), 'Raw Data'!E246, 0)</f>
        <v>0</v>
      </c>
      <c r="R251">
        <f>IF(AND('Raw Data'!C246&lt;'Raw Data'!E246, 'Raw Data'!O246&lt;'Raw Data'!P246), 'Raw Data'!E246, 0)</f>
        <v>0</v>
      </c>
      <c r="S251">
        <f>IF(ISNUMBER('Raw Data'!C246), IF(_xlfn.XLOOKUP(SMALL('Raw Data'!C246:E246, 1), B251:D251, B251:D251, 0)&gt;0, SMALL('Raw Data'!C246:E246, 1), 0), 0)</f>
        <v>0</v>
      </c>
      <c r="T251">
        <f>IF(ISNUMBER('Raw Data'!C246), IF(_xlfn.XLOOKUP(SMALL('Raw Data'!C246:E246, 2), B251:D251, B251:D251, 0)&gt;0, SMALL('Raw Data'!C246:E246, 2), 0), 0)</f>
        <v>0</v>
      </c>
      <c r="U251">
        <f>IF(ISNUMBER('Raw Data'!C246), IF(_xlfn.XLOOKUP(SMALL('Raw Data'!C246:E246, 3), B251:D251, B251:D251, 0)&gt;0, SMALL('Raw Data'!C246:E246, 3), 0), 0)</f>
        <v>0</v>
      </c>
      <c r="V251">
        <f>IF(AND('Raw Data'!C246&lt;'Raw Data'!E246,'Raw Data'!O246&gt;'Raw Data'!P246),'Raw Data'!C246,IF(AND('Raw Data'!E246&lt;'Raw Data'!C246,'Raw Data'!P246&gt;'Raw Data'!O246),'Raw Data'!E246,0))</f>
        <v>0</v>
      </c>
      <c r="W251">
        <f>IF(AND('Raw Data'!C246&gt;'Raw Data'!E246,'Raw Data'!O246&gt;'Raw Data'!P246),'Raw Data'!C246,IF(AND('Raw Data'!E246&gt;'Raw Data'!C246,'Raw Data'!P246&gt;'Raw Data'!O246),'Raw Data'!E246,0))</f>
        <v>0</v>
      </c>
      <c r="X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Y251">
        <f>IF(AND('Raw Data'!D246&gt;4,'Raw Data'!O246&lt;'Raw Data'!P246),'Raw Data'!K246,IF(AND('Raw Data'!D246&gt;4,'Raw Data'!O246='Raw Data'!P246),0,IF('Raw Data'!O246='Raw Data'!P246,'Raw Data'!D246,0)))</f>
        <v>0</v>
      </c>
      <c r="Z251">
        <f>IF(AND('Raw Data'!D246&lt;4, 'Raw Data'!O246='Raw Data'!P246), 'Raw Data'!D246, 0)</f>
        <v>0</v>
      </c>
      <c r="AA251">
        <f t="shared" si="17"/>
        <v>0</v>
      </c>
      <c r="AB251">
        <f t="shared" si="18"/>
        <v>0</v>
      </c>
      <c r="AC251">
        <f t="shared" si="19"/>
        <v>0</v>
      </c>
    </row>
    <row r="252" spans="1:29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 'Raw Data'!O247&gt;'Raw Data'!P247), 'Raw Data'!C247, 0)</f>
        <v>0</v>
      </c>
      <c r="O252" t="b">
        <f>'Raw Data'!C247&lt;'Raw Data'!E247</f>
        <v>0</v>
      </c>
      <c r="P252">
        <f>IF(AND('Raw Data'!C247&gt;'Raw Data'!E247, 'Raw Data'!O247&gt;'Raw Data'!P247), 'Raw Data'!C247, 0)</f>
        <v>0</v>
      </c>
      <c r="Q252">
        <f>IF(AND('Raw Data'!C247&gt;'Raw Data'!E247, 'Raw Data'!O247&lt;'Raw Data'!P247), 'Raw Data'!E247, 0)</f>
        <v>0</v>
      </c>
      <c r="R252">
        <f>IF(AND('Raw Data'!C247&lt;'Raw Data'!E247, 'Raw Data'!O247&lt;'Raw Data'!P247), 'Raw Data'!E247, 0)</f>
        <v>0</v>
      </c>
      <c r="S252">
        <f>IF(ISNUMBER('Raw Data'!C247), IF(_xlfn.XLOOKUP(SMALL('Raw Data'!C247:E247, 1), B252:D252, B252:D252, 0)&gt;0, SMALL('Raw Data'!C247:E247, 1), 0), 0)</f>
        <v>0</v>
      </c>
      <c r="T252">
        <f>IF(ISNUMBER('Raw Data'!C247), IF(_xlfn.XLOOKUP(SMALL('Raw Data'!C247:E247, 2), B252:D252, B252:D252, 0)&gt;0, SMALL('Raw Data'!C247:E247, 2), 0), 0)</f>
        <v>0</v>
      </c>
      <c r="U252">
        <f>IF(ISNUMBER('Raw Data'!C247), IF(_xlfn.XLOOKUP(SMALL('Raw Data'!C247:E247, 3), B252:D252, B252:D252, 0)&gt;0, SMALL('Raw Data'!C247:E247, 3), 0), 0)</f>
        <v>0</v>
      </c>
      <c r="V252">
        <f>IF(AND('Raw Data'!C247&lt;'Raw Data'!E247,'Raw Data'!O247&gt;'Raw Data'!P247),'Raw Data'!C247,IF(AND('Raw Data'!E247&lt;'Raw Data'!C247,'Raw Data'!P247&gt;'Raw Data'!O247),'Raw Data'!E247,0))</f>
        <v>0</v>
      </c>
      <c r="W252">
        <f>IF(AND('Raw Data'!C247&gt;'Raw Data'!E247,'Raw Data'!O247&gt;'Raw Data'!P247),'Raw Data'!C247,IF(AND('Raw Data'!E247&gt;'Raw Data'!C247,'Raw Data'!P247&gt;'Raw Data'!O247),'Raw Data'!E247,0))</f>
        <v>0</v>
      </c>
      <c r="X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Y252">
        <f>IF(AND('Raw Data'!D247&gt;4,'Raw Data'!O247&lt;'Raw Data'!P247),'Raw Data'!K247,IF(AND('Raw Data'!D247&gt;4,'Raw Data'!O247='Raw Data'!P247),0,IF('Raw Data'!O247='Raw Data'!P247,'Raw Data'!D247,0)))</f>
        <v>0</v>
      </c>
      <c r="Z252">
        <f>IF(AND('Raw Data'!D247&lt;4, 'Raw Data'!O247='Raw Data'!P247), 'Raw Data'!D247, 0)</f>
        <v>0</v>
      </c>
      <c r="AA252">
        <f t="shared" si="17"/>
        <v>0</v>
      </c>
      <c r="AB252">
        <f t="shared" si="18"/>
        <v>0</v>
      </c>
      <c r="AC252">
        <f t="shared" si="19"/>
        <v>0</v>
      </c>
    </row>
    <row r="253" spans="1:29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 'Raw Data'!O248&gt;'Raw Data'!P248), 'Raw Data'!C248, 0)</f>
        <v>0</v>
      </c>
      <c r="O253" t="b">
        <f>'Raw Data'!C248&lt;'Raw Data'!E248</f>
        <v>0</v>
      </c>
      <c r="P253">
        <f>IF(AND('Raw Data'!C248&gt;'Raw Data'!E248, 'Raw Data'!O248&gt;'Raw Data'!P248), 'Raw Data'!C248, 0)</f>
        <v>0</v>
      </c>
      <c r="Q253">
        <f>IF(AND('Raw Data'!C248&gt;'Raw Data'!E248, 'Raw Data'!O248&lt;'Raw Data'!P248), 'Raw Data'!E248, 0)</f>
        <v>0</v>
      </c>
      <c r="R253">
        <f>IF(AND('Raw Data'!C248&lt;'Raw Data'!E248, 'Raw Data'!O248&lt;'Raw Data'!P248), 'Raw Data'!E248, 0)</f>
        <v>0</v>
      </c>
      <c r="S253">
        <f>IF(ISNUMBER('Raw Data'!C248), IF(_xlfn.XLOOKUP(SMALL('Raw Data'!C248:E248, 1), B253:D253, B253:D253, 0)&gt;0, SMALL('Raw Data'!C248:E248, 1), 0), 0)</f>
        <v>0</v>
      </c>
      <c r="T253">
        <f>IF(ISNUMBER('Raw Data'!C248), IF(_xlfn.XLOOKUP(SMALL('Raw Data'!C248:E248, 2), B253:D253, B253:D253, 0)&gt;0, SMALL('Raw Data'!C248:E248, 2), 0), 0)</f>
        <v>0</v>
      </c>
      <c r="U253">
        <f>IF(ISNUMBER('Raw Data'!C248), IF(_xlfn.XLOOKUP(SMALL('Raw Data'!C248:E248, 3), B253:D253, B253:D253, 0)&gt;0, SMALL('Raw Data'!C248:E248, 3), 0), 0)</f>
        <v>0</v>
      </c>
      <c r="V253">
        <f>IF(AND('Raw Data'!C248&lt;'Raw Data'!E248,'Raw Data'!O248&gt;'Raw Data'!P248),'Raw Data'!C248,IF(AND('Raw Data'!E248&lt;'Raw Data'!C248,'Raw Data'!P248&gt;'Raw Data'!O248),'Raw Data'!E248,0))</f>
        <v>0</v>
      </c>
      <c r="W253">
        <f>IF(AND('Raw Data'!C248&gt;'Raw Data'!E248,'Raw Data'!O248&gt;'Raw Data'!P248),'Raw Data'!C248,IF(AND('Raw Data'!E248&gt;'Raw Data'!C248,'Raw Data'!P248&gt;'Raw Data'!O248),'Raw Data'!E248,0))</f>
        <v>0</v>
      </c>
      <c r="X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Y253">
        <f>IF(AND('Raw Data'!D248&gt;4,'Raw Data'!O248&lt;'Raw Data'!P248),'Raw Data'!K248,IF(AND('Raw Data'!D248&gt;4,'Raw Data'!O248='Raw Data'!P248),0,IF('Raw Data'!O248='Raw Data'!P248,'Raw Data'!D248,0)))</f>
        <v>0</v>
      </c>
      <c r="Z253">
        <f>IF(AND('Raw Data'!D248&lt;4, 'Raw Data'!O248='Raw Data'!P248), 'Raw Data'!D248, 0)</f>
        <v>0</v>
      </c>
      <c r="AA253">
        <f t="shared" si="17"/>
        <v>0</v>
      </c>
      <c r="AB253">
        <f t="shared" si="18"/>
        <v>0</v>
      </c>
      <c r="AC253">
        <f t="shared" si="19"/>
        <v>0</v>
      </c>
    </row>
    <row r="254" spans="1:29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 'Raw Data'!O249&gt;'Raw Data'!P249), 'Raw Data'!C249, 0)</f>
        <v>0</v>
      </c>
      <c r="O254" t="b">
        <f>'Raw Data'!C249&lt;'Raw Data'!E249</f>
        <v>0</v>
      </c>
      <c r="P254">
        <f>IF(AND('Raw Data'!C249&gt;'Raw Data'!E249, 'Raw Data'!O249&gt;'Raw Data'!P249), 'Raw Data'!C249, 0)</f>
        <v>0</v>
      </c>
      <c r="Q254">
        <f>IF(AND('Raw Data'!C249&gt;'Raw Data'!E249, 'Raw Data'!O249&lt;'Raw Data'!P249), 'Raw Data'!E249, 0)</f>
        <v>0</v>
      </c>
      <c r="R254">
        <f>IF(AND('Raw Data'!C249&lt;'Raw Data'!E249, 'Raw Data'!O249&lt;'Raw Data'!P249), 'Raw Data'!E249, 0)</f>
        <v>0</v>
      </c>
      <c r="S254">
        <f>IF(ISNUMBER('Raw Data'!C249), IF(_xlfn.XLOOKUP(SMALL('Raw Data'!C249:E249, 1), B254:D254, B254:D254, 0)&gt;0, SMALL('Raw Data'!C249:E249, 1), 0), 0)</f>
        <v>0</v>
      </c>
      <c r="T254">
        <f>IF(ISNUMBER('Raw Data'!C249), IF(_xlfn.XLOOKUP(SMALL('Raw Data'!C249:E249, 2), B254:D254, B254:D254, 0)&gt;0, SMALL('Raw Data'!C249:E249, 2), 0), 0)</f>
        <v>0</v>
      </c>
      <c r="U254">
        <f>IF(ISNUMBER('Raw Data'!C249), IF(_xlfn.XLOOKUP(SMALL('Raw Data'!C249:E249, 3), B254:D254, B254:D254, 0)&gt;0, SMALL('Raw Data'!C249:E249, 3), 0), 0)</f>
        <v>0</v>
      </c>
      <c r="V254">
        <f>IF(AND('Raw Data'!C249&lt;'Raw Data'!E249,'Raw Data'!O249&gt;'Raw Data'!P249),'Raw Data'!C249,IF(AND('Raw Data'!E249&lt;'Raw Data'!C249,'Raw Data'!P249&gt;'Raw Data'!O249),'Raw Data'!E249,0))</f>
        <v>0</v>
      </c>
      <c r="W254">
        <f>IF(AND('Raw Data'!C249&gt;'Raw Data'!E249,'Raw Data'!O249&gt;'Raw Data'!P249),'Raw Data'!C249,IF(AND('Raw Data'!E249&gt;'Raw Data'!C249,'Raw Data'!P249&gt;'Raw Data'!O249),'Raw Data'!E249,0))</f>
        <v>0</v>
      </c>
      <c r="X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Y254">
        <f>IF(AND('Raw Data'!D249&gt;4,'Raw Data'!O249&lt;'Raw Data'!P249),'Raw Data'!K249,IF(AND('Raw Data'!D249&gt;4,'Raw Data'!O249='Raw Data'!P249),0,IF('Raw Data'!O249='Raw Data'!P249,'Raw Data'!D249,0)))</f>
        <v>0</v>
      </c>
      <c r="Z254">
        <f>IF(AND('Raw Data'!D249&lt;4, 'Raw Data'!O249='Raw Data'!P249), 'Raw Data'!D249, 0)</f>
        <v>0</v>
      </c>
      <c r="AA254">
        <f t="shared" si="17"/>
        <v>0</v>
      </c>
      <c r="AB254">
        <f t="shared" si="18"/>
        <v>0</v>
      </c>
      <c r="AC254">
        <f t="shared" si="19"/>
        <v>0</v>
      </c>
    </row>
    <row r="255" spans="1:29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 'Raw Data'!O250&gt;'Raw Data'!P250), 'Raw Data'!C250, 0)</f>
        <v>0</v>
      </c>
      <c r="O255" t="b">
        <f>'Raw Data'!C250&lt;'Raw Data'!E250</f>
        <v>0</v>
      </c>
      <c r="P255">
        <f>IF(AND('Raw Data'!C250&gt;'Raw Data'!E250, 'Raw Data'!O250&gt;'Raw Data'!P250), 'Raw Data'!C250, 0)</f>
        <v>0</v>
      </c>
      <c r="Q255">
        <f>IF(AND('Raw Data'!C250&gt;'Raw Data'!E250, 'Raw Data'!O250&lt;'Raw Data'!P250), 'Raw Data'!E250, 0)</f>
        <v>0</v>
      </c>
      <c r="R255">
        <f>IF(AND('Raw Data'!C250&lt;'Raw Data'!E250, 'Raw Data'!O250&lt;'Raw Data'!P250), 'Raw Data'!E250, 0)</f>
        <v>0</v>
      </c>
      <c r="S255">
        <f>IF(ISNUMBER('Raw Data'!C250), IF(_xlfn.XLOOKUP(SMALL('Raw Data'!C250:E250, 1), B255:D255, B255:D255, 0)&gt;0, SMALL('Raw Data'!C250:E250, 1), 0), 0)</f>
        <v>0</v>
      </c>
      <c r="T255">
        <f>IF(ISNUMBER('Raw Data'!C250), IF(_xlfn.XLOOKUP(SMALL('Raw Data'!C250:E250, 2), B255:D255, B255:D255, 0)&gt;0, SMALL('Raw Data'!C250:E250, 2), 0), 0)</f>
        <v>0</v>
      </c>
      <c r="U255">
        <f>IF(ISNUMBER('Raw Data'!C250), IF(_xlfn.XLOOKUP(SMALL('Raw Data'!C250:E250, 3), B255:D255, B255:D255, 0)&gt;0, SMALL('Raw Data'!C250:E250, 3), 0), 0)</f>
        <v>0</v>
      </c>
      <c r="V255">
        <f>IF(AND('Raw Data'!C250&lt;'Raw Data'!E250,'Raw Data'!O250&gt;'Raw Data'!P250),'Raw Data'!C250,IF(AND('Raw Data'!E250&lt;'Raw Data'!C250,'Raw Data'!P250&gt;'Raw Data'!O250),'Raw Data'!E250,0))</f>
        <v>0</v>
      </c>
      <c r="W255">
        <f>IF(AND('Raw Data'!C250&gt;'Raw Data'!E250,'Raw Data'!O250&gt;'Raw Data'!P250),'Raw Data'!C250,IF(AND('Raw Data'!E250&gt;'Raw Data'!C250,'Raw Data'!P250&gt;'Raw Data'!O250),'Raw Data'!E250,0))</f>
        <v>0</v>
      </c>
      <c r="X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Y255">
        <f>IF(AND('Raw Data'!D250&gt;4,'Raw Data'!O250&lt;'Raw Data'!P250),'Raw Data'!K250,IF(AND('Raw Data'!D250&gt;4,'Raw Data'!O250='Raw Data'!P250),0,IF('Raw Data'!O250='Raw Data'!P250,'Raw Data'!D250,0)))</f>
        <v>0</v>
      </c>
      <c r="Z255">
        <f>IF(AND('Raw Data'!D250&lt;4, 'Raw Data'!O250='Raw Data'!P250), 'Raw Data'!D250, 0)</f>
        <v>0</v>
      </c>
      <c r="AA255">
        <f t="shared" si="17"/>
        <v>0</v>
      </c>
      <c r="AB255">
        <f t="shared" si="18"/>
        <v>0</v>
      </c>
      <c r="AC255">
        <f t="shared" si="19"/>
        <v>0</v>
      </c>
    </row>
    <row r="256" spans="1:29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 'Raw Data'!O251&gt;'Raw Data'!P251), 'Raw Data'!C251, 0)</f>
        <v>0</v>
      </c>
      <c r="O256" t="b">
        <f>'Raw Data'!C251&lt;'Raw Data'!E251</f>
        <v>0</v>
      </c>
      <c r="P256">
        <f>IF(AND('Raw Data'!C251&gt;'Raw Data'!E251, 'Raw Data'!O251&gt;'Raw Data'!P251), 'Raw Data'!C251, 0)</f>
        <v>0</v>
      </c>
      <c r="Q256">
        <f>IF(AND('Raw Data'!C251&gt;'Raw Data'!E251, 'Raw Data'!O251&lt;'Raw Data'!P251), 'Raw Data'!E251, 0)</f>
        <v>0</v>
      </c>
      <c r="R256">
        <f>IF(AND('Raw Data'!C251&lt;'Raw Data'!E251, 'Raw Data'!O251&lt;'Raw Data'!P251), 'Raw Data'!E251, 0)</f>
        <v>0</v>
      </c>
      <c r="S256">
        <f>IF(ISNUMBER('Raw Data'!C251), IF(_xlfn.XLOOKUP(SMALL('Raw Data'!C251:E251, 1), B256:D256, B256:D256, 0)&gt;0, SMALL('Raw Data'!C251:E251, 1), 0), 0)</f>
        <v>0</v>
      </c>
      <c r="T256">
        <f>IF(ISNUMBER('Raw Data'!C251), IF(_xlfn.XLOOKUP(SMALL('Raw Data'!C251:E251, 2), B256:D256, B256:D256, 0)&gt;0, SMALL('Raw Data'!C251:E251, 2), 0), 0)</f>
        <v>0</v>
      </c>
      <c r="U256">
        <f>IF(ISNUMBER('Raw Data'!C251), IF(_xlfn.XLOOKUP(SMALL('Raw Data'!C251:E251, 3), B256:D256, B256:D256, 0)&gt;0, SMALL('Raw Data'!C251:E251, 3), 0), 0)</f>
        <v>0</v>
      </c>
      <c r="V256">
        <f>IF(AND('Raw Data'!C251&lt;'Raw Data'!E251,'Raw Data'!O251&gt;'Raw Data'!P251),'Raw Data'!C251,IF(AND('Raw Data'!E251&lt;'Raw Data'!C251,'Raw Data'!P251&gt;'Raw Data'!O251),'Raw Data'!E251,0))</f>
        <v>0</v>
      </c>
      <c r="W256">
        <f>IF(AND('Raw Data'!C251&gt;'Raw Data'!E251,'Raw Data'!O251&gt;'Raw Data'!P251),'Raw Data'!C251,IF(AND('Raw Data'!E251&gt;'Raw Data'!C251,'Raw Data'!P251&gt;'Raw Data'!O251),'Raw Data'!E251,0))</f>
        <v>0</v>
      </c>
      <c r="X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Y256">
        <f>IF(AND('Raw Data'!D251&gt;4,'Raw Data'!O251&lt;'Raw Data'!P251),'Raw Data'!K251,IF(AND('Raw Data'!D251&gt;4,'Raw Data'!O251='Raw Data'!P251),0,IF('Raw Data'!O251='Raw Data'!P251,'Raw Data'!D251,0)))</f>
        <v>0</v>
      </c>
      <c r="Z256">
        <f>IF(AND('Raw Data'!D251&lt;4, 'Raw Data'!O251='Raw Data'!P251), 'Raw Data'!D251, 0)</f>
        <v>0</v>
      </c>
      <c r="AA256">
        <f t="shared" si="17"/>
        <v>0</v>
      </c>
      <c r="AB256">
        <f t="shared" si="18"/>
        <v>0</v>
      </c>
      <c r="AC256">
        <f t="shared" si="19"/>
        <v>0</v>
      </c>
    </row>
    <row r="257" spans="1:29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 'Raw Data'!O252&gt;'Raw Data'!P252), 'Raw Data'!C252, 0)</f>
        <v>0</v>
      </c>
      <c r="O257" t="b">
        <f>'Raw Data'!C252&lt;'Raw Data'!E252</f>
        <v>0</v>
      </c>
      <c r="P257">
        <f>IF(AND('Raw Data'!C252&gt;'Raw Data'!E252, 'Raw Data'!O252&gt;'Raw Data'!P252), 'Raw Data'!C252, 0)</f>
        <v>0</v>
      </c>
      <c r="Q257">
        <f>IF(AND('Raw Data'!C252&gt;'Raw Data'!E252, 'Raw Data'!O252&lt;'Raw Data'!P252), 'Raw Data'!E252, 0)</f>
        <v>0</v>
      </c>
      <c r="R257">
        <f>IF(AND('Raw Data'!C252&lt;'Raw Data'!E252, 'Raw Data'!O252&lt;'Raw Data'!P252), 'Raw Data'!E252, 0)</f>
        <v>0</v>
      </c>
      <c r="S257">
        <f>IF(ISNUMBER('Raw Data'!C252), IF(_xlfn.XLOOKUP(SMALL('Raw Data'!C252:E252, 1), B257:D257, B257:D257, 0)&gt;0, SMALL('Raw Data'!C252:E252, 1), 0), 0)</f>
        <v>0</v>
      </c>
      <c r="T257">
        <f>IF(ISNUMBER('Raw Data'!C252), IF(_xlfn.XLOOKUP(SMALL('Raw Data'!C252:E252, 2), B257:D257, B257:D257, 0)&gt;0, SMALL('Raw Data'!C252:E252, 2), 0), 0)</f>
        <v>0</v>
      </c>
      <c r="U257">
        <f>IF(ISNUMBER('Raw Data'!C252), IF(_xlfn.XLOOKUP(SMALL('Raw Data'!C252:E252, 3), B257:D257, B257:D257, 0)&gt;0, SMALL('Raw Data'!C252:E252, 3), 0), 0)</f>
        <v>0</v>
      </c>
      <c r="V257">
        <f>IF(AND('Raw Data'!C252&lt;'Raw Data'!E252,'Raw Data'!O252&gt;'Raw Data'!P252),'Raw Data'!C252,IF(AND('Raw Data'!E252&lt;'Raw Data'!C252,'Raw Data'!P252&gt;'Raw Data'!O252),'Raw Data'!E252,0))</f>
        <v>0</v>
      </c>
      <c r="W257">
        <f>IF(AND('Raw Data'!C252&gt;'Raw Data'!E252,'Raw Data'!O252&gt;'Raw Data'!P252),'Raw Data'!C252,IF(AND('Raw Data'!E252&gt;'Raw Data'!C252,'Raw Data'!P252&gt;'Raw Data'!O252),'Raw Data'!E252,0))</f>
        <v>0</v>
      </c>
      <c r="X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Y257">
        <f>IF(AND('Raw Data'!D252&gt;4,'Raw Data'!O252&lt;'Raw Data'!P252),'Raw Data'!K252,IF(AND('Raw Data'!D252&gt;4,'Raw Data'!O252='Raw Data'!P252),0,IF('Raw Data'!O252='Raw Data'!P252,'Raw Data'!D252,0)))</f>
        <v>0</v>
      </c>
      <c r="Z257">
        <f>IF(AND('Raw Data'!D252&lt;4, 'Raw Data'!O252='Raw Data'!P252), 'Raw Data'!D252, 0)</f>
        <v>0</v>
      </c>
      <c r="AA257">
        <f t="shared" si="17"/>
        <v>0</v>
      </c>
      <c r="AB257">
        <f t="shared" si="18"/>
        <v>0</v>
      </c>
      <c r="AC257">
        <f t="shared" si="19"/>
        <v>0</v>
      </c>
    </row>
    <row r="258" spans="1:29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 'Raw Data'!O253&gt;'Raw Data'!P253), 'Raw Data'!C253, 0)</f>
        <v>0</v>
      </c>
      <c r="O258" t="b">
        <f>'Raw Data'!C253&lt;'Raw Data'!E253</f>
        <v>0</v>
      </c>
      <c r="P258">
        <f>IF(AND('Raw Data'!C253&gt;'Raw Data'!E253, 'Raw Data'!O253&gt;'Raw Data'!P253), 'Raw Data'!C253, 0)</f>
        <v>0</v>
      </c>
      <c r="Q258">
        <f>IF(AND('Raw Data'!C253&gt;'Raw Data'!E253, 'Raw Data'!O253&lt;'Raw Data'!P253), 'Raw Data'!E253, 0)</f>
        <v>0</v>
      </c>
      <c r="R258">
        <f>IF(AND('Raw Data'!C253&lt;'Raw Data'!E253, 'Raw Data'!O253&lt;'Raw Data'!P253), 'Raw Data'!E253, 0)</f>
        <v>0</v>
      </c>
      <c r="S258">
        <f>IF(ISNUMBER('Raw Data'!C253), IF(_xlfn.XLOOKUP(SMALL('Raw Data'!C253:E253, 1), B258:D258, B258:D258, 0)&gt;0, SMALL('Raw Data'!C253:E253, 1), 0), 0)</f>
        <v>0</v>
      </c>
      <c r="T258">
        <f>IF(ISNUMBER('Raw Data'!C253), IF(_xlfn.XLOOKUP(SMALL('Raw Data'!C253:E253, 2), B258:D258, B258:D258, 0)&gt;0, SMALL('Raw Data'!C253:E253, 2), 0), 0)</f>
        <v>0</v>
      </c>
      <c r="U258">
        <f>IF(ISNUMBER('Raw Data'!C253), IF(_xlfn.XLOOKUP(SMALL('Raw Data'!C253:E253, 3), B258:D258, B258:D258, 0)&gt;0, SMALL('Raw Data'!C253:E253, 3), 0), 0)</f>
        <v>0</v>
      </c>
      <c r="V258">
        <f>IF(AND('Raw Data'!C253&lt;'Raw Data'!E253,'Raw Data'!O253&gt;'Raw Data'!P253),'Raw Data'!C253,IF(AND('Raw Data'!E253&lt;'Raw Data'!C253,'Raw Data'!P253&gt;'Raw Data'!O253),'Raw Data'!E253,0))</f>
        <v>0</v>
      </c>
      <c r="W258">
        <f>IF(AND('Raw Data'!C253&gt;'Raw Data'!E253,'Raw Data'!O253&gt;'Raw Data'!P253),'Raw Data'!C253,IF(AND('Raw Data'!E253&gt;'Raw Data'!C253,'Raw Data'!P253&gt;'Raw Data'!O253),'Raw Data'!E253,0))</f>
        <v>0</v>
      </c>
      <c r="X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Y258">
        <f>IF(AND('Raw Data'!D253&gt;4,'Raw Data'!O253&lt;'Raw Data'!P253),'Raw Data'!K253,IF(AND('Raw Data'!D253&gt;4,'Raw Data'!O253='Raw Data'!P253),0,IF('Raw Data'!O253='Raw Data'!P253,'Raw Data'!D253,0)))</f>
        <v>0</v>
      </c>
      <c r="Z258">
        <f>IF(AND('Raw Data'!D253&lt;4, 'Raw Data'!O253='Raw Data'!P253), 'Raw Data'!D253, 0)</f>
        <v>0</v>
      </c>
      <c r="AA258">
        <f t="shared" si="17"/>
        <v>0</v>
      </c>
      <c r="AB258">
        <f t="shared" si="18"/>
        <v>0</v>
      </c>
      <c r="AC258">
        <f t="shared" si="19"/>
        <v>0</v>
      </c>
    </row>
    <row r="259" spans="1:29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 'Raw Data'!O254&gt;'Raw Data'!P254), 'Raw Data'!C254, 0)</f>
        <v>0</v>
      </c>
      <c r="O259" t="b">
        <f>'Raw Data'!C254&lt;'Raw Data'!E254</f>
        <v>0</v>
      </c>
      <c r="P259">
        <f>IF(AND('Raw Data'!C254&gt;'Raw Data'!E254, 'Raw Data'!O254&gt;'Raw Data'!P254), 'Raw Data'!C254, 0)</f>
        <v>0</v>
      </c>
      <c r="Q259">
        <f>IF(AND('Raw Data'!C254&gt;'Raw Data'!E254, 'Raw Data'!O254&lt;'Raw Data'!P254), 'Raw Data'!E254, 0)</f>
        <v>0</v>
      </c>
      <c r="R259">
        <f>IF(AND('Raw Data'!C254&lt;'Raw Data'!E254, 'Raw Data'!O254&lt;'Raw Data'!P254), 'Raw Data'!E254, 0)</f>
        <v>0</v>
      </c>
      <c r="S259">
        <f>IF(ISNUMBER('Raw Data'!C254), IF(_xlfn.XLOOKUP(SMALL('Raw Data'!C254:E254, 1), B259:D259, B259:D259, 0)&gt;0, SMALL('Raw Data'!C254:E254, 1), 0), 0)</f>
        <v>0</v>
      </c>
      <c r="T259">
        <f>IF(ISNUMBER('Raw Data'!C254), IF(_xlfn.XLOOKUP(SMALL('Raw Data'!C254:E254, 2), B259:D259, B259:D259, 0)&gt;0, SMALL('Raw Data'!C254:E254, 2), 0), 0)</f>
        <v>0</v>
      </c>
      <c r="U259">
        <f>IF(ISNUMBER('Raw Data'!C254), IF(_xlfn.XLOOKUP(SMALL('Raw Data'!C254:E254, 3), B259:D259, B259:D259, 0)&gt;0, SMALL('Raw Data'!C254:E254, 3), 0), 0)</f>
        <v>0</v>
      </c>
      <c r="V259">
        <f>IF(AND('Raw Data'!C254&lt;'Raw Data'!E254,'Raw Data'!O254&gt;'Raw Data'!P254),'Raw Data'!C254,IF(AND('Raw Data'!E254&lt;'Raw Data'!C254,'Raw Data'!P254&gt;'Raw Data'!O254),'Raw Data'!E254,0))</f>
        <v>0</v>
      </c>
      <c r="W259">
        <f>IF(AND('Raw Data'!C254&gt;'Raw Data'!E254,'Raw Data'!O254&gt;'Raw Data'!P254),'Raw Data'!C254,IF(AND('Raw Data'!E254&gt;'Raw Data'!C254,'Raw Data'!P254&gt;'Raw Data'!O254),'Raw Data'!E254,0))</f>
        <v>0</v>
      </c>
      <c r="X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Y259">
        <f>IF(AND('Raw Data'!D254&gt;4,'Raw Data'!O254&lt;'Raw Data'!P254),'Raw Data'!K254,IF(AND('Raw Data'!D254&gt;4,'Raw Data'!O254='Raw Data'!P254),0,IF('Raw Data'!O254='Raw Data'!P254,'Raw Data'!D254,0)))</f>
        <v>0</v>
      </c>
      <c r="Z259">
        <f>IF(AND('Raw Data'!D254&lt;4, 'Raw Data'!O254='Raw Data'!P254), 'Raw Data'!D254, 0)</f>
        <v>0</v>
      </c>
      <c r="AA259">
        <f t="shared" si="17"/>
        <v>0</v>
      </c>
      <c r="AB259">
        <f t="shared" si="18"/>
        <v>0</v>
      </c>
      <c r="AC259">
        <f t="shared" si="19"/>
        <v>0</v>
      </c>
    </row>
    <row r="260" spans="1:29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 'Raw Data'!O255&gt;'Raw Data'!P255), 'Raw Data'!C255, 0)</f>
        <v>0</v>
      </c>
      <c r="O260" t="b">
        <f>'Raw Data'!C255&lt;'Raw Data'!E255</f>
        <v>0</v>
      </c>
      <c r="P260">
        <f>IF(AND('Raw Data'!C255&gt;'Raw Data'!E255, 'Raw Data'!O255&gt;'Raw Data'!P255), 'Raw Data'!C255, 0)</f>
        <v>0</v>
      </c>
      <c r="Q260">
        <f>IF(AND('Raw Data'!C255&gt;'Raw Data'!E255, 'Raw Data'!O255&lt;'Raw Data'!P255), 'Raw Data'!E255, 0)</f>
        <v>0</v>
      </c>
      <c r="R260">
        <f>IF(AND('Raw Data'!C255&lt;'Raw Data'!E255, 'Raw Data'!O255&lt;'Raw Data'!P255), 'Raw Data'!E255, 0)</f>
        <v>0</v>
      </c>
      <c r="S260">
        <f>IF(ISNUMBER('Raw Data'!C255), IF(_xlfn.XLOOKUP(SMALL('Raw Data'!C255:E255, 1), B260:D260, B260:D260, 0)&gt;0, SMALL('Raw Data'!C255:E255, 1), 0), 0)</f>
        <v>0</v>
      </c>
      <c r="T260">
        <f>IF(ISNUMBER('Raw Data'!C255), IF(_xlfn.XLOOKUP(SMALL('Raw Data'!C255:E255, 2), B260:D260, B260:D260, 0)&gt;0, SMALL('Raw Data'!C255:E255, 2), 0), 0)</f>
        <v>0</v>
      </c>
      <c r="U260">
        <f>IF(ISNUMBER('Raw Data'!C255), IF(_xlfn.XLOOKUP(SMALL('Raw Data'!C255:E255, 3), B260:D260, B260:D260, 0)&gt;0, SMALL('Raw Data'!C255:E255, 3), 0), 0)</f>
        <v>0</v>
      </c>
      <c r="V260">
        <f>IF(AND('Raw Data'!C255&lt;'Raw Data'!E255,'Raw Data'!O255&gt;'Raw Data'!P255),'Raw Data'!C255,IF(AND('Raw Data'!E255&lt;'Raw Data'!C255,'Raw Data'!P255&gt;'Raw Data'!O255),'Raw Data'!E255,0))</f>
        <v>0</v>
      </c>
      <c r="W260">
        <f>IF(AND('Raw Data'!C255&gt;'Raw Data'!E255,'Raw Data'!O255&gt;'Raw Data'!P255),'Raw Data'!C255,IF(AND('Raw Data'!E255&gt;'Raw Data'!C255,'Raw Data'!P255&gt;'Raw Data'!O255),'Raw Data'!E255,0))</f>
        <v>0</v>
      </c>
      <c r="X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Y260">
        <f>IF(AND('Raw Data'!D255&gt;4,'Raw Data'!O255&lt;'Raw Data'!P255),'Raw Data'!K255,IF(AND('Raw Data'!D255&gt;4,'Raw Data'!O255='Raw Data'!P255),0,IF('Raw Data'!O255='Raw Data'!P255,'Raw Data'!D255,0)))</f>
        <v>0</v>
      </c>
      <c r="Z260">
        <f>IF(AND('Raw Data'!D255&lt;4, 'Raw Data'!O255='Raw Data'!P255), 'Raw Data'!D255, 0)</f>
        <v>0</v>
      </c>
      <c r="AA260">
        <f t="shared" si="17"/>
        <v>0</v>
      </c>
      <c r="AB260">
        <f t="shared" si="18"/>
        <v>0</v>
      </c>
      <c r="AC260">
        <f t="shared" si="19"/>
        <v>0</v>
      </c>
    </row>
    <row r="261" spans="1:29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 'Raw Data'!O256&gt;'Raw Data'!P256), 'Raw Data'!C256, 0)</f>
        <v>0</v>
      </c>
      <c r="O261" t="b">
        <f>'Raw Data'!C256&lt;'Raw Data'!E256</f>
        <v>0</v>
      </c>
      <c r="P261">
        <f>IF(AND('Raw Data'!C256&gt;'Raw Data'!E256, 'Raw Data'!O256&gt;'Raw Data'!P256), 'Raw Data'!C256, 0)</f>
        <v>0</v>
      </c>
      <c r="Q261">
        <f>IF(AND('Raw Data'!C256&gt;'Raw Data'!E256, 'Raw Data'!O256&lt;'Raw Data'!P256), 'Raw Data'!E256, 0)</f>
        <v>0</v>
      </c>
      <c r="R261">
        <f>IF(AND('Raw Data'!C256&lt;'Raw Data'!E256, 'Raw Data'!O256&lt;'Raw Data'!P256), 'Raw Data'!E256, 0)</f>
        <v>0</v>
      </c>
      <c r="S261">
        <f>IF(ISNUMBER('Raw Data'!C256), IF(_xlfn.XLOOKUP(SMALL('Raw Data'!C256:E256, 1), B261:D261, B261:D261, 0)&gt;0, SMALL('Raw Data'!C256:E256, 1), 0), 0)</f>
        <v>0</v>
      </c>
      <c r="T261">
        <f>IF(ISNUMBER('Raw Data'!C256), IF(_xlfn.XLOOKUP(SMALL('Raw Data'!C256:E256, 2), B261:D261, B261:D261, 0)&gt;0, SMALL('Raw Data'!C256:E256, 2), 0), 0)</f>
        <v>0</v>
      </c>
      <c r="U261">
        <f>IF(ISNUMBER('Raw Data'!C256), IF(_xlfn.XLOOKUP(SMALL('Raw Data'!C256:E256, 3), B261:D261, B261:D261, 0)&gt;0, SMALL('Raw Data'!C256:E256, 3), 0), 0)</f>
        <v>0</v>
      </c>
      <c r="V261">
        <f>IF(AND('Raw Data'!C256&lt;'Raw Data'!E256,'Raw Data'!O256&gt;'Raw Data'!P256),'Raw Data'!C256,IF(AND('Raw Data'!E256&lt;'Raw Data'!C256,'Raw Data'!P256&gt;'Raw Data'!O256),'Raw Data'!E256,0))</f>
        <v>0</v>
      </c>
      <c r="W261">
        <f>IF(AND('Raw Data'!C256&gt;'Raw Data'!E256,'Raw Data'!O256&gt;'Raw Data'!P256),'Raw Data'!C256,IF(AND('Raw Data'!E256&gt;'Raw Data'!C256,'Raw Data'!P256&gt;'Raw Data'!O256),'Raw Data'!E256,0))</f>
        <v>0</v>
      </c>
      <c r="X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Y261">
        <f>IF(AND('Raw Data'!D256&gt;4,'Raw Data'!O256&lt;'Raw Data'!P256),'Raw Data'!K256,IF(AND('Raw Data'!D256&gt;4,'Raw Data'!O256='Raw Data'!P256),0,IF('Raw Data'!O256='Raw Data'!P256,'Raw Data'!D256,0)))</f>
        <v>0</v>
      </c>
      <c r="Z261">
        <f>IF(AND('Raw Data'!D256&lt;4, 'Raw Data'!O256='Raw Data'!P256), 'Raw Data'!D256, 0)</f>
        <v>0</v>
      </c>
      <c r="AA261">
        <f t="shared" si="17"/>
        <v>0</v>
      </c>
      <c r="AB261">
        <f t="shared" si="18"/>
        <v>0</v>
      </c>
      <c r="AC261">
        <f t="shared" si="19"/>
        <v>0</v>
      </c>
    </row>
    <row r="262" spans="1:29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 'Raw Data'!O257&gt;'Raw Data'!P257), 'Raw Data'!C257, 0)</f>
        <v>0</v>
      </c>
      <c r="O262" t="b">
        <f>'Raw Data'!C257&lt;'Raw Data'!E257</f>
        <v>0</v>
      </c>
      <c r="P262">
        <f>IF(AND('Raw Data'!C257&gt;'Raw Data'!E257, 'Raw Data'!O257&gt;'Raw Data'!P257), 'Raw Data'!C257, 0)</f>
        <v>0</v>
      </c>
      <c r="Q262">
        <f>IF(AND('Raw Data'!C257&gt;'Raw Data'!E257, 'Raw Data'!O257&lt;'Raw Data'!P257), 'Raw Data'!E257, 0)</f>
        <v>0</v>
      </c>
      <c r="R262">
        <f>IF(AND('Raw Data'!C257&lt;'Raw Data'!E257, 'Raw Data'!O257&lt;'Raw Data'!P257), 'Raw Data'!E257, 0)</f>
        <v>0</v>
      </c>
      <c r="S262">
        <f>IF(ISNUMBER('Raw Data'!C257), IF(_xlfn.XLOOKUP(SMALL('Raw Data'!C257:E257, 1), B262:D262, B262:D262, 0)&gt;0, SMALL('Raw Data'!C257:E257, 1), 0), 0)</f>
        <v>0</v>
      </c>
      <c r="T262">
        <f>IF(ISNUMBER('Raw Data'!C257), IF(_xlfn.XLOOKUP(SMALL('Raw Data'!C257:E257, 2), B262:D262, B262:D262, 0)&gt;0, SMALL('Raw Data'!C257:E257, 2), 0), 0)</f>
        <v>0</v>
      </c>
      <c r="U262">
        <f>IF(ISNUMBER('Raw Data'!C257), IF(_xlfn.XLOOKUP(SMALL('Raw Data'!C257:E257, 3), B262:D262, B262:D262, 0)&gt;0, SMALL('Raw Data'!C257:E257, 3), 0), 0)</f>
        <v>0</v>
      </c>
      <c r="V262">
        <f>IF(AND('Raw Data'!C257&lt;'Raw Data'!E257,'Raw Data'!O257&gt;'Raw Data'!P257),'Raw Data'!C257,IF(AND('Raw Data'!E257&lt;'Raw Data'!C257,'Raw Data'!P257&gt;'Raw Data'!O257),'Raw Data'!E257,0))</f>
        <v>0</v>
      </c>
      <c r="W262">
        <f>IF(AND('Raw Data'!C257&gt;'Raw Data'!E257,'Raw Data'!O257&gt;'Raw Data'!P257),'Raw Data'!C257,IF(AND('Raw Data'!E257&gt;'Raw Data'!C257,'Raw Data'!P257&gt;'Raw Data'!O257),'Raw Data'!E257,0))</f>
        <v>0</v>
      </c>
      <c r="X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Y262">
        <f>IF(AND('Raw Data'!D257&gt;4,'Raw Data'!O257&lt;'Raw Data'!P257),'Raw Data'!K257,IF(AND('Raw Data'!D257&gt;4,'Raw Data'!O257='Raw Data'!P257),0,IF('Raw Data'!O257='Raw Data'!P257,'Raw Data'!D257,0)))</f>
        <v>0</v>
      </c>
      <c r="Z262">
        <f>IF(AND('Raw Data'!D257&lt;4, 'Raw Data'!O257='Raw Data'!P257), 'Raw Data'!D257, 0)</f>
        <v>0</v>
      </c>
      <c r="AA262">
        <f t="shared" si="17"/>
        <v>0</v>
      </c>
      <c r="AB262">
        <f t="shared" si="18"/>
        <v>0</v>
      </c>
      <c r="AC262">
        <f t="shared" si="19"/>
        <v>0</v>
      </c>
    </row>
    <row r="263" spans="1:29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 'Raw Data'!O258&gt;'Raw Data'!P258), 'Raw Data'!C258, 0)</f>
        <v>0</v>
      </c>
      <c r="O263" t="b">
        <f>'Raw Data'!C258&lt;'Raw Data'!E258</f>
        <v>0</v>
      </c>
      <c r="P263">
        <f>IF(AND('Raw Data'!C258&gt;'Raw Data'!E258, 'Raw Data'!O258&gt;'Raw Data'!P258), 'Raw Data'!C258, 0)</f>
        <v>0</v>
      </c>
      <c r="Q263">
        <f>IF(AND('Raw Data'!C258&gt;'Raw Data'!E258, 'Raw Data'!O258&lt;'Raw Data'!P258), 'Raw Data'!E258, 0)</f>
        <v>0</v>
      </c>
      <c r="R263">
        <f>IF(AND('Raw Data'!C258&lt;'Raw Data'!E258, 'Raw Data'!O258&lt;'Raw Data'!P258), 'Raw Data'!E258, 0)</f>
        <v>0</v>
      </c>
      <c r="S263">
        <f>IF(ISNUMBER('Raw Data'!C258), IF(_xlfn.XLOOKUP(SMALL('Raw Data'!C258:E258, 1), B263:D263, B263:D263, 0)&gt;0, SMALL('Raw Data'!C258:E258, 1), 0), 0)</f>
        <v>0</v>
      </c>
      <c r="T263">
        <f>IF(ISNUMBER('Raw Data'!C258), IF(_xlfn.XLOOKUP(SMALL('Raw Data'!C258:E258, 2), B263:D263, B263:D263, 0)&gt;0, SMALL('Raw Data'!C258:E258, 2), 0), 0)</f>
        <v>0</v>
      </c>
      <c r="U263">
        <f>IF(ISNUMBER('Raw Data'!C258), IF(_xlfn.XLOOKUP(SMALL('Raw Data'!C258:E258, 3), B263:D263, B263:D263, 0)&gt;0, SMALL('Raw Data'!C258:E258, 3), 0), 0)</f>
        <v>0</v>
      </c>
      <c r="V263">
        <f>IF(AND('Raw Data'!C258&lt;'Raw Data'!E258,'Raw Data'!O258&gt;'Raw Data'!P258),'Raw Data'!C258,IF(AND('Raw Data'!E258&lt;'Raw Data'!C258,'Raw Data'!P258&gt;'Raw Data'!O258),'Raw Data'!E258,0))</f>
        <v>0</v>
      </c>
      <c r="W263">
        <f>IF(AND('Raw Data'!C258&gt;'Raw Data'!E258,'Raw Data'!O258&gt;'Raw Data'!P258),'Raw Data'!C258,IF(AND('Raw Data'!E258&gt;'Raw Data'!C258,'Raw Data'!P258&gt;'Raw Data'!O258),'Raw Data'!E258,0))</f>
        <v>0</v>
      </c>
      <c r="X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Y263">
        <f>IF(AND('Raw Data'!D258&gt;4,'Raw Data'!O258&lt;'Raw Data'!P258),'Raw Data'!K258,IF(AND('Raw Data'!D258&gt;4,'Raw Data'!O258='Raw Data'!P258),0,IF('Raw Data'!O258='Raw Data'!P258,'Raw Data'!D258,0)))</f>
        <v>0</v>
      </c>
      <c r="Z263">
        <f>IF(AND('Raw Data'!D258&lt;4, 'Raw Data'!O258='Raw Data'!P258), 'Raw Data'!D258, 0)</f>
        <v>0</v>
      </c>
      <c r="AA263">
        <f t="shared" ref="AA263:AA326" si="20">IF(AND(W263&gt;0, F263&gt;0), F263*W263, 0)</f>
        <v>0</v>
      </c>
      <c r="AB263">
        <f t="shared" ref="AB263:AB326" si="21">IF(AND(C263&gt;0, E263&gt;0), E263*C263, 0)</f>
        <v>0</v>
      </c>
      <c r="AC263">
        <f t="shared" ref="AC263:AC326" si="22">IF(AND(F263, D263), D263*F263, 0)</f>
        <v>0</v>
      </c>
    </row>
    <row r="264" spans="1:29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 'Raw Data'!O259&gt;'Raw Data'!P259), 'Raw Data'!C259, 0)</f>
        <v>0</v>
      </c>
      <c r="O264" t="b">
        <f>'Raw Data'!C259&lt;'Raw Data'!E259</f>
        <v>0</v>
      </c>
      <c r="P264">
        <f>IF(AND('Raw Data'!C259&gt;'Raw Data'!E259, 'Raw Data'!O259&gt;'Raw Data'!P259), 'Raw Data'!C259, 0)</f>
        <v>0</v>
      </c>
      <c r="Q264">
        <f>IF(AND('Raw Data'!C259&gt;'Raw Data'!E259, 'Raw Data'!O259&lt;'Raw Data'!P259), 'Raw Data'!E259, 0)</f>
        <v>0</v>
      </c>
      <c r="R264">
        <f>IF(AND('Raw Data'!C259&lt;'Raw Data'!E259, 'Raw Data'!O259&lt;'Raw Data'!P259), 'Raw Data'!E259, 0)</f>
        <v>0</v>
      </c>
      <c r="S264">
        <f>IF(ISNUMBER('Raw Data'!C259), IF(_xlfn.XLOOKUP(SMALL('Raw Data'!C259:E259, 1), B264:D264, B264:D264, 0)&gt;0, SMALL('Raw Data'!C259:E259, 1), 0), 0)</f>
        <v>0</v>
      </c>
      <c r="T264">
        <f>IF(ISNUMBER('Raw Data'!C259), IF(_xlfn.XLOOKUP(SMALL('Raw Data'!C259:E259, 2), B264:D264, B264:D264, 0)&gt;0, SMALL('Raw Data'!C259:E259, 2), 0), 0)</f>
        <v>0</v>
      </c>
      <c r="U264">
        <f>IF(ISNUMBER('Raw Data'!C259), IF(_xlfn.XLOOKUP(SMALL('Raw Data'!C259:E259, 3), B264:D264, B264:D264, 0)&gt;0, SMALL('Raw Data'!C259:E259, 3), 0), 0)</f>
        <v>0</v>
      </c>
      <c r="V264">
        <f>IF(AND('Raw Data'!C259&lt;'Raw Data'!E259,'Raw Data'!O259&gt;'Raw Data'!P259),'Raw Data'!C259,IF(AND('Raw Data'!E259&lt;'Raw Data'!C259,'Raw Data'!P259&gt;'Raw Data'!O259),'Raw Data'!E259,0))</f>
        <v>0</v>
      </c>
      <c r="W264">
        <f>IF(AND('Raw Data'!C259&gt;'Raw Data'!E259,'Raw Data'!O259&gt;'Raw Data'!P259),'Raw Data'!C259,IF(AND('Raw Data'!E259&gt;'Raw Data'!C259,'Raw Data'!P259&gt;'Raw Data'!O259),'Raw Data'!E259,0))</f>
        <v>0</v>
      </c>
      <c r="X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Y264">
        <f>IF(AND('Raw Data'!D259&gt;4,'Raw Data'!O259&lt;'Raw Data'!P259),'Raw Data'!K259,IF(AND('Raw Data'!D259&gt;4,'Raw Data'!O259='Raw Data'!P259),0,IF('Raw Data'!O259='Raw Data'!P259,'Raw Data'!D259,0)))</f>
        <v>0</v>
      </c>
      <c r="Z264">
        <f>IF(AND('Raw Data'!D259&lt;4, 'Raw Data'!O259='Raw Data'!P259), 'Raw Data'!D259, 0)</f>
        <v>0</v>
      </c>
      <c r="AA264">
        <f t="shared" si="20"/>
        <v>0</v>
      </c>
      <c r="AB264">
        <f t="shared" si="21"/>
        <v>0</v>
      </c>
      <c r="AC264">
        <f t="shared" si="22"/>
        <v>0</v>
      </c>
    </row>
    <row r="265" spans="1:29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 'Raw Data'!O260&gt;'Raw Data'!P260), 'Raw Data'!C260, 0)</f>
        <v>0</v>
      </c>
      <c r="O265" t="b">
        <f>'Raw Data'!C260&lt;'Raw Data'!E260</f>
        <v>0</v>
      </c>
      <c r="P265">
        <f>IF(AND('Raw Data'!C260&gt;'Raw Data'!E260, 'Raw Data'!O260&gt;'Raw Data'!P260), 'Raw Data'!C260, 0)</f>
        <v>0</v>
      </c>
      <c r="Q265">
        <f>IF(AND('Raw Data'!C260&gt;'Raw Data'!E260, 'Raw Data'!O260&lt;'Raw Data'!P260), 'Raw Data'!E260, 0)</f>
        <v>0</v>
      </c>
      <c r="R265">
        <f>IF(AND('Raw Data'!C260&lt;'Raw Data'!E260, 'Raw Data'!O260&lt;'Raw Data'!P260), 'Raw Data'!E260, 0)</f>
        <v>0</v>
      </c>
      <c r="S265">
        <f>IF(ISNUMBER('Raw Data'!C260), IF(_xlfn.XLOOKUP(SMALL('Raw Data'!C260:E260, 1), B265:D265, B265:D265, 0)&gt;0, SMALL('Raw Data'!C260:E260, 1), 0), 0)</f>
        <v>0</v>
      </c>
      <c r="T265">
        <f>IF(ISNUMBER('Raw Data'!C260), IF(_xlfn.XLOOKUP(SMALL('Raw Data'!C260:E260, 2), B265:D265, B265:D265, 0)&gt;0, SMALL('Raw Data'!C260:E260, 2), 0), 0)</f>
        <v>0</v>
      </c>
      <c r="U265">
        <f>IF(ISNUMBER('Raw Data'!C260), IF(_xlfn.XLOOKUP(SMALL('Raw Data'!C260:E260, 3), B265:D265, B265:D265, 0)&gt;0, SMALL('Raw Data'!C260:E260, 3), 0), 0)</f>
        <v>0</v>
      </c>
      <c r="V265">
        <f>IF(AND('Raw Data'!C260&lt;'Raw Data'!E260,'Raw Data'!O260&gt;'Raw Data'!P260),'Raw Data'!C260,IF(AND('Raw Data'!E260&lt;'Raw Data'!C260,'Raw Data'!P260&gt;'Raw Data'!O260),'Raw Data'!E260,0))</f>
        <v>0</v>
      </c>
      <c r="W265">
        <f>IF(AND('Raw Data'!C260&gt;'Raw Data'!E260,'Raw Data'!O260&gt;'Raw Data'!P260),'Raw Data'!C260,IF(AND('Raw Data'!E260&gt;'Raw Data'!C260,'Raw Data'!P260&gt;'Raw Data'!O260),'Raw Data'!E260,0))</f>
        <v>0</v>
      </c>
      <c r="X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Y265">
        <f>IF(AND('Raw Data'!D260&gt;4,'Raw Data'!O260&lt;'Raw Data'!P260),'Raw Data'!K260,IF(AND('Raw Data'!D260&gt;4,'Raw Data'!O260='Raw Data'!P260),0,IF('Raw Data'!O260='Raw Data'!P260,'Raw Data'!D260,0)))</f>
        <v>0</v>
      </c>
      <c r="Z265">
        <f>IF(AND('Raw Data'!D260&lt;4, 'Raw Data'!O260='Raw Data'!P260), 'Raw Data'!D260, 0)</f>
        <v>0</v>
      </c>
      <c r="AA265">
        <f t="shared" si="20"/>
        <v>0</v>
      </c>
      <c r="AB265">
        <f t="shared" si="21"/>
        <v>0</v>
      </c>
      <c r="AC265">
        <f t="shared" si="22"/>
        <v>0</v>
      </c>
    </row>
    <row r="266" spans="1:29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 'Raw Data'!O261&gt;'Raw Data'!P261), 'Raw Data'!C261, 0)</f>
        <v>0</v>
      </c>
      <c r="O266" t="b">
        <f>'Raw Data'!C261&lt;'Raw Data'!E261</f>
        <v>0</v>
      </c>
      <c r="P266">
        <f>IF(AND('Raw Data'!C261&gt;'Raw Data'!E261, 'Raw Data'!O261&gt;'Raw Data'!P261), 'Raw Data'!C261, 0)</f>
        <v>0</v>
      </c>
      <c r="Q266">
        <f>IF(AND('Raw Data'!C261&gt;'Raw Data'!E261, 'Raw Data'!O261&lt;'Raw Data'!P261), 'Raw Data'!E261, 0)</f>
        <v>0</v>
      </c>
      <c r="R266">
        <f>IF(AND('Raw Data'!C261&lt;'Raw Data'!E261, 'Raw Data'!O261&lt;'Raw Data'!P261), 'Raw Data'!E261, 0)</f>
        <v>0</v>
      </c>
      <c r="S266">
        <f>IF(ISNUMBER('Raw Data'!C261), IF(_xlfn.XLOOKUP(SMALL('Raw Data'!C261:E261, 1), B266:D266, B266:D266, 0)&gt;0, SMALL('Raw Data'!C261:E261, 1), 0), 0)</f>
        <v>0</v>
      </c>
      <c r="T266">
        <f>IF(ISNUMBER('Raw Data'!C261), IF(_xlfn.XLOOKUP(SMALL('Raw Data'!C261:E261, 2), B266:D266, B266:D266, 0)&gt;0, SMALL('Raw Data'!C261:E261, 2), 0), 0)</f>
        <v>0</v>
      </c>
      <c r="U266">
        <f>IF(ISNUMBER('Raw Data'!C261), IF(_xlfn.XLOOKUP(SMALL('Raw Data'!C261:E261, 3), B266:D266, B266:D266, 0)&gt;0, SMALL('Raw Data'!C261:E261, 3), 0), 0)</f>
        <v>0</v>
      </c>
      <c r="V266">
        <f>IF(AND('Raw Data'!C261&lt;'Raw Data'!E261,'Raw Data'!O261&gt;'Raw Data'!P261),'Raw Data'!C261,IF(AND('Raw Data'!E261&lt;'Raw Data'!C261,'Raw Data'!P261&gt;'Raw Data'!O261),'Raw Data'!E261,0))</f>
        <v>0</v>
      </c>
      <c r="W266">
        <f>IF(AND('Raw Data'!C261&gt;'Raw Data'!E261,'Raw Data'!O261&gt;'Raw Data'!P261),'Raw Data'!C261,IF(AND('Raw Data'!E261&gt;'Raw Data'!C261,'Raw Data'!P261&gt;'Raw Data'!O261),'Raw Data'!E261,0))</f>
        <v>0</v>
      </c>
      <c r="X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Y266">
        <f>IF(AND('Raw Data'!D261&gt;4,'Raw Data'!O261&lt;'Raw Data'!P261),'Raw Data'!K261,IF(AND('Raw Data'!D261&gt;4,'Raw Data'!O261='Raw Data'!P261),0,IF('Raw Data'!O261='Raw Data'!P261,'Raw Data'!D261,0)))</f>
        <v>0</v>
      </c>
      <c r="Z266">
        <f>IF(AND('Raw Data'!D261&lt;4, 'Raw Data'!O261='Raw Data'!P261), 'Raw Data'!D261, 0)</f>
        <v>0</v>
      </c>
      <c r="AA266">
        <f t="shared" si="20"/>
        <v>0</v>
      </c>
      <c r="AB266">
        <f t="shared" si="21"/>
        <v>0</v>
      </c>
      <c r="AC266">
        <f t="shared" si="22"/>
        <v>0</v>
      </c>
    </row>
    <row r="267" spans="1:29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 'Raw Data'!O262&gt;'Raw Data'!P262), 'Raw Data'!C262, 0)</f>
        <v>0</v>
      </c>
      <c r="O267" t="b">
        <f>'Raw Data'!C262&lt;'Raw Data'!E262</f>
        <v>0</v>
      </c>
      <c r="P267">
        <f>IF(AND('Raw Data'!C262&gt;'Raw Data'!E262, 'Raw Data'!O262&gt;'Raw Data'!P262), 'Raw Data'!C262, 0)</f>
        <v>0</v>
      </c>
      <c r="Q267">
        <f>IF(AND('Raw Data'!C262&gt;'Raw Data'!E262, 'Raw Data'!O262&lt;'Raw Data'!P262), 'Raw Data'!E262, 0)</f>
        <v>0</v>
      </c>
      <c r="R267">
        <f>IF(AND('Raw Data'!C262&lt;'Raw Data'!E262, 'Raw Data'!O262&lt;'Raw Data'!P262), 'Raw Data'!E262, 0)</f>
        <v>0</v>
      </c>
      <c r="S267">
        <f>IF(ISNUMBER('Raw Data'!C262), IF(_xlfn.XLOOKUP(SMALL('Raw Data'!C262:E262, 1), B267:D267, B267:D267, 0)&gt;0, SMALL('Raw Data'!C262:E262, 1), 0), 0)</f>
        <v>0</v>
      </c>
      <c r="T267">
        <f>IF(ISNUMBER('Raw Data'!C262), IF(_xlfn.XLOOKUP(SMALL('Raw Data'!C262:E262, 2), B267:D267, B267:D267, 0)&gt;0, SMALL('Raw Data'!C262:E262, 2), 0), 0)</f>
        <v>0</v>
      </c>
      <c r="U267">
        <f>IF(ISNUMBER('Raw Data'!C262), IF(_xlfn.XLOOKUP(SMALL('Raw Data'!C262:E262, 3), B267:D267, B267:D267, 0)&gt;0, SMALL('Raw Data'!C262:E262, 3), 0), 0)</f>
        <v>0</v>
      </c>
      <c r="V267">
        <f>IF(AND('Raw Data'!C262&lt;'Raw Data'!E262,'Raw Data'!O262&gt;'Raw Data'!P262),'Raw Data'!C262,IF(AND('Raw Data'!E262&lt;'Raw Data'!C262,'Raw Data'!P262&gt;'Raw Data'!O262),'Raw Data'!E262,0))</f>
        <v>0</v>
      </c>
      <c r="W267">
        <f>IF(AND('Raw Data'!C262&gt;'Raw Data'!E262,'Raw Data'!O262&gt;'Raw Data'!P262),'Raw Data'!C262,IF(AND('Raw Data'!E262&gt;'Raw Data'!C262,'Raw Data'!P262&gt;'Raw Data'!O262),'Raw Data'!E262,0))</f>
        <v>0</v>
      </c>
      <c r="X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Y267">
        <f>IF(AND('Raw Data'!D262&gt;4,'Raw Data'!O262&lt;'Raw Data'!P262),'Raw Data'!K262,IF(AND('Raw Data'!D262&gt;4,'Raw Data'!O262='Raw Data'!P262),0,IF('Raw Data'!O262='Raw Data'!P262,'Raw Data'!D262,0)))</f>
        <v>0</v>
      </c>
      <c r="Z267">
        <f>IF(AND('Raw Data'!D262&lt;4, 'Raw Data'!O262='Raw Data'!P262), 'Raw Data'!D262, 0)</f>
        <v>0</v>
      </c>
      <c r="AA267">
        <f t="shared" si="20"/>
        <v>0</v>
      </c>
      <c r="AB267">
        <f t="shared" si="21"/>
        <v>0</v>
      </c>
      <c r="AC267">
        <f t="shared" si="22"/>
        <v>0</v>
      </c>
    </row>
    <row r="268" spans="1:29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 'Raw Data'!O263&gt;'Raw Data'!P263), 'Raw Data'!C263, 0)</f>
        <v>0</v>
      </c>
      <c r="O268" t="b">
        <f>'Raw Data'!C263&lt;'Raw Data'!E263</f>
        <v>0</v>
      </c>
      <c r="P268">
        <f>IF(AND('Raw Data'!C263&gt;'Raw Data'!E263, 'Raw Data'!O263&gt;'Raw Data'!P263), 'Raw Data'!C263, 0)</f>
        <v>0</v>
      </c>
      <c r="Q268">
        <f>IF(AND('Raw Data'!C263&gt;'Raw Data'!E263, 'Raw Data'!O263&lt;'Raw Data'!P263), 'Raw Data'!E263, 0)</f>
        <v>0</v>
      </c>
      <c r="R268">
        <f>IF(AND('Raw Data'!C263&lt;'Raw Data'!E263, 'Raw Data'!O263&lt;'Raw Data'!P263), 'Raw Data'!E263, 0)</f>
        <v>0</v>
      </c>
      <c r="S268">
        <f>IF(ISNUMBER('Raw Data'!C263), IF(_xlfn.XLOOKUP(SMALL('Raw Data'!C263:E263, 1), B268:D268, B268:D268, 0)&gt;0, SMALL('Raw Data'!C263:E263, 1), 0), 0)</f>
        <v>0</v>
      </c>
      <c r="T268">
        <f>IF(ISNUMBER('Raw Data'!C263), IF(_xlfn.XLOOKUP(SMALL('Raw Data'!C263:E263, 2), B268:D268, B268:D268, 0)&gt;0, SMALL('Raw Data'!C263:E263, 2), 0), 0)</f>
        <v>0</v>
      </c>
      <c r="U268">
        <f>IF(ISNUMBER('Raw Data'!C263), IF(_xlfn.XLOOKUP(SMALL('Raw Data'!C263:E263, 3), B268:D268, B268:D268, 0)&gt;0, SMALL('Raw Data'!C263:E263, 3), 0), 0)</f>
        <v>0</v>
      </c>
      <c r="V268">
        <f>IF(AND('Raw Data'!C263&lt;'Raw Data'!E263,'Raw Data'!O263&gt;'Raw Data'!P263),'Raw Data'!C263,IF(AND('Raw Data'!E263&lt;'Raw Data'!C263,'Raw Data'!P263&gt;'Raw Data'!O263),'Raw Data'!E263,0))</f>
        <v>0</v>
      </c>
      <c r="W268">
        <f>IF(AND('Raw Data'!C263&gt;'Raw Data'!E263,'Raw Data'!O263&gt;'Raw Data'!P263),'Raw Data'!C263,IF(AND('Raw Data'!E263&gt;'Raw Data'!C263,'Raw Data'!P263&gt;'Raw Data'!O263),'Raw Data'!E263,0))</f>
        <v>0</v>
      </c>
      <c r="X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Y268">
        <f>IF(AND('Raw Data'!D263&gt;4,'Raw Data'!O263&lt;'Raw Data'!P263),'Raw Data'!K263,IF(AND('Raw Data'!D263&gt;4,'Raw Data'!O263='Raw Data'!P263),0,IF('Raw Data'!O263='Raw Data'!P263,'Raw Data'!D263,0)))</f>
        <v>0</v>
      </c>
      <c r="Z268">
        <f>IF(AND('Raw Data'!D263&lt;4, 'Raw Data'!O263='Raw Data'!P263), 'Raw Data'!D263, 0)</f>
        <v>0</v>
      </c>
      <c r="AA268">
        <f t="shared" si="20"/>
        <v>0</v>
      </c>
      <c r="AB268">
        <f t="shared" si="21"/>
        <v>0</v>
      </c>
      <c r="AC268">
        <f t="shared" si="22"/>
        <v>0</v>
      </c>
    </row>
    <row r="269" spans="1:29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 'Raw Data'!O264&gt;'Raw Data'!P264), 'Raw Data'!C264, 0)</f>
        <v>0</v>
      </c>
      <c r="O269" t="b">
        <f>'Raw Data'!C264&lt;'Raw Data'!E264</f>
        <v>0</v>
      </c>
      <c r="P269">
        <f>IF(AND('Raw Data'!C264&gt;'Raw Data'!E264, 'Raw Data'!O264&gt;'Raw Data'!P264), 'Raw Data'!C264, 0)</f>
        <v>0</v>
      </c>
      <c r="Q269">
        <f>IF(AND('Raw Data'!C264&gt;'Raw Data'!E264, 'Raw Data'!O264&lt;'Raw Data'!P264), 'Raw Data'!E264, 0)</f>
        <v>0</v>
      </c>
      <c r="R269">
        <f>IF(AND('Raw Data'!C264&lt;'Raw Data'!E264, 'Raw Data'!O264&lt;'Raw Data'!P264), 'Raw Data'!E264, 0)</f>
        <v>0</v>
      </c>
      <c r="S269">
        <f>IF(ISNUMBER('Raw Data'!C264), IF(_xlfn.XLOOKUP(SMALL('Raw Data'!C264:E264, 1), B269:D269, B269:D269, 0)&gt;0, SMALL('Raw Data'!C264:E264, 1), 0), 0)</f>
        <v>0</v>
      </c>
      <c r="T269">
        <f>IF(ISNUMBER('Raw Data'!C264), IF(_xlfn.XLOOKUP(SMALL('Raw Data'!C264:E264, 2), B269:D269, B269:D269, 0)&gt;0, SMALL('Raw Data'!C264:E264, 2), 0), 0)</f>
        <v>0</v>
      </c>
      <c r="U269">
        <f>IF(ISNUMBER('Raw Data'!C264), IF(_xlfn.XLOOKUP(SMALL('Raw Data'!C264:E264, 3), B269:D269, B269:D269, 0)&gt;0, SMALL('Raw Data'!C264:E264, 3), 0), 0)</f>
        <v>0</v>
      </c>
      <c r="V269">
        <f>IF(AND('Raw Data'!C264&lt;'Raw Data'!E264,'Raw Data'!O264&gt;'Raw Data'!P264),'Raw Data'!C264,IF(AND('Raw Data'!E264&lt;'Raw Data'!C264,'Raw Data'!P264&gt;'Raw Data'!O264),'Raw Data'!E264,0))</f>
        <v>0</v>
      </c>
      <c r="W269">
        <f>IF(AND('Raw Data'!C264&gt;'Raw Data'!E264,'Raw Data'!O264&gt;'Raw Data'!P264),'Raw Data'!C264,IF(AND('Raw Data'!E264&gt;'Raw Data'!C264,'Raw Data'!P264&gt;'Raw Data'!O264),'Raw Data'!E264,0))</f>
        <v>0</v>
      </c>
      <c r="X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Y269">
        <f>IF(AND('Raw Data'!D264&gt;4,'Raw Data'!O264&lt;'Raw Data'!P264),'Raw Data'!K264,IF(AND('Raw Data'!D264&gt;4,'Raw Data'!O264='Raw Data'!P264),0,IF('Raw Data'!O264='Raw Data'!P264,'Raw Data'!D264,0)))</f>
        <v>0</v>
      </c>
      <c r="Z269">
        <f>IF(AND('Raw Data'!D264&lt;4, 'Raw Data'!O264='Raw Data'!P264), 'Raw Data'!D264, 0)</f>
        <v>0</v>
      </c>
      <c r="AA269">
        <f t="shared" si="20"/>
        <v>0</v>
      </c>
      <c r="AB269">
        <f t="shared" si="21"/>
        <v>0</v>
      </c>
      <c r="AC269">
        <f t="shared" si="22"/>
        <v>0</v>
      </c>
    </row>
    <row r="270" spans="1:29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 'Raw Data'!O265&gt;'Raw Data'!P265), 'Raw Data'!C265, 0)</f>
        <v>0</v>
      </c>
      <c r="O270" t="b">
        <f>'Raw Data'!C265&lt;'Raw Data'!E265</f>
        <v>0</v>
      </c>
      <c r="P270">
        <f>IF(AND('Raw Data'!C265&gt;'Raw Data'!E265, 'Raw Data'!O265&gt;'Raw Data'!P265), 'Raw Data'!C265, 0)</f>
        <v>0</v>
      </c>
      <c r="Q270">
        <f>IF(AND('Raw Data'!C265&gt;'Raw Data'!E265, 'Raw Data'!O265&lt;'Raw Data'!P265), 'Raw Data'!E265, 0)</f>
        <v>0</v>
      </c>
      <c r="R270">
        <f>IF(AND('Raw Data'!C265&lt;'Raw Data'!E265, 'Raw Data'!O265&lt;'Raw Data'!P265), 'Raw Data'!E265, 0)</f>
        <v>0</v>
      </c>
      <c r="S270">
        <f>IF(ISNUMBER('Raw Data'!C265), IF(_xlfn.XLOOKUP(SMALL('Raw Data'!C265:E265, 1), B270:D270, B270:D270, 0)&gt;0, SMALL('Raw Data'!C265:E265, 1), 0), 0)</f>
        <v>0</v>
      </c>
      <c r="T270">
        <f>IF(ISNUMBER('Raw Data'!C265), IF(_xlfn.XLOOKUP(SMALL('Raw Data'!C265:E265, 2), B270:D270, B270:D270, 0)&gt;0, SMALL('Raw Data'!C265:E265, 2), 0), 0)</f>
        <v>0</v>
      </c>
      <c r="U270">
        <f>IF(ISNUMBER('Raw Data'!C265), IF(_xlfn.XLOOKUP(SMALL('Raw Data'!C265:E265, 3), B270:D270, B270:D270, 0)&gt;0, SMALL('Raw Data'!C265:E265, 3), 0), 0)</f>
        <v>0</v>
      </c>
      <c r="V270">
        <f>IF(AND('Raw Data'!C265&lt;'Raw Data'!E265,'Raw Data'!O265&gt;'Raw Data'!P265),'Raw Data'!C265,IF(AND('Raw Data'!E265&lt;'Raw Data'!C265,'Raw Data'!P265&gt;'Raw Data'!O265),'Raw Data'!E265,0))</f>
        <v>0</v>
      </c>
      <c r="W270">
        <f>IF(AND('Raw Data'!C265&gt;'Raw Data'!E265,'Raw Data'!O265&gt;'Raw Data'!P265),'Raw Data'!C265,IF(AND('Raw Data'!E265&gt;'Raw Data'!C265,'Raw Data'!P265&gt;'Raw Data'!O265),'Raw Data'!E265,0))</f>
        <v>0</v>
      </c>
      <c r="X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Y270">
        <f>IF(AND('Raw Data'!D265&gt;4,'Raw Data'!O265&lt;'Raw Data'!P265),'Raw Data'!K265,IF(AND('Raw Data'!D265&gt;4,'Raw Data'!O265='Raw Data'!P265),0,IF('Raw Data'!O265='Raw Data'!P265,'Raw Data'!D265,0)))</f>
        <v>0</v>
      </c>
      <c r="Z270">
        <f>IF(AND('Raw Data'!D265&lt;4, 'Raw Data'!O265='Raw Data'!P265), 'Raw Data'!D265, 0)</f>
        <v>0</v>
      </c>
      <c r="AA270">
        <f t="shared" si="20"/>
        <v>0</v>
      </c>
      <c r="AB270">
        <f t="shared" si="21"/>
        <v>0</v>
      </c>
      <c r="AC270">
        <f t="shared" si="22"/>
        <v>0</v>
      </c>
    </row>
    <row r="271" spans="1:29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 'Raw Data'!O266&gt;'Raw Data'!P266), 'Raw Data'!C266, 0)</f>
        <v>0</v>
      </c>
      <c r="O271" t="b">
        <f>'Raw Data'!C266&lt;'Raw Data'!E266</f>
        <v>0</v>
      </c>
      <c r="P271">
        <f>IF(AND('Raw Data'!C266&gt;'Raw Data'!E266, 'Raw Data'!O266&gt;'Raw Data'!P266), 'Raw Data'!C266, 0)</f>
        <v>0</v>
      </c>
      <c r="Q271">
        <f>IF(AND('Raw Data'!C266&gt;'Raw Data'!E266, 'Raw Data'!O266&lt;'Raw Data'!P266), 'Raw Data'!E266, 0)</f>
        <v>0</v>
      </c>
      <c r="R271">
        <f>IF(AND('Raw Data'!C266&lt;'Raw Data'!E266, 'Raw Data'!O266&lt;'Raw Data'!P266), 'Raw Data'!E266, 0)</f>
        <v>0</v>
      </c>
      <c r="S271">
        <f>IF(ISNUMBER('Raw Data'!C266), IF(_xlfn.XLOOKUP(SMALL('Raw Data'!C266:E266, 1), B271:D271, B271:D271, 0)&gt;0, SMALL('Raw Data'!C266:E266, 1), 0), 0)</f>
        <v>0</v>
      </c>
      <c r="T271">
        <f>IF(ISNUMBER('Raw Data'!C266), IF(_xlfn.XLOOKUP(SMALL('Raw Data'!C266:E266, 2), B271:D271, B271:D271, 0)&gt;0, SMALL('Raw Data'!C266:E266, 2), 0), 0)</f>
        <v>0</v>
      </c>
      <c r="U271">
        <f>IF(ISNUMBER('Raw Data'!C266), IF(_xlfn.XLOOKUP(SMALL('Raw Data'!C266:E266, 3), B271:D271, B271:D271, 0)&gt;0, SMALL('Raw Data'!C266:E266, 3), 0), 0)</f>
        <v>0</v>
      </c>
      <c r="V271">
        <f>IF(AND('Raw Data'!C266&lt;'Raw Data'!E266,'Raw Data'!O266&gt;'Raw Data'!P266),'Raw Data'!C266,IF(AND('Raw Data'!E266&lt;'Raw Data'!C266,'Raw Data'!P266&gt;'Raw Data'!O266),'Raw Data'!E266,0))</f>
        <v>0</v>
      </c>
      <c r="W271">
        <f>IF(AND('Raw Data'!C266&gt;'Raw Data'!E266,'Raw Data'!O266&gt;'Raw Data'!P266),'Raw Data'!C266,IF(AND('Raw Data'!E266&gt;'Raw Data'!C266,'Raw Data'!P266&gt;'Raw Data'!O266),'Raw Data'!E266,0))</f>
        <v>0</v>
      </c>
      <c r="X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Y271">
        <f>IF(AND('Raw Data'!D266&gt;4,'Raw Data'!O266&lt;'Raw Data'!P266),'Raw Data'!K266,IF(AND('Raw Data'!D266&gt;4,'Raw Data'!O266='Raw Data'!P266),0,IF('Raw Data'!O266='Raw Data'!P266,'Raw Data'!D266,0)))</f>
        <v>0</v>
      </c>
      <c r="Z271">
        <f>IF(AND('Raw Data'!D266&lt;4, 'Raw Data'!O266='Raw Data'!P266), 'Raw Data'!D266, 0)</f>
        <v>0</v>
      </c>
      <c r="AA271">
        <f t="shared" si="20"/>
        <v>0</v>
      </c>
      <c r="AB271">
        <f t="shared" si="21"/>
        <v>0</v>
      </c>
      <c r="AC271">
        <f t="shared" si="22"/>
        <v>0</v>
      </c>
    </row>
    <row r="272" spans="1:29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 'Raw Data'!O267&gt;'Raw Data'!P267), 'Raw Data'!C267, 0)</f>
        <v>0</v>
      </c>
      <c r="O272" t="b">
        <f>'Raw Data'!C267&lt;'Raw Data'!E267</f>
        <v>0</v>
      </c>
      <c r="P272">
        <f>IF(AND('Raw Data'!C267&gt;'Raw Data'!E267, 'Raw Data'!O267&gt;'Raw Data'!P267), 'Raw Data'!C267, 0)</f>
        <v>0</v>
      </c>
      <c r="Q272">
        <f>IF(AND('Raw Data'!C267&gt;'Raw Data'!E267, 'Raw Data'!O267&lt;'Raw Data'!P267), 'Raw Data'!E267, 0)</f>
        <v>0</v>
      </c>
      <c r="R272">
        <f>IF(AND('Raw Data'!C267&lt;'Raw Data'!E267, 'Raw Data'!O267&lt;'Raw Data'!P267), 'Raw Data'!E267, 0)</f>
        <v>0</v>
      </c>
      <c r="S272">
        <f>IF(ISNUMBER('Raw Data'!C267), IF(_xlfn.XLOOKUP(SMALL('Raw Data'!C267:E267, 1), B272:D272, B272:D272, 0)&gt;0, SMALL('Raw Data'!C267:E267, 1), 0), 0)</f>
        <v>0</v>
      </c>
      <c r="T272">
        <f>IF(ISNUMBER('Raw Data'!C267), IF(_xlfn.XLOOKUP(SMALL('Raw Data'!C267:E267, 2), B272:D272, B272:D272, 0)&gt;0, SMALL('Raw Data'!C267:E267, 2), 0), 0)</f>
        <v>0</v>
      </c>
      <c r="U272">
        <f>IF(ISNUMBER('Raw Data'!C267), IF(_xlfn.XLOOKUP(SMALL('Raw Data'!C267:E267, 3), B272:D272, B272:D272, 0)&gt;0, SMALL('Raw Data'!C267:E267, 3), 0), 0)</f>
        <v>0</v>
      </c>
      <c r="V272">
        <f>IF(AND('Raw Data'!C267&lt;'Raw Data'!E267,'Raw Data'!O267&gt;'Raw Data'!P267),'Raw Data'!C267,IF(AND('Raw Data'!E267&lt;'Raw Data'!C267,'Raw Data'!P267&gt;'Raw Data'!O267),'Raw Data'!E267,0))</f>
        <v>0</v>
      </c>
      <c r="W272">
        <f>IF(AND('Raw Data'!C267&gt;'Raw Data'!E267,'Raw Data'!O267&gt;'Raw Data'!P267),'Raw Data'!C267,IF(AND('Raw Data'!E267&gt;'Raw Data'!C267,'Raw Data'!P267&gt;'Raw Data'!O267),'Raw Data'!E267,0))</f>
        <v>0</v>
      </c>
      <c r="X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Y272">
        <f>IF(AND('Raw Data'!D267&gt;4,'Raw Data'!O267&lt;'Raw Data'!P267),'Raw Data'!K267,IF(AND('Raw Data'!D267&gt;4,'Raw Data'!O267='Raw Data'!P267),0,IF('Raw Data'!O267='Raw Data'!P267,'Raw Data'!D267,0)))</f>
        <v>0</v>
      </c>
      <c r="Z272">
        <f>IF(AND('Raw Data'!D267&lt;4, 'Raw Data'!O267='Raw Data'!P267), 'Raw Data'!D267, 0)</f>
        <v>0</v>
      </c>
      <c r="AA272">
        <f t="shared" si="20"/>
        <v>0</v>
      </c>
      <c r="AB272">
        <f t="shared" si="21"/>
        <v>0</v>
      </c>
      <c r="AC272">
        <f t="shared" si="22"/>
        <v>0</v>
      </c>
    </row>
    <row r="273" spans="1:29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 'Raw Data'!O268&gt;'Raw Data'!P268), 'Raw Data'!C268, 0)</f>
        <v>0</v>
      </c>
      <c r="O273" t="b">
        <f>'Raw Data'!C268&lt;'Raw Data'!E268</f>
        <v>0</v>
      </c>
      <c r="P273">
        <f>IF(AND('Raw Data'!C268&gt;'Raw Data'!E268, 'Raw Data'!O268&gt;'Raw Data'!P268), 'Raw Data'!C268, 0)</f>
        <v>0</v>
      </c>
      <c r="Q273">
        <f>IF(AND('Raw Data'!C268&gt;'Raw Data'!E268, 'Raw Data'!O268&lt;'Raw Data'!P268), 'Raw Data'!E268, 0)</f>
        <v>0</v>
      </c>
      <c r="R273">
        <f>IF(AND('Raw Data'!C268&lt;'Raw Data'!E268, 'Raw Data'!O268&lt;'Raw Data'!P268), 'Raw Data'!E268, 0)</f>
        <v>0</v>
      </c>
      <c r="S273">
        <f>IF(ISNUMBER('Raw Data'!C268), IF(_xlfn.XLOOKUP(SMALL('Raw Data'!C268:E268, 1), B273:D273, B273:D273, 0)&gt;0, SMALL('Raw Data'!C268:E268, 1), 0), 0)</f>
        <v>0</v>
      </c>
      <c r="T273">
        <f>IF(ISNUMBER('Raw Data'!C268), IF(_xlfn.XLOOKUP(SMALL('Raw Data'!C268:E268, 2), B273:D273, B273:D273, 0)&gt;0, SMALL('Raw Data'!C268:E268, 2), 0), 0)</f>
        <v>0</v>
      </c>
      <c r="U273">
        <f>IF(ISNUMBER('Raw Data'!C268), IF(_xlfn.XLOOKUP(SMALL('Raw Data'!C268:E268, 3), B273:D273, B273:D273, 0)&gt;0, SMALL('Raw Data'!C268:E268, 3), 0), 0)</f>
        <v>0</v>
      </c>
      <c r="V273">
        <f>IF(AND('Raw Data'!C268&lt;'Raw Data'!E268,'Raw Data'!O268&gt;'Raw Data'!P268),'Raw Data'!C268,IF(AND('Raw Data'!E268&lt;'Raw Data'!C268,'Raw Data'!P268&gt;'Raw Data'!O268),'Raw Data'!E268,0))</f>
        <v>0</v>
      </c>
      <c r="W273">
        <f>IF(AND('Raw Data'!C268&gt;'Raw Data'!E268,'Raw Data'!O268&gt;'Raw Data'!P268),'Raw Data'!C268,IF(AND('Raw Data'!E268&gt;'Raw Data'!C268,'Raw Data'!P268&gt;'Raw Data'!O268),'Raw Data'!E268,0))</f>
        <v>0</v>
      </c>
      <c r="X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Y273">
        <f>IF(AND('Raw Data'!D268&gt;4,'Raw Data'!O268&lt;'Raw Data'!P268),'Raw Data'!K268,IF(AND('Raw Data'!D268&gt;4,'Raw Data'!O268='Raw Data'!P268),0,IF('Raw Data'!O268='Raw Data'!P268,'Raw Data'!D268,0)))</f>
        <v>0</v>
      </c>
      <c r="Z273">
        <f>IF(AND('Raw Data'!D268&lt;4, 'Raw Data'!O268='Raw Data'!P268), 'Raw Data'!D268, 0)</f>
        <v>0</v>
      </c>
      <c r="AA273">
        <f t="shared" si="20"/>
        <v>0</v>
      </c>
      <c r="AB273">
        <f t="shared" si="21"/>
        <v>0</v>
      </c>
      <c r="AC273">
        <f t="shared" si="22"/>
        <v>0</v>
      </c>
    </row>
    <row r="274" spans="1:29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 'Raw Data'!O269&gt;'Raw Data'!P269), 'Raw Data'!C269, 0)</f>
        <v>0</v>
      </c>
      <c r="O274" t="b">
        <f>'Raw Data'!C269&lt;'Raw Data'!E269</f>
        <v>0</v>
      </c>
      <c r="P274">
        <f>IF(AND('Raw Data'!C269&gt;'Raw Data'!E269, 'Raw Data'!O269&gt;'Raw Data'!P269), 'Raw Data'!C269, 0)</f>
        <v>0</v>
      </c>
      <c r="Q274">
        <f>IF(AND('Raw Data'!C269&gt;'Raw Data'!E269, 'Raw Data'!O269&lt;'Raw Data'!P269), 'Raw Data'!E269, 0)</f>
        <v>0</v>
      </c>
      <c r="R274">
        <f>IF(AND('Raw Data'!C269&lt;'Raw Data'!E269, 'Raw Data'!O269&lt;'Raw Data'!P269), 'Raw Data'!E269, 0)</f>
        <v>0</v>
      </c>
      <c r="S274">
        <f>IF(ISNUMBER('Raw Data'!C269), IF(_xlfn.XLOOKUP(SMALL('Raw Data'!C269:E269, 1), B274:D274, B274:D274, 0)&gt;0, SMALL('Raw Data'!C269:E269, 1), 0), 0)</f>
        <v>0</v>
      </c>
      <c r="T274">
        <f>IF(ISNUMBER('Raw Data'!C269), IF(_xlfn.XLOOKUP(SMALL('Raw Data'!C269:E269, 2), B274:D274, B274:D274, 0)&gt;0, SMALL('Raw Data'!C269:E269, 2), 0), 0)</f>
        <v>0</v>
      </c>
      <c r="U274">
        <f>IF(ISNUMBER('Raw Data'!C269), IF(_xlfn.XLOOKUP(SMALL('Raw Data'!C269:E269, 3), B274:D274, B274:D274, 0)&gt;0, SMALL('Raw Data'!C269:E269, 3), 0), 0)</f>
        <v>0</v>
      </c>
      <c r="V274">
        <f>IF(AND('Raw Data'!C269&lt;'Raw Data'!E269,'Raw Data'!O269&gt;'Raw Data'!P269),'Raw Data'!C269,IF(AND('Raw Data'!E269&lt;'Raw Data'!C269,'Raw Data'!P269&gt;'Raw Data'!O269),'Raw Data'!E269,0))</f>
        <v>0</v>
      </c>
      <c r="W274">
        <f>IF(AND('Raw Data'!C269&gt;'Raw Data'!E269,'Raw Data'!O269&gt;'Raw Data'!P269),'Raw Data'!C269,IF(AND('Raw Data'!E269&gt;'Raw Data'!C269,'Raw Data'!P269&gt;'Raw Data'!O269),'Raw Data'!E269,0))</f>
        <v>0</v>
      </c>
      <c r="X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Y274">
        <f>IF(AND('Raw Data'!D269&gt;4,'Raw Data'!O269&lt;'Raw Data'!P269),'Raw Data'!K269,IF(AND('Raw Data'!D269&gt;4,'Raw Data'!O269='Raw Data'!P269),0,IF('Raw Data'!O269='Raw Data'!P269,'Raw Data'!D269,0)))</f>
        <v>0</v>
      </c>
      <c r="Z274">
        <f>IF(AND('Raw Data'!D269&lt;4, 'Raw Data'!O269='Raw Data'!P269), 'Raw Data'!D269, 0)</f>
        <v>0</v>
      </c>
      <c r="AA274">
        <f t="shared" si="20"/>
        <v>0</v>
      </c>
      <c r="AB274">
        <f t="shared" si="21"/>
        <v>0</v>
      </c>
      <c r="AC274">
        <f t="shared" si="22"/>
        <v>0</v>
      </c>
    </row>
    <row r="275" spans="1:29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 'Raw Data'!O270&gt;'Raw Data'!P270), 'Raw Data'!C270, 0)</f>
        <v>0</v>
      </c>
      <c r="O275" t="b">
        <f>'Raw Data'!C270&lt;'Raw Data'!E270</f>
        <v>0</v>
      </c>
      <c r="P275">
        <f>IF(AND('Raw Data'!C270&gt;'Raw Data'!E270, 'Raw Data'!O270&gt;'Raw Data'!P270), 'Raw Data'!C270, 0)</f>
        <v>0</v>
      </c>
      <c r="Q275">
        <f>IF(AND('Raw Data'!C270&gt;'Raw Data'!E270, 'Raw Data'!O270&lt;'Raw Data'!P270), 'Raw Data'!E270, 0)</f>
        <v>0</v>
      </c>
      <c r="R275">
        <f>IF(AND('Raw Data'!C270&lt;'Raw Data'!E270, 'Raw Data'!O270&lt;'Raw Data'!P270), 'Raw Data'!E270, 0)</f>
        <v>0</v>
      </c>
      <c r="S275">
        <f>IF(ISNUMBER('Raw Data'!C270), IF(_xlfn.XLOOKUP(SMALL('Raw Data'!C270:E270, 1), B275:D275, B275:D275, 0)&gt;0, SMALL('Raw Data'!C270:E270, 1), 0), 0)</f>
        <v>0</v>
      </c>
      <c r="T275">
        <f>IF(ISNUMBER('Raw Data'!C270), IF(_xlfn.XLOOKUP(SMALL('Raw Data'!C270:E270, 2), B275:D275, B275:D275, 0)&gt;0, SMALL('Raw Data'!C270:E270, 2), 0), 0)</f>
        <v>0</v>
      </c>
      <c r="U275">
        <f>IF(ISNUMBER('Raw Data'!C270), IF(_xlfn.XLOOKUP(SMALL('Raw Data'!C270:E270, 3), B275:D275, B275:D275, 0)&gt;0, SMALL('Raw Data'!C270:E270, 3), 0), 0)</f>
        <v>0</v>
      </c>
      <c r="V275">
        <f>IF(AND('Raw Data'!C270&lt;'Raw Data'!E270,'Raw Data'!O270&gt;'Raw Data'!P270),'Raw Data'!C270,IF(AND('Raw Data'!E270&lt;'Raw Data'!C270,'Raw Data'!P270&gt;'Raw Data'!O270),'Raw Data'!E270,0))</f>
        <v>0</v>
      </c>
      <c r="W275">
        <f>IF(AND('Raw Data'!C270&gt;'Raw Data'!E270,'Raw Data'!O270&gt;'Raw Data'!P270),'Raw Data'!C270,IF(AND('Raw Data'!E270&gt;'Raw Data'!C270,'Raw Data'!P270&gt;'Raw Data'!O270),'Raw Data'!E270,0))</f>
        <v>0</v>
      </c>
      <c r="X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Y275">
        <f>IF(AND('Raw Data'!D270&gt;4,'Raw Data'!O270&lt;'Raw Data'!P270),'Raw Data'!K270,IF(AND('Raw Data'!D270&gt;4,'Raw Data'!O270='Raw Data'!P270),0,IF('Raw Data'!O270='Raw Data'!P270,'Raw Data'!D270,0)))</f>
        <v>0</v>
      </c>
      <c r="Z275">
        <f>IF(AND('Raw Data'!D270&lt;4, 'Raw Data'!O270='Raw Data'!P270), 'Raw Data'!D270, 0)</f>
        <v>0</v>
      </c>
      <c r="AA275">
        <f t="shared" si="20"/>
        <v>0</v>
      </c>
      <c r="AB275">
        <f t="shared" si="21"/>
        <v>0</v>
      </c>
      <c r="AC275">
        <f t="shared" si="22"/>
        <v>0</v>
      </c>
    </row>
    <row r="276" spans="1:29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 'Raw Data'!O271&gt;'Raw Data'!P271), 'Raw Data'!C271, 0)</f>
        <v>0</v>
      </c>
      <c r="O276" t="b">
        <f>'Raw Data'!C271&lt;'Raw Data'!E271</f>
        <v>0</v>
      </c>
      <c r="P276">
        <f>IF(AND('Raw Data'!C271&gt;'Raw Data'!E271, 'Raw Data'!O271&gt;'Raw Data'!P271), 'Raw Data'!C271, 0)</f>
        <v>0</v>
      </c>
      <c r="Q276">
        <f>IF(AND('Raw Data'!C271&gt;'Raw Data'!E271, 'Raw Data'!O271&lt;'Raw Data'!P271), 'Raw Data'!E271, 0)</f>
        <v>0</v>
      </c>
      <c r="R276">
        <f>IF(AND('Raw Data'!C271&lt;'Raw Data'!E271, 'Raw Data'!O271&lt;'Raw Data'!P271), 'Raw Data'!E271, 0)</f>
        <v>0</v>
      </c>
      <c r="S276">
        <f>IF(ISNUMBER('Raw Data'!C271), IF(_xlfn.XLOOKUP(SMALL('Raw Data'!C271:E271, 1), B276:D276, B276:D276, 0)&gt;0, SMALL('Raw Data'!C271:E271, 1), 0), 0)</f>
        <v>0</v>
      </c>
      <c r="T276">
        <f>IF(ISNUMBER('Raw Data'!C271), IF(_xlfn.XLOOKUP(SMALL('Raw Data'!C271:E271, 2), B276:D276, B276:D276, 0)&gt;0, SMALL('Raw Data'!C271:E271, 2), 0), 0)</f>
        <v>0</v>
      </c>
      <c r="U276">
        <f>IF(ISNUMBER('Raw Data'!C271), IF(_xlfn.XLOOKUP(SMALL('Raw Data'!C271:E271, 3), B276:D276, B276:D276, 0)&gt;0, SMALL('Raw Data'!C271:E271, 3), 0), 0)</f>
        <v>0</v>
      </c>
      <c r="V276">
        <f>IF(AND('Raw Data'!C271&lt;'Raw Data'!E271,'Raw Data'!O271&gt;'Raw Data'!P271),'Raw Data'!C271,IF(AND('Raw Data'!E271&lt;'Raw Data'!C271,'Raw Data'!P271&gt;'Raw Data'!O271),'Raw Data'!E271,0))</f>
        <v>0</v>
      </c>
      <c r="W276">
        <f>IF(AND('Raw Data'!C271&gt;'Raw Data'!E271,'Raw Data'!O271&gt;'Raw Data'!P271),'Raw Data'!C271,IF(AND('Raw Data'!E271&gt;'Raw Data'!C271,'Raw Data'!P271&gt;'Raw Data'!O271),'Raw Data'!E271,0))</f>
        <v>0</v>
      </c>
      <c r="X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Y276">
        <f>IF(AND('Raw Data'!D271&gt;4,'Raw Data'!O271&lt;'Raw Data'!P271),'Raw Data'!K271,IF(AND('Raw Data'!D271&gt;4,'Raw Data'!O271='Raw Data'!P271),0,IF('Raw Data'!O271='Raw Data'!P271,'Raw Data'!D271,0)))</f>
        <v>0</v>
      </c>
      <c r="Z276">
        <f>IF(AND('Raw Data'!D271&lt;4, 'Raw Data'!O271='Raw Data'!P271), 'Raw Data'!D271, 0)</f>
        <v>0</v>
      </c>
      <c r="AA276">
        <f t="shared" si="20"/>
        <v>0</v>
      </c>
      <c r="AB276">
        <f t="shared" si="21"/>
        <v>0</v>
      </c>
      <c r="AC276">
        <f t="shared" si="22"/>
        <v>0</v>
      </c>
    </row>
    <row r="277" spans="1:29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 'Raw Data'!O272&gt;'Raw Data'!P272), 'Raw Data'!C272, 0)</f>
        <v>0</v>
      </c>
      <c r="O277" t="b">
        <f>'Raw Data'!C272&lt;'Raw Data'!E272</f>
        <v>0</v>
      </c>
      <c r="P277">
        <f>IF(AND('Raw Data'!C272&gt;'Raw Data'!E272, 'Raw Data'!O272&gt;'Raw Data'!P272), 'Raw Data'!C272, 0)</f>
        <v>0</v>
      </c>
      <c r="Q277">
        <f>IF(AND('Raw Data'!C272&gt;'Raw Data'!E272, 'Raw Data'!O272&lt;'Raw Data'!P272), 'Raw Data'!E272, 0)</f>
        <v>0</v>
      </c>
      <c r="R277">
        <f>IF(AND('Raw Data'!C272&lt;'Raw Data'!E272, 'Raw Data'!O272&lt;'Raw Data'!P272), 'Raw Data'!E272, 0)</f>
        <v>0</v>
      </c>
      <c r="S277">
        <f>IF(ISNUMBER('Raw Data'!C272), IF(_xlfn.XLOOKUP(SMALL('Raw Data'!C272:E272, 1), B277:D277, B277:D277, 0)&gt;0, SMALL('Raw Data'!C272:E272, 1), 0), 0)</f>
        <v>0</v>
      </c>
      <c r="T277">
        <f>IF(ISNUMBER('Raw Data'!C272), IF(_xlfn.XLOOKUP(SMALL('Raw Data'!C272:E272, 2), B277:D277, B277:D277, 0)&gt;0, SMALL('Raw Data'!C272:E272, 2), 0), 0)</f>
        <v>0</v>
      </c>
      <c r="U277">
        <f>IF(ISNUMBER('Raw Data'!C272), IF(_xlfn.XLOOKUP(SMALL('Raw Data'!C272:E272, 3), B277:D277, B277:D277, 0)&gt;0, SMALL('Raw Data'!C272:E272, 3), 0), 0)</f>
        <v>0</v>
      </c>
      <c r="V277">
        <f>IF(AND('Raw Data'!C272&lt;'Raw Data'!E272,'Raw Data'!O272&gt;'Raw Data'!P272),'Raw Data'!C272,IF(AND('Raw Data'!E272&lt;'Raw Data'!C272,'Raw Data'!P272&gt;'Raw Data'!O272),'Raw Data'!E272,0))</f>
        <v>0</v>
      </c>
      <c r="W277">
        <f>IF(AND('Raw Data'!C272&gt;'Raw Data'!E272,'Raw Data'!O272&gt;'Raw Data'!P272),'Raw Data'!C272,IF(AND('Raw Data'!E272&gt;'Raw Data'!C272,'Raw Data'!P272&gt;'Raw Data'!O272),'Raw Data'!E272,0))</f>
        <v>0</v>
      </c>
      <c r="X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Y277">
        <f>IF(AND('Raw Data'!D272&gt;4,'Raw Data'!O272&lt;'Raw Data'!P272),'Raw Data'!K272,IF(AND('Raw Data'!D272&gt;4,'Raw Data'!O272='Raw Data'!P272),0,IF('Raw Data'!O272='Raw Data'!P272,'Raw Data'!D272,0)))</f>
        <v>0</v>
      </c>
      <c r="Z277">
        <f>IF(AND('Raw Data'!D272&lt;4, 'Raw Data'!O272='Raw Data'!P272), 'Raw Data'!D272, 0)</f>
        <v>0</v>
      </c>
      <c r="AA277">
        <f t="shared" si="20"/>
        <v>0</v>
      </c>
      <c r="AB277">
        <f t="shared" si="21"/>
        <v>0</v>
      </c>
      <c r="AC277">
        <f t="shared" si="22"/>
        <v>0</v>
      </c>
    </row>
    <row r="278" spans="1:29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 'Raw Data'!O273&gt;'Raw Data'!P273), 'Raw Data'!C273, 0)</f>
        <v>0</v>
      </c>
      <c r="O278" t="b">
        <f>'Raw Data'!C273&lt;'Raw Data'!E273</f>
        <v>0</v>
      </c>
      <c r="P278">
        <f>IF(AND('Raw Data'!C273&gt;'Raw Data'!E273, 'Raw Data'!O273&gt;'Raw Data'!P273), 'Raw Data'!C273, 0)</f>
        <v>0</v>
      </c>
      <c r="Q278">
        <f>IF(AND('Raw Data'!C273&gt;'Raw Data'!E273, 'Raw Data'!O273&lt;'Raw Data'!P273), 'Raw Data'!E273, 0)</f>
        <v>0</v>
      </c>
      <c r="R278">
        <f>IF(AND('Raw Data'!C273&lt;'Raw Data'!E273, 'Raw Data'!O273&lt;'Raw Data'!P273), 'Raw Data'!E273, 0)</f>
        <v>0</v>
      </c>
      <c r="S278">
        <f>IF(ISNUMBER('Raw Data'!C273), IF(_xlfn.XLOOKUP(SMALL('Raw Data'!C273:E273, 1), B278:D278, B278:D278, 0)&gt;0, SMALL('Raw Data'!C273:E273, 1), 0), 0)</f>
        <v>0</v>
      </c>
      <c r="T278">
        <f>IF(ISNUMBER('Raw Data'!C273), IF(_xlfn.XLOOKUP(SMALL('Raw Data'!C273:E273, 2), B278:D278, B278:D278, 0)&gt;0, SMALL('Raw Data'!C273:E273, 2), 0), 0)</f>
        <v>0</v>
      </c>
      <c r="U278">
        <f>IF(ISNUMBER('Raw Data'!C273), IF(_xlfn.XLOOKUP(SMALL('Raw Data'!C273:E273, 3), B278:D278, B278:D278, 0)&gt;0, SMALL('Raw Data'!C273:E273, 3), 0), 0)</f>
        <v>0</v>
      </c>
      <c r="V278">
        <f>IF(AND('Raw Data'!C273&lt;'Raw Data'!E273,'Raw Data'!O273&gt;'Raw Data'!P273),'Raw Data'!C273,IF(AND('Raw Data'!E273&lt;'Raw Data'!C273,'Raw Data'!P273&gt;'Raw Data'!O273),'Raw Data'!E273,0))</f>
        <v>0</v>
      </c>
      <c r="W278">
        <f>IF(AND('Raw Data'!C273&gt;'Raw Data'!E273,'Raw Data'!O273&gt;'Raw Data'!P273),'Raw Data'!C273,IF(AND('Raw Data'!E273&gt;'Raw Data'!C273,'Raw Data'!P273&gt;'Raw Data'!O273),'Raw Data'!E273,0))</f>
        <v>0</v>
      </c>
      <c r="X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Y278">
        <f>IF(AND('Raw Data'!D273&gt;4,'Raw Data'!O273&lt;'Raw Data'!P273),'Raw Data'!K273,IF(AND('Raw Data'!D273&gt;4,'Raw Data'!O273='Raw Data'!P273),0,IF('Raw Data'!O273='Raw Data'!P273,'Raw Data'!D273,0)))</f>
        <v>0</v>
      </c>
      <c r="Z278">
        <f>IF(AND('Raw Data'!D273&lt;4, 'Raw Data'!O273='Raw Data'!P273), 'Raw Data'!D273, 0)</f>
        <v>0</v>
      </c>
      <c r="AA278">
        <f t="shared" si="20"/>
        <v>0</v>
      </c>
      <c r="AB278">
        <f t="shared" si="21"/>
        <v>0</v>
      </c>
      <c r="AC278">
        <f t="shared" si="22"/>
        <v>0</v>
      </c>
    </row>
    <row r="279" spans="1:29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 'Raw Data'!O274&gt;'Raw Data'!P274), 'Raw Data'!C274, 0)</f>
        <v>0</v>
      </c>
      <c r="O279" t="b">
        <f>'Raw Data'!C274&lt;'Raw Data'!E274</f>
        <v>0</v>
      </c>
      <c r="P279">
        <f>IF(AND('Raw Data'!C274&gt;'Raw Data'!E274, 'Raw Data'!O274&gt;'Raw Data'!P274), 'Raw Data'!C274, 0)</f>
        <v>0</v>
      </c>
      <c r="Q279">
        <f>IF(AND('Raw Data'!C274&gt;'Raw Data'!E274, 'Raw Data'!O274&lt;'Raw Data'!P274), 'Raw Data'!E274, 0)</f>
        <v>0</v>
      </c>
      <c r="R279">
        <f>IF(AND('Raw Data'!C274&lt;'Raw Data'!E274, 'Raw Data'!O274&lt;'Raw Data'!P274), 'Raw Data'!E274, 0)</f>
        <v>0</v>
      </c>
      <c r="S279">
        <f>IF(ISNUMBER('Raw Data'!C274), IF(_xlfn.XLOOKUP(SMALL('Raw Data'!C274:E274, 1), B279:D279, B279:D279, 0)&gt;0, SMALL('Raw Data'!C274:E274, 1), 0), 0)</f>
        <v>0</v>
      </c>
      <c r="T279">
        <f>IF(ISNUMBER('Raw Data'!C274), IF(_xlfn.XLOOKUP(SMALL('Raw Data'!C274:E274, 2), B279:D279, B279:D279, 0)&gt;0, SMALL('Raw Data'!C274:E274, 2), 0), 0)</f>
        <v>0</v>
      </c>
      <c r="U279">
        <f>IF(ISNUMBER('Raw Data'!C274), IF(_xlfn.XLOOKUP(SMALL('Raw Data'!C274:E274, 3), B279:D279, B279:D279, 0)&gt;0, SMALL('Raw Data'!C274:E274, 3), 0), 0)</f>
        <v>0</v>
      </c>
      <c r="V279">
        <f>IF(AND('Raw Data'!C274&lt;'Raw Data'!E274,'Raw Data'!O274&gt;'Raw Data'!P274),'Raw Data'!C274,IF(AND('Raw Data'!E274&lt;'Raw Data'!C274,'Raw Data'!P274&gt;'Raw Data'!O274),'Raw Data'!E274,0))</f>
        <v>0</v>
      </c>
      <c r="W279">
        <f>IF(AND('Raw Data'!C274&gt;'Raw Data'!E274,'Raw Data'!O274&gt;'Raw Data'!P274),'Raw Data'!C274,IF(AND('Raw Data'!E274&gt;'Raw Data'!C274,'Raw Data'!P274&gt;'Raw Data'!O274),'Raw Data'!E274,0))</f>
        <v>0</v>
      </c>
      <c r="X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Y279">
        <f>IF(AND('Raw Data'!D274&gt;4,'Raw Data'!O274&lt;'Raw Data'!P274),'Raw Data'!K274,IF(AND('Raw Data'!D274&gt;4,'Raw Data'!O274='Raw Data'!P274),0,IF('Raw Data'!O274='Raw Data'!P274,'Raw Data'!D274,0)))</f>
        <v>0</v>
      </c>
      <c r="Z279">
        <f>IF(AND('Raw Data'!D274&lt;4, 'Raw Data'!O274='Raw Data'!P274), 'Raw Data'!D274, 0)</f>
        <v>0</v>
      </c>
      <c r="AA279">
        <f t="shared" si="20"/>
        <v>0</v>
      </c>
      <c r="AB279">
        <f t="shared" si="21"/>
        <v>0</v>
      </c>
      <c r="AC279">
        <f t="shared" si="22"/>
        <v>0</v>
      </c>
    </row>
    <row r="280" spans="1:29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 'Raw Data'!O275&gt;'Raw Data'!P275), 'Raw Data'!C275, 0)</f>
        <v>0</v>
      </c>
      <c r="O280" t="b">
        <f>'Raw Data'!C275&lt;'Raw Data'!E275</f>
        <v>0</v>
      </c>
      <c r="P280">
        <f>IF(AND('Raw Data'!C275&gt;'Raw Data'!E275, 'Raw Data'!O275&gt;'Raw Data'!P275), 'Raw Data'!C275, 0)</f>
        <v>0</v>
      </c>
      <c r="Q280">
        <f>IF(AND('Raw Data'!C275&gt;'Raw Data'!E275, 'Raw Data'!O275&lt;'Raw Data'!P275), 'Raw Data'!E275, 0)</f>
        <v>0</v>
      </c>
      <c r="R280">
        <f>IF(AND('Raw Data'!C275&lt;'Raw Data'!E275, 'Raw Data'!O275&lt;'Raw Data'!P275), 'Raw Data'!E275, 0)</f>
        <v>0</v>
      </c>
      <c r="S280">
        <f>IF(ISNUMBER('Raw Data'!C275), IF(_xlfn.XLOOKUP(SMALL('Raw Data'!C275:E275, 1), B280:D280, B280:D280, 0)&gt;0, SMALL('Raw Data'!C275:E275, 1), 0), 0)</f>
        <v>0</v>
      </c>
      <c r="T280">
        <f>IF(ISNUMBER('Raw Data'!C275), IF(_xlfn.XLOOKUP(SMALL('Raw Data'!C275:E275, 2), B280:D280, B280:D280, 0)&gt;0, SMALL('Raw Data'!C275:E275, 2), 0), 0)</f>
        <v>0</v>
      </c>
      <c r="U280">
        <f>IF(ISNUMBER('Raw Data'!C275), IF(_xlfn.XLOOKUP(SMALL('Raw Data'!C275:E275, 3), B280:D280, B280:D280, 0)&gt;0, SMALL('Raw Data'!C275:E275, 3), 0), 0)</f>
        <v>0</v>
      </c>
      <c r="V280">
        <f>IF(AND('Raw Data'!C275&lt;'Raw Data'!E275,'Raw Data'!O275&gt;'Raw Data'!P275),'Raw Data'!C275,IF(AND('Raw Data'!E275&lt;'Raw Data'!C275,'Raw Data'!P275&gt;'Raw Data'!O275),'Raw Data'!E275,0))</f>
        <v>0</v>
      </c>
      <c r="W280">
        <f>IF(AND('Raw Data'!C275&gt;'Raw Data'!E275,'Raw Data'!O275&gt;'Raw Data'!P275),'Raw Data'!C275,IF(AND('Raw Data'!E275&gt;'Raw Data'!C275,'Raw Data'!P275&gt;'Raw Data'!O275),'Raw Data'!E275,0))</f>
        <v>0</v>
      </c>
      <c r="X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Y280">
        <f>IF(AND('Raw Data'!D275&gt;4,'Raw Data'!O275&lt;'Raw Data'!P275),'Raw Data'!K275,IF(AND('Raw Data'!D275&gt;4,'Raw Data'!O275='Raw Data'!P275),0,IF('Raw Data'!O275='Raw Data'!P275,'Raw Data'!D275,0)))</f>
        <v>0</v>
      </c>
      <c r="Z280">
        <f>IF(AND('Raw Data'!D275&lt;4, 'Raw Data'!O275='Raw Data'!P275), 'Raw Data'!D275, 0)</f>
        <v>0</v>
      </c>
      <c r="AA280">
        <f t="shared" si="20"/>
        <v>0</v>
      </c>
      <c r="AB280">
        <f t="shared" si="21"/>
        <v>0</v>
      </c>
      <c r="AC280">
        <f t="shared" si="22"/>
        <v>0</v>
      </c>
    </row>
    <row r="281" spans="1:29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 'Raw Data'!O276&gt;'Raw Data'!P276), 'Raw Data'!C276, 0)</f>
        <v>0</v>
      </c>
      <c r="O281" t="b">
        <f>'Raw Data'!C276&lt;'Raw Data'!E276</f>
        <v>0</v>
      </c>
      <c r="P281">
        <f>IF(AND('Raw Data'!C276&gt;'Raw Data'!E276, 'Raw Data'!O276&gt;'Raw Data'!P276), 'Raw Data'!C276, 0)</f>
        <v>0</v>
      </c>
      <c r="Q281">
        <f>IF(AND('Raw Data'!C276&gt;'Raw Data'!E276, 'Raw Data'!O276&lt;'Raw Data'!P276), 'Raw Data'!E276, 0)</f>
        <v>0</v>
      </c>
      <c r="R281">
        <f>IF(AND('Raw Data'!C276&lt;'Raw Data'!E276, 'Raw Data'!O276&lt;'Raw Data'!P276), 'Raw Data'!E276, 0)</f>
        <v>0</v>
      </c>
      <c r="S281">
        <f>IF(ISNUMBER('Raw Data'!C276), IF(_xlfn.XLOOKUP(SMALL('Raw Data'!C276:E276, 1), B281:D281, B281:D281, 0)&gt;0, SMALL('Raw Data'!C276:E276, 1), 0), 0)</f>
        <v>0</v>
      </c>
      <c r="T281">
        <f>IF(ISNUMBER('Raw Data'!C276), IF(_xlfn.XLOOKUP(SMALL('Raw Data'!C276:E276, 2), B281:D281, B281:D281, 0)&gt;0, SMALL('Raw Data'!C276:E276, 2), 0), 0)</f>
        <v>0</v>
      </c>
      <c r="U281">
        <f>IF(ISNUMBER('Raw Data'!C276), IF(_xlfn.XLOOKUP(SMALL('Raw Data'!C276:E276, 3), B281:D281, B281:D281, 0)&gt;0, SMALL('Raw Data'!C276:E276, 3), 0), 0)</f>
        <v>0</v>
      </c>
      <c r="V281">
        <f>IF(AND('Raw Data'!C276&lt;'Raw Data'!E276,'Raw Data'!O276&gt;'Raw Data'!P276),'Raw Data'!C276,IF(AND('Raw Data'!E276&lt;'Raw Data'!C276,'Raw Data'!P276&gt;'Raw Data'!O276),'Raw Data'!E276,0))</f>
        <v>0</v>
      </c>
      <c r="W281">
        <f>IF(AND('Raw Data'!C276&gt;'Raw Data'!E276,'Raw Data'!O276&gt;'Raw Data'!P276),'Raw Data'!C276,IF(AND('Raw Data'!E276&gt;'Raw Data'!C276,'Raw Data'!P276&gt;'Raw Data'!O276),'Raw Data'!E276,0))</f>
        <v>0</v>
      </c>
      <c r="X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Y281">
        <f>IF(AND('Raw Data'!D276&gt;4,'Raw Data'!O276&lt;'Raw Data'!P276),'Raw Data'!K276,IF(AND('Raw Data'!D276&gt;4,'Raw Data'!O276='Raw Data'!P276),0,IF('Raw Data'!O276='Raw Data'!P276,'Raw Data'!D276,0)))</f>
        <v>0</v>
      </c>
      <c r="Z281">
        <f>IF(AND('Raw Data'!D276&lt;4, 'Raw Data'!O276='Raw Data'!P276), 'Raw Data'!D276, 0)</f>
        <v>0</v>
      </c>
      <c r="AA281">
        <f t="shared" si="20"/>
        <v>0</v>
      </c>
      <c r="AB281">
        <f t="shared" si="21"/>
        <v>0</v>
      </c>
      <c r="AC281">
        <f t="shared" si="22"/>
        <v>0</v>
      </c>
    </row>
    <row r="282" spans="1:29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 'Raw Data'!O277&gt;'Raw Data'!P277), 'Raw Data'!C277, 0)</f>
        <v>0</v>
      </c>
      <c r="O282" t="b">
        <f>'Raw Data'!C277&lt;'Raw Data'!E277</f>
        <v>0</v>
      </c>
      <c r="P282">
        <f>IF(AND('Raw Data'!C277&gt;'Raw Data'!E277, 'Raw Data'!O277&gt;'Raw Data'!P277), 'Raw Data'!C277, 0)</f>
        <v>0</v>
      </c>
      <c r="Q282">
        <f>IF(AND('Raw Data'!C277&gt;'Raw Data'!E277, 'Raw Data'!O277&lt;'Raw Data'!P277), 'Raw Data'!E277, 0)</f>
        <v>0</v>
      </c>
      <c r="R282">
        <f>IF(AND('Raw Data'!C277&lt;'Raw Data'!E277, 'Raw Data'!O277&lt;'Raw Data'!P277), 'Raw Data'!E277, 0)</f>
        <v>0</v>
      </c>
      <c r="S282">
        <f>IF(ISNUMBER('Raw Data'!C277), IF(_xlfn.XLOOKUP(SMALL('Raw Data'!C277:E277, 1), B282:D282, B282:D282, 0)&gt;0, SMALL('Raw Data'!C277:E277, 1), 0), 0)</f>
        <v>0</v>
      </c>
      <c r="T282">
        <f>IF(ISNUMBER('Raw Data'!C277), IF(_xlfn.XLOOKUP(SMALL('Raw Data'!C277:E277, 2), B282:D282, B282:D282, 0)&gt;0, SMALL('Raw Data'!C277:E277, 2), 0), 0)</f>
        <v>0</v>
      </c>
      <c r="U282">
        <f>IF(ISNUMBER('Raw Data'!C277), IF(_xlfn.XLOOKUP(SMALL('Raw Data'!C277:E277, 3), B282:D282, B282:D282, 0)&gt;0, SMALL('Raw Data'!C277:E277, 3), 0), 0)</f>
        <v>0</v>
      </c>
      <c r="V282">
        <f>IF(AND('Raw Data'!C277&lt;'Raw Data'!E277,'Raw Data'!O277&gt;'Raw Data'!P277),'Raw Data'!C277,IF(AND('Raw Data'!E277&lt;'Raw Data'!C277,'Raw Data'!P277&gt;'Raw Data'!O277),'Raw Data'!E277,0))</f>
        <v>0</v>
      </c>
      <c r="W282">
        <f>IF(AND('Raw Data'!C277&gt;'Raw Data'!E277,'Raw Data'!O277&gt;'Raw Data'!P277),'Raw Data'!C277,IF(AND('Raw Data'!E277&gt;'Raw Data'!C277,'Raw Data'!P277&gt;'Raw Data'!O277),'Raw Data'!E277,0))</f>
        <v>0</v>
      </c>
      <c r="X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Y282">
        <f>IF(AND('Raw Data'!D277&gt;4,'Raw Data'!O277&lt;'Raw Data'!P277),'Raw Data'!K277,IF(AND('Raw Data'!D277&gt;4,'Raw Data'!O277='Raw Data'!P277),0,IF('Raw Data'!O277='Raw Data'!P277,'Raw Data'!D277,0)))</f>
        <v>0</v>
      </c>
      <c r="Z282">
        <f>IF(AND('Raw Data'!D277&lt;4, 'Raw Data'!O277='Raw Data'!P277), 'Raw Data'!D277, 0)</f>
        <v>0</v>
      </c>
      <c r="AA282">
        <f t="shared" si="20"/>
        <v>0</v>
      </c>
      <c r="AB282">
        <f t="shared" si="21"/>
        <v>0</v>
      </c>
      <c r="AC282">
        <f t="shared" si="22"/>
        <v>0</v>
      </c>
    </row>
    <row r="283" spans="1:29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 'Raw Data'!O278&gt;'Raw Data'!P278), 'Raw Data'!C278, 0)</f>
        <v>0</v>
      </c>
      <c r="O283" t="b">
        <f>'Raw Data'!C278&lt;'Raw Data'!E278</f>
        <v>0</v>
      </c>
      <c r="P283">
        <f>IF(AND('Raw Data'!C278&gt;'Raw Data'!E278, 'Raw Data'!O278&gt;'Raw Data'!P278), 'Raw Data'!C278, 0)</f>
        <v>0</v>
      </c>
      <c r="Q283">
        <f>IF(AND('Raw Data'!C278&gt;'Raw Data'!E278, 'Raw Data'!O278&lt;'Raw Data'!P278), 'Raw Data'!E278, 0)</f>
        <v>0</v>
      </c>
      <c r="R283">
        <f>IF(AND('Raw Data'!C278&lt;'Raw Data'!E278, 'Raw Data'!O278&lt;'Raw Data'!P278), 'Raw Data'!E278, 0)</f>
        <v>0</v>
      </c>
      <c r="S283">
        <f>IF(ISNUMBER('Raw Data'!C278), IF(_xlfn.XLOOKUP(SMALL('Raw Data'!C278:E278, 1), B283:D283, B283:D283, 0)&gt;0, SMALL('Raw Data'!C278:E278, 1), 0), 0)</f>
        <v>0</v>
      </c>
      <c r="T283">
        <f>IF(ISNUMBER('Raw Data'!C278), IF(_xlfn.XLOOKUP(SMALL('Raw Data'!C278:E278, 2), B283:D283, B283:D283, 0)&gt;0, SMALL('Raw Data'!C278:E278, 2), 0), 0)</f>
        <v>0</v>
      </c>
      <c r="U283">
        <f>IF(ISNUMBER('Raw Data'!C278), IF(_xlfn.XLOOKUP(SMALL('Raw Data'!C278:E278, 3), B283:D283, B283:D283, 0)&gt;0, SMALL('Raw Data'!C278:E278, 3), 0), 0)</f>
        <v>0</v>
      </c>
      <c r="V283">
        <f>IF(AND('Raw Data'!C278&lt;'Raw Data'!E278,'Raw Data'!O278&gt;'Raw Data'!P278),'Raw Data'!C278,IF(AND('Raw Data'!E278&lt;'Raw Data'!C278,'Raw Data'!P278&gt;'Raw Data'!O278),'Raw Data'!E278,0))</f>
        <v>0</v>
      </c>
      <c r="W283">
        <f>IF(AND('Raw Data'!C278&gt;'Raw Data'!E278,'Raw Data'!O278&gt;'Raw Data'!P278),'Raw Data'!C278,IF(AND('Raw Data'!E278&gt;'Raw Data'!C278,'Raw Data'!P278&gt;'Raw Data'!O278),'Raw Data'!E278,0))</f>
        <v>0</v>
      </c>
      <c r="X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Y283">
        <f>IF(AND('Raw Data'!D278&gt;4,'Raw Data'!O278&lt;'Raw Data'!P278),'Raw Data'!K278,IF(AND('Raw Data'!D278&gt;4,'Raw Data'!O278='Raw Data'!P278),0,IF('Raw Data'!O278='Raw Data'!P278,'Raw Data'!D278,0)))</f>
        <v>0</v>
      </c>
      <c r="Z283">
        <f>IF(AND('Raw Data'!D278&lt;4, 'Raw Data'!O278='Raw Data'!P278), 'Raw Data'!D278, 0)</f>
        <v>0</v>
      </c>
      <c r="AA283">
        <f t="shared" si="20"/>
        <v>0</v>
      </c>
      <c r="AB283">
        <f t="shared" si="21"/>
        <v>0</v>
      </c>
      <c r="AC283">
        <f t="shared" si="22"/>
        <v>0</v>
      </c>
    </row>
    <row r="284" spans="1:29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 'Raw Data'!O279&gt;'Raw Data'!P279), 'Raw Data'!C279, 0)</f>
        <v>0</v>
      </c>
      <c r="O284" t="b">
        <f>'Raw Data'!C279&lt;'Raw Data'!E279</f>
        <v>0</v>
      </c>
      <c r="P284">
        <f>IF(AND('Raw Data'!C279&gt;'Raw Data'!E279, 'Raw Data'!O279&gt;'Raw Data'!P279), 'Raw Data'!C279, 0)</f>
        <v>0</v>
      </c>
      <c r="Q284">
        <f>IF(AND('Raw Data'!C279&gt;'Raw Data'!E279, 'Raw Data'!O279&lt;'Raw Data'!P279), 'Raw Data'!E279, 0)</f>
        <v>0</v>
      </c>
      <c r="R284">
        <f>IF(AND('Raw Data'!C279&lt;'Raw Data'!E279, 'Raw Data'!O279&lt;'Raw Data'!P279), 'Raw Data'!E279, 0)</f>
        <v>0</v>
      </c>
      <c r="S284">
        <f>IF(ISNUMBER('Raw Data'!C279), IF(_xlfn.XLOOKUP(SMALL('Raw Data'!C279:E279, 1), B284:D284, B284:D284, 0)&gt;0, SMALL('Raw Data'!C279:E279, 1), 0), 0)</f>
        <v>0</v>
      </c>
      <c r="T284">
        <f>IF(ISNUMBER('Raw Data'!C279), IF(_xlfn.XLOOKUP(SMALL('Raw Data'!C279:E279, 2), B284:D284, B284:D284, 0)&gt;0, SMALL('Raw Data'!C279:E279, 2), 0), 0)</f>
        <v>0</v>
      </c>
      <c r="U284">
        <f>IF(ISNUMBER('Raw Data'!C279), IF(_xlfn.XLOOKUP(SMALL('Raw Data'!C279:E279, 3), B284:D284, B284:D284, 0)&gt;0, SMALL('Raw Data'!C279:E279, 3), 0), 0)</f>
        <v>0</v>
      </c>
      <c r="V284">
        <f>IF(AND('Raw Data'!C279&lt;'Raw Data'!E279,'Raw Data'!O279&gt;'Raw Data'!P279),'Raw Data'!C279,IF(AND('Raw Data'!E279&lt;'Raw Data'!C279,'Raw Data'!P279&gt;'Raw Data'!O279),'Raw Data'!E279,0))</f>
        <v>0</v>
      </c>
      <c r="W284">
        <f>IF(AND('Raw Data'!C279&gt;'Raw Data'!E279,'Raw Data'!O279&gt;'Raw Data'!P279),'Raw Data'!C279,IF(AND('Raw Data'!E279&gt;'Raw Data'!C279,'Raw Data'!P279&gt;'Raw Data'!O279),'Raw Data'!E279,0))</f>
        <v>0</v>
      </c>
      <c r="X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Y284">
        <f>IF(AND('Raw Data'!D279&gt;4,'Raw Data'!O279&lt;'Raw Data'!P279),'Raw Data'!K279,IF(AND('Raw Data'!D279&gt;4,'Raw Data'!O279='Raw Data'!P279),0,IF('Raw Data'!O279='Raw Data'!P279,'Raw Data'!D279,0)))</f>
        <v>0</v>
      </c>
      <c r="Z284">
        <f>IF(AND('Raw Data'!D279&lt;4, 'Raw Data'!O279='Raw Data'!P279), 'Raw Data'!D279, 0)</f>
        <v>0</v>
      </c>
      <c r="AA284">
        <f t="shared" si="20"/>
        <v>0</v>
      </c>
      <c r="AB284">
        <f t="shared" si="21"/>
        <v>0</v>
      </c>
      <c r="AC284">
        <f t="shared" si="22"/>
        <v>0</v>
      </c>
    </row>
    <row r="285" spans="1:29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 'Raw Data'!O280&gt;'Raw Data'!P280), 'Raw Data'!C280, 0)</f>
        <v>0</v>
      </c>
      <c r="O285" t="b">
        <f>'Raw Data'!C280&lt;'Raw Data'!E280</f>
        <v>0</v>
      </c>
      <c r="P285">
        <f>IF(AND('Raw Data'!C280&gt;'Raw Data'!E280, 'Raw Data'!O280&gt;'Raw Data'!P280), 'Raw Data'!C280, 0)</f>
        <v>0</v>
      </c>
      <c r="Q285">
        <f>IF(AND('Raw Data'!C280&gt;'Raw Data'!E280, 'Raw Data'!O280&lt;'Raw Data'!P280), 'Raw Data'!E280, 0)</f>
        <v>0</v>
      </c>
      <c r="R285">
        <f>IF(AND('Raw Data'!C280&lt;'Raw Data'!E280, 'Raw Data'!O280&lt;'Raw Data'!P280), 'Raw Data'!E280, 0)</f>
        <v>0</v>
      </c>
      <c r="S285">
        <f>IF(ISNUMBER('Raw Data'!C280), IF(_xlfn.XLOOKUP(SMALL('Raw Data'!C280:E280, 1), B285:D285, B285:D285, 0)&gt;0, SMALL('Raw Data'!C280:E280, 1), 0), 0)</f>
        <v>0</v>
      </c>
      <c r="T285">
        <f>IF(ISNUMBER('Raw Data'!C280), IF(_xlfn.XLOOKUP(SMALL('Raw Data'!C280:E280, 2), B285:D285, B285:D285, 0)&gt;0, SMALL('Raw Data'!C280:E280, 2), 0), 0)</f>
        <v>0</v>
      </c>
      <c r="U285">
        <f>IF(ISNUMBER('Raw Data'!C280), IF(_xlfn.XLOOKUP(SMALL('Raw Data'!C280:E280, 3), B285:D285, B285:D285, 0)&gt;0, SMALL('Raw Data'!C280:E280, 3), 0), 0)</f>
        <v>0</v>
      </c>
      <c r="V285">
        <f>IF(AND('Raw Data'!C280&lt;'Raw Data'!E280,'Raw Data'!O280&gt;'Raw Data'!P280),'Raw Data'!C280,IF(AND('Raw Data'!E280&lt;'Raw Data'!C280,'Raw Data'!P280&gt;'Raw Data'!O280),'Raw Data'!E280,0))</f>
        <v>0</v>
      </c>
      <c r="W285">
        <f>IF(AND('Raw Data'!C280&gt;'Raw Data'!E280,'Raw Data'!O280&gt;'Raw Data'!P280),'Raw Data'!C280,IF(AND('Raw Data'!E280&gt;'Raw Data'!C280,'Raw Data'!P280&gt;'Raw Data'!O280),'Raw Data'!E280,0))</f>
        <v>0</v>
      </c>
      <c r="X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Y285">
        <f>IF(AND('Raw Data'!D280&gt;4,'Raw Data'!O280&lt;'Raw Data'!P280),'Raw Data'!K280,IF(AND('Raw Data'!D280&gt;4,'Raw Data'!O280='Raw Data'!P280),0,IF('Raw Data'!O280='Raw Data'!P280,'Raw Data'!D280,0)))</f>
        <v>0</v>
      </c>
      <c r="Z285">
        <f>IF(AND('Raw Data'!D280&lt;4, 'Raw Data'!O280='Raw Data'!P280), 'Raw Data'!D280, 0)</f>
        <v>0</v>
      </c>
      <c r="AA285">
        <f t="shared" si="20"/>
        <v>0</v>
      </c>
      <c r="AB285">
        <f t="shared" si="21"/>
        <v>0</v>
      </c>
      <c r="AC285">
        <f t="shared" si="22"/>
        <v>0</v>
      </c>
    </row>
    <row r="286" spans="1:29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 'Raw Data'!O281&gt;'Raw Data'!P281), 'Raw Data'!C281, 0)</f>
        <v>0</v>
      </c>
      <c r="O286" t="b">
        <f>'Raw Data'!C281&lt;'Raw Data'!E281</f>
        <v>0</v>
      </c>
      <c r="P286">
        <f>IF(AND('Raw Data'!C281&gt;'Raw Data'!E281, 'Raw Data'!O281&gt;'Raw Data'!P281), 'Raw Data'!C281, 0)</f>
        <v>0</v>
      </c>
      <c r="Q286">
        <f>IF(AND('Raw Data'!C281&gt;'Raw Data'!E281, 'Raw Data'!O281&lt;'Raw Data'!P281), 'Raw Data'!E281, 0)</f>
        <v>0</v>
      </c>
      <c r="R286">
        <f>IF(AND('Raw Data'!C281&lt;'Raw Data'!E281, 'Raw Data'!O281&lt;'Raw Data'!P281), 'Raw Data'!E281, 0)</f>
        <v>0</v>
      </c>
      <c r="S286">
        <f>IF(ISNUMBER('Raw Data'!C281), IF(_xlfn.XLOOKUP(SMALL('Raw Data'!C281:E281, 1), B286:D286, B286:D286, 0)&gt;0, SMALL('Raw Data'!C281:E281, 1), 0), 0)</f>
        <v>0</v>
      </c>
      <c r="T286">
        <f>IF(ISNUMBER('Raw Data'!C281), IF(_xlfn.XLOOKUP(SMALL('Raw Data'!C281:E281, 2), B286:D286, B286:D286, 0)&gt;0, SMALL('Raw Data'!C281:E281, 2), 0), 0)</f>
        <v>0</v>
      </c>
      <c r="U286">
        <f>IF(ISNUMBER('Raw Data'!C281), IF(_xlfn.XLOOKUP(SMALL('Raw Data'!C281:E281, 3), B286:D286, B286:D286, 0)&gt;0, SMALL('Raw Data'!C281:E281, 3), 0), 0)</f>
        <v>0</v>
      </c>
      <c r="V286">
        <f>IF(AND('Raw Data'!C281&lt;'Raw Data'!E281,'Raw Data'!O281&gt;'Raw Data'!P281),'Raw Data'!C281,IF(AND('Raw Data'!E281&lt;'Raw Data'!C281,'Raw Data'!P281&gt;'Raw Data'!O281),'Raw Data'!E281,0))</f>
        <v>0</v>
      </c>
      <c r="W286">
        <f>IF(AND('Raw Data'!C281&gt;'Raw Data'!E281,'Raw Data'!O281&gt;'Raw Data'!P281),'Raw Data'!C281,IF(AND('Raw Data'!E281&gt;'Raw Data'!C281,'Raw Data'!P281&gt;'Raw Data'!O281),'Raw Data'!E281,0))</f>
        <v>0</v>
      </c>
      <c r="X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Y286">
        <f>IF(AND('Raw Data'!D281&gt;4,'Raw Data'!O281&lt;'Raw Data'!P281),'Raw Data'!K281,IF(AND('Raw Data'!D281&gt;4,'Raw Data'!O281='Raw Data'!P281),0,IF('Raw Data'!O281='Raw Data'!P281,'Raw Data'!D281,0)))</f>
        <v>0</v>
      </c>
      <c r="Z286">
        <f>IF(AND('Raw Data'!D281&lt;4, 'Raw Data'!O281='Raw Data'!P281), 'Raw Data'!D281, 0)</f>
        <v>0</v>
      </c>
      <c r="AA286">
        <f t="shared" si="20"/>
        <v>0</v>
      </c>
      <c r="AB286">
        <f t="shared" si="21"/>
        <v>0</v>
      </c>
      <c r="AC286">
        <f t="shared" si="22"/>
        <v>0</v>
      </c>
    </row>
    <row r="287" spans="1:29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 'Raw Data'!O282&gt;'Raw Data'!P282), 'Raw Data'!C282, 0)</f>
        <v>0</v>
      </c>
      <c r="O287" t="b">
        <f>'Raw Data'!C282&lt;'Raw Data'!E282</f>
        <v>0</v>
      </c>
      <c r="P287">
        <f>IF(AND('Raw Data'!C282&gt;'Raw Data'!E282, 'Raw Data'!O282&gt;'Raw Data'!P282), 'Raw Data'!C282, 0)</f>
        <v>0</v>
      </c>
      <c r="Q287">
        <f>IF(AND('Raw Data'!C282&gt;'Raw Data'!E282, 'Raw Data'!O282&lt;'Raw Data'!P282), 'Raw Data'!E282, 0)</f>
        <v>0</v>
      </c>
      <c r="R287">
        <f>IF(AND('Raw Data'!C282&lt;'Raw Data'!E282, 'Raw Data'!O282&lt;'Raw Data'!P282), 'Raw Data'!E282, 0)</f>
        <v>0</v>
      </c>
      <c r="S287">
        <f>IF(ISNUMBER('Raw Data'!C282), IF(_xlfn.XLOOKUP(SMALL('Raw Data'!C282:E282, 1), B287:D287, B287:D287, 0)&gt;0, SMALL('Raw Data'!C282:E282, 1), 0), 0)</f>
        <v>0</v>
      </c>
      <c r="T287">
        <f>IF(ISNUMBER('Raw Data'!C282), IF(_xlfn.XLOOKUP(SMALL('Raw Data'!C282:E282, 2), B287:D287, B287:D287, 0)&gt;0, SMALL('Raw Data'!C282:E282, 2), 0), 0)</f>
        <v>0</v>
      </c>
      <c r="U287">
        <f>IF(ISNUMBER('Raw Data'!C282), IF(_xlfn.XLOOKUP(SMALL('Raw Data'!C282:E282, 3), B287:D287, B287:D287, 0)&gt;0, SMALL('Raw Data'!C282:E282, 3), 0), 0)</f>
        <v>0</v>
      </c>
      <c r="V287">
        <f>IF(AND('Raw Data'!C282&lt;'Raw Data'!E282,'Raw Data'!O282&gt;'Raw Data'!P282),'Raw Data'!C282,IF(AND('Raw Data'!E282&lt;'Raw Data'!C282,'Raw Data'!P282&gt;'Raw Data'!O282),'Raw Data'!E282,0))</f>
        <v>0</v>
      </c>
      <c r="W287">
        <f>IF(AND('Raw Data'!C282&gt;'Raw Data'!E282,'Raw Data'!O282&gt;'Raw Data'!P282),'Raw Data'!C282,IF(AND('Raw Data'!E282&gt;'Raw Data'!C282,'Raw Data'!P282&gt;'Raw Data'!O282),'Raw Data'!E282,0))</f>
        <v>0</v>
      </c>
      <c r="X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Y287">
        <f>IF(AND('Raw Data'!D282&gt;4,'Raw Data'!O282&lt;'Raw Data'!P282),'Raw Data'!K282,IF(AND('Raw Data'!D282&gt;4,'Raw Data'!O282='Raw Data'!P282),0,IF('Raw Data'!O282='Raw Data'!P282,'Raw Data'!D282,0)))</f>
        <v>0</v>
      </c>
      <c r="Z287">
        <f>IF(AND('Raw Data'!D282&lt;4, 'Raw Data'!O282='Raw Data'!P282), 'Raw Data'!D282, 0)</f>
        <v>0</v>
      </c>
      <c r="AA287">
        <f t="shared" si="20"/>
        <v>0</v>
      </c>
      <c r="AB287">
        <f t="shared" si="21"/>
        <v>0</v>
      </c>
      <c r="AC287">
        <f t="shared" si="22"/>
        <v>0</v>
      </c>
    </row>
    <row r="288" spans="1:29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 'Raw Data'!O283&gt;'Raw Data'!P283), 'Raw Data'!C283, 0)</f>
        <v>0</v>
      </c>
      <c r="O288" t="b">
        <f>'Raw Data'!C283&lt;'Raw Data'!E283</f>
        <v>0</v>
      </c>
      <c r="P288">
        <f>IF(AND('Raw Data'!C283&gt;'Raw Data'!E283, 'Raw Data'!O283&gt;'Raw Data'!P283), 'Raw Data'!C283, 0)</f>
        <v>0</v>
      </c>
      <c r="Q288">
        <f>IF(AND('Raw Data'!C283&gt;'Raw Data'!E283, 'Raw Data'!O283&lt;'Raw Data'!P283), 'Raw Data'!E283, 0)</f>
        <v>0</v>
      </c>
      <c r="R288">
        <f>IF(AND('Raw Data'!C283&lt;'Raw Data'!E283, 'Raw Data'!O283&lt;'Raw Data'!P283), 'Raw Data'!E283, 0)</f>
        <v>0</v>
      </c>
      <c r="S288">
        <f>IF(ISNUMBER('Raw Data'!C283), IF(_xlfn.XLOOKUP(SMALL('Raw Data'!C283:E283, 1), B288:D288, B288:D288, 0)&gt;0, SMALL('Raw Data'!C283:E283, 1), 0), 0)</f>
        <v>0</v>
      </c>
      <c r="T288">
        <f>IF(ISNUMBER('Raw Data'!C283), IF(_xlfn.XLOOKUP(SMALL('Raw Data'!C283:E283, 2), B288:D288, B288:D288, 0)&gt;0, SMALL('Raw Data'!C283:E283, 2), 0), 0)</f>
        <v>0</v>
      </c>
      <c r="U288">
        <f>IF(ISNUMBER('Raw Data'!C283), IF(_xlfn.XLOOKUP(SMALL('Raw Data'!C283:E283, 3), B288:D288, B288:D288, 0)&gt;0, SMALL('Raw Data'!C283:E283, 3), 0), 0)</f>
        <v>0</v>
      </c>
      <c r="V288">
        <f>IF(AND('Raw Data'!C283&lt;'Raw Data'!E283,'Raw Data'!O283&gt;'Raw Data'!P283),'Raw Data'!C283,IF(AND('Raw Data'!E283&lt;'Raw Data'!C283,'Raw Data'!P283&gt;'Raw Data'!O283),'Raw Data'!E283,0))</f>
        <v>0</v>
      </c>
      <c r="W288">
        <f>IF(AND('Raw Data'!C283&gt;'Raw Data'!E283,'Raw Data'!O283&gt;'Raw Data'!P283),'Raw Data'!C283,IF(AND('Raw Data'!E283&gt;'Raw Data'!C283,'Raw Data'!P283&gt;'Raw Data'!O283),'Raw Data'!E283,0))</f>
        <v>0</v>
      </c>
      <c r="X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Y288">
        <f>IF(AND('Raw Data'!D283&gt;4,'Raw Data'!O283&lt;'Raw Data'!P283),'Raw Data'!K283,IF(AND('Raw Data'!D283&gt;4,'Raw Data'!O283='Raw Data'!P283),0,IF('Raw Data'!O283='Raw Data'!P283,'Raw Data'!D283,0)))</f>
        <v>0</v>
      </c>
      <c r="Z288">
        <f>IF(AND('Raw Data'!D283&lt;4, 'Raw Data'!O283='Raw Data'!P283), 'Raw Data'!D283, 0)</f>
        <v>0</v>
      </c>
      <c r="AA288">
        <f t="shared" si="20"/>
        <v>0</v>
      </c>
      <c r="AB288">
        <f t="shared" si="21"/>
        <v>0</v>
      </c>
      <c r="AC288">
        <f t="shared" si="22"/>
        <v>0</v>
      </c>
    </row>
    <row r="289" spans="1:29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 'Raw Data'!O284&gt;'Raw Data'!P284), 'Raw Data'!C284, 0)</f>
        <v>0</v>
      </c>
      <c r="O289" t="b">
        <f>'Raw Data'!C284&lt;'Raw Data'!E284</f>
        <v>0</v>
      </c>
      <c r="P289">
        <f>IF(AND('Raw Data'!C284&gt;'Raw Data'!E284, 'Raw Data'!O284&gt;'Raw Data'!P284), 'Raw Data'!C284, 0)</f>
        <v>0</v>
      </c>
      <c r="Q289">
        <f>IF(AND('Raw Data'!C284&gt;'Raw Data'!E284, 'Raw Data'!O284&lt;'Raw Data'!P284), 'Raw Data'!E284, 0)</f>
        <v>0</v>
      </c>
      <c r="R289">
        <f>IF(AND('Raw Data'!C284&lt;'Raw Data'!E284, 'Raw Data'!O284&lt;'Raw Data'!P284), 'Raw Data'!E284, 0)</f>
        <v>0</v>
      </c>
      <c r="S289">
        <f>IF(ISNUMBER('Raw Data'!C284), IF(_xlfn.XLOOKUP(SMALL('Raw Data'!C284:E284, 1), B289:D289, B289:D289, 0)&gt;0, SMALL('Raw Data'!C284:E284, 1), 0), 0)</f>
        <v>0</v>
      </c>
      <c r="T289">
        <f>IF(ISNUMBER('Raw Data'!C284), IF(_xlfn.XLOOKUP(SMALL('Raw Data'!C284:E284, 2), B289:D289, B289:D289, 0)&gt;0, SMALL('Raw Data'!C284:E284, 2), 0), 0)</f>
        <v>0</v>
      </c>
      <c r="U289">
        <f>IF(ISNUMBER('Raw Data'!C284), IF(_xlfn.XLOOKUP(SMALL('Raw Data'!C284:E284, 3), B289:D289, B289:D289, 0)&gt;0, SMALL('Raw Data'!C284:E284, 3), 0), 0)</f>
        <v>0</v>
      </c>
      <c r="V289">
        <f>IF(AND('Raw Data'!C284&lt;'Raw Data'!E284,'Raw Data'!O284&gt;'Raw Data'!P284),'Raw Data'!C284,IF(AND('Raw Data'!E284&lt;'Raw Data'!C284,'Raw Data'!P284&gt;'Raw Data'!O284),'Raw Data'!E284,0))</f>
        <v>0</v>
      </c>
      <c r="W289">
        <f>IF(AND('Raw Data'!C284&gt;'Raw Data'!E284,'Raw Data'!O284&gt;'Raw Data'!P284),'Raw Data'!C284,IF(AND('Raw Data'!E284&gt;'Raw Data'!C284,'Raw Data'!P284&gt;'Raw Data'!O284),'Raw Data'!E284,0))</f>
        <v>0</v>
      </c>
      <c r="X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Y289">
        <f>IF(AND('Raw Data'!D284&gt;4,'Raw Data'!O284&lt;'Raw Data'!P284),'Raw Data'!K284,IF(AND('Raw Data'!D284&gt;4,'Raw Data'!O284='Raw Data'!P284),0,IF('Raw Data'!O284='Raw Data'!P284,'Raw Data'!D284,0)))</f>
        <v>0</v>
      </c>
      <c r="Z289">
        <f>IF(AND('Raw Data'!D284&lt;4, 'Raw Data'!O284='Raw Data'!P284), 'Raw Data'!D284, 0)</f>
        <v>0</v>
      </c>
      <c r="AA289">
        <f t="shared" si="20"/>
        <v>0</v>
      </c>
      <c r="AB289">
        <f t="shared" si="21"/>
        <v>0</v>
      </c>
      <c r="AC289">
        <f t="shared" si="22"/>
        <v>0</v>
      </c>
    </row>
    <row r="290" spans="1:29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 'Raw Data'!O285&gt;'Raw Data'!P285), 'Raw Data'!C285, 0)</f>
        <v>0</v>
      </c>
      <c r="O290" t="b">
        <f>'Raw Data'!C285&lt;'Raw Data'!E285</f>
        <v>0</v>
      </c>
      <c r="P290">
        <f>IF(AND('Raw Data'!C285&gt;'Raw Data'!E285, 'Raw Data'!O285&gt;'Raw Data'!P285), 'Raw Data'!C285, 0)</f>
        <v>0</v>
      </c>
      <c r="Q290">
        <f>IF(AND('Raw Data'!C285&gt;'Raw Data'!E285, 'Raw Data'!O285&lt;'Raw Data'!P285), 'Raw Data'!E285, 0)</f>
        <v>0</v>
      </c>
      <c r="R290">
        <f>IF(AND('Raw Data'!C285&lt;'Raw Data'!E285, 'Raw Data'!O285&lt;'Raw Data'!P285), 'Raw Data'!E285, 0)</f>
        <v>0</v>
      </c>
      <c r="S290">
        <f>IF(ISNUMBER('Raw Data'!C285), IF(_xlfn.XLOOKUP(SMALL('Raw Data'!C285:E285, 1), B290:D290, B290:D290, 0)&gt;0, SMALL('Raw Data'!C285:E285, 1), 0), 0)</f>
        <v>0</v>
      </c>
      <c r="T290">
        <f>IF(ISNUMBER('Raw Data'!C285), IF(_xlfn.XLOOKUP(SMALL('Raw Data'!C285:E285, 2), B290:D290, B290:D290, 0)&gt;0, SMALL('Raw Data'!C285:E285, 2), 0), 0)</f>
        <v>0</v>
      </c>
      <c r="U290">
        <f>IF(ISNUMBER('Raw Data'!C285), IF(_xlfn.XLOOKUP(SMALL('Raw Data'!C285:E285, 3), B290:D290, B290:D290, 0)&gt;0, SMALL('Raw Data'!C285:E285, 3), 0), 0)</f>
        <v>0</v>
      </c>
      <c r="V290">
        <f>IF(AND('Raw Data'!C285&lt;'Raw Data'!E285,'Raw Data'!O285&gt;'Raw Data'!P285),'Raw Data'!C285,IF(AND('Raw Data'!E285&lt;'Raw Data'!C285,'Raw Data'!P285&gt;'Raw Data'!O285),'Raw Data'!E285,0))</f>
        <v>0</v>
      </c>
      <c r="W290">
        <f>IF(AND('Raw Data'!C285&gt;'Raw Data'!E285,'Raw Data'!O285&gt;'Raw Data'!P285),'Raw Data'!C285,IF(AND('Raw Data'!E285&gt;'Raw Data'!C285,'Raw Data'!P285&gt;'Raw Data'!O285),'Raw Data'!E285,0))</f>
        <v>0</v>
      </c>
      <c r="X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Y290">
        <f>IF(AND('Raw Data'!D285&gt;4,'Raw Data'!O285&lt;'Raw Data'!P285),'Raw Data'!K285,IF(AND('Raw Data'!D285&gt;4,'Raw Data'!O285='Raw Data'!P285),0,IF('Raw Data'!O285='Raw Data'!P285,'Raw Data'!D285,0)))</f>
        <v>0</v>
      </c>
      <c r="Z290">
        <f>IF(AND('Raw Data'!D285&lt;4, 'Raw Data'!O285='Raw Data'!P285), 'Raw Data'!D285, 0)</f>
        <v>0</v>
      </c>
      <c r="AA290">
        <f t="shared" si="20"/>
        <v>0</v>
      </c>
      <c r="AB290">
        <f t="shared" si="21"/>
        <v>0</v>
      </c>
      <c r="AC290">
        <f t="shared" si="22"/>
        <v>0</v>
      </c>
    </row>
    <row r="291" spans="1:29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 'Raw Data'!O286&gt;'Raw Data'!P286), 'Raw Data'!C286, 0)</f>
        <v>0</v>
      </c>
      <c r="O291" t="b">
        <f>'Raw Data'!C286&lt;'Raw Data'!E286</f>
        <v>0</v>
      </c>
      <c r="P291">
        <f>IF(AND('Raw Data'!C286&gt;'Raw Data'!E286, 'Raw Data'!O286&gt;'Raw Data'!P286), 'Raw Data'!C286, 0)</f>
        <v>0</v>
      </c>
      <c r="Q291">
        <f>IF(AND('Raw Data'!C286&gt;'Raw Data'!E286, 'Raw Data'!O286&lt;'Raw Data'!P286), 'Raw Data'!E286, 0)</f>
        <v>0</v>
      </c>
      <c r="R291">
        <f>IF(AND('Raw Data'!C286&lt;'Raw Data'!E286, 'Raw Data'!O286&lt;'Raw Data'!P286), 'Raw Data'!E286, 0)</f>
        <v>0</v>
      </c>
      <c r="S291">
        <f>IF(ISNUMBER('Raw Data'!C286), IF(_xlfn.XLOOKUP(SMALL('Raw Data'!C286:E286, 1), B291:D291, B291:D291, 0)&gt;0, SMALL('Raw Data'!C286:E286, 1), 0), 0)</f>
        <v>0</v>
      </c>
      <c r="T291">
        <f>IF(ISNUMBER('Raw Data'!C286), IF(_xlfn.XLOOKUP(SMALL('Raw Data'!C286:E286, 2), B291:D291, B291:D291, 0)&gt;0, SMALL('Raw Data'!C286:E286, 2), 0), 0)</f>
        <v>0</v>
      </c>
      <c r="U291">
        <f>IF(ISNUMBER('Raw Data'!C286), IF(_xlfn.XLOOKUP(SMALL('Raw Data'!C286:E286, 3), B291:D291, B291:D291, 0)&gt;0, SMALL('Raw Data'!C286:E286, 3), 0), 0)</f>
        <v>0</v>
      </c>
      <c r="V291">
        <f>IF(AND('Raw Data'!C286&lt;'Raw Data'!E286,'Raw Data'!O286&gt;'Raw Data'!P286),'Raw Data'!C286,IF(AND('Raw Data'!E286&lt;'Raw Data'!C286,'Raw Data'!P286&gt;'Raw Data'!O286),'Raw Data'!E286,0))</f>
        <v>0</v>
      </c>
      <c r="W291">
        <f>IF(AND('Raw Data'!C286&gt;'Raw Data'!E286,'Raw Data'!O286&gt;'Raw Data'!P286),'Raw Data'!C286,IF(AND('Raw Data'!E286&gt;'Raw Data'!C286,'Raw Data'!P286&gt;'Raw Data'!O286),'Raw Data'!E286,0))</f>
        <v>0</v>
      </c>
      <c r="X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Y291">
        <f>IF(AND('Raw Data'!D286&gt;4,'Raw Data'!O286&lt;'Raw Data'!P286),'Raw Data'!K286,IF(AND('Raw Data'!D286&gt;4,'Raw Data'!O286='Raw Data'!P286),0,IF('Raw Data'!O286='Raw Data'!P286,'Raw Data'!D286,0)))</f>
        <v>0</v>
      </c>
      <c r="Z291">
        <f>IF(AND('Raw Data'!D286&lt;4, 'Raw Data'!O286='Raw Data'!P286), 'Raw Data'!D286, 0)</f>
        <v>0</v>
      </c>
      <c r="AA291">
        <f t="shared" si="20"/>
        <v>0</v>
      </c>
      <c r="AB291">
        <f t="shared" si="21"/>
        <v>0</v>
      </c>
      <c r="AC291">
        <f t="shared" si="22"/>
        <v>0</v>
      </c>
    </row>
    <row r="292" spans="1:29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 'Raw Data'!O287&gt;'Raw Data'!P287), 'Raw Data'!C287, 0)</f>
        <v>0</v>
      </c>
      <c r="O292" t="b">
        <f>'Raw Data'!C287&lt;'Raw Data'!E287</f>
        <v>0</v>
      </c>
      <c r="P292">
        <f>IF(AND('Raw Data'!C287&gt;'Raw Data'!E287, 'Raw Data'!O287&gt;'Raw Data'!P287), 'Raw Data'!C287, 0)</f>
        <v>0</v>
      </c>
      <c r="Q292">
        <f>IF(AND('Raw Data'!C287&gt;'Raw Data'!E287, 'Raw Data'!O287&lt;'Raw Data'!P287), 'Raw Data'!E287, 0)</f>
        <v>0</v>
      </c>
      <c r="R292">
        <f>IF(AND('Raw Data'!C287&lt;'Raw Data'!E287, 'Raw Data'!O287&lt;'Raw Data'!P287), 'Raw Data'!E287, 0)</f>
        <v>0</v>
      </c>
      <c r="S292">
        <f>IF(ISNUMBER('Raw Data'!C287), IF(_xlfn.XLOOKUP(SMALL('Raw Data'!C287:E287, 1), B292:D292, B292:D292, 0)&gt;0, SMALL('Raw Data'!C287:E287, 1), 0), 0)</f>
        <v>0</v>
      </c>
      <c r="T292">
        <f>IF(ISNUMBER('Raw Data'!C287), IF(_xlfn.XLOOKUP(SMALL('Raw Data'!C287:E287, 2), B292:D292, B292:D292, 0)&gt;0, SMALL('Raw Data'!C287:E287, 2), 0), 0)</f>
        <v>0</v>
      </c>
      <c r="U292">
        <f>IF(ISNUMBER('Raw Data'!C287), IF(_xlfn.XLOOKUP(SMALL('Raw Data'!C287:E287, 3), B292:D292, B292:D292, 0)&gt;0, SMALL('Raw Data'!C287:E287, 3), 0), 0)</f>
        <v>0</v>
      </c>
      <c r="V292">
        <f>IF(AND('Raw Data'!C287&lt;'Raw Data'!E287,'Raw Data'!O287&gt;'Raw Data'!P287),'Raw Data'!C287,IF(AND('Raw Data'!E287&lt;'Raw Data'!C287,'Raw Data'!P287&gt;'Raw Data'!O287),'Raw Data'!E287,0))</f>
        <v>0</v>
      </c>
      <c r="W292">
        <f>IF(AND('Raw Data'!C287&gt;'Raw Data'!E287,'Raw Data'!O287&gt;'Raw Data'!P287),'Raw Data'!C287,IF(AND('Raw Data'!E287&gt;'Raw Data'!C287,'Raw Data'!P287&gt;'Raw Data'!O287),'Raw Data'!E287,0))</f>
        <v>0</v>
      </c>
      <c r="X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Y292">
        <f>IF(AND('Raw Data'!D287&gt;4,'Raw Data'!O287&lt;'Raw Data'!P287),'Raw Data'!K287,IF(AND('Raw Data'!D287&gt;4,'Raw Data'!O287='Raw Data'!P287),0,IF('Raw Data'!O287='Raw Data'!P287,'Raw Data'!D287,0)))</f>
        <v>0</v>
      </c>
      <c r="Z292">
        <f>IF(AND('Raw Data'!D287&lt;4, 'Raw Data'!O287='Raw Data'!P287), 'Raw Data'!D287, 0)</f>
        <v>0</v>
      </c>
      <c r="AA292">
        <f t="shared" si="20"/>
        <v>0</v>
      </c>
      <c r="AB292">
        <f t="shared" si="21"/>
        <v>0</v>
      </c>
      <c r="AC292">
        <f t="shared" si="22"/>
        <v>0</v>
      </c>
    </row>
    <row r="293" spans="1:29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 'Raw Data'!O288&gt;'Raw Data'!P288), 'Raw Data'!C288, 0)</f>
        <v>0</v>
      </c>
      <c r="O293" t="b">
        <f>'Raw Data'!C288&lt;'Raw Data'!E288</f>
        <v>0</v>
      </c>
      <c r="P293">
        <f>IF(AND('Raw Data'!C288&gt;'Raw Data'!E288, 'Raw Data'!O288&gt;'Raw Data'!P288), 'Raw Data'!C288, 0)</f>
        <v>0</v>
      </c>
      <c r="Q293">
        <f>IF(AND('Raw Data'!C288&gt;'Raw Data'!E288, 'Raw Data'!O288&lt;'Raw Data'!P288), 'Raw Data'!E288, 0)</f>
        <v>0</v>
      </c>
      <c r="R293">
        <f>IF(AND('Raw Data'!C288&lt;'Raw Data'!E288, 'Raw Data'!O288&lt;'Raw Data'!P288), 'Raw Data'!E288, 0)</f>
        <v>0</v>
      </c>
      <c r="S293">
        <f>IF(ISNUMBER('Raw Data'!C288), IF(_xlfn.XLOOKUP(SMALL('Raw Data'!C288:E288, 1), B293:D293, B293:D293, 0)&gt;0, SMALL('Raw Data'!C288:E288, 1), 0), 0)</f>
        <v>0</v>
      </c>
      <c r="T293">
        <f>IF(ISNUMBER('Raw Data'!C288), IF(_xlfn.XLOOKUP(SMALL('Raw Data'!C288:E288, 2), B293:D293, B293:D293, 0)&gt;0, SMALL('Raw Data'!C288:E288, 2), 0), 0)</f>
        <v>0</v>
      </c>
      <c r="U293">
        <f>IF(ISNUMBER('Raw Data'!C288), IF(_xlfn.XLOOKUP(SMALL('Raw Data'!C288:E288, 3), B293:D293, B293:D293, 0)&gt;0, SMALL('Raw Data'!C288:E288, 3), 0), 0)</f>
        <v>0</v>
      </c>
      <c r="V293">
        <f>IF(AND('Raw Data'!C288&lt;'Raw Data'!E288,'Raw Data'!O288&gt;'Raw Data'!P288),'Raw Data'!C288,IF(AND('Raw Data'!E288&lt;'Raw Data'!C288,'Raw Data'!P288&gt;'Raw Data'!O288),'Raw Data'!E288,0))</f>
        <v>0</v>
      </c>
      <c r="W293">
        <f>IF(AND('Raw Data'!C288&gt;'Raw Data'!E288,'Raw Data'!O288&gt;'Raw Data'!P288),'Raw Data'!C288,IF(AND('Raw Data'!E288&gt;'Raw Data'!C288,'Raw Data'!P288&gt;'Raw Data'!O288),'Raw Data'!E288,0))</f>
        <v>0</v>
      </c>
      <c r="X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Y293">
        <f>IF(AND('Raw Data'!D288&gt;4,'Raw Data'!O288&lt;'Raw Data'!P288),'Raw Data'!K288,IF(AND('Raw Data'!D288&gt;4,'Raw Data'!O288='Raw Data'!P288),0,IF('Raw Data'!O288='Raw Data'!P288,'Raw Data'!D288,0)))</f>
        <v>0</v>
      </c>
      <c r="Z293">
        <f>IF(AND('Raw Data'!D288&lt;4, 'Raw Data'!O288='Raw Data'!P288), 'Raw Data'!D288, 0)</f>
        <v>0</v>
      </c>
      <c r="AA293">
        <f t="shared" si="20"/>
        <v>0</v>
      </c>
      <c r="AB293">
        <f t="shared" si="21"/>
        <v>0</v>
      </c>
      <c r="AC293">
        <f t="shared" si="22"/>
        <v>0</v>
      </c>
    </row>
    <row r="294" spans="1:29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 'Raw Data'!O289&gt;'Raw Data'!P289), 'Raw Data'!C289, 0)</f>
        <v>0</v>
      </c>
      <c r="O294" t="b">
        <f>'Raw Data'!C289&lt;'Raw Data'!E289</f>
        <v>0</v>
      </c>
      <c r="P294">
        <f>IF(AND('Raw Data'!C289&gt;'Raw Data'!E289, 'Raw Data'!O289&gt;'Raw Data'!P289), 'Raw Data'!C289, 0)</f>
        <v>0</v>
      </c>
      <c r="Q294">
        <f>IF(AND('Raw Data'!C289&gt;'Raw Data'!E289, 'Raw Data'!O289&lt;'Raw Data'!P289), 'Raw Data'!E289, 0)</f>
        <v>0</v>
      </c>
      <c r="R294">
        <f>IF(AND('Raw Data'!C289&lt;'Raw Data'!E289, 'Raw Data'!O289&lt;'Raw Data'!P289), 'Raw Data'!E289, 0)</f>
        <v>0</v>
      </c>
      <c r="S294">
        <f>IF(ISNUMBER('Raw Data'!C289), IF(_xlfn.XLOOKUP(SMALL('Raw Data'!C289:E289, 1), B294:D294, B294:D294, 0)&gt;0, SMALL('Raw Data'!C289:E289, 1), 0), 0)</f>
        <v>0</v>
      </c>
      <c r="T294">
        <f>IF(ISNUMBER('Raw Data'!C289), IF(_xlfn.XLOOKUP(SMALL('Raw Data'!C289:E289, 2), B294:D294, B294:D294, 0)&gt;0, SMALL('Raw Data'!C289:E289, 2), 0), 0)</f>
        <v>0</v>
      </c>
      <c r="U294">
        <f>IF(ISNUMBER('Raw Data'!C289), IF(_xlfn.XLOOKUP(SMALL('Raw Data'!C289:E289, 3), B294:D294, B294:D294, 0)&gt;0, SMALL('Raw Data'!C289:E289, 3), 0), 0)</f>
        <v>0</v>
      </c>
      <c r="V294">
        <f>IF(AND('Raw Data'!C289&lt;'Raw Data'!E289,'Raw Data'!O289&gt;'Raw Data'!P289),'Raw Data'!C289,IF(AND('Raw Data'!E289&lt;'Raw Data'!C289,'Raw Data'!P289&gt;'Raw Data'!O289),'Raw Data'!E289,0))</f>
        <v>0</v>
      </c>
      <c r="W294">
        <f>IF(AND('Raw Data'!C289&gt;'Raw Data'!E289,'Raw Data'!O289&gt;'Raw Data'!P289),'Raw Data'!C289,IF(AND('Raw Data'!E289&gt;'Raw Data'!C289,'Raw Data'!P289&gt;'Raw Data'!O289),'Raw Data'!E289,0))</f>
        <v>0</v>
      </c>
      <c r="X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Y294">
        <f>IF(AND('Raw Data'!D289&gt;4,'Raw Data'!O289&lt;'Raw Data'!P289),'Raw Data'!K289,IF(AND('Raw Data'!D289&gt;4,'Raw Data'!O289='Raw Data'!P289),0,IF('Raw Data'!O289='Raw Data'!P289,'Raw Data'!D289,0)))</f>
        <v>0</v>
      </c>
      <c r="Z294">
        <f>IF(AND('Raw Data'!D289&lt;4, 'Raw Data'!O289='Raw Data'!P289), 'Raw Data'!D289, 0)</f>
        <v>0</v>
      </c>
      <c r="AA294">
        <f t="shared" si="20"/>
        <v>0</v>
      </c>
      <c r="AB294">
        <f t="shared" si="21"/>
        <v>0</v>
      </c>
      <c r="AC294">
        <f t="shared" si="22"/>
        <v>0</v>
      </c>
    </row>
    <row r="295" spans="1:29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 'Raw Data'!O290&gt;'Raw Data'!P290), 'Raw Data'!C290, 0)</f>
        <v>0</v>
      </c>
      <c r="O295" t="b">
        <f>'Raw Data'!C290&lt;'Raw Data'!E290</f>
        <v>0</v>
      </c>
      <c r="P295">
        <f>IF(AND('Raw Data'!C290&gt;'Raw Data'!E290, 'Raw Data'!O290&gt;'Raw Data'!P290), 'Raw Data'!C290, 0)</f>
        <v>0</v>
      </c>
      <c r="Q295">
        <f>IF(AND('Raw Data'!C290&gt;'Raw Data'!E290, 'Raw Data'!O290&lt;'Raw Data'!P290), 'Raw Data'!E290, 0)</f>
        <v>0</v>
      </c>
      <c r="R295">
        <f>IF(AND('Raw Data'!C290&lt;'Raw Data'!E290, 'Raw Data'!O290&lt;'Raw Data'!P290), 'Raw Data'!E290, 0)</f>
        <v>0</v>
      </c>
      <c r="S295">
        <f>IF(ISNUMBER('Raw Data'!C290), IF(_xlfn.XLOOKUP(SMALL('Raw Data'!C290:E290, 1), B295:D295, B295:D295, 0)&gt;0, SMALL('Raw Data'!C290:E290, 1), 0), 0)</f>
        <v>0</v>
      </c>
      <c r="T295">
        <f>IF(ISNUMBER('Raw Data'!C290), IF(_xlfn.XLOOKUP(SMALL('Raw Data'!C290:E290, 2), B295:D295, B295:D295, 0)&gt;0, SMALL('Raw Data'!C290:E290, 2), 0), 0)</f>
        <v>0</v>
      </c>
      <c r="U295">
        <f>IF(ISNUMBER('Raw Data'!C290), IF(_xlfn.XLOOKUP(SMALL('Raw Data'!C290:E290, 3), B295:D295, B295:D295, 0)&gt;0, SMALL('Raw Data'!C290:E290, 3), 0), 0)</f>
        <v>0</v>
      </c>
      <c r="V295">
        <f>IF(AND('Raw Data'!C290&lt;'Raw Data'!E290,'Raw Data'!O290&gt;'Raw Data'!P290),'Raw Data'!C290,IF(AND('Raw Data'!E290&lt;'Raw Data'!C290,'Raw Data'!P290&gt;'Raw Data'!O290),'Raw Data'!E290,0))</f>
        <v>0</v>
      </c>
      <c r="W295">
        <f>IF(AND('Raw Data'!C290&gt;'Raw Data'!E290,'Raw Data'!O290&gt;'Raw Data'!P290),'Raw Data'!C290,IF(AND('Raw Data'!E290&gt;'Raw Data'!C290,'Raw Data'!P290&gt;'Raw Data'!O290),'Raw Data'!E290,0))</f>
        <v>0</v>
      </c>
      <c r="X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Y295">
        <f>IF(AND('Raw Data'!D290&gt;4,'Raw Data'!O290&lt;'Raw Data'!P290),'Raw Data'!K290,IF(AND('Raw Data'!D290&gt;4,'Raw Data'!O290='Raw Data'!P290),0,IF('Raw Data'!O290='Raw Data'!P290,'Raw Data'!D290,0)))</f>
        <v>0</v>
      </c>
      <c r="Z295">
        <f>IF(AND('Raw Data'!D290&lt;4, 'Raw Data'!O290='Raw Data'!P290), 'Raw Data'!D290, 0)</f>
        <v>0</v>
      </c>
      <c r="AA295">
        <f t="shared" si="20"/>
        <v>0</v>
      </c>
      <c r="AB295">
        <f t="shared" si="21"/>
        <v>0</v>
      </c>
      <c r="AC295">
        <f t="shared" si="22"/>
        <v>0</v>
      </c>
    </row>
    <row r="296" spans="1:29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 'Raw Data'!O291&gt;'Raw Data'!P291), 'Raw Data'!C291, 0)</f>
        <v>0</v>
      </c>
      <c r="O296" t="b">
        <f>'Raw Data'!C291&lt;'Raw Data'!E291</f>
        <v>0</v>
      </c>
      <c r="P296">
        <f>IF(AND('Raw Data'!C291&gt;'Raw Data'!E291, 'Raw Data'!O291&gt;'Raw Data'!P291), 'Raw Data'!C291, 0)</f>
        <v>0</v>
      </c>
      <c r="Q296">
        <f>IF(AND('Raw Data'!C291&gt;'Raw Data'!E291, 'Raw Data'!O291&lt;'Raw Data'!P291), 'Raw Data'!E291, 0)</f>
        <v>0</v>
      </c>
      <c r="R296">
        <f>IF(AND('Raw Data'!C291&lt;'Raw Data'!E291, 'Raw Data'!O291&lt;'Raw Data'!P291), 'Raw Data'!E291, 0)</f>
        <v>0</v>
      </c>
      <c r="S296">
        <f>IF(ISNUMBER('Raw Data'!C291), IF(_xlfn.XLOOKUP(SMALL('Raw Data'!C291:E291, 1), B296:D296, B296:D296, 0)&gt;0, SMALL('Raw Data'!C291:E291, 1), 0), 0)</f>
        <v>0</v>
      </c>
      <c r="T296">
        <f>IF(ISNUMBER('Raw Data'!C291), IF(_xlfn.XLOOKUP(SMALL('Raw Data'!C291:E291, 2), B296:D296, B296:D296, 0)&gt;0, SMALL('Raw Data'!C291:E291, 2), 0), 0)</f>
        <v>0</v>
      </c>
      <c r="U296">
        <f>IF(ISNUMBER('Raw Data'!C291), IF(_xlfn.XLOOKUP(SMALL('Raw Data'!C291:E291, 3), B296:D296, B296:D296, 0)&gt;0, SMALL('Raw Data'!C291:E291, 3), 0), 0)</f>
        <v>0</v>
      </c>
      <c r="V296">
        <f>IF(AND('Raw Data'!C291&lt;'Raw Data'!E291,'Raw Data'!O291&gt;'Raw Data'!P291),'Raw Data'!C291,IF(AND('Raw Data'!E291&lt;'Raw Data'!C291,'Raw Data'!P291&gt;'Raw Data'!O291),'Raw Data'!E291,0))</f>
        <v>0</v>
      </c>
      <c r="W296">
        <f>IF(AND('Raw Data'!C291&gt;'Raw Data'!E291,'Raw Data'!O291&gt;'Raw Data'!P291),'Raw Data'!C291,IF(AND('Raw Data'!E291&gt;'Raw Data'!C291,'Raw Data'!P291&gt;'Raw Data'!O291),'Raw Data'!E291,0))</f>
        <v>0</v>
      </c>
      <c r="X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Y296">
        <f>IF(AND('Raw Data'!D291&gt;4,'Raw Data'!O291&lt;'Raw Data'!P291),'Raw Data'!K291,IF(AND('Raw Data'!D291&gt;4,'Raw Data'!O291='Raw Data'!P291),0,IF('Raw Data'!O291='Raw Data'!P291,'Raw Data'!D291,0)))</f>
        <v>0</v>
      </c>
      <c r="Z296">
        <f>IF(AND('Raw Data'!D291&lt;4, 'Raw Data'!O291='Raw Data'!P291), 'Raw Data'!D291, 0)</f>
        <v>0</v>
      </c>
      <c r="AA296">
        <f t="shared" si="20"/>
        <v>0</v>
      </c>
      <c r="AB296">
        <f t="shared" si="21"/>
        <v>0</v>
      </c>
      <c r="AC296">
        <f t="shared" si="22"/>
        <v>0</v>
      </c>
    </row>
    <row r="297" spans="1:29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 'Raw Data'!O292&gt;'Raw Data'!P292), 'Raw Data'!C292, 0)</f>
        <v>0</v>
      </c>
      <c r="O297" t="b">
        <f>'Raw Data'!C292&lt;'Raw Data'!E292</f>
        <v>0</v>
      </c>
      <c r="P297">
        <f>IF(AND('Raw Data'!C292&gt;'Raw Data'!E292, 'Raw Data'!O292&gt;'Raw Data'!P292), 'Raw Data'!C292, 0)</f>
        <v>0</v>
      </c>
      <c r="Q297">
        <f>IF(AND('Raw Data'!C292&gt;'Raw Data'!E292, 'Raw Data'!O292&lt;'Raw Data'!P292), 'Raw Data'!E292, 0)</f>
        <v>0</v>
      </c>
      <c r="R297">
        <f>IF(AND('Raw Data'!C292&lt;'Raw Data'!E292, 'Raw Data'!O292&lt;'Raw Data'!P292), 'Raw Data'!E292, 0)</f>
        <v>0</v>
      </c>
      <c r="S297">
        <f>IF(ISNUMBER('Raw Data'!C292), IF(_xlfn.XLOOKUP(SMALL('Raw Data'!C292:E292, 1), B297:D297, B297:D297, 0)&gt;0, SMALL('Raw Data'!C292:E292, 1), 0), 0)</f>
        <v>0</v>
      </c>
      <c r="T297">
        <f>IF(ISNUMBER('Raw Data'!C292), IF(_xlfn.XLOOKUP(SMALL('Raw Data'!C292:E292, 2), B297:D297, B297:D297, 0)&gt;0, SMALL('Raw Data'!C292:E292, 2), 0), 0)</f>
        <v>0</v>
      </c>
      <c r="U297">
        <f>IF(ISNUMBER('Raw Data'!C292), IF(_xlfn.XLOOKUP(SMALL('Raw Data'!C292:E292, 3), B297:D297, B297:D297, 0)&gt;0, SMALL('Raw Data'!C292:E292, 3), 0), 0)</f>
        <v>0</v>
      </c>
      <c r="V297">
        <f>IF(AND('Raw Data'!C292&lt;'Raw Data'!E292,'Raw Data'!O292&gt;'Raw Data'!P292),'Raw Data'!C292,IF(AND('Raw Data'!E292&lt;'Raw Data'!C292,'Raw Data'!P292&gt;'Raw Data'!O292),'Raw Data'!E292,0))</f>
        <v>0</v>
      </c>
      <c r="W297">
        <f>IF(AND('Raw Data'!C292&gt;'Raw Data'!E292,'Raw Data'!O292&gt;'Raw Data'!P292),'Raw Data'!C292,IF(AND('Raw Data'!E292&gt;'Raw Data'!C292,'Raw Data'!P292&gt;'Raw Data'!O292),'Raw Data'!E292,0))</f>
        <v>0</v>
      </c>
      <c r="X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Y297">
        <f>IF(AND('Raw Data'!D292&gt;4,'Raw Data'!O292&lt;'Raw Data'!P292),'Raw Data'!K292,IF(AND('Raw Data'!D292&gt;4,'Raw Data'!O292='Raw Data'!P292),0,IF('Raw Data'!O292='Raw Data'!P292,'Raw Data'!D292,0)))</f>
        <v>0</v>
      </c>
      <c r="Z297">
        <f>IF(AND('Raw Data'!D292&lt;4, 'Raw Data'!O292='Raw Data'!P292), 'Raw Data'!D292, 0)</f>
        <v>0</v>
      </c>
      <c r="AA297">
        <f t="shared" si="20"/>
        <v>0</v>
      </c>
      <c r="AB297">
        <f t="shared" si="21"/>
        <v>0</v>
      </c>
      <c r="AC297">
        <f t="shared" si="22"/>
        <v>0</v>
      </c>
    </row>
    <row r="298" spans="1:29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 'Raw Data'!O293&gt;'Raw Data'!P293), 'Raw Data'!C293, 0)</f>
        <v>0</v>
      </c>
      <c r="O298" t="b">
        <f>'Raw Data'!C293&lt;'Raw Data'!E293</f>
        <v>0</v>
      </c>
      <c r="P298">
        <f>IF(AND('Raw Data'!C293&gt;'Raw Data'!E293, 'Raw Data'!O293&gt;'Raw Data'!P293), 'Raw Data'!C293, 0)</f>
        <v>0</v>
      </c>
      <c r="Q298">
        <f>IF(AND('Raw Data'!C293&gt;'Raw Data'!E293, 'Raw Data'!O293&lt;'Raw Data'!P293), 'Raw Data'!E293, 0)</f>
        <v>0</v>
      </c>
      <c r="R298">
        <f>IF(AND('Raw Data'!C293&lt;'Raw Data'!E293, 'Raw Data'!O293&lt;'Raw Data'!P293), 'Raw Data'!E293, 0)</f>
        <v>0</v>
      </c>
      <c r="S298">
        <f>IF(ISNUMBER('Raw Data'!C293), IF(_xlfn.XLOOKUP(SMALL('Raw Data'!C293:E293, 1), B298:D298, B298:D298, 0)&gt;0, SMALL('Raw Data'!C293:E293, 1), 0), 0)</f>
        <v>0</v>
      </c>
      <c r="T298">
        <f>IF(ISNUMBER('Raw Data'!C293), IF(_xlfn.XLOOKUP(SMALL('Raw Data'!C293:E293, 2), B298:D298, B298:D298, 0)&gt;0, SMALL('Raw Data'!C293:E293, 2), 0), 0)</f>
        <v>0</v>
      </c>
      <c r="U298">
        <f>IF(ISNUMBER('Raw Data'!C293), IF(_xlfn.XLOOKUP(SMALL('Raw Data'!C293:E293, 3), B298:D298, B298:D298, 0)&gt;0, SMALL('Raw Data'!C293:E293, 3), 0), 0)</f>
        <v>0</v>
      </c>
      <c r="V298">
        <f>IF(AND('Raw Data'!C293&lt;'Raw Data'!E293,'Raw Data'!O293&gt;'Raw Data'!P293),'Raw Data'!C293,IF(AND('Raw Data'!E293&lt;'Raw Data'!C293,'Raw Data'!P293&gt;'Raw Data'!O293),'Raw Data'!E293,0))</f>
        <v>0</v>
      </c>
      <c r="W298">
        <f>IF(AND('Raw Data'!C293&gt;'Raw Data'!E293,'Raw Data'!O293&gt;'Raw Data'!P293),'Raw Data'!C293,IF(AND('Raw Data'!E293&gt;'Raw Data'!C293,'Raw Data'!P293&gt;'Raw Data'!O293),'Raw Data'!E293,0))</f>
        <v>0</v>
      </c>
      <c r="X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Y298">
        <f>IF(AND('Raw Data'!D293&gt;4,'Raw Data'!O293&lt;'Raw Data'!P293),'Raw Data'!K293,IF(AND('Raw Data'!D293&gt;4,'Raw Data'!O293='Raw Data'!P293),0,IF('Raw Data'!O293='Raw Data'!P293,'Raw Data'!D293,0)))</f>
        <v>0</v>
      </c>
      <c r="Z298">
        <f>IF(AND('Raw Data'!D293&lt;4, 'Raw Data'!O293='Raw Data'!P293), 'Raw Data'!D293, 0)</f>
        <v>0</v>
      </c>
      <c r="AA298">
        <f t="shared" si="20"/>
        <v>0</v>
      </c>
      <c r="AB298">
        <f t="shared" si="21"/>
        <v>0</v>
      </c>
      <c r="AC298">
        <f t="shared" si="22"/>
        <v>0</v>
      </c>
    </row>
    <row r="299" spans="1:29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 'Raw Data'!O294&gt;'Raw Data'!P294), 'Raw Data'!C294, 0)</f>
        <v>0</v>
      </c>
      <c r="O299" t="b">
        <f>'Raw Data'!C294&lt;'Raw Data'!E294</f>
        <v>0</v>
      </c>
      <c r="P299">
        <f>IF(AND('Raw Data'!C294&gt;'Raw Data'!E294, 'Raw Data'!O294&gt;'Raw Data'!P294), 'Raw Data'!C294, 0)</f>
        <v>0</v>
      </c>
      <c r="Q299">
        <f>IF(AND('Raw Data'!C294&gt;'Raw Data'!E294, 'Raw Data'!O294&lt;'Raw Data'!P294), 'Raw Data'!E294, 0)</f>
        <v>0</v>
      </c>
      <c r="R299">
        <f>IF(AND('Raw Data'!C294&lt;'Raw Data'!E294, 'Raw Data'!O294&lt;'Raw Data'!P294), 'Raw Data'!E294, 0)</f>
        <v>0</v>
      </c>
      <c r="S299">
        <f>IF(ISNUMBER('Raw Data'!C294), IF(_xlfn.XLOOKUP(SMALL('Raw Data'!C294:E294, 1), B299:D299, B299:D299, 0)&gt;0, SMALL('Raw Data'!C294:E294, 1), 0), 0)</f>
        <v>0</v>
      </c>
      <c r="T299">
        <f>IF(ISNUMBER('Raw Data'!C294), IF(_xlfn.XLOOKUP(SMALL('Raw Data'!C294:E294, 2), B299:D299, B299:D299, 0)&gt;0, SMALL('Raw Data'!C294:E294, 2), 0), 0)</f>
        <v>0</v>
      </c>
      <c r="U299">
        <f>IF(ISNUMBER('Raw Data'!C294), IF(_xlfn.XLOOKUP(SMALL('Raw Data'!C294:E294, 3), B299:D299, B299:D299, 0)&gt;0, SMALL('Raw Data'!C294:E294, 3), 0), 0)</f>
        <v>0</v>
      </c>
      <c r="V299">
        <f>IF(AND('Raw Data'!C294&lt;'Raw Data'!E294,'Raw Data'!O294&gt;'Raw Data'!P294),'Raw Data'!C294,IF(AND('Raw Data'!E294&lt;'Raw Data'!C294,'Raw Data'!P294&gt;'Raw Data'!O294),'Raw Data'!E294,0))</f>
        <v>0</v>
      </c>
      <c r="W299">
        <f>IF(AND('Raw Data'!C294&gt;'Raw Data'!E294,'Raw Data'!O294&gt;'Raw Data'!P294),'Raw Data'!C294,IF(AND('Raw Data'!E294&gt;'Raw Data'!C294,'Raw Data'!P294&gt;'Raw Data'!O294),'Raw Data'!E294,0))</f>
        <v>0</v>
      </c>
      <c r="X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Y299">
        <f>IF(AND('Raw Data'!D294&gt;4,'Raw Data'!O294&lt;'Raw Data'!P294),'Raw Data'!K294,IF(AND('Raw Data'!D294&gt;4,'Raw Data'!O294='Raw Data'!P294),0,IF('Raw Data'!O294='Raw Data'!P294,'Raw Data'!D294,0)))</f>
        <v>0</v>
      </c>
      <c r="Z299">
        <f>IF(AND('Raw Data'!D294&lt;4, 'Raw Data'!O294='Raw Data'!P294), 'Raw Data'!D294, 0)</f>
        <v>0</v>
      </c>
      <c r="AA299">
        <f t="shared" si="20"/>
        <v>0</v>
      </c>
      <c r="AB299">
        <f t="shared" si="21"/>
        <v>0</v>
      </c>
      <c r="AC299">
        <f t="shared" si="22"/>
        <v>0</v>
      </c>
    </row>
    <row r="300" spans="1:29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 'Raw Data'!O295&gt;'Raw Data'!P295), 'Raw Data'!C295, 0)</f>
        <v>0</v>
      </c>
      <c r="O300" t="b">
        <f>'Raw Data'!C295&lt;'Raw Data'!E295</f>
        <v>0</v>
      </c>
      <c r="P300">
        <f>IF(AND('Raw Data'!C295&gt;'Raw Data'!E295, 'Raw Data'!O295&gt;'Raw Data'!P295), 'Raw Data'!C295, 0)</f>
        <v>0</v>
      </c>
      <c r="Q300">
        <f>IF(AND('Raw Data'!C295&gt;'Raw Data'!E295, 'Raw Data'!O295&lt;'Raw Data'!P295), 'Raw Data'!E295, 0)</f>
        <v>0</v>
      </c>
      <c r="R300">
        <f>IF(AND('Raw Data'!C295&lt;'Raw Data'!E295, 'Raw Data'!O295&lt;'Raw Data'!P295), 'Raw Data'!E295, 0)</f>
        <v>0</v>
      </c>
      <c r="S300">
        <f>IF(ISNUMBER('Raw Data'!C295), IF(_xlfn.XLOOKUP(SMALL('Raw Data'!C295:E295, 1), B300:D300, B300:D300, 0)&gt;0, SMALL('Raw Data'!C295:E295, 1), 0), 0)</f>
        <v>0</v>
      </c>
      <c r="T300">
        <f>IF(ISNUMBER('Raw Data'!C295), IF(_xlfn.XLOOKUP(SMALL('Raw Data'!C295:E295, 2), B300:D300, B300:D300, 0)&gt;0, SMALL('Raw Data'!C295:E295, 2), 0), 0)</f>
        <v>0</v>
      </c>
      <c r="U300">
        <f>IF(ISNUMBER('Raw Data'!C295), IF(_xlfn.XLOOKUP(SMALL('Raw Data'!C295:E295, 3), B300:D300, B300:D300, 0)&gt;0, SMALL('Raw Data'!C295:E295, 3), 0), 0)</f>
        <v>0</v>
      </c>
      <c r="V300">
        <f>IF(AND('Raw Data'!C295&lt;'Raw Data'!E295,'Raw Data'!O295&gt;'Raw Data'!P295),'Raw Data'!C295,IF(AND('Raw Data'!E295&lt;'Raw Data'!C295,'Raw Data'!P295&gt;'Raw Data'!O295),'Raw Data'!E295,0))</f>
        <v>0</v>
      </c>
      <c r="W300">
        <f>IF(AND('Raw Data'!C295&gt;'Raw Data'!E295,'Raw Data'!O295&gt;'Raw Data'!P295),'Raw Data'!C295,IF(AND('Raw Data'!E295&gt;'Raw Data'!C295,'Raw Data'!P295&gt;'Raw Data'!O295),'Raw Data'!E295,0))</f>
        <v>0</v>
      </c>
      <c r="X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Y300">
        <f>IF(AND('Raw Data'!D295&gt;4,'Raw Data'!O295&lt;'Raw Data'!P295),'Raw Data'!K295,IF(AND('Raw Data'!D295&gt;4,'Raw Data'!O295='Raw Data'!P295),0,IF('Raw Data'!O295='Raw Data'!P295,'Raw Data'!D295,0)))</f>
        <v>0</v>
      </c>
      <c r="Z300">
        <f>IF(AND('Raw Data'!D295&lt;4, 'Raw Data'!O295='Raw Data'!P295), 'Raw Data'!D295, 0)</f>
        <v>0</v>
      </c>
      <c r="AA300">
        <f t="shared" si="20"/>
        <v>0</v>
      </c>
      <c r="AB300">
        <f t="shared" si="21"/>
        <v>0</v>
      </c>
      <c r="AC300">
        <f t="shared" si="22"/>
        <v>0</v>
      </c>
    </row>
    <row r="301" spans="1:29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 'Raw Data'!O296&gt;'Raw Data'!P296), 'Raw Data'!C296, 0)</f>
        <v>0</v>
      </c>
      <c r="O301" t="b">
        <f>'Raw Data'!C296&lt;'Raw Data'!E296</f>
        <v>0</v>
      </c>
      <c r="P301">
        <f>IF(AND('Raw Data'!C296&gt;'Raw Data'!E296, 'Raw Data'!O296&gt;'Raw Data'!P296), 'Raw Data'!C296, 0)</f>
        <v>0</v>
      </c>
      <c r="Q301">
        <f>IF(AND('Raw Data'!C296&gt;'Raw Data'!E296, 'Raw Data'!O296&lt;'Raw Data'!P296), 'Raw Data'!E296, 0)</f>
        <v>0</v>
      </c>
      <c r="R301">
        <f>IF(AND('Raw Data'!C296&lt;'Raw Data'!E296, 'Raw Data'!O296&lt;'Raw Data'!P296), 'Raw Data'!E296, 0)</f>
        <v>0</v>
      </c>
      <c r="S301">
        <f>IF(ISNUMBER('Raw Data'!C296), IF(_xlfn.XLOOKUP(SMALL('Raw Data'!C296:E296, 1), B301:D301, B301:D301, 0)&gt;0, SMALL('Raw Data'!C296:E296, 1), 0), 0)</f>
        <v>0</v>
      </c>
      <c r="T301">
        <f>IF(ISNUMBER('Raw Data'!C296), IF(_xlfn.XLOOKUP(SMALL('Raw Data'!C296:E296, 2), B301:D301, B301:D301, 0)&gt;0, SMALL('Raw Data'!C296:E296, 2), 0), 0)</f>
        <v>0</v>
      </c>
      <c r="U301">
        <f>IF(ISNUMBER('Raw Data'!C296), IF(_xlfn.XLOOKUP(SMALL('Raw Data'!C296:E296, 3), B301:D301, B301:D301, 0)&gt;0, SMALL('Raw Data'!C296:E296, 3), 0), 0)</f>
        <v>0</v>
      </c>
      <c r="V301">
        <f>IF(AND('Raw Data'!C296&lt;'Raw Data'!E296,'Raw Data'!O296&gt;'Raw Data'!P296),'Raw Data'!C296,IF(AND('Raw Data'!E296&lt;'Raw Data'!C296,'Raw Data'!P296&gt;'Raw Data'!O296),'Raw Data'!E296,0))</f>
        <v>0</v>
      </c>
      <c r="W301">
        <f>IF(AND('Raw Data'!C296&gt;'Raw Data'!E296,'Raw Data'!O296&gt;'Raw Data'!P296),'Raw Data'!C296,IF(AND('Raw Data'!E296&gt;'Raw Data'!C296,'Raw Data'!P296&gt;'Raw Data'!O296),'Raw Data'!E296,0))</f>
        <v>0</v>
      </c>
      <c r="X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Y301">
        <f>IF(AND('Raw Data'!D296&gt;4,'Raw Data'!O296&lt;'Raw Data'!P296),'Raw Data'!K296,IF(AND('Raw Data'!D296&gt;4,'Raw Data'!O296='Raw Data'!P296),0,IF('Raw Data'!O296='Raw Data'!P296,'Raw Data'!D296,0)))</f>
        <v>0</v>
      </c>
      <c r="Z301">
        <f>IF(AND('Raw Data'!D296&lt;4, 'Raw Data'!O296='Raw Data'!P296), 'Raw Data'!D296, 0)</f>
        <v>0</v>
      </c>
      <c r="AA301">
        <f t="shared" si="20"/>
        <v>0</v>
      </c>
      <c r="AB301">
        <f t="shared" si="21"/>
        <v>0</v>
      </c>
      <c r="AC301">
        <f t="shared" si="22"/>
        <v>0</v>
      </c>
    </row>
    <row r="302" spans="1:29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 'Raw Data'!O297&gt;'Raw Data'!P297), 'Raw Data'!C297, 0)</f>
        <v>0</v>
      </c>
      <c r="O302" t="b">
        <f>'Raw Data'!C297&lt;'Raw Data'!E297</f>
        <v>0</v>
      </c>
      <c r="P302">
        <f>IF(AND('Raw Data'!C297&gt;'Raw Data'!E297, 'Raw Data'!O297&gt;'Raw Data'!P297), 'Raw Data'!C297, 0)</f>
        <v>0</v>
      </c>
      <c r="Q302">
        <f>IF(AND('Raw Data'!C297&gt;'Raw Data'!E297, 'Raw Data'!O297&lt;'Raw Data'!P297), 'Raw Data'!E297, 0)</f>
        <v>0</v>
      </c>
      <c r="R302">
        <f>IF(AND('Raw Data'!C297&lt;'Raw Data'!E297, 'Raw Data'!O297&lt;'Raw Data'!P297), 'Raw Data'!E297, 0)</f>
        <v>0</v>
      </c>
      <c r="S302">
        <f>IF(ISNUMBER('Raw Data'!C297), IF(_xlfn.XLOOKUP(SMALL('Raw Data'!C297:E297, 1), B302:D302, B302:D302, 0)&gt;0, SMALL('Raw Data'!C297:E297, 1), 0), 0)</f>
        <v>0</v>
      </c>
      <c r="T302">
        <f>IF(ISNUMBER('Raw Data'!C297), IF(_xlfn.XLOOKUP(SMALL('Raw Data'!C297:E297, 2), B302:D302, B302:D302, 0)&gt;0, SMALL('Raw Data'!C297:E297, 2), 0), 0)</f>
        <v>0</v>
      </c>
      <c r="U302">
        <f>IF(ISNUMBER('Raw Data'!C297), IF(_xlfn.XLOOKUP(SMALL('Raw Data'!C297:E297, 3), B302:D302, B302:D302, 0)&gt;0, SMALL('Raw Data'!C297:E297, 3), 0), 0)</f>
        <v>0</v>
      </c>
      <c r="V302">
        <f>IF(AND('Raw Data'!C297&lt;'Raw Data'!E297,'Raw Data'!O297&gt;'Raw Data'!P297),'Raw Data'!C297,IF(AND('Raw Data'!E297&lt;'Raw Data'!C297,'Raw Data'!P297&gt;'Raw Data'!O297),'Raw Data'!E297,0))</f>
        <v>0</v>
      </c>
      <c r="W302">
        <f>IF(AND('Raw Data'!C297&gt;'Raw Data'!E297,'Raw Data'!O297&gt;'Raw Data'!P297),'Raw Data'!C297,IF(AND('Raw Data'!E297&gt;'Raw Data'!C297,'Raw Data'!P297&gt;'Raw Data'!O297),'Raw Data'!E297,0))</f>
        <v>0</v>
      </c>
      <c r="X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Y302">
        <f>IF(AND('Raw Data'!D297&gt;4,'Raw Data'!O297&lt;'Raw Data'!P297),'Raw Data'!K297,IF(AND('Raw Data'!D297&gt;4,'Raw Data'!O297='Raw Data'!P297),0,IF('Raw Data'!O297='Raw Data'!P297,'Raw Data'!D297,0)))</f>
        <v>0</v>
      </c>
      <c r="Z302">
        <f>IF(AND('Raw Data'!D297&lt;4, 'Raw Data'!O297='Raw Data'!P297), 'Raw Data'!D297, 0)</f>
        <v>0</v>
      </c>
      <c r="AA302">
        <f t="shared" si="20"/>
        <v>0</v>
      </c>
      <c r="AB302">
        <f t="shared" si="21"/>
        <v>0</v>
      </c>
      <c r="AC302">
        <f t="shared" si="22"/>
        <v>0</v>
      </c>
    </row>
    <row r="303" spans="1:29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 'Raw Data'!O298&gt;'Raw Data'!P298), 'Raw Data'!C298, 0)</f>
        <v>0</v>
      </c>
      <c r="O303" t="b">
        <f>'Raw Data'!C298&lt;'Raw Data'!E298</f>
        <v>0</v>
      </c>
      <c r="P303">
        <f>IF(AND('Raw Data'!C298&gt;'Raw Data'!E298, 'Raw Data'!O298&gt;'Raw Data'!P298), 'Raw Data'!C298, 0)</f>
        <v>0</v>
      </c>
      <c r="Q303">
        <f>IF(AND('Raw Data'!C298&gt;'Raw Data'!E298, 'Raw Data'!O298&lt;'Raw Data'!P298), 'Raw Data'!E298, 0)</f>
        <v>0</v>
      </c>
      <c r="R303">
        <f>IF(AND('Raw Data'!C298&lt;'Raw Data'!E298, 'Raw Data'!O298&lt;'Raw Data'!P298), 'Raw Data'!E298, 0)</f>
        <v>0</v>
      </c>
      <c r="S303">
        <f>IF(ISNUMBER('Raw Data'!C298), IF(_xlfn.XLOOKUP(SMALL('Raw Data'!C298:E298, 1), B303:D303, B303:D303, 0)&gt;0, SMALL('Raw Data'!C298:E298, 1), 0), 0)</f>
        <v>0</v>
      </c>
      <c r="T303">
        <f>IF(ISNUMBER('Raw Data'!C298), IF(_xlfn.XLOOKUP(SMALL('Raw Data'!C298:E298, 2), B303:D303, B303:D303, 0)&gt;0, SMALL('Raw Data'!C298:E298, 2), 0), 0)</f>
        <v>0</v>
      </c>
      <c r="U303">
        <f>IF(ISNUMBER('Raw Data'!C298), IF(_xlfn.XLOOKUP(SMALL('Raw Data'!C298:E298, 3), B303:D303, B303:D303, 0)&gt;0, SMALL('Raw Data'!C298:E298, 3), 0), 0)</f>
        <v>0</v>
      </c>
      <c r="V303">
        <f>IF(AND('Raw Data'!C298&lt;'Raw Data'!E298,'Raw Data'!O298&gt;'Raw Data'!P298),'Raw Data'!C298,IF(AND('Raw Data'!E298&lt;'Raw Data'!C298,'Raw Data'!P298&gt;'Raw Data'!O298),'Raw Data'!E298,0))</f>
        <v>0</v>
      </c>
      <c r="W303">
        <f>IF(AND('Raw Data'!C298&gt;'Raw Data'!E298,'Raw Data'!O298&gt;'Raw Data'!P298),'Raw Data'!C298,IF(AND('Raw Data'!E298&gt;'Raw Data'!C298,'Raw Data'!P298&gt;'Raw Data'!O298),'Raw Data'!E298,0))</f>
        <v>0</v>
      </c>
      <c r="X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Y303">
        <f>IF(AND('Raw Data'!D298&gt;4,'Raw Data'!O298&lt;'Raw Data'!P298),'Raw Data'!K298,IF(AND('Raw Data'!D298&gt;4,'Raw Data'!O298='Raw Data'!P298),0,IF('Raw Data'!O298='Raw Data'!P298,'Raw Data'!D298,0)))</f>
        <v>0</v>
      </c>
      <c r="Z303">
        <f>IF(AND('Raw Data'!D298&lt;4, 'Raw Data'!O298='Raw Data'!P298), 'Raw Data'!D298, 0)</f>
        <v>0</v>
      </c>
      <c r="AA303">
        <f t="shared" si="20"/>
        <v>0</v>
      </c>
      <c r="AB303">
        <f t="shared" si="21"/>
        <v>0</v>
      </c>
      <c r="AC303">
        <f t="shared" si="22"/>
        <v>0</v>
      </c>
    </row>
    <row r="304" spans="1:29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 'Raw Data'!O299&gt;'Raw Data'!P299), 'Raw Data'!C299, 0)</f>
        <v>0</v>
      </c>
      <c r="O304" t="b">
        <f>'Raw Data'!C299&lt;'Raw Data'!E299</f>
        <v>0</v>
      </c>
      <c r="P304">
        <f>IF(AND('Raw Data'!C299&gt;'Raw Data'!E299, 'Raw Data'!O299&gt;'Raw Data'!P299), 'Raw Data'!C299, 0)</f>
        <v>0</v>
      </c>
      <c r="Q304">
        <f>IF(AND('Raw Data'!C299&gt;'Raw Data'!E299, 'Raw Data'!O299&lt;'Raw Data'!P299), 'Raw Data'!E299, 0)</f>
        <v>0</v>
      </c>
      <c r="R304">
        <f>IF(AND('Raw Data'!C299&lt;'Raw Data'!E299, 'Raw Data'!O299&lt;'Raw Data'!P299), 'Raw Data'!E299, 0)</f>
        <v>0</v>
      </c>
      <c r="S304">
        <f>IF(ISNUMBER('Raw Data'!C299), IF(_xlfn.XLOOKUP(SMALL('Raw Data'!C299:E299, 1), B304:D304, B304:D304, 0)&gt;0, SMALL('Raw Data'!C299:E299, 1), 0), 0)</f>
        <v>0</v>
      </c>
      <c r="T304">
        <f>IF(ISNUMBER('Raw Data'!C299), IF(_xlfn.XLOOKUP(SMALL('Raw Data'!C299:E299, 2), B304:D304, B304:D304, 0)&gt;0, SMALL('Raw Data'!C299:E299, 2), 0), 0)</f>
        <v>0</v>
      </c>
      <c r="U304">
        <f>IF(ISNUMBER('Raw Data'!C299), IF(_xlfn.XLOOKUP(SMALL('Raw Data'!C299:E299, 3), B304:D304, B304:D304, 0)&gt;0, SMALL('Raw Data'!C299:E299, 3), 0), 0)</f>
        <v>0</v>
      </c>
      <c r="V304">
        <f>IF(AND('Raw Data'!C299&lt;'Raw Data'!E299,'Raw Data'!O299&gt;'Raw Data'!P299),'Raw Data'!C299,IF(AND('Raw Data'!E299&lt;'Raw Data'!C299,'Raw Data'!P299&gt;'Raw Data'!O299),'Raw Data'!E299,0))</f>
        <v>0</v>
      </c>
      <c r="W304">
        <f>IF(AND('Raw Data'!C299&gt;'Raw Data'!E299,'Raw Data'!O299&gt;'Raw Data'!P299),'Raw Data'!C299,IF(AND('Raw Data'!E299&gt;'Raw Data'!C299,'Raw Data'!P299&gt;'Raw Data'!O299),'Raw Data'!E299,0))</f>
        <v>0</v>
      </c>
      <c r="X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Y304">
        <f>IF(AND('Raw Data'!D299&gt;4,'Raw Data'!O299&lt;'Raw Data'!P299),'Raw Data'!K299,IF(AND('Raw Data'!D299&gt;4,'Raw Data'!O299='Raw Data'!P299),0,IF('Raw Data'!O299='Raw Data'!P299,'Raw Data'!D299,0)))</f>
        <v>0</v>
      </c>
      <c r="Z304">
        <f>IF(AND('Raw Data'!D299&lt;4, 'Raw Data'!O299='Raw Data'!P299), 'Raw Data'!D299, 0)</f>
        <v>0</v>
      </c>
      <c r="AA304">
        <f t="shared" si="20"/>
        <v>0</v>
      </c>
      <c r="AB304">
        <f t="shared" si="21"/>
        <v>0</v>
      </c>
      <c r="AC304">
        <f t="shared" si="22"/>
        <v>0</v>
      </c>
    </row>
    <row r="305" spans="1:29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 'Raw Data'!O300&gt;'Raw Data'!P300), 'Raw Data'!C300, 0)</f>
        <v>0</v>
      </c>
      <c r="O305" t="b">
        <f>'Raw Data'!C300&lt;'Raw Data'!E300</f>
        <v>0</v>
      </c>
      <c r="P305">
        <f>IF(AND('Raw Data'!C300&gt;'Raw Data'!E300, 'Raw Data'!O300&gt;'Raw Data'!P300), 'Raw Data'!C300, 0)</f>
        <v>0</v>
      </c>
      <c r="Q305">
        <f>IF(AND('Raw Data'!C300&gt;'Raw Data'!E300, 'Raw Data'!O300&lt;'Raw Data'!P300), 'Raw Data'!E300, 0)</f>
        <v>0</v>
      </c>
      <c r="R305">
        <f>IF(AND('Raw Data'!C300&lt;'Raw Data'!E300, 'Raw Data'!O300&lt;'Raw Data'!P300), 'Raw Data'!E300, 0)</f>
        <v>0</v>
      </c>
      <c r="S305">
        <f>IF(ISNUMBER('Raw Data'!C300), IF(_xlfn.XLOOKUP(SMALL('Raw Data'!C300:E300, 1), B305:D305, B305:D305, 0)&gt;0, SMALL('Raw Data'!C300:E300, 1), 0), 0)</f>
        <v>0</v>
      </c>
      <c r="T305">
        <f>IF(ISNUMBER('Raw Data'!C300), IF(_xlfn.XLOOKUP(SMALL('Raw Data'!C300:E300, 2), B305:D305, B305:D305, 0)&gt;0, SMALL('Raw Data'!C300:E300, 2), 0), 0)</f>
        <v>0</v>
      </c>
      <c r="U305">
        <f>IF(ISNUMBER('Raw Data'!C300), IF(_xlfn.XLOOKUP(SMALL('Raw Data'!C300:E300, 3), B305:D305, B305:D305, 0)&gt;0, SMALL('Raw Data'!C300:E300, 3), 0), 0)</f>
        <v>0</v>
      </c>
      <c r="V305">
        <f>IF(AND('Raw Data'!C300&lt;'Raw Data'!E300,'Raw Data'!O300&gt;'Raw Data'!P300),'Raw Data'!C300,IF(AND('Raw Data'!E300&lt;'Raw Data'!C300,'Raw Data'!P300&gt;'Raw Data'!O300),'Raw Data'!E300,0))</f>
        <v>0</v>
      </c>
      <c r="W305">
        <f>IF(AND('Raw Data'!C300&gt;'Raw Data'!E300,'Raw Data'!O300&gt;'Raw Data'!P300),'Raw Data'!C300,IF(AND('Raw Data'!E300&gt;'Raw Data'!C300,'Raw Data'!P300&gt;'Raw Data'!O300),'Raw Data'!E300,0))</f>
        <v>0</v>
      </c>
      <c r="X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Y305">
        <f>IF(AND('Raw Data'!D300&gt;4,'Raw Data'!O300&lt;'Raw Data'!P300),'Raw Data'!K300,IF(AND('Raw Data'!D300&gt;4,'Raw Data'!O300='Raw Data'!P300),0,IF('Raw Data'!O300='Raw Data'!P300,'Raw Data'!D300,0)))</f>
        <v>0</v>
      </c>
      <c r="Z305">
        <f>IF(AND('Raw Data'!D300&lt;4, 'Raw Data'!O300='Raw Data'!P300), 'Raw Data'!D300, 0)</f>
        <v>0</v>
      </c>
      <c r="AA305">
        <f t="shared" si="20"/>
        <v>0</v>
      </c>
      <c r="AB305">
        <f t="shared" si="21"/>
        <v>0</v>
      </c>
      <c r="AC305">
        <f t="shared" si="22"/>
        <v>0</v>
      </c>
    </row>
    <row r="306" spans="1:29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 'Raw Data'!O301&gt;'Raw Data'!P301), 'Raw Data'!C301, 0)</f>
        <v>0</v>
      </c>
      <c r="O306" t="b">
        <f>'Raw Data'!C301&lt;'Raw Data'!E301</f>
        <v>0</v>
      </c>
      <c r="P306">
        <f>IF(AND('Raw Data'!C301&gt;'Raw Data'!E301, 'Raw Data'!O301&gt;'Raw Data'!P301), 'Raw Data'!C301, 0)</f>
        <v>0</v>
      </c>
      <c r="Q306">
        <f>IF(AND('Raw Data'!C301&gt;'Raw Data'!E301, 'Raw Data'!O301&lt;'Raw Data'!P301), 'Raw Data'!E301, 0)</f>
        <v>0</v>
      </c>
      <c r="R306">
        <f>IF(AND('Raw Data'!C301&lt;'Raw Data'!E301, 'Raw Data'!O301&lt;'Raw Data'!P301), 'Raw Data'!E301, 0)</f>
        <v>0</v>
      </c>
      <c r="S306">
        <f>IF(ISNUMBER('Raw Data'!C301), IF(_xlfn.XLOOKUP(SMALL('Raw Data'!C301:E301, 1), B306:D306, B306:D306, 0)&gt;0, SMALL('Raw Data'!C301:E301, 1), 0), 0)</f>
        <v>0</v>
      </c>
      <c r="T306">
        <f>IF(ISNUMBER('Raw Data'!C301), IF(_xlfn.XLOOKUP(SMALL('Raw Data'!C301:E301, 2), B306:D306, B306:D306, 0)&gt;0, SMALL('Raw Data'!C301:E301, 2), 0), 0)</f>
        <v>0</v>
      </c>
      <c r="U306">
        <f>IF(ISNUMBER('Raw Data'!C301), IF(_xlfn.XLOOKUP(SMALL('Raw Data'!C301:E301, 3), B306:D306, B306:D306, 0)&gt;0, SMALL('Raw Data'!C301:E301, 3), 0), 0)</f>
        <v>0</v>
      </c>
      <c r="V306">
        <f>IF(AND('Raw Data'!C301&lt;'Raw Data'!E301,'Raw Data'!O301&gt;'Raw Data'!P301),'Raw Data'!C301,IF(AND('Raw Data'!E301&lt;'Raw Data'!C301,'Raw Data'!P301&gt;'Raw Data'!O301),'Raw Data'!E301,0))</f>
        <v>0</v>
      </c>
      <c r="W306">
        <f>IF(AND('Raw Data'!C301&gt;'Raw Data'!E301,'Raw Data'!O301&gt;'Raw Data'!P301),'Raw Data'!C301,IF(AND('Raw Data'!E301&gt;'Raw Data'!C301,'Raw Data'!P301&gt;'Raw Data'!O301),'Raw Data'!E301,0))</f>
        <v>0</v>
      </c>
      <c r="X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Y306">
        <f>IF(AND('Raw Data'!D301&gt;4,'Raw Data'!O301&lt;'Raw Data'!P301),'Raw Data'!K301,IF(AND('Raw Data'!D301&gt;4,'Raw Data'!O301='Raw Data'!P301),0,IF('Raw Data'!O301='Raw Data'!P301,'Raw Data'!D301,0)))</f>
        <v>0</v>
      </c>
      <c r="Z306">
        <f>IF(AND('Raw Data'!D301&lt;4, 'Raw Data'!O301='Raw Data'!P301), 'Raw Data'!D301, 0)</f>
        <v>0</v>
      </c>
      <c r="AA306">
        <f t="shared" si="20"/>
        <v>0</v>
      </c>
      <c r="AB306">
        <f t="shared" si="21"/>
        <v>0</v>
      </c>
      <c r="AC306">
        <f t="shared" si="22"/>
        <v>0</v>
      </c>
    </row>
    <row r="307" spans="1:29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 'Raw Data'!O302&gt;'Raw Data'!P302), 'Raw Data'!C302, 0)</f>
        <v>0</v>
      </c>
      <c r="O307" t="b">
        <f>'Raw Data'!C302&lt;'Raw Data'!E302</f>
        <v>0</v>
      </c>
      <c r="P307">
        <f>IF(AND('Raw Data'!C302&gt;'Raw Data'!E302, 'Raw Data'!O302&gt;'Raw Data'!P302), 'Raw Data'!C302, 0)</f>
        <v>0</v>
      </c>
      <c r="Q307">
        <f>IF(AND('Raw Data'!C302&gt;'Raw Data'!E302, 'Raw Data'!O302&lt;'Raw Data'!P302), 'Raw Data'!E302, 0)</f>
        <v>0</v>
      </c>
      <c r="R307">
        <f>IF(AND('Raw Data'!C302&lt;'Raw Data'!E302, 'Raw Data'!O302&lt;'Raw Data'!P302), 'Raw Data'!E302, 0)</f>
        <v>0</v>
      </c>
      <c r="S307">
        <f>IF(ISNUMBER('Raw Data'!C302), IF(_xlfn.XLOOKUP(SMALL('Raw Data'!C302:E302, 1), B307:D307, B307:D307, 0)&gt;0, SMALL('Raw Data'!C302:E302, 1), 0), 0)</f>
        <v>0</v>
      </c>
      <c r="T307">
        <f>IF(ISNUMBER('Raw Data'!C302), IF(_xlfn.XLOOKUP(SMALL('Raw Data'!C302:E302, 2), B307:D307, B307:D307, 0)&gt;0, SMALL('Raw Data'!C302:E302, 2), 0), 0)</f>
        <v>0</v>
      </c>
      <c r="U307">
        <f>IF(ISNUMBER('Raw Data'!C302), IF(_xlfn.XLOOKUP(SMALL('Raw Data'!C302:E302, 3), B307:D307, B307:D307, 0)&gt;0, SMALL('Raw Data'!C302:E302, 3), 0), 0)</f>
        <v>0</v>
      </c>
      <c r="V307">
        <f>IF(AND('Raw Data'!C302&lt;'Raw Data'!E302,'Raw Data'!O302&gt;'Raw Data'!P302),'Raw Data'!C302,IF(AND('Raw Data'!E302&lt;'Raw Data'!C302,'Raw Data'!P302&gt;'Raw Data'!O302),'Raw Data'!E302,0))</f>
        <v>0</v>
      </c>
      <c r="W307">
        <f>IF(AND('Raw Data'!C302&gt;'Raw Data'!E302,'Raw Data'!O302&gt;'Raw Data'!P302),'Raw Data'!C302,IF(AND('Raw Data'!E302&gt;'Raw Data'!C302,'Raw Data'!P302&gt;'Raw Data'!O302),'Raw Data'!E302,0))</f>
        <v>0</v>
      </c>
      <c r="X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Y307">
        <f>IF(AND('Raw Data'!D302&gt;4,'Raw Data'!O302&lt;'Raw Data'!P302),'Raw Data'!K302,IF(AND('Raw Data'!D302&gt;4,'Raw Data'!O302='Raw Data'!P302),0,IF('Raw Data'!O302='Raw Data'!P302,'Raw Data'!D302,0)))</f>
        <v>0</v>
      </c>
      <c r="Z307">
        <f>IF(AND('Raw Data'!D302&lt;4, 'Raw Data'!O302='Raw Data'!P302), 'Raw Data'!D302, 0)</f>
        <v>0</v>
      </c>
      <c r="AA307">
        <f t="shared" si="20"/>
        <v>0</v>
      </c>
      <c r="AB307">
        <f t="shared" si="21"/>
        <v>0</v>
      </c>
      <c r="AC307">
        <f t="shared" si="22"/>
        <v>0</v>
      </c>
    </row>
    <row r="308" spans="1:29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 'Raw Data'!O303&gt;'Raw Data'!P303), 'Raw Data'!C303, 0)</f>
        <v>0</v>
      </c>
      <c r="O308" t="b">
        <f>'Raw Data'!C303&lt;'Raw Data'!E303</f>
        <v>0</v>
      </c>
      <c r="P308">
        <f>IF(AND('Raw Data'!C303&gt;'Raw Data'!E303, 'Raw Data'!O303&gt;'Raw Data'!P303), 'Raw Data'!C303, 0)</f>
        <v>0</v>
      </c>
      <c r="Q308">
        <f>IF(AND('Raw Data'!C303&gt;'Raw Data'!E303, 'Raw Data'!O303&lt;'Raw Data'!P303), 'Raw Data'!E303, 0)</f>
        <v>0</v>
      </c>
      <c r="R308">
        <f>IF(AND('Raw Data'!C303&lt;'Raw Data'!E303, 'Raw Data'!O303&lt;'Raw Data'!P303), 'Raw Data'!E303, 0)</f>
        <v>0</v>
      </c>
      <c r="S308">
        <f>IF(ISNUMBER('Raw Data'!C303), IF(_xlfn.XLOOKUP(SMALL('Raw Data'!C303:E303, 1), B308:D308, B308:D308, 0)&gt;0, SMALL('Raw Data'!C303:E303, 1), 0), 0)</f>
        <v>0</v>
      </c>
      <c r="T308">
        <f>IF(ISNUMBER('Raw Data'!C303), IF(_xlfn.XLOOKUP(SMALL('Raw Data'!C303:E303, 2), B308:D308, B308:D308, 0)&gt;0, SMALL('Raw Data'!C303:E303, 2), 0), 0)</f>
        <v>0</v>
      </c>
      <c r="U308">
        <f>IF(ISNUMBER('Raw Data'!C303), IF(_xlfn.XLOOKUP(SMALL('Raw Data'!C303:E303, 3), B308:D308, B308:D308, 0)&gt;0, SMALL('Raw Data'!C303:E303, 3), 0), 0)</f>
        <v>0</v>
      </c>
      <c r="V308">
        <f>IF(AND('Raw Data'!C303&lt;'Raw Data'!E303,'Raw Data'!O303&gt;'Raw Data'!P303),'Raw Data'!C303,IF(AND('Raw Data'!E303&lt;'Raw Data'!C303,'Raw Data'!P303&gt;'Raw Data'!O303),'Raw Data'!E303,0))</f>
        <v>0</v>
      </c>
      <c r="W308">
        <f>IF(AND('Raw Data'!C303&gt;'Raw Data'!E303,'Raw Data'!O303&gt;'Raw Data'!P303),'Raw Data'!C303,IF(AND('Raw Data'!E303&gt;'Raw Data'!C303,'Raw Data'!P303&gt;'Raw Data'!O303),'Raw Data'!E303,0))</f>
        <v>0</v>
      </c>
      <c r="X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Y308">
        <f>IF(AND('Raw Data'!D303&gt;4,'Raw Data'!O303&lt;'Raw Data'!P303),'Raw Data'!K303,IF(AND('Raw Data'!D303&gt;4,'Raw Data'!O303='Raw Data'!P303),0,IF('Raw Data'!O303='Raw Data'!P303,'Raw Data'!D303,0)))</f>
        <v>0</v>
      </c>
      <c r="Z308">
        <f>IF(AND('Raw Data'!D303&lt;4, 'Raw Data'!O303='Raw Data'!P303), 'Raw Data'!D303, 0)</f>
        <v>0</v>
      </c>
      <c r="AA308">
        <f t="shared" si="20"/>
        <v>0</v>
      </c>
      <c r="AB308">
        <f t="shared" si="21"/>
        <v>0</v>
      </c>
      <c r="AC308">
        <f t="shared" si="22"/>
        <v>0</v>
      </c>
    </row>
    <row r="309" spans="1:29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 'Raw Data'!O304&gt;'Raw Data'!P304), 'Raw Data'!C304, 0)</f>
        <v>0</v>
      </c>
      <c r="O309" t="b">
        <f>'Raw Data'!C304&lt;'Raw Data'!E304</f>
        <v>0</v>
      </c>
      <c r="P309">
        <f>IF(AND('Raw Data'!C304&gt;'Raw Data'!E304, 'Raw Data'!O304&gt;'Raw Data'!P304), 'Raw Data'!C304, 0)</f>
        <v>0</v>
      </c>
      <c r="Q309">
        <f>IF(AND('Raw Data'!C304&gt;'Raw Data'!E304, 'Raw Data'!O304&lt;'Raw Data'!P304), 'Raw Data'!E304, 0)</f>
        <v>0</v>
      </c>
      <c r="R309">
        <f>IF(AND('Raw Data'!C304&lt;'Raw Data'!E304, 'Raw Data'!O304&lt;'Raw Data'!P304), 'Raw Data'!E304, 0)</f>
        <v>0</v>
      </c>
      <c r="S309">
        <f>IF(ISNUMBER('Raw Data'!C304), IF(_xlfn.XLOOKUP(SMALL('Raw Data'!C304:E304, 1), B309:D309, B309:D309, 0)&gt;0, SMALL('Raw Data'!C304:E304, 1), 0), 0)</f>
        <v>0</v>
      </c>
      <c r="T309">
        <f>IF(ISNUMBER('Raw Data'!C304), IF(_xlfn.XLOOKUP(SMALL('Raw Data'!C304:E304, 2), B309:D309, B309:D309, 0)&gt;0, SMALL('Raw Data'!C304:E304, 2), 0), 0)</f>
        <v>0</v>
      </c>
      <c r="U309">
        <f>IF(ISNUMBER('Raw Data'!C304), IF(_xlfn.XLOOKUP(SMALL('Raw Data'!C304:E304, 3), B309:D309, B309:D309, 0)&gt;0, SMALL('Raw Data'!C304:E304, 3), 0), 0)</f>
        <v>0</v>
      </c>
      <c r="V309">
        <f>IF(AND('Raw Data'!C304&lt;'Raw Data'!E304,'Raw Data'!O304&gt;'Raw Data'!P304),'Raw Data'!C304,IF(AND('Raw Data'!E304&lt;'Raw Data'!C304,'Raw Data'!P304&gt;'Raw Data'!O304),'Raw Data'!E304,0))</f>
        <v>0</v>
      </c>
      <c r="W309">
        <f>IF(AND('Raw Data'!C304&gt;'Raw Data'!E304,'Raw Data'!O304&gt;'Raw Data'!P304),'Raw Data'!C304,IF(AND('Raw Data'!E304&gt;'Raw Data'!C304,'Raw Data'!P304&gt;'Raw Data'!O304),'Raw Data'!E304,0))</f>
        <v>0</v>
      </c>
      <c r="X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Y309">
        <f>IF(AND('Raw Data'!D304&gt;4,'Raw Data'!O304&lt;'Raw Data'!P304),'Raw Data'!K304,IF(AND('Raw Data'!D304&gt;4,'Raw Data'!O304='Raw Data'!P304),0,IF('Raw Data'!O304='Raw Data'!P304,'Raw Data'!D304,0)))</f>
        <v>0</v>
      </c>
      <c r="Z309">
        <f>IF(AND('Raw Data'!D304&lt;4, 'Raw Data'!O304='Raw Data'!P304), 'Raw Data'!D304, 0)</f>
        <v>0</v>
      </c>
      <c r="AA309">
        <f t="shared" si="20"/>
        <v>0</v>
      </c>
      <c r="AB309">
        <f t="shared" si="21"/>
        <v>0</v>
      </c>
      <c r="AC309">
        <f t="shared" si="22"/>
        <v>0</v>
      </c>
    </row>
    <row r="310" spans="1:29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 'Raw Data'!O305&gt;'Raw Data'!P305), 'Raw Data'!C305, 0)</f>
        <v>0</v>
      </c>
      <c r="O310" t="b">
        <f>'Raw Data'!C305&lt;'Raw Data'!E305</f>
        <v>0</v>
      </c>
      <c r="P310">
        <f>IF(AND('Raw Data'!C305&gt;'Raw Data'!E305, 'Raw Data'!O305&gt;'Raw Data'!P305), 'Raw Data'!C305, 0)</f>
        <v>0</v>
      </c>
      <c r="Q310">
        <f>IF(AND('Raw Data'!C305&gt;'Raw Data'!E305, 'Raw Data'!O305&lt;'Raw Data'!P305), 'Raw Data'!E305, 0)</f>
        <v>0</v>
      </c>
      <c r="R310">
        <f>IF(AND('Raw Data'!C305&lt;'Raw Data'!E305, 'Raw Data'!O305&lt;'Raw Data'!P305), 'Raw Data'!E305, 0)</f>
        <v>0</v>
      </c>
      <c r="S310">
        <f>IF(ISNUMBER('Raw Data'!C305), IF(_xlfn.XLOOKUP(SMALL('Raw Data'!C305:E305, 1), B310:D310, B310:D310, 0)&gt;0, SMALL('Raw Data'!C305:E305, 1), 0), 0)</f>
        <v>0</v>
      </c>
      <c r="T310">
        <f>IF(ISNUMBER('Raw Data'!C305), IF(_xlfn.XLOOKUP(SMALL('Raw Data'!C305:E305, 2), B310:D310, B310:D310, 0)&gt;0, SMALL('Raw Data'!C305:E305, 2), 0), 0)</f>
        <v>0</v>
      </c>
      <c r="U310">
        <f>IF(ISNUMBER('Raw Data'!C305), IF(_xlfn.XLOOKUP(SMALL('Raw Data'!C305:E305, 3), B310:D310, B310:D310, 0)&gt;0, SMALL('Raw Data'!C305:E305, 3), 0), 0)</f>
        <v>0</v>
      </c>
      <c r="V310">
        <f>IF(AND('Raw Data'!C305&lt;'Raw Data'!E305,'Raw Data'!O305&gt;'Raw Data'!P305),'Raw Data'!C305,IF(AND('Raw Data'!E305&lt;'Raw Data'!C305,'Raw Data'!P305&gt;'Raw Data'!O305),'Raw Data'!E305,0))</f>
        <v>0</v>
      </c>
      <c r="W310">
        <f>IF(AND('Raw Data'!C305&gt;'Raw Data'!E305,'Raw Data'!O305&gt;'Raw Data'!P305),'Raw Data'!C305,IF(AND('Raw Data'!E305&gt;'Raw Data'!C305,'Raw Data'!P305&gt;'Raw Data'!O305),'Raw Data'!E305,0))</f>
        <v>0</v>
      </c>
      <c r="X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Y310">
        <f>IF(AND('Raw Data'!D305&gt;4,'Raw Data'!O305&lt;'Raw Data'!P305),'Raw Data'!K305,IF(AND('Raw Data'!D305&gt;4,'Raw Data'!O305='Raw Data'!P305),0,IF('Raw Data'!O305='Raw Data'!P305,'Raw Data'!D305,0)))</f>
        <v>0</v>
      </c>
      <c r="Z310">
        <f>IF(AND('Raw Data'!D305&lt;4, 'Raw Data'!O305='Raw Data'!P305), 'Raw Data'!D305, 0)</f>
        <v>0</v>
      </c>
      <c r="AA310">
        <f t="shared" si="20"/>
        <v>0</v>
      </c>
      <c r="AB310">
        <f t="shared" si="21"/>
        <v>0</v>
      </c>
      <c r="AC310">
        <f t="shared" si="22"/>
        <v>0</v>
      </c>
    </row>
    <row r="311" spans="1:29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 'Raw Data'!O306&gt;'Raw Data'!P306), 'Raw Data'!C306, 0)</f>
        <v>0</v>
      </c>
      <c r="O311" t="b">
        <f>'Raw Data'!C306&lt;'Raw Data'!E306</f>
        <v>0</v>
      </c>
      <c r="P311">
        <f>IF(AND('Raw Data'!C306&gt;'Raw Data'!E306, 'Raw Data'!O306&gt;'Raw Data'!P306), 'Raw Data'!C306, 0)</f>
        <v>0</v>
      </c>
      <c r="Q311">
        <f>IF(AND('Raw Data'!C306&gt;'Raw Data'!E306, 'Raw Data'!O306&lt;'Raw Data'!P306), 'Raw Data'!E306, 0)</f>
        <v>0</v>
      </c>
      <c r="R311">
        <f>IF(AND('Raw Data'!C306&lt;'Raw Data'!E306, 'Raw Data'!O306&lt;'Raw Data'!P306), 'Raw Data'!E306, 0)</f>
        <v>0</v>
      </c>
      <c r="S311">
        <f>IF(ISNUMBER('Raw Data'!C306), IF(_xlfn.XLOOKUP(SMALL('Raw Data'!C306:E306, 1), B311:D311, B311:D311, 0)&gt;0, SMALL('Raw Data'!C306:E306, 1), 0), 0)</f>
        <v>0</v>
      </c>
      <c r="T311">
        <f>IF(ISNUMBER('Raw Data'!C306), IF(_xlfn.XLOOKUP(SMALL('Raw Data'!C306:E306, 2), B311:D311, B311:D311, 0)&gt;0, SMALL('Raw Data'!C306:E306, 2), 0), 0)</f>
        <v>0</v>
      </c>
      <c r="U311">
        <f>IF(ISNUMBER('Raw Data'!C306), IF(_xlfn.XLOOKUP(SMALL('Raw Data'!C306:E306, 3), B311:D311, B311:D311, 0)&gt;0, SMALL('Raw Data'!C306:E306, 3), 0), 0)</f>
        <v>0</v>
      </c>
      <c r="V311">
        <f>IF(AND('Raw Data'!C306&lt;'Raw Data'!E306,'Raw Data'!O306&gt;'Raw Data'!P306),'Raw Data'!C306,IF(AND('Raw Data'!E306&lt;'Raw Data'!C306,'Raw Data'!P306&gt;'Raw Data'!O306),'Raw Data'!E306,0))</f>
        <v>0</v>
      </c>
      <c r="W311">
        <f>IF(AND('Raw Data'!C306&gt;'Raw Data'!E306,'Raw Data'!O306&gt;'Raw Data'!P306),'Raw Data'!C306,IF(AND('Raw Data'!E306&gt;'Raw Data'!C306,'Raw Data'!P306&gt;'Raw Data'!O306),'Raw Data'!E306,0))</f>
        <v>0</v>
      </c>
      <c r="X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Y311">
        <f>IF(AND('Raw Data'!D306&gt;4,'Raw Data'!O306&lt;'Raw Data'!P306),'Raw Data'!K306,IF(AND('Raw Data'!D306&gt;4,'Raw Data'!O306='Raw Data'!P306),0,IF('Raw Data'!O306='Raw Data'!P306,'Raw Data'!D306,0)))</f>
        <v>0</v>
      </c>
      <c r="Z311">
        <f>IF(AND('Raw Data'!D306&lt;4, 'Raw Data'!O306='Raw Data'!P306), 'Raw Data'!D306, 0)</f>
        <v>0</v>
      </c>
      <c r="AA311">
        <f t="shared" si="20"/>
        <v>0</v>
      </c>
      <c r="AB311">
        <f t="shared" si="21"/>
        <v>0</v>
      </c>
      <c r="AC311">
        <f t="shared" si="22"/>
        <v>0</v>
      </c>
    </row>
    <row r="312" spans="1:29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 'Raw Data'!O307&gt;'Raw Data'!P307), 'Raw Data'!C307, 0)</f>
        <v>0</v>
      </c>
      <c r="O312" t="b">
        <f>'Raw Data'!C307&lt;'Raw Data'!E307</f>
        <v>0</v>
      </c>
      <c r="P312">
        <f>IF(AND('Raw Data'!C307&gt;'Raw Data'!E307, 'Raw Data'!O307&gt;'Raw Data'!P307), 'Raw Data'!C307, 0)</f>
        <v>0</v>
      </c>
      <c r="Q312">
        <f>IF(AND('Raw Data'!C307&gt;'Raw Data'!E307, 'Raw Data'!O307&lt;'Raw Data'!P307), 'Raw Data'!E307, 0)</f>
        <v>0</v>
      </c>
      <c r="R312">
        <f>IF(AND('Raw Data'!C307&lt;'Raw Data'!E307, 'Raw Data'!O307&lt;'Raw Data'!P307), 'Raw Data'!E307, 0)</f>
        <v>0</v>
      </c>
      <c r="S312">
        <f>IF(ISNUMBER('Raw Data'!C307), IF(_xlfn.XLOOKUP(SMALL('Raw Data'!C307:E307, 1), B312:D312, B312:D312, 0)&gt;0, SMALL('Raw Data'!C307:E307, 1), 0), 0)</f>
        <v>0</v>
      </c>
      <c r="T312">
        <f>IF(ISNUMBER('Raw Data'!C307), IF(_xlfn.XLOOKUP(SMALL('Raw Data'!C307:E307, 2), B312:D312, B312:D312, 0)&gt;0, SMALL('Raw Data'!C307:E307, 2), 0), 0)</f>
        <v>0</v>
      </c>
      <c r="U312">
        <f>IF(ISNUMBER('Raw Data'!C307), IF(_xlfn.XLOOKUP(SMALL('Raw Data'!C307:E307, 3), B312:D312, B312:D312, 0)&gt;0, SMALL('Raw Data'!C307:E307, 3), 0), 0)</f>
        <v>0</v>
      </c>
      <c r="V312">
        <f>IF(AND('Raw Data'!C307&lt;'Raw Data'!E307,'Raw Data'!O307&gt;'Raw Data'!P307),'Raw Data'!C307,IF(AND('Raw Data'!E307&lt;'Raw Data'!C307,'Raw Data'!P307&gt;'Raw Data'!O307),'Raw Data'!E307,0))</f>
        <v>0</v>
      </c>
      <c r="W312">
        <f>IF(AND('Raw Data'!C307&gt;'Raw Data'!E307,'Raw Data'!O307&gt;'Raw Data'!P307),'Raw Data'!C307,IF(AND('Raw Data'!E307&gt;'Raw Data'!C307,'Raw Data'!P307&gt;'Raw Data'!O307),'Raw Data'!E307,0))</f>
        <v>0</v>
      </c>
      <c r="X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Y312">
        <f>IF(AND('Raw Data'!D307&gt;4,'Raw Data'!O307&lt;'Raw Data'!P307),'Raw Data'!K307,IF(AND('Raw Data'!D307&gt;4,'Raw Data'!O307='Raw Data'!P307),0,IF('Raw Data'!O307='Raw Data'!P307,'Raw Data'!D307,0)))</f>
        <v>0</v>
      </c>
      <c r="Z312">
        <f>IF(AND('Raw Data'!D307&lt;4, 'Raw Data'!O307='Raw Data'!P307), 'Raw Data'!D307, 0)</f>
        <v>0</v>
      </c>
      <c r="AA312">
        <f t="shared" si="20"/>
        <v>0</v>
      </c>
      <c r="AB312">
        <f t="shared" si="21"/>
        <v>0</v>
      </c>
      <c r="AC312">
        <f t="shared" si="22"/>
        <v>0</v>
      </c>
    </row>
    <row r="313" spans="1:29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 'Raw Data'!O308&gt;'Raw Data'!P308), 'Raw Data'!C308, 0)</f>
        <v>0</v>
      </c>
      <c r="O313" t="b">
        <f>'Raw Data'!C308&lt;'Raw Data'!E308</f>
        <v>0</v>
      </c>
      <c r="P313">
        <f>IF(AND('Raw Data'!C308&gt;'Raw Data'!E308, 'Raw Data'!O308&gt;'Raw Data'!P308), 'Raw Data'!C308, 0)</f>
        <v>0</v>
      </c>
      <c r="Q313">
        <f>IF(AND('Raw Data'!C308&gt;'Raw Data'!E308, 'Raw Data'!O308&lt;'Raw Data'!P308), 'Raw Data'!E308, 0)</f>
        <v>0</v>
      </c>
      <c r="R313">
        <f>IF(AND('Raw Data'!C308&lt;'Raw Data'!E308, 'Raw Data'!O308&lt;'Raw Data'!P308), 'Raw Data'!E308, 0)</f>
        <v>0</v>
      </c>
      <c r="S313">
        <f>IF(ISNUMBER('Raw Data'!C308), IF(_xlfn.XLOOKUP(SMALL('Raw Data'!C308:E308, 1), B313:D313, B313:D313, 0)&gt;0, SMALL('Raw Data'!C308:E308, 1), 0), 0)</f>
        <v>0</v>
      </c>
      <c r="T313">
        <f>IF(ISNUMBER('Raw Data'!C308), IF(_xlfn.XLOOKUP(SMALL('Raw Data'!C308:E308, 2), B313:D313, B313:D313, 0)&gt;0, SMALL('Raw Data'!C308:E308, 2), 0), 0)</f>
        <v>0</v>
      </c>
      <c r="U313">
        <f>IF(ISNUMBER('Raw Data'!C308), IF(_xlfn.XLOOKUP(SMALL('Raw Data'!C308:E308, 3), B313:D313, B313:D313, 0)&gt;0, SMALL('Raw Data'!C308:E308, 3), 0), 0)</f>
        <v>0</v>
      </c>
      <c r="V313">
        <f>IF(AND('Raw Data'!C308&lt;'Raw Data'!E308,'Raw Data'!O308&gt;'Raw Data'!P308),'Raw Data'!C308,IF(AND('Raw Data'!E308&lt;'Raw Data'!C308,'Raw Data'!P308&gt;'Raw Data'!O308),'Raw Data'!E308,0))</f>
        <v>0</v>
      </c>
      <c r="W313">
        <f>IF(AND('Raw Data'!C308&gt;'Raw Data'!E308,'Raw Data'!O308&gt;'Raw Data'!P308),'Raw Data'!C308,IF(AND('Raw Data'!E308&gt;'Raw Data'!C308,'Raw Data'!P308&gt;'Raw Data'!O308),'Raw Data'!E308,0))</f>
        <v>0</v>
      </c>
      <c r="X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Y313">
        <f>IF(AND('Raw Data'!D308&gt;4,'Raw Data'!O308&lt;'Raw Data'!P308),'Raw Data'!K308,IF(AND('Raw Data'!D308&gt;4,'Raw Data'!O308='Raw Data'!P308),0,IF('Raw Data'!O308='Raw Data'!P308,'Raw Data'!D308,0)))</f>
        <v>0</v>
      </c>
      <c r="Z313">
        <f>IF(AND('Raw Data'!D308&lt;4, 'Raw Data'!O308='Raw Data'!P308), 'Raw Data'!D308, 0)</f>
        <v>0</v>
      </c>
      <c r="AA313">
        <f t="shared" si="20"/>
        <v>0</v>
      </c>
      <c r="AB313">
        <f t="shared" si="21"/>
        <v>0</v>
      </c>
      <c r="AC313">
        <f t="shared" si="22"/>
        <v>0</v>
      </c>
    </row>
    <row r="314" spans="1:29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 'Raw Data'!O309&gt;'Raw Data'!P309), 'Raw Data'!C309, 0)</f>
        <v>0</v>
      </c>
      <c r="O314" t="b">
        <f>'Raw Data'!C309&lt;'Raw Data'!E309</f>
        <v>0</v>
      </c>
      <c r="P314">
        <f>IF(AND('Raw Data'!C309&gt;'Raw Data'!E309, 'Raw Data'!O309&gt;'Raw Data'!P309), 'Raw Data'!C309, 0)</f>
        <v>0</v>
      </c>
      <c r="Q314">
        <f>IF(AND('Raw Data'!C309&gt;'Raw Data'!E309, 'Raw Data'!O309&lt;'Raw Data'!P309), 'Raw Data'!E309, 0)</f>
        <v>0</v>
      </c>
      <c r="R314">
        <f>IF(AND('Raw Data'!C309&lt;'Raw Data'!E309, 'Raw Data'!O309&lt;'Raw Data'!P309), 'Raw Data'!E309, 0)</f>
        <v>0</v>
      </c>
      <c r="S314">
        <f>IF(ISNUMBER('Raw Data'!C309), IF(_xlfn.XLOOKUP(SMALL('Raw Data'!C309:E309, 1), B314:D314, B314:D314, 0)&gt;0, SMALL('Raw Data'!C309:E309, 1), 0), 0)</f>
        <v>0</v>
      </c>
      <c r="T314">
        <f>IF(ISNUMBER('Raw Data'!C309), IF(_xlfn.XLOOKUP(SMALL('Raw Data'!C309:E309, 2), B314:D314, B314:D314, 0)&gt;0, SMALL('Raw Data'!C309:E309, 2), 0), 0)</f>
        <v>0</v>
      </c>
      <c r="U314">
        <f>IF(ISNUMBER('Raw Data'!C309), IF(_xlfn.XLOOKUP(SMALL('Raw Data'!C309:E309, 3), B314:D314, B314:D314, 0)&gt;0, SMALL('Raw Data'!C309:E309, 3), 0), 0)</f>
        <v>0</v>
      </c>
      <c r="V314">
        <f>IF(AND('Raw Data'!C309&lt;'Raw Data'!E309,'Raw Data'!O309&gt;'Raw Data'!P309),'Raw Data'!C309,IF(AND('Raw Data'!E309&lt;'Raw Data'!C309,'Raw Data'!P309&gt;'Raw Data'!O309),'Raw Data'!E309,0))</f>
        <v>0</v>
      </c>
      <c r="W314">
        <f>IF(AND('Raw Data'!C309&gt;'Raw Data'!E309,'Raw Data'!O309&gt;'Raw Data'!P309),'Raw Data'!C309,IF(AND('Raw Data'!E309&gt;'Raw Data'!C309,'Raw Data'!P309&gt;'Raw Data'!O309),'Raw Data'!E309,0))</f>
        <v>0</v>
      </c>
      <c r="X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Y314">
        <f>IF(AND('Raw Data'!D309&gt;4,'Raw Data'!O309&lt;'Raw Data'!P309),'Raw Data'!K309,IF(AND('Raw Data'!D309&gt;4,'Raw Data'!O309='Raw Data'!P309),0,IF('Raw Data'!O309='Raw Data'!P309,'Raw Data'!D309,0)))</f>
        <v>0</v>
      </c>
      <c r="Z314">
        <f>IF(AND('Raw Data'!D309&lt;4, 'Raw Data'!O309='Raw Data'!P309), 'Raw Data'!D309, 0)</f>
        <v>0</v>
      </c>
      <c r="AA314">
        <f t="shared" si="20"/>
        <v>0</v>
      </c>
      <c r="AB314">
        <f t="shared" si="21"/>
        <v>0</v>
      </c>
      <c r="AC314">
        <f t="shared" si="22"/>
        <v>0</v>
      </c>
    </row>
    <row r="315" spans="1:29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 'Raw Data'!O310&gt;'Raw Data'!P310), 'Raw Data'!C310, 0)</f>
        <v>0</v>
      </c>
      <c r="O315" t="b">
        <f>'Raw Data'!C310&lt;'Raw Data'!E310</f>
        <v>0</v>
      </c>
      <c r="P315">
        <f>IF(AND('Raw Data'!C310&gt;'Raw Data'!E310, 'Raw Data'!O310&gt;'Raw Data'!P310), 'Raw Data'!C310, 0)</f>
        <v>0</v>
      </c>
      <c r="Q315">
        <f>IF(AND('Raw Data'!C310&gt;'Raw Data'!E310, 'Raw Data'!O310&lt;'Raw Data'!P310), 'Raw Data'!E310, 0)</f>
        <v>0</v>
      </c>
      <c r="R315">
        <f>IF(AND('Raw Data'!C310&lt;'Raw Data'!E310, 'Raw Data'!O310&lt;'Raw Data'!P310), 'Raw Data'!E310, 0)</f>
        <v>0</v>
      </c>
      <c r="S315">
        <f>IF(ISNUMBER('Raw Data'!C310), IF(_xlfn.XLOOKUP(SMALL('Raw Data'!C310:E310, 1), B315:D315, B315:D315, 0)&gt;0, SMALL('Raw Data'!C310:E310, 1), 0), 0)</f>
        <v>0</v>
      </c>
      <c r="T315">
        <f>IF(ISNUMBER('Raw Data'!C310), IF(_xlfn.XLOOKUP(SMALL('Raw Data'!C310:E310, 2), B315:D315, B315:D315, 0)&gt;0, SMALL('Raw Data'!C310:E310, 2), 0), 0)</f>
        <v>0</v>
      </c>
      <c r="U315">
        <f>IF(ISNUMBER('Raw Data'!C310), IF(_xlfn.XLOOKUP(SMALL('Raw Data'!C310:E310, 3), B315:D315, B315:D315, 0)&gt;0, SMALL('Raw Data'!C310:E310, 3), 0), 0)</f>
        <v>0</v>
      </c>
      <c r="V315">
        <f>IF(AND('Raw Data'!C310&lt;'Raw Data'!E310,'Raw Data'!O310&gt;'Raw Data'!P310),'Raw Data'!C310,IF(AND('Raw Data'!E310&lt;'Raw Data'!C310,'Raw Data'!P310&gt;'Raw Data'!O310),'Raw Data'!E310,0))</f>
        <v>0</v>
      </c>
      <c r="W315">
        <f>IF(AND('Raw Data'!C310&gt;'Raw Data'!E310,'Raw Data'!O310&gt;'Raw Data'!P310),'Raw Data'!C310,IF(AND('Raw Data'!E310&gt;'Raw Data'!C310,'Raw Data'!P310&gt;'Raw Data'!O310),'Raw Data'!E310,0))</f>
        <v>0</v>
      </c>
      <c r="X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Y315">
        <f>IF(AND('Raw Data'!D310&gt;4,'Raw Data'!O310&lt;'Raw Data'!P310),'Raw Data'!K310,IF(AND('Raw Data'!D310&gt;4,'Raw Data'!O310='Raw Data'!P310),0,IF('Raw Data'!O310='Raw Data'!P310,'Raw Data'!D310,0)))</f>
        <v>0</v>
      </c>
      <c r="Z315">
        <f>IF(AND('Raw Data'!D310&lt;4, 'Raw Data'!O310='Raw Data'!P310), 'Raw Data'!D310, 0)</f>
        <v>0</v>
      </c>
      <c r="AA315">
        <f t="shared" si="20"/>
        <v>0</v>
      </c>
      <c r="AB315">
        <f t="shared" si="21"/>
        <v>0</v>
      </c>
      <c r="AC315">
        <f t="shared" si="22"/>
        <v>0</v>
      </c>
    </row>
    <row r="316" spans="1:29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 'Raw Data'!O311&gt;'Raw Data'!P311), 'Raw Data'!C311, 0)</f>
        <v>0</v>
      </c>
      <c r="O316" t="b">
        <f>'Raw Data'!C311&lt;'Raw Data'!E311</f>
        <v>0</v>
      </c>
      <c r="P316">
        <f>IF(AND('Raw Data'!C311&gt;'Raw Data'!E311, 'Raw Data'!O311&gt;'Raw Data'!P311), 'Raw Data'!C311, 0)</f>
        <v>0</v>
      </c>
      <c r="Q316">
        <f>IF(AND('Raw Data'!C311&gt;'Raw Data'!E311, 'Raw Data'!O311&lt;'Raw Data'!P311), 'Raw Data'!E311, 0)</f>
        <v>0</v>
      </c>
      <c r="R316">
        <f>IF(AND('Raw Data'!C311&lt;'Raw Data'!E311, 'Raw Data'!O311&lt;'Raw Data'!P311), 'Raw Data'!E311, 0)</f>
        <v>0</v>
      </c>
      <c r="S316">
        <f>IF(ISNUMBER('Raw Data'!C311), IF(_xlfn.XLOOKUP(SMALL('Raw Data'!C311:E311, 1), B316:D316, B316:D316, 0)&gt;0, SMALL('Raw Data'!C311:E311, 1), 0), 0)</f>
        <v>0</v>
      </c>
      <c r="T316">
        <f>IF(ISNUMBER('Raw Data'!C311), IF(_xlfn.XLOOKUP(SMALL('Raw Data'!C311:E311, 2), B316:D316, B316:D316, 0)&gt;0, SMALL('Raw Data'!C311:E311, 2), 0), 0)</f>
        <v>0</v>
      </c>
      <c r="U316">
        <f>IF(ISNUMBER('Raw Data'!C311), IF(_xlfn.XLOOKUP(SMALL('Raw Data'!C311:E311, 3), B316:D316, B316:D316, 0)&gt;0, SMALL('Raw Data'!C311:E311, 3), 0), 0)</f>
        <v>0</v>
      </c>
      <c r="V316">
        <f>IF(AND('Raw Data'!C311&lt;'Raw Data'!E311,'Raw Data'!O311&gt;'Raw Data'!P311),'Raw Data'!C311,IF(AND('Raw Data'!E311&lt;'Raw Data'!C311,'Raw Data'!P311&gt;'Raw Data'!O311),'Raw Data'!E311,0))</f>
        <v>0</v>
      </c>
      <c r="W316">
        <f>IF(AND('Raw Data'!C311&gt;'Raw Data'!E311,'Raw Data'!O311&gt;'Raw Data'!P311),'Raw Data'!C311,IF(AND('Raw Data'!E311&gt;'Raw Data'!C311,'Raw Data'!P311&gt;'Raw Data'!O311),'Raw Data'!E311,0))</f>
        <v>0</v>
      </c>
      <c r="X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Y316">
        <f>IF(AND('Raw Data'!D311&gt;4,'Raw Data'!O311&lt;'Raw Data'!P311),'Raw Data'!K311,IF(AND('Raw Data'!D311&gt;4,'Raw Data'!O311='Raw Data'!P311),0,IF('Raw Data'!O311='Raw Data'!P311,'Raw Data'!D311,0)))</f>
        <v>0</v>
      </c>
      <c r="Z316">
        <f>IF(AND('Raw Data'!D311&lt;4, 'Raw Data'!O311='Raw Data'!P311), 'Raw Data'!D311, 0)</f>
        <v>0</v>
      </c>
      <c r="AA316">
        <f t="shared" si="20"/>
        <v>0</v>
      </c>
      <c r="AB316">
        <f t="shared" si="21"/>
        <v>0</v>
      </c>
      <c r="AC316">
        <f t="shared" si="22"/>
        <v>0</v>
      </c>
    </row>
    <row r="317" spans="1:29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 'Raw Data'!O312&gt;'Raw Data'!P312), 'Raw Data'!C312, 0)</f>
        <v>0</v>
      </c>
      <c r="O317" t="b">
        <f>'Raw Data'!C312&lt;'Raw Data'!E312</f>
        <v>0</v>
      </c>
      <c r="P317">
        <f>IF(AND('Raw Data'!C312&gt;'Raw Data'!E312, 'Raw Data'!O312&gt;'Raw Data'!P312), 'Raw Data'!C312, 0)</f>
        <v>0</v>
      </c>
      <c r="Q317">
        <f>IF(AND('Raw Data'!C312&gt;'Raw Data'!E312, 'Raw Data'!O312&lt;'Raw Data'!P312), 'Raw Data'!E312, 0)</f>
        <v>0</v>
      </c>
      <c r="R317">
        <f>IF(AND('Raw Data'!C312&lt;'Raw Data'!E312, 'Raw Data'!O312&lt;'Raw Data'!P312), 'Raw Data'!E312, 0)</f>
        <v>0</v>
      </c>
      <c r="S317">
        <f>IF(ISNUMBER('Raw Data'!C312), IF(_xlfn.XLOOKUP(SMALL('Raw Data'!C312:E312, 1), B317:D317, B317:D317, 0)&gt;0, SMALL('Raw Data'!C312:E312, 1), 0), 0)</f>
        <v>0</v>
      </c>
      <c r="T317">
        <f>IF(ISNUMBER('Raw Data'!C312), IF(_xlfn.XLOOKUP(SMALL('Raw Data'!C312:E312, 2), B317:D317, B317:D317, 0)&gt;0, SMALL('Raw Data'!C312:E312, 2), 0), 0)</f>
        <v>0</v>
      </c>
      <c r="U317">
        <f>IF(ISNUMBER('Raw Data'!C312), IF(_xlfn.XLOOKUP(SMALL('Raw Data'!C312:E312, 3), B317:D317, B317:D317, 0)&gt;0, SMALL('Raw Data'!C312:E312, 3), 0), 0)</f>
        <v>0</v>
      </c>
      <c r="V317">
        <f>IF(AND('Raw Data'!C312&lt;'Raw Data'!E312,'Raw Data'!O312&gt;'Raw Data'!P312),'Raw Data'!C312,IF(AND('Raw Data'!E312&lt;'Raw Data'!C312,'Raw Data'!P312&gt;'Raw Data'!O312),'Raw Data'!E312,0))</f>
        <v>0</v>
      </c>
      <c r="W317">
        <f>IF(AND('Raw Data'!C312&gt;'Raw Data'!E312,'Raw Data'!O312&gt;'Raw Data'!P312),'Raw Data'!C312,IF(AND('Raw Data'!E312&gt;'Raw Data'!C312,'Raw Data'!P312&gt;'Raw Data'!O312),'Raw Data'!E312,0))</f>
        <v>0</v>
      </c>
      <c r="X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Y317">
        <f>IF(AND('Raw Data'!D312&gt;4,'Raw Data'!O312&lt;'Raw Data'!P312),'Raw Data'!K312,IF(AND('Raw Data'!D312&gt;4,'Raw Data'!O312='Raw Data'!P312),0,IF('Raw Data'!O312='Raw Data'!P312,'Raw Data'!D312,0)))</f>
        <v>0</v>
      </c>
      <c r="Z317">
        <f>IF(AND('Raw Data'!D312&lt;4, 'Raw Data'!O312='Raw Data'!P312), 'Raw Data'!D312, 0)</f>
        <v>0</v>
      </c>
      <c r="AA317">
        <f t="shared" si="20"/>
        <v>0</v>
      </c>
      <c r="AB317">
        <f t="shared" si="21"/>
        <v>0</v>
      </c>
      <c r="AC317">
        <f t="shared" si="22"/>
        <v>0</v>
      </c>
    </row>
    <row r="318" spans="1:29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 'Raw Data'!O313&gt;'Raw Data'!P313), 'Raw Data'!C313, 0)</f>
        <v>0</v>
      </c>
      <c r="O318" t="b">
        <f>'Raw Data'!C313&lt;'Raw Data'!E313</f>
        <v>0</v>
      </c>
      <c r="P318">
        <f>IF(AND('Raw Data'!C313&gt;'Raw Data'!E313, 'Raw Data'!O313&gt;'Raw Data'!P313), 'Raw Data'!C313, 0)</f>
        <v>0</v>
      </c>
      <c r="Q318">
        <f>IF(AND('Raw Data'!C313&gt;'Raw Data'!E313, 'Raw Data'!O313&lt;'Raw Data'!P313), 'Raw Data'!E313, 0)</f>
        <v>0</v>
      </c>
      <c r="R318">
        <f>IF(AND('Raw Data'!C313&lt;'Raw Data'!E313, 'Raw Data'!O313&lt;'Raw Data'!P313), 'Raw Data'!E313, 0)</f>
        <v>0</v>
      </c>
      <c r="S318">
        <f>IF(ISNUMBER('Raw Data'!C313), IF(_xlfn.XLOOKUP(SMALL('Raw Data'!C313:E313, 1), B318:D318, B318:D318, 0)&gt;0, SMALL('Raw Data'!C313:E313, 1), 0), 0)</f>
        <v>0</v>
      </c>
      <c r="T318">
        <f>IF(ISNUMBER('Raw Data'!C313), IF(_xlfn.XLOOKUP(SMALL('Raw Data'!C313:E313, 2), B318:D318, B318:D318, 0)&gt;0, SMALL('Raw Data'!C313:E313, 2), 0), 0)</f>
        <v>0</v>
      </c>
      <c r="U318">
        <f>IF(ISNUMBER('Raw Data'!C313), IF(_xlfn.XLOOKUP(SMALL('Raw Data'!C313:E313, 3), B318:D318, B318:D318, 0)&gt;0, SMALL('Raw Data'!C313:E313, 3), 0), 0)</f>
        <v>0</v>
      </c>
      <c r="V318">
        <f>IF(AND('Raw Data'!C313&lt;'Raw Data'!E313,'Raw Data'!O313&gt;'Raw Data'!P313),'Raw Data'!C313,IF(AND('Raw Data'!E313&lt;'Raw Data'!C313,'Raw Data'!P313&gt;'Raw Data'!O313),'Raw Data'!E313,0))</f>
        <v>0</v>
      </c>
      <c r="W318">
        <f>IF(AND('Raw Data'!C313&gt;'Raw Data'!E313,'Raw Data'!O313&gt;'Raw Data'!P313),'Raw Data'!C313,IF(AND('Raw Data'!E313&gt;'Raw Data'!C313,'Raw Data'!P313&gt;'Raw Data'!O313),'Raw Data'!E313,0))</f>
        <v>0</v>
      </c>
      <c r="X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Y318">
        <f>IF(AND('Raw Data'!D313&gt;4,'Raw Data'!O313&lt;'Raw Data'!P313),'Raw Data'!K313,IF(AND('Raw Data'!D313&gt;4,'Raw Data'!O313='Raw Data'!P313),0,IF('Raw Data'!O313='Raw Data'!P313,'Raw Data'!D313,0)))</f>
        <v>0</v>
      </c>
      <c r="Z318">
        <f>IF(AND('Raw Data'!D313&lt;4, 'Raw Data'!O313='Raw Data'!P313), 'Raw Data'!D313, 0)</f>
        <v>0</v>
      </c>
      <c r="AA318">
        <f t="shared" si="20"/>
        <v>0</v>
      </c>
      <c r="AB318">
        <f t="shared" si="21"/>
        <v>0</v>
      </c>
      <c r="AC318">
        <f t="shared" si="22"/>
        <v>0</v>
      </c>
    </row>
    <row r="319" spans="1:29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 'Raw Data'!O314&gt;'Raw Data'!P314), 'Raw Data'!C314, 0)</f>
        <v>0</v>
      </c>
      <c r="O319" t="b">
        <f>'Raw Data'!C314&lt;'Raw Data'!E314</f>
        <v>0</v>
      </c>
      <c r="P319">
        <f>IF(AND('Raw Data'!C314&gt;'Raw Data'!E314, 'Raw Data'!O314&gt;'Raw Data'!P314), 'Raw Data'!C314, 0)</f>
        <v>0</v>
      </c>
      <c r="Q319">
        <f>IF(AND('Raw Data'!C314&gt;'Raw Data'!E314, 'Raw Data'!O314&lt;'Raw Data'!P314), 'Raw Data'!E314, 0)</f>
        <v>0</v>
      </c>
      <c r="R319">
        <f>IF(AND('Raw Data'!C314&lt;'Raw Data'!E314, 'Raw Data'!O314&lt;'Raw Data'!P314), 'Raw Data'!E314, 0)</f>
        <v>0</v>
      </c>
      <c r="S319">
        <f>IF(ISNUMBER('Raw Data'!C314), IF(_xlfn.XLOOKUP(SMALL('Raw Data'!C314:E314, 1), B319:D319, B319:D319, 0)&gt;0, SMALL('Raw Data'!C314:E314, 1), 0), 0)</f>
        <v>0</v>
      </c>
      <c r="T319">
        <f>IF(ISNUMBER('Raw Data'!C314), IF(_xlfn.XLOOKUP(SMALL('Raw Data'!C314:E314, 2), B319:D319, B319:D319, 0)&gt;0, SMALL('Raw Data'!C314:E314, 2), 0), 0)</f>
        <v>0</v>
      </c>
      <c r="U319">
        <f>IF(ISNUMBER('Raw Data'!C314), IF(_xlfn.XLOOKUP(SMALL('Raw Data'!C314:E314, 3), B319:D319, B319:D319, 0)&gt;0, SMALL('Raw Data'!C314:E314, 3), 0), 0)</f>
        <v>0</v>
      </c>
      <c r="V319">
        <f>IF(AND('Raw Data'!C314&lt;'Raw Data'!E314,'Raw Data'!O314&gt;'Raw Data'!P314),'Raw Data'!C314,IF(AND('Raw Data'!E314&lt;'Raw Data'!C314,'Raw Data'!P314&gt;'Raw Data'!O314),'Raw Data'!E314,0))</f>
        <v>0</v>
      </c>
      <c r="W319">
        <f>IF(AND('Raw Data'!C314&gt;'Raw Data'!E314,'Raw Data'!O314&gt;'Raw Data'!P314),'Raw Data'!C314,IF(AND('Raw Data'!E314&gt;'Raw Data'!C314,'Raw Data'!P314&gt;'Raw Data'!O314),'Raw Data'!E314,0))</f>
        <v>0</v>
      </c>
      <c r="X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Y319">
        <f>IF(AND('Raw Data'!D314&gt;4,'Raw Data'!O314&lt;'Raw Data'!P314),'Raw Data'!K314,IF(AND('Raw Data'!D314&gt;4,'Raw Data'!O314='Raw Data'!P314),0,IF('Raw Data'!O314='Raw Data'!P314,'Raw Data'!D314,0)))</f>
        <v>0</v>
      </c>
      <c r="Z319">
        <f>IF(AND('Raw Data'!D314&lt;4, 'Raw Data'!O314='Raw Data'!P314), 'Raw Data'!D314, 0)</f>
        <v>0</v>
      </c>
      <c r="AA319">
        <f t="shared" si="20"/>
        <v>0</v>
      </c>
      <c r="AB319">
        <f t="shared" si="21"/>
        <v>0</v>
      </c>
      <c r="AC319">
        <f t="shared" si="22"/>
        <v>0</v>
      </c>
    </row>
    <row r="320" spans="1:29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 'Raw Data'!O315&gt;'Raw Data'!P315), 'Raw Data'!C315, 0)</f>
        <v>0</v>
      </c>
      <c r="O320" t="b">
        <f>'Raw Data'!C315&lt;'Raw Data'!E315</f>
        <v>0</v>
      </c>
      <c r="P320">
        <f>IF(AND('Raw Data'!C315&gt;'Raw Data'!E315, 'Raw Data'!O315&gt;'Raw Data'!P315), 'Raw Data'!C315, 0)</f>
        <v>0</v>
      </c>
      <c r="Q320">
        <f>IF(AND('Raw Data'!C315&gt;'Raw Data'!E315, 'Raw Data'!O315&lt;'Raw Data'!P315), 'Raw Data'!E315, 0)</f>
        <v>0</v>
      </c>
      <c r="R320">
        <f>IF(AND('Raw Data'!C315&lt;'Raw Data'!E315, 'Raw Data'!O315&lt;'Raw Data'!P315), 'Raw Data'!E315, 0)</f>
        <v>0</v>
      </c>
      <c r="S320">
        <f>IF(ISNUMBER('Raw Data'!C315), IF(_xlfn.XLOOKUP(SMALL('Raw Data'!C315:E315, 1), B320:D320, B320:D320, 0)&gt;0, SMALL('Raw Data'!C315:E315, 1), 0), 0)</f>
        <v>0</v>
      </c>
      <c r="T320">
        <f>IF(ISNUMBER('Raw Data'!C315), IF(_xlfn.XLOOKUP(SMALL('Raw Data'!C315:E315, 2), B320:D320, B320:D320, 0)&gt;0, SMALL('Raw Data'!C315:E315, 2), 0), 0)</f>
        <v>0</v>
      </c>
      <c r="U320">
        <f>IF(ISNUMBER('Raw Data'!C315), IF(_xlfn.XLOOKUP(SMALL('Raw Data'!C315:E315, 3), B320:D320, B320:D320, 0)&gt;0, SMALL('Raw Data'!C315:E315, 3), 0), 0)</f>
        <v>0</v>
      </c>
      <c r="V320">
        <f>IF(AND('Raw Data'!C315&lt;'Raw Data'!E315,'Raw Data'!O315&gt;'Raw Data'!P315),'Raw Data'!C315,IF(AND('Raw Data'!E315&lt;'Raw Data'!C315,'Raw Data'!P315&gt;'Raw Data'!O315),'Raw Data'!E315,0))</f>
        <v>0</v>
      </c>
      <c r="W320">
        <f>IF(AND('Raw Data'!C315&gt;'Raw Data'!E315,'Raw Data'!O315&gt;'Raw Data'!P315),'Raw Data'!C315,IF(AND('Raw Data'!E315&gt;'Raw Data'!C315,'Raw Data'!P315&gt;'Raw Data'!O315),'Raw Data'!E315,0))</f>
        <v>0</v>
      </c>
      <c r="X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Y320">
        <f>IF(AND('Raw Data'!D315&gt;4,'Raw Data'!O315&lt;'Raw Data'!P315),'Raw Data'!K315,IF(AND('Raw Data'!D315&gt;4,'Raw Data'!O315='Raw Data'!P315),0,IF('Raw Data'!O315='Raw Data'!P315,'Raw Data'!D315,0)))</f>
        <v>0</v>
      </c>
      <c r="Z320">
        <f>IF(AND('Raw Data'!D315&lt;4, 'Raw Data'!O315='Raw Data'!P315), 'Raw Data'!D315, 0)</f>
        <v>0</v>
      </c>
      <c r="AA320">
        <f t="shared" si="20"/>
        <v>0</v>
      </c>
      <c r="AB320">
        <f t="shared" si="21"/>
        <v>0</v>
      </c>
      <c r="AC320">
        <f t="shared" si="22"/>
        <v>0</v>
      </c>
    </row>
    <row r="321" spans="1:29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 'Raw Data'!O316&gt;'Raw Data'!P316), 'Raw Data'!C316, 0)</f>
        <v>0</v>
      </c>
      <c r="O321" t="b">
        <f>'Raw Data'!C316&lt;'Raw Data'!E316</f>
        <v>0</v>
      </c>
      <c r="P321">
        <f>IF(AND('Raw Data'!C316&gt;'Raw Data'!E316, 'Raw Data'!O316&gt;'Raw Data'!P316), 'Raw Data'!C316, 0)</f>
        <v>0</v>
      </c>
      <c r="Q321">
        <f>IF(AND('Raw Data'!C316&gt;'Raw Data'!E316, 'Raw Data'!O316&lt;'Raw Data'!P316), 'Raw Data'!E316, 0)</f>
        <v>0</v>
      </c>
      <c r="R321">
        <f>IF(AND('Raw Data'!C316&lt;'Raw Data'!E316, 'Raw Data'!O316&lt;'Raw Data'!P316), 'Raw Data'!E316, 0)</f>
        <v>0</v>
      </c>
      <c r="S321">
        <f>IF(ISNUMBER('Raw Data'!C316), IF(_xlfn.XLOOKUP(SMALL('Raw Data'!C316:E316, 1), B321:D321, B321:D321, 0)&gt;0, SMALL('Raw Data'!C316:E316, 1), 0), 0)</f>
        <v>0</v>
      </c>
      <c r="T321">
        <f>IF(ISNUMBER('Raw Data'!C316), IF(_xlfn.XLOOKUP(SMALL('Raw Data'!C316:E316, 2), B321:D321, B321:D321, 0)&gt;0, SMALL('Raw Data'!C316:E316, 2), 0), 0)</f>
        <v>0</v>
      </c>
      <c r="U321">
        <f>IF(ISNUMBER('Raw Data'!C316), IF(_xlfn.XLOOKUP(SMALL('Raw Data'!C316:E316, 3), B321:D321, B321:D321, 0)&gt;0, SMALL('Raw Data'!C316:E316, 3), 0), 0)</f>
        <v>0</v>
      </c>
      <c r="V321">
        <f>IF(AND('Raw Data'!C316&lt;'Raw Data'!E316,'Raw Data'!O316&gt;'Raw Data'!P316),'Raw Data'!C316,IF(AND('Raw Data'!E316&lt;'Raw Data'!C316,'Raw Data'!P316&gt;'Raw Data'!O316),'Raw Data'!E316,0))</f>
        <v>0</v>
      </c>
      <c r="W321">
        <f>IF(AND('Raw Data'!C316&gt;'Raw Data'!E316,'Raw Data'!O316&gt;'Raw Data'!P316),'Raw Data'!C316,IF(AND('Raw Data'!E316&gt;'Raw Data'!C316,'Raw Data'!P316&gt;'Raw Data'!O316),'Raw Data'!E316,0))</f>
        <v>0</v>
      </c>
      <c r="X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Y321">
        <f>IF(AND('Raw Data'!D316&gt;4,'Raw Data'!O316&lt;'Raw Data'!P316),'Raw Data'!K316,IF(AND('Raw Data'!D316&gt;4,'Raw Data'!O316='Raw Data'!P316),0,IF('Raw Data'!O316='Raw Data'!P316,'Raw Data'!D316,0)))</f>
        <v>0</v>
      </c>
      <c r="Z321">
        <f>IF(AND('Raw Data'!D316&lt;4, 'Raw Data'!O316='Raw Data'!P316), 'Raw Data'!D316, 0)</f>
        <v>0</v>
      </c>
      <c r="AA321">
        <f t="shared" si="20"/>
        <v>0</v>
      </c>
      <c r="AB321">
        <f t="shared" si="21"/>
        <v>0</v>
      </c>
      <c r="AC321">
        <f t="shared" si="22"/>
        <v>0</v>
      </c>
    </row>
    <row r="322" spans="1:29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 'Raw Data'!O317&gt;'Raw Data'!P317), 'Raw Data'!C317, 0)</f>
        <v>0</v>
      </c>
      <c r="O322" t="b">
        <f>'Raw Data'!C317&lt;'Raw Data'!E317</f>
        <v>0</v>
      </c>
      <c r="P322">
        <f>IF(AND('Raw Data'!C317&gt;'Raw Data'!E317, 'Raw Data'!O317&gt;'Raw Data'!P317), 'Raw Data'!C317, 0)</f>
        <v>0</v>
      </c>
      <c r="Q322">
        <f>IF(AND('Raw Data'!C317&gt;'Raw Data'!E317, 'Raw Data'!O317&lt;'Raw Data'!P317), 'Raw Data'!E317, 0)</f>
        <v>0</v>
      </c>
      <c r="R322">
        <f>IF(AND('Raw Data'!C317&lt;'Raw Data'!E317, 'Raw Data'!O317&lt;'Raw Data'!P317), 'Raw Data'!E317, 0)</f>
        <v>0</v>
      </c>
      <c r="S322">
        <f>IF(ISNUMBER('Raw Data'!C317), IF(_xlfn.XLOOKUP(SMALL('Raw Data'!C317:E317, 1), B322:D322, B322:D322, 0)&gt;0, SMALL('Raw Data'!C317:E317, 1), 0), 0)</f>
        <v>0</v>
      </c>
      <c r="T322">
        <f>IF(ISNUMBER('Raw Data'!C317), IF(_xlfn.XLOOKUP(SMALL('Raw Data'!C317:E317, 2), B322:D322, B322:D322, 0)&gt;0, SMALL('Raw Data'!C317:E317, 2), 0), 0)</f>
        <v>0</v>
      </c>
      <c r="U322">
        <f>IF(ISNUMBER('Raw Data'!C317), IF(_xlfn.XLOOKUP(SMALL('Raw Data'!C317:E317, 3), B322:D322, B322:D322, 0)&gt;0, SMALL('Raw Data'!C317:E317, 3), 0), 0)</f>
        <v>0</v>
      </c>
      <c r="V322">
        <f>IF(AND('Raw Data'!C317&lt;'Raw Data'!E317,'Raw Data'!O317&gt;'Raw Data'!P317),'Raw Data'!C317,IF(AND('Raw Data'!E317&lt;'Raw Data'!C317,'Raw Data'!P317&gt;'Raw Data'!O317),'Raw Data'!E317,0))</f>
        <v>0</v>
      </c>
      <c r="W322">
        <f>IF(AND('Raw Data'!C317&gt;'Raw Data'!E317,'Raw Data'!O317&gt;'Raw Data'!P317),'Raw Data'!C317,IF(AND('Raw Data'!E317&gt;'Raw Data'!C317,'Raw Data'!P317&gt;'Raw Data'!O317),'Raw Data'!E317,0))</f>
        <v>0</v>
      </c>
      <c r="X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Y322">
        <f>IF(AND('Raw Data'!D317&gt;4,'Raw Data'!O317&lt;'Raw Data'!P317),'Raw Data'!K317,IF(AND('Raw Data'!D317&gt;4,'Raw Data'!O317='Raw Data'!P317),0,IF('Raw Data'!O317='Raw Data'!P317,'Raw Data'!D317,0)))</f>
        <v>0</v>
      </c>
      <c r="Z322">
        <f>IF(AND('Raw Data'!D317&lt;4, 'Raw Data'!O317='Raw Data'!P317), 'Raw Data'!D317, 0)</f>
        <v>0</v>
      </c>
      <c r="AA322">
        <f t="shared" si="20"/>
        <v>0</v>
      </c>
      <c r="AB322">
        <f t="shared" si="21"/>
        <v>0</v>
      </c>
      <c r="AC322">
        <f t="shared" si="22"/>
        <v>0</v>
      </c>
    </row>
    <row r="323" spans="1:29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 'Raw Data'!O318&gt;'Raw Data'!P318), 'Raw Data'!C318, 0)</f>
        <v>0</v>
      </c>
      <c r="O323" t="b">
        <f>'Raw Data'!C318&lt;'Raw Data'!E318</f>
        <v>0</v>
      </c>
      <c r="P323">
        <f>IF(AND('Raw Data'!C318&gt;'Raw Data'!E318, 'Raw Data'!O318&gt;'Raw Data'!P318), 'Raw Data'!C318, 0)</f>
        <v>0</v>
      </c>
      <c r="Q323">
        <f>IF(AND('Raw Data'!C318&gt;'Raw Data'!E318, 'Raw Data'!O318&lt;'Raw Data'!P318), 'Raw Data'!E318, 0)</f>
        <v>0</v>
      </c>
      <c r="R323">
        <f>IF(AND('Raw Data'!C318&lt;'Raw Data'!E318, 'Raw Data'!O318&lt;'Raw Data'!P318), 'Raw Data'!E318, 0)</f>
        <v>0</v>
      </c>
      <c r="S323">
        <f>IF(ISNUMBER('Raw Data'!C318), IF(_xlfn.XLOOKUP(SMALL('Raw Data'!C318:E318, 1), B323:D323, B323:D323, 0)&gt;0, SMALL('Raw Data'!C318:E318, 1), 0), 0)</f>
        <v>0</v>
      </c>
      <c r="T323">
        <f>IF(ISNUMBER('Raw Data'!C318), IF(_xlfn.XLOOKUP(SMALL('Raw Data'!C318:E318, 2), B323:D323, B323:D323, 0)&gt;0, SMALL('Raw Data'!C318:E318, 2), 0), 0)</f>
        <v>0</v>
      </c>
      <c r="U323">
        <f>IF(ISNUMBER('Raw Data'!C318), IF(_xlfn.XLOOKUP(SMALL('Raw Data'!C318:E318, 3), B323:D323, B323:D323, 0)&gt;0, SMALL('Raw Data'!C318:E318, 3), 0), 0)</f>
        <v>0</v>
      </c>
      <c r="V323">
        <f>IF(AND('Raw Data'!C318&lt;'Raw Data'!E318,'Raw Data'!O318&gt;'Raw Data'!P318),'Raw Data'!C318,IF(AND('Raw Data'!E318&lt;'Raw Data'!C318,'Raw Data'!P318&gt;'Raw Data'!O318),'Raw Data'!E318,0))</f>
        <v>0</v>
      </c>
      <c r="W323">
        <f>IF(AND('Raw Data'!C318&gt;'Raw Data'!E318,'Raw Data'!O318&gt;'Raw Data'!P318),'Raw Data'!C318,IF(AND('Raw Data'!E318&gt;'Raw Data'!C318,'Raw Data'!P318&gt;'Raw Data'!O318),'Raw Data'!E318,0))</f>
        <v>0</v>
      </c>
      <c r="X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Y323">
        <f>IF(AND('Raw Data'!D318&gt;4,'Raw Data'!O318&lt;'Raw Data'!P318),'Raw Data'!K318,IF(AND('Raw Data'!D318&gt;4,'Raw Data'!O318='Raw Data'!P318),0,IF('Raw Data'!O318='Raw Data'!P318,'Raw Data'!D318,0)))</f>
        <v>0</v>
      </c>
      <c r="Z323">
        <f>IF(AND('Raw Data'!D318&lt;4, 'Raw Data'!O318='Raw Data'!P318), 'Raw Data'!D318, 0)</f>
        <v>0</v>
      </c>
      <c r="AA323">
        <f t="shared" si="20"/>
        <v>0</v>
      </c>
      <c r="AB323">
        <f t="shared" si="21"/>
        <v>0</v>
      </c>
      <c r="AC323">
        <f t="shared" si="22"/>
        <v>0</v>
      </c>
    </row>
    <row r="324" spans="1:29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 'Raw Data'!O319&gt;'Raw Data'!P319), 'Raw Data'!C319, 0)</f>
        <v>0</v>
      </c>
      <c r="O324" t="b">
        <f>'Raw Data'!C319&lt;'Raw Data'!E319</f>
        <v>0</v>
      </c>
      <c r="P324">
        <f>IF(AND('Raw Data'!C319&gt;'Raw Data'!E319, 'Raw Data'!O319&gt;'Raw Data'!P319), 'Raw Data'!C319, 0)</f>
        <v>0</v>
      </c>
      <c r="Q324">
        <f>IF(AND('Raw Data'!C319&gt;'Raw Data'!E319, 'Raw Data'!O319&lt;'Raw Data'!P319), 'Raw Data'!E319, 0)</f>
        <v>0</v>
      </c>
      <c r="R324">
        <f>IF(AND('Raw Data'!C319&lt;'Raw Data'!E319, 'Raw Data'!O319&lt;'Raw Data'!P319), 'Raw Data'!E319, 0)</f>
        <v>0</v>
      </c>
      <c r="S324">
        <f>IF(ISNUMBER('Raw Data'!C319), IF(_xlfn.XLOOKUP(SMALL('Raw Data'!C319:E319, 1), B324:D324, B324:D324, 0)&gt;0, SMALL('Raw Data'!C319:E319, 1), 0), 0)</f>
        <v>0</v>
      </c>
      <c r="T324">
        <f>IF(ISNUMBER('Raw Data'!C319), IF(_xlfn.XLOOKUP(SMALL('Raw Data'!C319:E319, 2), B324:D324, B324:D324, 0)&gt;0, SMALL('Raw Data'!C319:E319, 2), 0), 0)</f>
        <v>0</v>
      </c>
      <c r="U324">
        <f>IF(ISNUMBER('Raw Data'!C319), IF(_xlfn.XLOOKUP(SMALL('Raw Data'!C319:E319, 3), B324:D324, B324:D324, 0)&gt;0, SMALL('Raw Data'!C319:E319, 3), 0), 0)</f>
        <v>0</v>
      </c>
      <c r="V324">
        <f>IF(AND('Raw Data'!C319&lt;'Raw Data'!E319,'Raw Data'!O319&gt;'Raw Data'!P319),'Raw Data'!C319,IF(AND('Raw Data'!E319&lt;'Raw Data'!C319,'Raw Data'!P319&gt;'Raw Data'!O319),'Raw Data'!E319,0))</f>
        <v>0</v>
      </c>
      <c r="W324">
        <f>IF(AND('Raw Data'!C319&gt;'Raw Data'!E319,'Raw Data'!O319&gt;'Raw Data'!P319),'Raw Data'!C319,IF(AND('Raw Data'!E319&gt;'Raw Data'!C319,'Raw Data'!P319&gt;'Raw Data'!O319),'Raw Data'!E319,0))</f>
        <v>0</v>
      </c>
      <c r="X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Y324">
        <f>IF(AND('Raw Data'!D319&gt;4,'Raw Data'!O319&lt;'Raw Data'!P319),'Raw Data'!K319,IF(AND('Raw Data'!D319&gt;4,'Raw Data'!O319='Raw Data'!P319),0,IF('Raw Data'!O319='Raw Data'!P319,'Raw Data'!D319,0)))</f>
        <v>0</v>
      </c>
      <c r="Z324">
        <f>IF(AND('Raw Data'!D319&lt;4, 'Raw Data'!O319='Raw Data'!P319), 'Raw Data'!D319, 0)</f>
        <v>0</v>
      </c>
      <c r="AA324">
        <f t="shared" si="20"/>
        <v>0</v>
      </c>
      <c r="AB324">
        <f t="shared" si="21"/>
        <v>0</v>
      </c>
      <c r="AC324">
        <f t="shared" si="22"/>
        <v>0</v>
      </c>
    </row>
    <row r="325" spans="1:29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 'Raw Data'!O320&gt;'Raw Data'!P320), 'Raw Data'!C320, 0)</f>
        <v>0</v>
      </c>
      <c r="O325" t="b">
        <f>'Raw Data'!C320&lt;'Raw Data'!E320</f>
        <v>0</v>
      </c>
      <c r="P325">
        <f>IF(AND('Raw Data'!C320&gt;'Raw Data'!E320, 'Raw Data'!O320&gt;'Raw Data'!P320), 'Raw Data'!C320, 0)</f>
        <v>0</v>
      </c>
      <c r="Q325">
        <f>IF(AND('Raw Data'!C320&gt;'Raw Data'!E320, 'Raw Data'!O320&lt;'Raw Data'!P320), 'Raw Data'!E320, 0)</f>
        <v>0</v>
      </c>
      <c r="R325">
        <f>IF(AND('Raw Data'!C320&lt;'Raw Data'!E320, 'Raw Data'!O320&lt;'Raw Data'!P320), 'Raw Data'!E320, 0)</f>
        <v>0</v>
      </c>
      <c r="S325">
        <f>IF(ISNUMBER('Raw Data'!C320), IF(_xlfn.XLOOKUP(SMALL('Raw Data'!C320:E320, 1), B325:D325, B325:D325, 0)&gt;0, SMALL('Raw Data'!C320:E320, 1), 0), 0)</f>
        <v>0</v>
      </c>
      <c r="T325">
        <f>IF(ISNUMBER('Raw Data'!C320), IF(_xlfn.XLOOKUP(SMALL('Raw Data'!C320:E320, 2), B325:D325, B325:D325, 0)&gt;0, SMALL('Raw Data'!C320:E320, 2), 0), 0)</f>
        <v>0</v>
      </c>
      <c r="U325">
        <f>IF(ISNUMBER('Raw Data'!C320), IF(_xlfn.XLOOKUP(SMALL('Raw Data'!C320:E320, 3), B325:D325, B325:D325, 0)&gt;0, SMALL('Raw Data'!C320:E320, 3), 0), 0)</f>
        <v>0</v>
      </c>
      <c r="V325">
        <f>IF(AND('Raw Data'!C320&lt;'Raw Data'!E320,'Raw Data'!O320&gt;'Raw Data'!P320),'Raw Data'!C320,IF(AND('Raw Data'!E320&lt;'Raw Data'!C320,'Raw Data'!P320&gt;'Raw Data'!O320),'Raw Data'!E320,0))</f>
        <v>0</v>
      </c>
      <c r="W325">
        <f>IF(AND('Raw Data'!C320&gt;'Raw Data'!E320,'Raw Data'!O320&gt;'Raw Data'!P320),'Raw Data'!C320,IF(AND('Raw Data'!E320&gt;'Raw Data'!C320,'Raw Data'!P320&gt;'Raw Data'!O320),'Raw Data'!E320,0))</f>
        <v>0</v>
      </c>
      <c r="X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Y325">
        <f>IF(AND('Raw Data'!D320&gt;4,'Raw Data'!O320&lt;'Raw Data'!P320),'Raw Data'!K320,IF(AND('Raw Data'!D320&gt;4,'Raw Data'!O320='Raw Data'!P320),0,IF('Raw Data'!O320='Raw Data'!P320,'Raw Data'!D320,0)))</f>
        <v>0</v>
      </c>
      <c r="Z325">
        <f>IF(AND('Raw Data'!D320&lt;4, 'Raw Data'!O320='Raw Data'!P320), 'Raw Data'!D320, 0)</f>
        <v>0</v>
      </c>
      <c r="AA325">
        <f t="shared" si="20"/>
        <v>0</v>
      </c>
      <c r="AB325">
        <f t="shared" si="21"/>
        <v>0</v>
      </c>
      <c r="AC325">
        <f t="shared" si="22"/>
        <v>0</v>
      </c>
    </row>
    <row r="326" spans="1:29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 'Raw Data'!O321&gt;'Raw Data'!P321), 'Raw Data'!C321, 0)</f>
        <v>0</v>
      </c>
      <c r="O326" t="b">
        <f>'Raw Data'!C321&lt;'Raw Data'!E321</f>
        <v>0</v>
      </c>
      <c r="P326">
        <f>IF(AND('Raw Data'!C321&gt;'Raw Data'!E321, 'Raw Data'!O321&gt;'Raw Data'!P321), 'Raw Data'!C321, 0)</f>
        <v>0</v>
      </c>
      <c r="Q326">
        <f>IF(AND('Raw Data'!C321&gt;'Raw Data'!E321, 'Raw Data'!O321&lt;'Raw Data'!P321), 'Raw Data'!E321, 0)</f>
        <v>0</v>
      </c>
      <c r="R326">
        <f>IF(AND('Raw Data'!C321&lt;'Raw Data'!E321, 'Raw Data'!O321&lt;'Raw Data'!P321), 'Raw Data'!E321, 0)</f>
        <v>0</v>
      </c>
      <c r="S326">
        <f>IF(ISNUMBER('Raw Data'!C321), IF(_xlfn.XLOOKUP(SMALL('Raw Data'!C321:E321, 1), B326:D326, B326:D326, 0)&gt;0, SMALL('Raw Data'!C321:E321, 1), 0), 0)</f>
        <v>0</v>
      </c>
      <c r="T326">
        <f>IF(ISNUMBER('Raw Data'!C321), IF(_xlfn.XLOOKUP(SMALL('Raw Data'!C321:E321, 2), B326:D326, B326:D326, 0)&gt;0, SMALL('Raw Data'!C321:E321, 2), 0), 0)</f>
        <v>0</v>
      </c>
      <c r="U326">
        <f>IF(ISNUMBER('Raw Data'!C321), IF(_xlfn.XLOOKUP(SMALL('Raw Data'!C321:E321, 3), B326:D326, B326:D326, 0)&gt;0, SMALL('Raw Data'!C321:E321, 3), 0), 0)</f>
        <v>0</v>
      </c>
      <c r="V326">
        <f>IF(AND('Raw Data'!C321&lt;'Raw Data'!E321,'Raw Data'!O321&gt;'Raw Data'!P321),'Raw Data'!C321,IF(AND('Raw Data'!E321&lt;'Raw Data'!C321,'Raw Data'!P321&gt;'Raw Data'!O321),'Raw Data'!E321,0))</f>
        <v>0</v>
      </c>
      <c r="W326">
        <f>IF(AND('Raw Data'!C321&gt;'Raw Data'!E321,'Raw Data'!O321&gt;'Raw Data'!P321),'Raw Data'!C321,IF(AND('Raw Data'!E321&gt;'Raw Data'!C321,'Raw Data'!P321&gt;'Raw Data'!O321),'Raw Data'!E321,0))</f>
        <v>0</v>
      </c>
      <c r="X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Y326">
        <f>IF(AND('Raw Data'!D321&gt;4,'Raw Data'!O321&lt;'Raw Data'!P321),'Raw Data'!K321,IF(AND('Raw Data'!D321&gt;4,'Raw Data'!O321='Raw Data'!P321),0,IF('Raw Data'!O321='Raw Data'!P321,'Raw Data'!D321,0)))</f>
        <v>0</v>
      </c>
      <c r="Z326">
        <f>IF(AND('Raw Data'!D321&lt;4, 'Raw Data'!O321='Raw Data'!P321), 'Raw Data'!D321, 0)</f>
        <v>0</v>
      </c>
      <c r="AA326">
        <f t="shared" si="20"/>
        <v>0</v>
      </c>
      <c r="AB326">
        <f t="shared" si="21"/>
        <v>0</v>
      </c>
      <c r="AC326">
        <f t="shared" si="22"/>
        <v>0</v>
      </c>
    </row>
    <row r="327" spans="1:29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 'Raw Data'!O322&gt;'Raw Data'!P322), 'Raw Data'!C322, 0)</f>
        <v>0</v>
      </c>
      <c r="O327" t="b">
        <f>'Raw Data'!C322&lt;'Raw Data'!E322</f>
        <v>0</v>
      </c>
      <c r="P327">
        <f>IF(AND('Raw Data'!C322&gt;'Raw Data'!E322, 'Raw Data'!O322&gt;'Raw Data'!P322), 'Raw Data'!C322, 0)</f>
        <v>0</v>
      </c>
      <c r="Q327">
        <f>IF(AND('Raw Data'!C322&gt;'Raw Data'!E322, 'Raw Data'!O322&lt;'Raw Data'!P322), 'Raw Data'!E322, 0)</f>
        <v>0</v>
      </c>
      <c r="R327">
        <f>IF(AND('Raw Data'!C322&lt;'Raw Data'!E322, 'Raw Data'!O322&lt;'Raw Data'!P322), 'Raw Data'!E322, 0)</f>
        <v>0</v>
      </c>
      <c r="S327">
        <f>IF(ISNUMBER('Raw Data'!C322), IF(_xlfn.XLOOKUP(SMALL('Raw Data'!C322:E322, 1), B327:D327, B327:D327, 0)&gt;0, SMALL('Raw Data'!C322:E322, 1), 0), 0)</f>
        <v>0</v>
      </c>
      <c r="T327">
        <f>IF(ISNUMBER('Raw Data'!C322), IF(_xlfn.XLOOKUP(SMALL('Raw Data'!C322:E322, 2), B327:D327, B327:D327, 0)&gt;0, SMALL('Raw Data'!C322:E322, 2), 0), 0)</f>
        <v>0</v>
      </c>
      <c r="U327">
        <f>IF(ISNUMBER('Raw Data'!C322), IF(_xlfn.XLOOKUP(SMALL('Raw Data'!C322:E322, 3), B327:D327, B327:D327, 0)&gt;0, SMALL('Raw Data'!C322:E322, 3), 0), 0)</f>
        <v>0</v>
      </c>
      <c r="V327">
        <f>IF(AND('Raw Data'!C322&lt;'Raw Data'!E322,'Raw Data'!O322&gt;'Raw Data'!P322),'Raw Data'!C322,IF(AND('Raw Data'!E322&lt;'Raw Data'!C322,'Raw Data'!P322&gt;'Raw Data'!O322),'Raw Data'!E322,0))</f>
        <v>0</v>
      </c>
      <c r="W327">
        <f>IF(AND('Raw Data'!C322&gt;'Raw Data'!E322,'Raw Data'!O322&gt;'Raw Data'!P322),'Raw Data'!C322,IF(AND('Raw Data'!E322&gt;'Raw Data'!C322,'Raw Data'!P322&gt;'Raw Data'!O322),'Raw Data'!E322,0))</f>
        <v>0</v>
      </c>
      <c r="X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Y327">
        <f>IF(AND('Raw Data'!D322&gt;4,'Raw Data'!O322&lt;'Raw Data'!P322),'Raw Data'!K322,IF(AND('Raw Data'!D322&gt;4,'Raw Data'!O322='Raw Data'!P322),0,IF('Raw Data'!O322='Raw Data'!P322,'Raw Data'!D322,0)))</f>
        <v>0</v>
      </c>
      <c r="Z327">
        <f>IF(AND('Raw Data'!D322&lt;4, 'Raw Data'!O322='Raw Data'!P322), 'Raw Data'!D322, 0)</f>
        <v>0</v>
      </c>
      <c r="AA327">
        <f t="shared" ref="AA327:AA390" si="23">IF(AND(W327&gt;0, F327&gt;0), F327*W327, 0)</f>
        <v>0</v>
      </c>
      <c r="AB327">
        <f t="shared" ref="AB327:AB390" si="24">IF(AND(C327&gt;0, E327&gt;0), E327*C327, 0)</f>
        <v>0</v>
      </c>
      <c r="AC327">
        <f t="shared" ref="AC327:AC390" si="25">IF(AND(F327, D327), D327*F327, 0)</f>
        <v>0</v>
      </c>
    </row>
    <row r="328" spans="1:29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 'Raw Data'!O323&gt;'Raw Data'!P323), 'Raw Data'!C323, 0)</f>
        <v>0</v>
      </c>
      <c r="O328" t="b">
        <f>'Raw Data'!C323&lt;'Raw Data'!E323</f>
        <v>0</v>
      </c>
      <c r="P328">
        <f>IF(AND('Raw Data'!C323&gt;'Raw Data'!E323, 'Raw Data'!O323&gt;'Raw Data'!P323), 'Raw Data'!C323, 0)</f>
        <v>0</v>
      </c>
      <c r="Q328">
        <f>IF(AND('Raw Data'!C323&gt;'Raw Data'!E323, 'Raw Data'!O323&lt;'Raw Data'!P323), 'Raw Data'!E323, 0)</f>
        <v>0</v>
      </c>
      <c r="R328">
        <f>IF(AND('Raw Data'!C323&lt;'Raw Data'!E323, 'Raw Data'!O323&lt;'Raw Data'!P323), 'Raw Data'!E323, 0)</f>
        <v>0</v>
      </c>
      <c r="S328">
        <f>IF(ISNUMBER('Raw Data'!C323), IF(_xlfn.XLOOKUP(SMALL('Raw Data'!C323:E323, 1), B328:D328, B328:D328, 0)&gt;0, SMALL('Raw Data'!C323:E323, 1), 0), 0)</f>
        <v>0</v>
      </c>
      <c r="T328">
        <f>IF(ISNUMBER('Raw Data'!C323), IF(_xlfn.XLOOKUP(SMALL('Raw Data'!C323:E323, 2), B328:D328, B328:D328, 0)&gt;0, SMALL('Raw Data'!C323:E323, 2), 0), 0)</f>
        <v>0</v>
      </c>
      <c r="U328">
        <f>IF(ISNUMBER('Raw Data'!C323), IF(_xlfn.XLOOKUP(SMALL('Raw Data'!C323:E323, 3), B328:D328, B328:D328, 0)&gt;0, SMALL('Raw Data'!C323:E323, 3), 0), 0)</f>
        <v>0</v>
      </c>
      <c r="V328">
        <f>IF(AND('Raw Data'!C323&lt;'Raw Data'!E323,'Raw Data'!O323&gt;'Raw Data'!P323),'Raw Data'!C323,IF(AND('Raw Data'!E323&lt;'Raw Data'!C323,'Raw Data'!P323&gt;'Raw Data'!O323),'Raw Data'!E323,0))</f>
        <v>0</v>
      </c>
      <c r="W328">
        <f>IF(AND('Raw Data'!C323&gt;'Raw Data'!E323,'Raw Data'!O323&gt;'Raw Data'!P323),'Raw Data'!C323,IF(AND('Raw Data'!E323&gt;'Raw Data'!C323,'Raw Data'!P323&gt;'Raw Data'!O323),'Raw Data'!E323,0))</f>
        <v>0</v>
      </c>
      <c r="X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Y328">
        <f>IF(AND('Raw Data'!D323&gt;4,'Raw Data'!O323&lt;'Raw Data'!P323),'Raw Data'!K323,IF(AND('Raw Data'!D323&gt;4,'Raw Data'!O323='Raw Data'!P323),0,IF('Raw Data'!O323='Raw Data'!P323,'Raw Data'!D323,0)))</f>
        <v>0</v>
      </c>
      <c r="Z328">
        <f>IF(AND('Raw Data'!D323&lt;4, 'Raw Data'!O323='Raw Data'!P323), 'Raw Data'!D323, 0)</f>
        <v>0</v>
      </c>
      <c r="AA328">
        <f t="shared" si="23"/>
        <v>0</v>
      </c>
      <c r="AB328">
        <f t="shared" si="24"/>
        <v>0</v>
      </c>
      <c r="AC328">
        <f t="shared" si="25"/>
        <v>0</v>
      </c>
    </row>
    <row r="329" spans="1:29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 'Raw Data'!O324&gt;'Raw Data'!P324), 'Raw Data'!C324, 0)</f>
        <v>0</v>
      </c>
      <c r="O329" t="b">
        <f>'Raw Data'!C324&lt;'Raw Data'!E324</f>
        <v>0</v>
      </c>
      <c r="P329">
        <f>IF(AND('Raw Data'!C324&gt;'Raw Data'!E324, 'Raw Data'!O324&gt;'Raw Data'!P324), 'Raw Data'!C324, 0)</f>
        <v>0</v>
      </c>
      <c r="Q329">
        <f>IF(AND('Raw Data'!C324&gt;'Raw Data'!E324, 'Raw Data'!O324&lt;'Raw Data'!P324), 'Raw Data'!E324, 0)</f>
        <v>0</v>
      </c>
      <c r="R329">
        <f>IF(AND('Raw Data'!C324&lt;'Raw Data'!E324, 'Raw Data'!O324&lt;'Raw Data'!P324), 'Raw Data'!E324, 0)</f>
        <v>0</v>
      </c>
      <c r="S329">
        <f>IF(ISNUMBER('Raw Data'!C324), IF(_xlfn.XLOOKUP(SMALL('Raw Data'!C324:E324, 1), B329:D329, B329:D329, 0)&gt;0, SMALL('Raw Data'!C324:E324, 1), 0), 0)</f>
        <v>0</v>
      </c>
      <c r="T329">
        <f>IF(ISNUMBER('Raw Data'!C324), IF(_xlfn.XLOOKUP(SMALL('Raw Data'!C324:E324, 2), B329:D329, B329:D329, 0)&gt;0, SMALL('Raw Data'!C324:E324, 2), 0), 0)</f>
        <v>0</v>
      </c>
      <c r="U329">
        <f>IF(ISNUMBER('Raw Data'!C324), IF(_xlfn.XLOOKUP(SMALL('Raw Data'!C324:E324, 3), B329:D329, B329:D329, 0)&gt;0, SMALL('Raw Data'!C324:E324, 3), 0), 0)</f>
        <v>0</v>
      </c>
      <c r="V329">
        <f>IF(AND('Raw Data'!C324&lt;'Raw Data'!E324,'Raw Data'!O324&gt;'Raw Data'!P324),'Raw Data'!C324,IF(AND('Raw Data'!E324&lt;'Raw Data'!C324,'Raw Data'!P324&gt;'Raw Data'!O324),'Raw Data'!E324,0))</f>
        <v>0</v>
      </c>
      <c r="W329">
        <f>IF(AND('Raw Data'!C324&gt;'Raw Data'!E324,'Raw Data'!O324&gt;'Raw Data'!P324),'Raw Data'!C324,IF(AND('Raw Data'!E324&gt;'Raw Data'!C324,'Raw Data'!P324&gt;'Raw Data'!O324),'Raw Data'!E324,0))</f>
        <v>0</v>
      </c>
      <c r="X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Y329">
        <f>IF(AND('Raw Data'!D324&gt;4,'Raw Data'!O324&lt;'Raw Data'!P324),'Raw Data'!K324,IF(AND('Raw Data'!D324&gt;4,'Raw Data'!O324='Raw Data'!P324),0,IF('Raw Data'!O324='Raw Data'!P324,'Raw Data'!D324,0)))</f>
        <v>0</v>
      </c>
      <c r="Z329">
        <f>IF(AND('Raw Data'!D324&lt;4, 'Raw Data'!O324='Raw Data'!P324), 'Raw Data'!D324, 0)</f>
        <v>0</v>
      </c>
      <c r="AA329">
        <f t="shared" si="23"/>
        <v>0</v>
      </c>
      <c r="AB329">
        <f t="shared" si="24"/>
        <v>0</v>
      </c>
      <c r="AC329">
        <f t="shared" si="25"/>
        <v>0</v>
      </c>
    </row>
    <row r="330" spans="1:29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 'Raw Data'!O325&gt;'Raw Data'!P325), 'Raw Data'!C325, 0)</f>
        <v>0</v>
      </c>
      <c r="O330" t="b">
        <f>'Raw Data'!C325&lt;'Raw Data'!E325</f>
        <v>0</v>
      </c>
      <c r="P330">
        <f>IF(AND('Raw Data'!C325&gt;'Raw Data'!E325, 'Raw Data'!O325&gt;'Raw Data'!P325), 'Raw Data'!C325, 0)</f>
        <v>0</v>
      </c>
      <c r="Q330">
        <f>IF(AND('Raw Data'!C325&gt;'Raw Data'!E325, 'Raw Data'!O325&lt;'Raw Data'!P325), 'Raw Data'!E325, 0)</f>
        <v>0</v>
      </c>
      <c r="R330">
        <f>IF(AND('Raw Data'!C325&lt;'Raw Data'!E325, 'Raw Data'!O325&lt;'Raw Data'!P325), 'Raw Data'!E325, 0)</f>
        <v>0</v>
      </c>
      <c r="S330">
        <f>IF(ISNUMBER('Raw Data'!C325), IF(_xlfn.XLOOKUP(SMALL('Raw Data'!C325:E325, 1), B330:D330, B330:D330, 0)&gt;0, SMALL('Raw Data'!C325:E325, 1), 0), 0)</f>
        <v>0</v>
      </c>
      <c r="T330">
        <f>IF(ISNUMBER('Raw Data'!C325), IF(_xlfn.XLOOKUP(SMALL('Raw Data'!C325:E325, 2), B330:D330, B330:D330, 0)&gt;0, SMALL('Raw Data'!C325:E325, 2), 0), 0)</f>
        <v>0</v>
      </c>
      <c r="U330">
        <f>IF(ISNUMBER('Raw Data'!C325), IF(_xlfn.XLOOKUP(SMALL('Raw Data'!C325:E325, 3), B330:D330, B330:D330, 0)&gt;0, SMALL('Raw Data'!C325:E325, 3), 0), 0)</f>
        <v>0</v>
      </c>
      <c r="V330">
        <f>IF(AND('Raw Data'!C325&lt;'Raw Data'!E325,'Raw Data'!O325&gt;'Raw Data'!P325),'Raw Data'!C325,IF(AND('Raw Data'!E325&lt;'Raw Data'!C325,'Raw Data'!P325&gt;'Raw Data'!O325),'Raw Data'!E325,0))</f>
        <v>0</v>
      </c>
      <c r="W330">
        <f>IF(AND('Raw Data'!C325&gt;'Raw Data'!E325,'Raw Data'!O325&gt;'Raw Data'!P325),'Raw Data'!C325,IF(AND('Raw Data'!E325&gt;'Raw Data'!C325,'Raw Data'!P325&gt;'Raw Data'!O325),'Raw Data'!E325,0))</f>
        <v>0</v>
      </c>
      <c r="X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Y330">
        <f>IF(AND('Raw Data'!D325&gt;4,'Raw Data'!O325&lt;'Raw Data'!P325),'Raw Data'!K325,IF(AND('Raw Data'!D325&gt;4,'Raw Data'!O325='Raw Data'!P325),0,IF('Raw Data'!O325='Raw Data'!P325,'Raw Data'!D325,0)))</f>
        <v>0</v>
      </c>
      <c r="Z330">
        <f>IF(AND('Raw Data'!D325&lt;4, 'Raw Data'!O325='Raw Data'!P325), 'Raw Data'!D325, 0)</f>
        <v>0</v>
      </c>
      <c r="AA330">
        <f t="shared" si="23"/>
        <v>0</v>
      </c>
      <c r="AB330">
        <f t="shared" si="24"/>
        <v>0</v>
      </c>
      <c r="AC330">
        <f t="shared" si="25"/>
        <v>0</v>
      </c>
    </row>
    <row r="331" spans="1:29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 'Raw Data'!O326&gt;'Raw Data'!P326), 'Raw Data'!C326, 0)</f>
        <v>0</v>
      </c>
      <c r="O331" t="b">
        <f>'Raw Data'!C326&lt;'Raw Data'!E326</f>
        <v>0</v>
      </c>
      <c r="P331">
        <f>IF(AND('Raw Data'!C326&gt;'Raw Data'!E326, 'Raw Data'!O326&gt;'Raw Data'!P326), 'Raw Data'!C326, 0)</f>
        <v>0</v>
      </c>
      <c r="Q331">
        <f>IF(AND('Raw Data'!C326&gt;'Raw Data'!E326, 'Raw Data'!O326&lt;'Raw Data'!P326), 'Raw Data'!E326, 0)</f>
        <v>0</v>
      </c>
      <c r="R331">
        <f>IF(AND('Raw Data'!C326&lt;'Raw Data'!E326, 'Raw Data'!O326&lt;'Raw Data'!P326), 'Raw Data'!E326, 0)</f>
        <v>0</v>
      </c>
      <c r="S331">
        <f>IF(ISNUMBER('Raw Data'!C326), IF(_xlfn.XLOOKUP(SMALL('Raw Data'!C326:E326, 1), B331:D331, B331:D331, 0)&gt;0, SMALL('Raw Data'!C326:E326, 1), 0), 0)</f>
        <v>0</v>
      </c>
      <c r="T331">
        <f>IF(ISNUMBER('Raw Data'!C326), IF(_xlfn.XLOOKUP(SMALL('Raw Data'!C326:E326, 2), B331:D331, B331:D331, 0)&gt;0, SMALL('Raw Data'!C326:E326, 2), 0), 0)</f>
        <v>0</v>
      </c>
      <c r="U331">
        <f>IF(ISNUMBER('Raw Data'!C326), IF(_xlfn.XLOOKUP(SMALL('Raw Data'!C326:E326, 3), B331:D331, B331:D331, 0)&gt;0, SMALL('Raw Data'!C326:E326, 3), 0), 0)</f>
        <v>0</v>
      </c>
      <c r="V331">
        <f>IF(AND('Raw Data'!C326&lt;'Raw Data'!E326,'Raw Data'!O326&gt;'Raw Data'!P326),'Raw Data'!C326,IF(AND('Raw Data'!E326&lt;'Raw Data'!C326,'Raw Data'!P326&gt;'Raw Data'!O326),'Raw Data'!E326,0))</f>
        <v>0</v>
      </c>
      <c r="W331">
        <f>IF(AND('Raw Data'!C326&gt;'Raw Data'!E326,'Raw Data'!O326&gt;'Raw Data'!P326),'Raw Data'!C326,IF(AND('Raw Data'!E326&gt;'Raw Data'!C326,'Raw Data'!P326&gt;'Raw Data'!O326),'Raw Data'!E326,0))</f>
        <v>0</v>
      </c>
      <c r="X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Y331">
        <f>IF(AND('Raw Data'!D326&gt;4,'Raw Data'!O326&lt;'Raw Data'!P326),'Raw Data'!K326,IF(AND('Raw Data'!D326&gt;4,'Raw Data'!O326='Raw Data'!P326),0,IF('Raw Data'!O326='Raw Data'!P326,'Raw Data'!D326,0)))</f>
        <v>0</v>
      </c>
      <c r="Z331">
        <f>IF(AND('Raw Data'!D326&lt;4, 'Raw Data'!O326='Raw Data'!P326), 'Raw Data'!D326, 0)</f>
        <v>0</v>
      </c>
      <c r="AA331">
        <f t="shared" si="23"/>
        <v>0</v>
      </c>
      <c r="AB331">
        <f t="shared" si="24"/>
        <v>0</v>
      </c>
      <c r="AC331">
        <f t="shared" si="25"/>
        <v>0</v>
      </c>
    </row>
    <row r="332" spans="1:29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 'Raw Data'!O327&gt;'Raw Data'!P327), 'Raw Data'!C327, 0)</f>
        <v>0</v>
      </c>
      <c r="O332" t="b">
        <f>'Raw Data'!C327&lt;'Raw Data'!E327</f>
        <v>0</v>
      </c>
      <c r="P332">
        <f>IF(AND('Raw Data'!C327&gt;'Raw Data'!E327, 'Raw Data'!O327&gt;'Raw Data'!P327), 'Raw Data'!C327, 0)</f>
        <v>0</v>
      </c>
      <c r="Q332">
        <f>IF(AND('Raw Data'!C327&gt;'Raw Data'!E327, 'Raw Data'!O327&lt;'Raw Data'!P327), 'Raw Data'!E327, 0)</f>
        <v>0</v>
      </c>
      <c r="R332">
        <f>IF(AND('Raw Data'!C327&lt;'Raw Data'!E327, 'Raw Data'!O327&lt;'Raw Data'!P327), 'Raw Data'!E327, 0)</f>
        <v>0</v>
      </c>
      <c r="S332">
        <f>IF(ISNUMBER('Raw Data'!C327), IF(_xlfn.XLOOKUP(SMALL('Raw Data'!C327:E327, 1), B332:D332, B332:D332, 0)&gt;0, SMALL('Raw Data'!C327:E327, 1), 0), 0)</f>
        <v>0</v>
      </c>
      <c r="T332">
        <f>IF(ISNUMBER('Raw Data'!C327), IF(_xlfn.XLOOKUP(SMALL('Raw Data'!C327:E327, 2), B332:D332, B332:D332, 0)&gt;0, SMALL('Raw Data'!C327:E327, 2), 0), 0)</f>
        <v>0</v>
      </c>
      <c r="U332">
        <f>IF(ISNUMBER('Raw Data'!C327), IF(_xlfn.XLOOKUP(SMALL('Raw Data'!C327:E327, 3), B332:D332, B332:D332, 0)&gt;0, SMALL('Raw Data'!C327:E327, 3), 0), 0)</f>
        <v>0</v>
      </c>
      <c r="V332">
        <f>IF(AND('Raw Data'!C327&lt;'Raw Data'!E327,'Raw Data'!O327&gt;'Raw Data'!P327),'Raw Data'!C327,IF(AND('Raw Data'!E327&lt;'Raw Data'!C327,'Raw Data'!P327&gt;'Raw Data'!O327),'Raw Data'!E327,0))</f>
        <v>0</v>
      </c>
      <c r="W332">
        <f>IF(AND('Raw Data'!C327&gt;'Raw Data'!E327,'Raw Data'!O327&gt;'Raw Data'!P327),'Raw Data'!C327,IF(AND('Raw Data'!E327&gt;'Raw Data'!C327,'Raw Data'!P327&gt;'Raw Data'!O327),'Raw Data'!E327,0))</f>
        <v>0</v>
      </c>
      <c r="X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Y332">
        <f>IF(AND('Raw Data'!D327&gt;4,'Raw Data'!O327&lt;'Raw Data'!P327),'Raw Data'!K327,IF(AND('Raw Data'!D327&gt;4,'Raw Data'!O327='Raw Data'!P327),0,IF('Raw Data'!O327='Raw Data'!P327,'Raw Data'!D327,0)))</f>
        <v>0</v>
      </c>
      <c r="Z332">
        <f>IF(AND('Raw Data'!D327&lt;4, 'Raw Data'!O327='Raw Data'!P327), 'Raw Data'!D327, 0)</f>
        <v>0</v>
      </c>
      <c r="AA332">
        <f t="shared" si="23"/>
        <v>0</v>
      </c>
      <c r="AB332">
        <f t="shared" si="24"/>
        <v>0</v>
      </c>
      <c r="AC332">
        <f t="shared" si="25"/>
        <v>0</v>
      </c>
    </row>
    <row r="333" spans="1:29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 'Raw Data'!O328&gt;'Raw Data'!P328), 'Raw Data'!C328, 0)</f>
        <v>0</v>
      </c>
      <c r="O333" t="b">
        <f>'Raw Data'!C328&lt;'Raw Data'!E328</f>
        <v>0</v>
      </c>
      <c r="P333">
        <f>IF(AND('Raw Data'!C328&gt;'Raw Data'!E328, 'Raw Data'!O328&gt;'Raw Data'!P328), 'Raw Data'!C328, 0)</f>
        <v>0</v>
      </c>
      <c r="Q333">
        <f>IF(AND('Raw Data'!C328&gt;'Raw Data'!E328, 'Raw Data'!O328&lt;'Raw Data'!P328), 'Raw Data'!E328, 0)</f>
        <v>0</v>
      </c>
      <c r="R333">
        <f>IF(AND('Raw Data'!C328&lt;'Raw Data'!E328, 'Raw Data'!O328&lt;'Raw Data'!P328), 'Raw Data'!E328, 0)</f>
        <v>0</v>
      </c>
      <c r="S333">
        <f>IF(ISNUMBER('Raw Data'!C328), IF(_xlfn.XLOOKUP(SMALL('Raw Data'!C328:E328, 1), B333:D333, B333:D333, 0)&gt;0, SMALL('Raw Data'!C328:E328, 1), 0), 0)</f>
        <v>0</v>
      </c>
      <c r="T333">
        <f>IF(ISNUMBER('Raw Data'!C328), IF(_xlfn.XLOOKUP(SMALL('Raw Data'!C328:E328, 2), B333:D333, B333:D333, 0)&gt;0, SMALL('Raw Data'!C328:E328, 2), 0), 0)</f>
        <v>0</v>
      </c>
      <c r="U333">
        <f>IF(ISNUMBER('Raw Data'!C328), IF(_xlfn.XLOOKUP(SMALL('Raw Data'!C328:E328, 3), B333:D333, B333:D333, 0)&gt;0, SMALL('Raw Data'!C328:E328, 3), 0), 0)</f>
        <v>0</v>
      </c>
      <c r="V333">
        <f>IF(AND('Raw Data'!C328&lt;'Raw Data'!E328,'Raw Data'!O328&gt;'Raw Data'!P328),'Raw Data'!C328,IF(AND('Raw Data'!E328&lt;'Raw Data'!C328,'Raw Data'!P328&gt;'Raw Data'!O328),'Raw Data'!E328,0))</f>
        <v>0</v>
      </c>
      <c r="W333">
        <f>IF(AND('Raw Data'!C328&gt;'Raw Data'!E328,'Raw Data'!O328&gt;'Raw Data'!P328),'Raw Data'!C328,IF(AND('Raw Data'!E328&gt;'Raw Data'!C328,'Raw Data'!P328&gt;'Raw Data'!O328),'Raw Data'!E328,0))</f>
        <v>0</v>
      </c>
      <c r="X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Y333">
        <f>IF(AND('Raw Data'!D328&gt;4,'Raw Data'!O328&lt;'Raw Data'!P328),'Raw Data'!K328,IF(AND('Raw Data'!D328&gt;4,'Raw Data'!O328='Raw Data'!P328),0,IF('Raw Data'!O328='Raw Data'!P328,'Raw Data'!D328,0)))</f>
        <v>0</v>
      </c>
      <c r="Z333">
        <f>IF(AND('Raw Data'!D328&lt;4, 'Raw Data'!O328='Raw Data'!P328), 'Raw Data'!D328, 0)</f>
        <v>0</v>
      </c>
      <c r="AA333">
        <f t="shared" si="23"/>
        <v>0</v>
      </c>
      <c r="AB333">
        <f t="shared" si="24"/>
        <v>0</v>
      </c>
      <c r="AC333">
        <f t="shared" si="25"/>
        <v>0</v>
      </c>
    </row>
    <row r="334" spans="1:29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 'Raw Data'!O329&gt;'Raw Data'!P329), 'Raw Data'!C329, 0)</f>
        <v>0</v>
      </c>
      <c r="O334" t="b">
        <f>'Raw Data'!C329&lt;'Raw Data'!E329</f>
        <v>0</v>
      </c>
      <c r="P334">
        <f>IF(AND('Raw Data'!C329&gt;'Raw Data'!E329, 'Raw Data'!O329&gt;'Raw Data'!P329), 'Raw Data'!C329, 0)</f>
        <v>0</v>
      </c>
      <c r="Q334">
        <f>IF(AND('Raw Data'!C329&gt;'Raw Data'!E329, 'Raw Data'!O329&lt;'Raw Data'!P329), 'Raw Data'!E329, 0)</f>
        <v>0</v>
      </c>
      <c r="R334">
        <f>IF(AND('Raw Data'!C329&lt;'Raw Data'!E329, 'Raw Data'!O329&lt;'Raw Data'!P329), 'Raw Data'!E329, 0)</f>
        <v>0</v>
      </c>
      <c r="S334">
        <f>IF(ISNUMBER('Raw Data'!C329), IF(_xlfn.XLOOKUP(SMALL('Raw Data'!C329:E329, 1), B334:D334, B334:D334, 0)&gt;0, SMALL('Raw Data'!C329:E329, 1), 0), 0)</f>
        <v>0</v>
      </c>
      <c r="T334">
        <f>IF(ISNUMBER('Raw Data'!C329), IF(_xlfn.XLOOKUP(SMALL('Raw Data'!C329:E329, 2), B334:D334, B334:D334, 0)&gt;0, SMALL('Raw Data'!C329:E329, 2), 0), 0)</f>
        <v>0</v>
      </c>
      <c r="U334">
        <f>IF(ISNUMBER('Raw Data'!C329), IF(_xlfn.XLOOKUP(SMALL('Raw Data'!C329:E329, 3), B334:D334, B334:D334, 0)&gt;0, SMALL('Raw Data'!C329:E329, 3), 0), 0)</f>
        <v>0</v>
      </c>
      <c r="V334">
        <f>IF(AND('Raw Data'!C329&lt;'Raw Data'!E329,'Raw Data'!O329&gt;'Raw Data'!P329),'Raw Data'!C329,IF(AND('Raw Data'!E329&lt;'Raw Data'!C329,'Raw Data'!P329&gt;'Raw Data'!O329),'Raw Data'!E329,0))</f>
        <v>0</v>
      </c>
      <c r="W334">
        <f>IF(AND('Raw Data'!C329&gt;'Raw Data'!E329,'Raw Data'!O329&gt;'Raw Data'!P329),'Raw Data'!C329,IF(AND('Raw Data'!E329&gt;'Raw Data'!C329,'Raw Data'!P329&gt;'Raw Data'!O329),'Raw Data'!E329,0))</f>
        <v>0</v>
      </c>
      <c r="X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Y334">
        <f>IF(AND('Raw Data'!D329&gt;4,'Raw Data'!O329&lt;'Raw Data'!P329),'Raw Data'!K329,IF(AND('Raw Data'!D329&gt;4,'Raw Data'!O329='Raw Data'!P329),0,IF('Raw Data'!O329='Raw Data'!P329,'Raw Data'!D329,0)))</f>
        <v>0</v>
      </c>
      <c r="Z334">
        <f>IF(AND('Raw Data'!D329&lt;4, 'Raw Data'!O329='Raw Data'!P329), 'Raw Data'!D329, 0)</f>
        <v>0</v>
      </c>
      <c r="AA334">
        <f t="shared" si="23"/>
        <v>0</v>
      </c>
      <c r="AB334">
        <f t="shared" si="24"/>
        <v>0</v>
      </c>
      <c r="AC334">
        <f t="shared" si="25"/>
        <v>0</v>
      </c>
    </row>
    <row r="335" spans="1:29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 'Raw Data'!O330&gt;'Raw Data'!P330), 'Raw Data'!C330, 0)</f>
        <v>0</v>
      </c>
      <c r="O335" t="b">
        <f>'Raw Data'!C330&lt;'Raw Data'!E330</f>
        <v>0</v>
      </c>
      <c r="P335">
        <f>IF(AND('Raw Data'!C330&gt;'Raw Data'!E330, 'Raw Data'!O330&gt;'Raw Data'!P330), 'Raw Data'!C330, 0)</f>
        <v>0</v>
      </c>
      <c r="Q335">
        <f>IF(AND('Raw Data'!C330&gt;'Raw Data'!E330, 'Raw Data'!O330&lt;'Raw Data'!P330), 'Raw Data'!E330, 0)</f>
        <v>0</v>
      </c>
      <c r="R335">
        <f>IF(AND('Raw Data'!C330&lt;'Raw Data'!E330, 'Raw Data'!O330&lt;'Raw Data'!P330), 'Raw Data'!E330, 0)</f>
        <v>0</v>
      </c>
      <c r="S335">
        <f>IF(ISNUMBER('Raw Data'!C330), IF(_xlfn.XLOOKUP(SMALL('Raw Data'!C330:E330, 1), B335:D335, B335:D335, 0)&gt;0, SMALL('Raw Data'!C330:E330, 1), 0), 0)</f>
        <v>0</v>
      </c>
      <c r="T335">
        <f>IF(ISNUMBER('Raw Data'!C330), IF(_xlfn.XLOOKUP(SMALL('Raw Data'!C330:E330, 2), B335:D335, B335:D335, 0)&gt;0, SMALL('Raw Data'!C330:E330, 2), 0), 0)</f>
        <v>0</v>
      </c>
      <c r="U335">
        <f>IF(ISNUMBER('Raw Data'!C330), IF(_xlfn.XLOOKUP(SMALL('Raw Data'!C330:E330, 3), B335:D335, B335:D335, 0)&gt;0, SMALL('Raw Data'!C330:E330, 3), 0), 0)</f>
        <v>0</v>
      </c>
      <c r="V335">
        <f>IF(AND('Raw Data'!C330&lt;'Raw Data'!E330,'Raw Data'!O330&gt;'Raw Data'!P330),'Raw Data'!C330,IF(AND('Raw Data'!E330&lt;'Raw Data'!C330,'Raw Data'!P330&gt;'Raw Data'!O330),'Raw Data'!E330,0))</f>
        <v>0</v>
      </c>
      <c r="W335">
        <f>IF(AND('Raw Data'!C330&gt;'Raw Data'!E330,'Raw Data'!O330&gt;'Raw Data'!P330),'Raw Data'!C330,IF(AND('Raw Data'!E330&gt;'Raw Data'!C330,'Raw Data'!P330&gt;'Raw Data'!O330),'Raw Data'!E330,0))</f>
        <v>0</v>
      </c>
      <c r="X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Y335">
        <f>IF(AND('Raw Data'!D330&gt;4,'Raw Data'!O330&lt;'Raw Data'!P330),'Raw Data'!K330,IF(AND('Raw Data'!D330&gt;4,'Raw Data'!O330='Raw Data'!P330),0,IF('Raw Data'!O330='Raw Data'!P330,'Raw Data'!D330,0)))</f>
        <v>0</v>
      </c>
      <c r="Z335">
        <f>IF(AND('Raw Data'!D330&lt;4, 'Raw Data'!O330='Raw Data'!P330), 'Raw Data'!D330, 0)</f>
        <v>0</v>
      </c>
      <c r="AA335">
        <f t="shared" si="23"/>
        <v>0</v>
      </c>
      <c r="AB335">
        <f t="shared" si="24"/>
        <v>0</v>
      </c>
      <c r="AC335">
        <f t="shared" si="25"/>
        <v>0</v>
      </c>
    </row>
    <row r="336" spans="1:29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 'Raw Data'!O331&gt;'Raw Data'!P331), 'Raw Data'!C331, 0)</f>
        <v>0</v>
      </c>
      <c r="O336" t="b">
        <f>'Raw Data'!C331&lt;'Raw Data'!E331</f>
        <v>0</v>
      </c>
      <c r="P336">
        <f>IF(AND('Raw Data'!C331&gt;'Raw Data'!E331, 'Raw Data'!O331&gt;'Raw Data'!P331), 'Raw Data'!C331, 0)</f>
        <v>0</v>
      </c>
      <c r="Q336">
        <f>IF(AND('Raw Data'!C331&gt;'Raw Data'!E331, 'Raw Data'!O331&lt;'Raw Data'!P331), 'Raw Data'!E331, 0)</f>
        <v>0</v>
      </c>
      <c r="R336">
        <f>IF(AND('Raw Data'!C331&lt;'Raw Data'!E331, 'Raw Data'!O331&lt;'Raw Data'!P331), 'Raw Data'!E331, 0)</f>
        <v>0</v>
      </c>
      <c r="S336">
        <f>IF(ISNUMBER('Raw Data'!C331), IF(_xlfn.XLOOKUP(SMALL('Raw Data'!C331:E331, 1), B336:D336, B336:D336, 0)&gt;0, SMALL('Raw Data'!C331:E331, 1), 0), 0)</f>
        <v>0</v>
      </c>
      <c r="T336">
        <f>IF(ISNUMBER('Raw Data'!C331), IF(_xlfn.XLOOKUP(SMALL('Raw Data'!C331:E331, 2), B336:D336, B336:D336, 0)&gt;0, SMALL('Raw Data'!C331:E331, 2), 0), 0)</f>
        <v>0</v>
      </c>
      <c r="U336">
        <f>IF(ISNUMBER('Raw Data'!C331), IF(_xlfn.XLOOKUP(SMALL('Raw Data'!C331:E331, 3), B336:D336, B336:D336, 0)&gt;0, SMALL('Raw Data'!C331:E331, 3), 0), 0)</f>
        <v>0</v>
      </c>
      <c r="V336">
        <f>IF(AND('Raw Data'!C331&lt;'Raw Data'!E331,'Raw Data'!O331&gt;'Raw Data'!P331),'Raw Data'!C331,IF(AND('Raw Data'!E331&lt;'Raw Data'!C331,'Raw Data'!P331&gt;'Raw Data'!O331),'Raw Data'!E331,0))</f>
        <v>0</v>
      </c>
      <c r="W336">
        <f>IF(AND('Raw Data'!C331&gt;'Raw Data'!E331,'Raw Data'!O331&gt;'Raw Data'!P331),'Raw Data'!C331,IF(AND('Raw Data'!E331&gt;'Raw Data'!C331,'Raw Data'!P331&gt;'Raw Data'!O331),'Raw Data'!E331,0))</f>
        <v>0</v>
      </c>
      <c r="X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Y336">
        <f>IF(AND('Raw Data'!D331&gt;4,'Raw Data'!O331&lt;'Raw Data'!P331),'Raw Data'!K331,IF(AND('Raw Data'!D331&gt;4,'Raw Data'!O331='Raw Data'!P331),0,IF('Raw Data'!O331='Raw Data'!P331,'Raw Data'!D331,0)))</f>
        <v>0</v>
      </c>
      <c r="Z336">
        <f>IF(AND('Raw Data'!D331&lt;4, 'Raw Data'!O331='Raw Data'!P331), 'Raw Data'!D331, 0)</f>
        <v>0</v>
      </c>
      <c r="AA336">
        <f t="shared" si="23"/>
        <v>0</v>
      </c>
      <c r="AB336">
        <f t="shared" si="24"/>
        <v>0</v>
      </c>
      <c r="AC336">
        <f t="shared" si="25"/>
        <v>0</v>
      </c>
    </row>
    <row r="337" spans="1:29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 'Raw Data'!O332&gt;'Raw Data'!P332), 'Raw Data'!C332, 0)</f>
        <v>0</v>
      </c>
      <c r="O337" t="b">
        <f>'Raw Data'!C332&lt;'Raw Data'!E332</f>
        <v>0</v>
      </c>
      <c r="P337">
        <f>IF(AND('Raw Data'!C332&gt;'Raw Data'!E332, 'Raw Data'!O332&gt;'Raw Data'!P332), 'Raw Data'!C332, 0)</f>
        <v>0</v>
      </c>
      <c r="Q337">
        <f>IF(AND('Raw Data'!C332&gt;'Raw Data'!E332, 'Raw Data'!O332&lt;'Raw Data'!P332), 'Raw Data'!E332, 0)</f>
        <v>0</v>
      </c>
      <c r="R337">
        <f>IF(AND('Raw Data'!C332&lt;'Raw Data'!E332, 'Raw Data'!O332&lt;'Raw Data'!P332), 'Raw Data'!E332, 0)</f>
        <v>0</v>
      </c>
      <c r="S337">
        <f>IF(ISNUMBER('Raw Data'!C332), IF(_xlfn.XLOOKUP(SMALL('Raw Data'!C332:E332, 1), B337:D337, B337:D337, 0)&gt;0, SMALL('Raw Data'!C332:E332, 1), 0), 0)</f>
        <v>0</v>
      </c>
      <c r="T337">
        <f>IF(ISNUMBER('Raw Data'!C332), IF(_xlfn.XLOOKUP(SMALL('Raw Data'!C332:E332, 2), B337:D337, B337:D337, 0)&gt;0, SMALL('Raw Data'!C332:E332, 2), 0), 0)</f>
        <v>0</v>
      </c>
      <c r="U337">
        <f>IF(ISNUMBER('Raw Data'!C332), IF(_xlfn.XLOOKUP(SMALL('Raw Data'!C332:E332, 3), B337:D337, B337:D337, 0)&gt;0, SMALL('Raw Data'!C332:E332, 3), 0), 0)</f>
        <v>0</v>
      </c>
      <c r="V337">
        <f>IF(AND('Raw Data'!C332&lt;'Raw Data'!E332,'Raw Data'!O332&gt;'Raw Data'!P332),'Raw Data'!C332,IF(AND('Raw Data'!E332&lt;'Raw Data'!C332,'Raw Data'!P332&gt;'Raw Data'!O332),'Raw Data'!E332,0))</f>
        <v>0</v>
      </c>
      <c r="W337">
        <f>IF(AND('Raw Data'!C332&gt;'Raw Data'!E332,'Raw Data'!O332&gt;'Raw Data'!P332),'Raw Data'!C332,IF(AND('Raw Data'!E332&gt;'Raw Data'!C332,'Raw Data'!P332&gt;'Raw Data'!O332),'Raw Data'!E332,0))</f>
        <v>0</v>
      </c>
      <c r="X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Y337">
        <f>IF(AND('Raw Data'!D332&gt;4,'Raw Data'!O332&lt;'Raw Data'!P332),'Raw Data'!K332,IF(AND('Raw Data'!D332&gt;4,'Raw Data'!O332='Raw Data'!P332),0,IF('Raw Data'!O332='Raw Data'!P332,'Raw Data'!D332,0)))</f>
        <v>0</v>
      </c>
      <c r="Z337">
        <f>IF(AND('Raw Data'!D332&lt;4, 'Raw Data'!O332='Raw Data'!P332), 'Raw Data'!D332, 0)</f>
        <v>0</v>
      </c>
      <c r="AA337">
        <f t="shared" si="23"/>
        <v>0</v>
      </c>
      <c r="AB337">
        <f t="shared" si="24"/>
        <v>0</v>
      </c>
      <c r="AC337">
        <f t="shared" si="25"/>
        <v>0</v>
      </c>
    </row>
    <row r="338" spans="1:29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 'Raw Data'!O333&gt;'Raw Data'!P333), 'Raw Data'!C333, 0)</f>
        <v>0</v>
      </c>
      <c r="O338" t="b">
        <f>'Raw Data'!C333&lt;'Raw Data'!E333</f>
        <v>0</v>
      </c>
      <c r="P338">
        <f>IF(AND('Raw Data'!C333&gt;'Raw Data'!E333, 'Raw Data'!O333&gt;'Raw Data'!P333), 'Raw Data'!C333, 0)</f>
        <v>0</v>
      </c>
      <c r="Q338">
        <f>IF(AND('Raw Data'!C333&gt;'Raw Data'!E333, 'Raw Data'!O333&lt;'Raw Data'!P333), 'Raw Data'!E333, 0)</f>
        <v>0</v>
      </c>
      <c r="R338">
        <f>IF(AND('Raw Data'!C333&lt;'Raw Data'!E333, 'Raw Data'!O333&lt;'Raw Data'!P333), 'Raw Data'!E333, 0)</f>
        <v>0</v>
      </c>
      <c r="S338">
        <f>IF(ISNUMBER('Raw Data'!C333), IF(_xlfn.XLOOKUP(SMALL('Raw Data'!C333:E333, 1), B338:D338, B338:D338, 0)&gt;0, SMALL('Raw Data'!C333:E333, 1), 0), 0)</f>
        <v>0</v>
      </c>
      <c r="T338">
        <f>IF(ISNUMBER('Raw Data'!C333), IF(_xlfn.XLOOKUP(SMALL('Raw Data'!C333:E333, 2), B338:D338, B338:D338, 0)&gt;0, SMALL('Raw Data'!C333:E333, 2), 0), 0)</f>
        <v>0</v>
      </c>
      <c r="U338">
        <f>IF(ISNUMBER('Raw Data'!C333), IF(_xlfn.XLOOKUP(SMALL('Raw Data'!C333:E333, 3), B338:D338, B338:D338, 0)&gt;0, SMALL('Raw Data'!C333:E333, 3), 0), 0)</f>
        <v>0</v>
      </c>
      <c r="V338">
        <f>IF(AND('Raw Data'!C333&lt;'Raw Data'!E333,'Raw Data'!O333&gt;'Raw Data'!P333),'Raw Data'!C333,IF(AND('Raw Data'!E333&lt;'Raw Data'!C333,'Raw Data'!P333&gt;'Raw Data'!O333),'Raw Data'!E333,0))</f>
        <v>0</v>
      </c>
      <c r="W338">
        <f>IF(AND('Raw Data'!C333&gt;'Raw Data'!E333,'Raw Data'!O333&gt;'Raw Data'!P333),'Raw Data'!C333,IF(AND('Raw Data'!E333&gt;'Raw Data'!C333,'Raw Data'!P333&gt;'Raw Data'!O333),'Raw Data'!E333,0))</f>
        <v>0</v>
      </c>
      <c r="X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Y338">
        <f>IF(AND('Raw Data'!D333&gt;4,'Raw Data'!O333&lt;'Raw Data'!P333),'Raw Data'!K333,IF(AND('Raw Data'!D333&gt;4,'Raw Data'!O333='Raw Data'!P333),0,IF('Raw Data'!O333='Raw Data'!P333,'Raw Data'!D333,0)))</f>
        <v>0</v>
      </c>
      <c r="Z338">
        <f>IF(AND('Raw Data'!D333&lt;4, 'Raw Data'!O333='Raw Data'!P333), 'Raw Data'!D333, 0)</f>
        <v>0</v>
      </c>
      <c r="AA338">
        <f t="shared" si="23"/>
        <v>0</v>
      </c>
      <c r="AB338">
        <f t="shared" si="24"/>
        <v>0</v>
      </c>
      <c r="AC338">
        <f t="shared" si="25"/>
        <v>0</v>
      </c>
    </row>
    <row r="339" spans="1:29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 'Raw Data'!O334&gt;'Raw Data'!P334), 'Raw Data'!C334, 0)</f>
        <v>0</v>
      </c>
      <c r="O339" t="b">
        <f>'Raw Data'!C334&lt;'Raw Data'!E334</f>
        <v>0</v>
      </c>
      <c r="P339">
        <f>IF(AND('Raw Data'!C334&gt;'Raw Data'!E334, 'Raw Data'!O334&gt;'Raw Data'!P334), 'Raw Data'!C334, 0)</f>
        <v>0</v>
      </c>
      <c r="Q339">
        <f>IF(AND('Raw Data'!C334&gt;'Raw Data'!E334, 'Raw Data'!O334&lt;'Raw Data'!P334), 'Raw Data'!E334, 0)</f>
        <v>0</v>
      </c>
      <c r="R339">
        <f>IF(AND('Raw Data'!C334&lt;'Raw Data'!E334, 'Raw Data'!O334&lt;'Raw Data'!P334), 'Raw Data'!E334, 0)</f>
        <v>0</v>
      </c>
      <c r="S339">
        <f>IF(ISNUMBER('Raw Data'!C334), IF(_xlfn.XLOOKUP(SMALL('Raw Data'!C334:E334, 1), B339:D339, B339:D339, 0)&gt;0, SMALL('Raw Data'!C334:E334, 1), 0), 0)</f>
        <v>0</v>
      </c>
      <c r="T339">
        <f>IF(ISNUMBER('Raw Data'!C334), IF(_xlfn.XLOOKUP(SMALL('Raw Data'!C334:E334, 2), B339:D339, B339:D339, 0)&gt;0, SMALL('Raw Data'!C334:E334, 2), 0), 0)</f>
        <v>0</v>
      </c>
      <c r="U339">
        <f>IF(ISNUMBER('Raw Data'!C334), IF(_xlfn.XLOOKUP(SMALL('Raw Data'!C334:E334, 3), B339:D339, B339:D339, 0)&gt;0, SMALL('Raw Data'!C334:E334, 3), 0), 0)</f>
        <v>0</v>
      </c>
      <c r="V339">
        <f>IF(AND('Raw Data'!C334&lt;'Raw Data'!E334,'Raw Data'!O334&gt;'Raw Data'!P334),'Raw Data'!C334,IF(AND('Raw Data'!E334&lt;'Raw Data'!C334,'Raw Data'!P334&gt;'Raw Data'!O334),'Raw Data'!E334,0))</f>
        <v>0</v>
      </c>
      <c r="W339">
        <f>IF(AND('Raw Data'!C334&gt;'Raw Data'!E334,'Raw Data'!O334&gt;'Raw Data'!P334),'Raw Data'!C334,IF(AND('Raw Data'!E334&gt;'Raw Data'!C334,'Raw Data'!P334&gt;'Raw Data'!O334),'Raw Data'!E334,0))</f>
        <v>0</v>
      </c>
      <c r="X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Y339">
        <f>IF(AND('Raw Data'!D334&gt;4,'Raw Data'!O334&lt;'Raw Data'!P334),'Raw Data'!K334,IF(AND('Raw Data'!D334&gt;4,'Raw Data'!O334='Raw Data'!P334),0,IF('Raw Data'!O334='Raw Data'!P334,'Raw Data'!D334,0)))</f>
        <v>0</v>
      </c>
      <c r="Z339">
        <f>IF(AND('Raw Data'!D334&lt;4, 'Raw Data'!O334='Raw Data'!P334), 'Raw Data'!D334, 0)</f>
        <v>0</v>
      </c>
      <c r="AA339">
        <f t="shared" si="23"/>
        <v>0</v>
      </c>
      <c r="AB339">
        <f t="shared" si="24"/>
        <v>0</v>
      </c>
      <c r="AC339">
        <f t="shared" si="25"/>
        <v>0</v>
      </c>
    </row>
    <row r="340" spans="1:29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 'Raw Data'!O335&gt;'Raw Data'!P335), 'Raw Data'!C335, 0)</f>
        <v>0</v>
      </c>
      <c r="O340" t="b">
        <f>'Raw Data'!C335&lt;'Raw Data'!E335</f>
        <v>0</v>
      </c>
      <c r="P340">
        <f>IF(AND('Raw Data'!C335&gt;'Raw Data'!E335, 'Raw Data'!O335&gt;'Raw Data'!P335), 'Raw Data'!C335, 0)</f>
        <v>0</v>
      </c>
      <c r="Q340">
        <f>IF(AND('Raw Data'!C335&gt;'Raw Data'!E335, 'Raw Data'!O335&lt;'Raw Data'!P335), 'Raw Data'!E335, 0)</f>
        <v>0</v>
      </c>
      <c r="R340">
        <f>IF(AND('Raw Data'!C335&lt;'Raw Data'!E335, 'Raw Data'!O335&lt;'Raw Data'!P335), 'Raw Data'!E335, 0)</f>
        <v>0</v>
      </c>
      <c r="S340">
        <f>IF(ISNUMBER('Raw Data'!C335), IF(_xlfn.XLOOKUP(SMALL('Raw Data'!C335:E335, 1), B340:D340, B340:D340, 0)&gt;0, SMALL('Raw Data'!C335:E335, 1), 0), 0)</f>
        <v>0</v>
      </c>
      <c r="T340">
        <f>IF(ISNUMBER('Raw Data'!C335), IF(_xlfn.XLOOKUP(SMALL('Raw Data'!C335:E335, 2), B340:D340, B340:D340, 0)&gt;0, SMALL('Raw Data'!C335:E335, 2), 0), 0)</f>
        <v>0</v>
      </c>
      <c r="U340">
        <f>IF(ISNUMBER('Raw Data'!C335), IF(_xlfn.XLOOKUP(SMALL('Raw Data'!C335:E335, 3), B340:D340, B340:D340, 0)&gt;0, SMALL('Raw Data'!C335:E335, 3), 0), 0)</f>
        <v>0</v>
      </c>
      <c r="V340">
        <f>IF(AND('Raw Data'!C335&lt;'Raw Data'!E335,'Raw Data'!O335&gt;'Raw Data'!P335),'Raw Data'!C335,IF(AND('Raw Data'!E335&lt;'Raw Data'!C335,'Raw Data'!P335&gt;'Raw Data'!O335),'Raw Data'!E335,0))</f>
        <v>0</v>
      </c>
      <c r="W340">
        <f>IF(AND('Raw Data'!C335&gt;'Raw Data'!E335,'Raw Data'!O335&gt;'Raw Data'!P335),'Raw Data'!C335,IF(AND('Raw Data'!E335&gt;'Raw Data'!C335,'Raw Data'!P335&gt;'Raw Data'!O335),'Raw Data'!E335,0))</f>
        <v>0</v>
      </c>
      <c r="X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Y340">
        <f>IF(AND('Raw Data'!D335&gt;4,'Raw Data'!O335&lt;'Raw Data'!P335),'Raw Data'!K335,IF(AND('Raw Data'!D335&gt;4,'Raw Data'!O335='Raw Data'!P335),0,IF('Raw Data'!O335='Raw Data'!P335,'Raw Data'!D335,0)))</f>
        <v>0</v>
      </c>
      <c r="Z340">
        <f>IF(AND('Raw Data'!D335&lt;4, 'Raw Data'!O335='Raw Data'!P335), 'Raw Data'!D335, 0)</f>
        <v>0</v>
      </c>
      <c r="AA340">
        <f t="shared" si="23"/>
        <v>0</v>
      </c>
      <c r="AB340">
        <f t="shared" si="24"/>
        <v>0</v>
      </c>
      <c r="AC340">
        <f t="shared" si="25"/>
        <v>0</v>
      </c>
    </row>
    <row r="341" spans="1:29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 'Raw Data'!O336&gt;'Raw Data'!P336), 'Raw Data'!C336, 0)</f>
        <v>0</v>
      </c>
      <c r="O341" t="b">
        <f>'Raw Data'!C336&lt;'Raw Data'!E336</f>
        <v>0</v>
      </c>
      <c r="P341">
        <f>IF(AND('Raw Data'!C336&gt;'Raw Data'!E336, 'Raw Data'!O336&gt;'Raw Data'!P336), 'Raw Data'!C336, 0)</f>
        <v>0</v>
      </c>
      <c r="Q341">
        <f>IF(AND('Raw Data'!C336&gt;'Raw Data'!E336, 'Raw Data'!O336&lt;'Raw Data'!P336), 'Raw Data'!E336, 0)</f>
        <v>0</v>
      </c>
      <c r="R341">
        <f>IF(AND('Raw Data'!C336&lt;'Raw Data'!E336, 'Raw Data'!O336&lt;'Raw Data'!P336), 'Raw Data'!E336, 0)</f>
        <v>0</v>
      </c>
      <c r="S341">
        <f>IF(ISNUMBER('Raw Data'!C336), IF(_xlfn.XLOOKUP(SMALL('Raw Data'!C336:E336, 1), B341:D341, B341:D341, 0)&gt;0, SMALL('Raw Data'!C336:E336, 1), 0), 0)</f>
        <v>0</v>
      </c>
      <c r="T341">
        <f>IF(ISNUMBER('Raw Data'!C336), IF(_xlfn.XLOOKUP(SMALL('Raw Data'!C336:E336, 2), B341:D341, B341:D341, 0)&gt;0, SMALL('Raw Data'!C336:E336, 2), 0), 0)</f>
        <v>0</v>
      </c>
      <c r="U341">
        <f>IF(ISNUMBER('Raw Data'!C336), IF(_xlfn.XLOOKUP(SMALL('Raw Data'!C336:E336, 3), B341:D341, B341:D341, 0)&gt;0, SMALL('Raw Data'!C336:E336, 3), 0), 0)</f>
        <v>0</v>
      </c>
      <c r="V341">
        <f>IF(AND('Raw Data'!C336&lt;'Raw Data'!E336,'Raw Data'!O336&gt;'Raw Data'!P336),'Raw Data'!C336,IF(AND('Raw Data'!E336&lt;'Raw Data'!C336,'Raw Data'!P336&gt;'Raw Data'!O336),'Raw Data'!E336,0))</f>
        <v>0</v>
      </c>
      <c r="W341">
        <f>IF(AND('Raw Data'!C336&gt;'Raw Data'!E336,'Raw Data'!O336&gt;'Raw Data'!P336),'Raw Data'!C336,IF(AND('Raw Data'!E336&gt;'Raw Data'!C336,'Raw Data'!P336&gt;'Raw Data'!O336),'Raw Data'!E336,0))</f>
        <v>0</v>
      </c>
      <c r="X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Y341">
        <f>IF(AND('Raw Data'!D336&gt;4,'Raw Data'!O336&lt;'Raw Data'!P336),'Raw Data'!K336,IF(AND('Raw Data'!D336&gt;4,'Raw Data'!O336='Raw Data'!P336),0,IF('Raw Data'!O336='Raw Data'!P336,'Raw Data'!D336,0)))</f>
        <v>0</v>
      </c>
      <c r="Z341">
        <f>IF(AND('Raw Data'!D336&lt;4, 'Raw Data'!O336='Raw Data'!P336), 'Raw Data'!D336, 0)</f>
        <v>0</v>
      </c>
      <c r="AA341">
        <f t="shared" si="23"/>
        <v>0</v>
      </c>
      <c r="AB341">
        <f t="shared" si="24"/>
        <v>0</v>
      </c>
      <c r="AC341">
        <f t="shared" si="25"/>
        <v>0</v>
      </c>
    </row>
    <row r="342" spans="1:29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 'Raw Data'!O337&gt;'Raw Data'!P337), 'Raw Data'!C337, 0)</f>
        <v>0</v>
      </c>
      <c r="O342" t="b">
        <f>'Raw Data'!C337&lt;'Raw Data'!E337</f>
        <v>0</v>
      </c>
      <c r="P342">
        <f>IF(AND('Raw Data'!C337&gt;'Raw Data'!E337, 'Raw Data'!O337&gt;'Raw Data'!P337), 'Raw Data'!C337, 0)</f>
        <v>0</v>
      </c>
      <c r="Q342">
        <f>IF(AND('Raw Data'!C337&gt;'Raw Data'!E337, 'Raw Data'!O337&lt;'Raw Data'!P337), 'Raw Data'!E337, 0)</f>
        <v>0</v>
      </c>
      <c r="R342">
        <f>IF(AND('Raw Data'!C337&lt;'Raw Data'!E337, 'Raw Data'!O337&lt;'Raw Data'!P337), 'Raw Data'!E337, 0)</f>
        <v>0</v>
      </c>
      <c r="S342">
        <f>IF(ISNUMBER('Raw Data'!C337), IF(_xlfn.XLOOKUP(SMALL('Raw Data'!C337:E337, 1), B342:D342, B342:D342, 0)&gt;0, SMALL('Raw Data'!C337:E337, 1), 0), 0)</f>
        <v>0</v>
      </c>
      <c r="T342">
        <f>IF(ISNUMBER('Raw Data'!C337), IF(_xlfn.XLOOKUP(SMALL('Raw Data'!C337:E337, 2), B342:D342, B342:D342, 0)&gt;0, SMALL('Raw Data'!C337:E337, 2), 0), 0)</f>
        <v>0</v>
      </c>
      <c r="U342">
        <f>IF(ISNUMBER('Raw Data'!C337), IF(_xlfn.XLOOKUP(SMALL('Raw Data'!C337:E337, 3), B342:D342, B342:D342, 0)&gt;0, SMALL('Raw Data'!C337:E337, 3), 0), 0)</f>
        <v>0</v>
      </c>
      <c r="V342">
        <f>IF(AND('Raw Data'!C337&lt;'Raw Data'!E337,'Raw Data'!O337&gt;'Raw Data'!P337),'Raw Data'!C337,IF(AND('Raw Data'!E337&lt;'Raw Data'!C337,'Raw Data'!P337&gt;'Raw Data'!O337),'Raw Data'!E337,0))</f>
        <v>0</v>
      </c>
      <c r="W342">
        <f>IF(AND('Raw Data'!C337&gt;'Raw Data'!E337,'Raw Data'!O337&gt;'Raw Data'!P337),'Raw Data'!C337,IF(AND('Raw Data'!E337&gt;'Raw Data'!C337,'Raw Data'!P337&gt;'Raw Data'!O337),'Raw Data'!E337,0))</f>
        <v>0</v>
      </c>
      <c r="X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Y342">
        <f>IF(AND('Raw Data'!D337&gt;4,'Raw Data'!O337&lt;'Raw Data'!P337),'Raw Data'!K337,IF(AND('Raw Data'!D337&gt;4,'Raw Data'!O337='Raw Data'!P337),0,IF('Raw Data'!O337='Raw Data'!P337,'Raw Data'!D337,0)))</f>
        <v>0</v>
      </c>
      <c r="Z342">
        <f>IF(AND('Raw Data'!D337&lt;4, 'Raw Data'!O337='Raw Data'!P337), 'Raw Data'!D337, 0)</f>
        <v>0</v>
      </c>
      <c r="AA342">
        <f t="shared" si="23"/>
        <v>0</v>
      </c>
      <c r="AB342">
        <f t="shared" si="24"/>
        <v>0</v>
      </c>
      <c r="AC342">
        <f t="shared" si="25"/>
        <v>0</v>
      </c>
    </row>
    <row r="343" spans="1:29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 'Raw Data'!O338&gt;'Raw Data'!P338), 'Raw Data'!C338, 0)</f>
        <v>0</v>
      </c>
      <c r="O343" t="b">
        <f>'Raw Data'!C338&lt;'Raw Data'!E338</f>
        <v>0</v>
      </c>
      <c r="P343">
        <f>IF(AND('Raw Data'!C338&gt;'Raw Data'!E338, 'Raw Data'!O338&gt;'Raw Data'!P338), 'Raw Data'!C338, 0)</f>
        <v>0</v>
      </c>
      <c r="Q343">
        <f>IF(AND('Raw Data'!C338&gt;'Raw Data'!E338, 'Raw Data'!O338&lt;'Raw Data'!P338), 'Raw Data'!E338, 0)</f>
        <v>0</v>
      </c>
      <c r="R343">
        <f>IF(AND('Raw Data'!C338&lt;'Raw Data'!E338, 'Raw Data'!O338&lt;'Raw Data'!P338), 'Raw Data'!E338, 0)</f>
        <v>0</v>
      </c>
      <c r="S343">
        <f>IF(ISNUMBER('Raw Data'!C338), IF(_xlfn.XLOOKUP(SMALL('Raw Data'!C338:E338, 1), B343:D343, B343:D343, 0)&gt;0, SMALL('Raw Data'!C338:E338, 1), 0), 0)</f>
        <v>0</v>
      </c>
      <c r="T343">
        <f>IF(ISNUMBER('Raw Data'!C338), IF(_xlfn.XLOOKUP(SMALL('Raw Data'!C338:E338, 2), B343:D343, B343:D343, 0)&gt;0, SMALL('Raw Data'!C338:E338, 2), 0), 0)</f>
        <v>0</v>
      </c>
      <c r="U343">
        <f>IF(ISNUMBER('Raw Data'!C338), IF(_xlfn.XLOOKUP(SMALL('Raw Data'!C338:E338, 3), B343:D343, B343:D343, 0)&gt;0, SMALL('Raw Data'!C338:E338, 3), 0), 0)</f>
        <v>0</v>
      </c>
      <c r="V343">
        <f>IF(AND('Raw Data'!C338&lt;'Raw Data'!E338,'Raw Data'!O338&gt;'Raw Data'!P338),'Raw Data'!C338,IF(AND('Raw Data'!E338&lt;'Raw Data'!C338,'Raw Data'!P338&gt;'Raw Data'!O338),'Raw Data'!E338,0))</f>
        <v>0</v>
      </c>
      <c r="W343">
        <f>IF(AND('Raw Data'!C338&gt;'Raw Data'!E338,'Raw Data'!O338&gt;'Raw Data'!P338),'Raw Data'!C338,IF(AND('Raw Data'!E338&gt;'Raw Data'!C338,'Raw Data'!P338&gt;'Raw Data'!O338),'Raw Data'!E338,0))</f>
        <v>0</v>
      </c>
      <c r="X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Y343">
        <f>IF(AND('Raw Data'!D338&gt;4,'Raw Data'!O338&lt;'Raw Data'!P338),'Raw Data'!K338,IF(AND('Raw Data'!D338&gt;4,'Raw Data'!O338='Raw Data'!P338),0,IF('Raw Data'!O338='Raw Data'!P338,'Raw Data'!D338,0)))</f>
        <v>0</v>
      </c>
      <c r="Z343">
        <f>IF(AND('Raw Data'!D338&lt;4, 'Raw Data'!O338='Raw Data'!P338), 'Raw Data'!D338, 0)</f>
        <v>0</v>
      </c>
      <c r="AA343">
        <f t="shared" si="23"/>
        <v>0</v>
      </c>
      <c r="AB343">
        <f t="shared" si="24"/>
        <v>0</v>
      </c>
      <c r="AC343">
        <f t="shared" si="25"/>
        <v>0</v>
      </c>
    </row>
    <row r="344" spans="1:29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 'Raw Data'!O339&gt;'Raw Data'!P339), 'Raw Data'!C339, 0)</f>
        <v>0</v>
      </c>
      <c r="O344" t="b">
        <f>'Raw Data'!C339&lt;'Raw Data'!E339</f>
        <v>0</v>
      </c>
      <c r="P344">
        <f>IF(AND('Raw Data'!C339&gt;'Raw Data'!E339, 'Raw Data'!O339&gt;'Raw Data'!P339), 'Raw Data'!C339, 0)</f>
        <v>0</v>
      </c>
      <c r="Q344">
        <f>IF(AND('Raw Data'!C339&gt;'Raw Data'!E339, 'Raw Data'!O339&lt;'Raw Data'!P339), 'Raw Data'!E339, 0)</f>
        <v>0</v>
      </c>
      <c r="R344">
        <f>IF(AND('Raw Data'!C339&lt;'Raw Data'!E339, 'Raw Data'!O339&lt;'Raw Data'!P339), 'Raw Data'!E339, 0)</f>
        <v>0</v>
      </c>
      <c r="S344">
        <f>IF(ISNUMBER('Raw Data'!C339), IF(_xlfn.XLOOKUP(SMALL('Raw Data'!C339:E339, 1), B344:D344, B344:D344, 0)&gt;0, SMALL('Raw Data'!C339:E339, 1), 0), 0)</f>
        <v>0</v>
      </c>
      <c r="T344">
        <f>IF(ISNUMBER('Raw Data'!C339), IF(_xlfn.XLOOKUP(SMALL('Raw Data'!C339:E339, 2), B344:D344, B344:D344, 0)&gt;0, SMALL('Raw Data'!C339:E339, 2), 0), 0)</f>
        <v>0</v>
      </c>
      <c r="U344">
        <f>IF(ISNUMBER('Raw Data'!C339), IF(_xlfn.XLOOKUP(SMALL('Raw Data'!C339:E339, 3), B344:D344, B344:D344, 0)&gt;0, SMALL('Raw Data'!C339:E339, 3), 0), 0)</f>
        <v>0</v>
      </c>
      <c r="V344">
        <f>IF(AND('Raw Data'!C339&lt;'Raw Data'!E339,'Raw Data'!O339&gt;'Raw Data'!P339),'Raw Data'!C339,IF(AND('Raw Data'!E339&lt;'Raw Data'!C339,'Raw Data'!P339&gt;'Raw Data'!O339),'Raw Data'!E339,0))</f>
        <v>0</v>
      </c>
      <c r="W344">
        <f>IF(AND('Raw Data'!C339&gt;'Raw Data'!E339,'Raw Data'!O339&gt;'Raw Data'!P339),'Raw Data'!C339,IF(AND('Raw Data'!E339&gt;'Raw Data'!C339,'Raw Data'!P339&gt;'Raw Data'!O339),'Raw Data'!E339,0))</f>
        <v>0</v>
      </c>
      <c r="X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Y344">
        <f>IF(AND('Raw Data'!D339&gt;4,'Raw Data'!O339&lt;'Raw Data'!P339),'Raw Data'!K339,IF(AND('Raw Data'!D339&gt;4,'Raw Data'!O339='Raw Data'!P339),0,IF('Raw Data'!O339='Raw Data'!P339,'Raw Data'!D339,0)))</f>
        <v>0</v>
      </c>
      <c r="Z344">
        <f>IF(AND('Raw Data'!D339&lt;4, 'Raw Data'!O339='Raw Data'!P339), 'Raw Data'!D339, 0)</f>
        <v>0</v>
      </c>
      <c r="AA344">
        <f t="shared" si="23"/>
        <v>0</v>
      </c>
      <c r="AB344">
        <f t="shared" si="24"/>
        <v>0</v>
      </c>
      <c r="AC344">
        <f t="shared" si="25"/>
        <v>0</v>
      </c>
    </row>
    <row r="345" spans="1:29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 'Raw Data'!O340&gt;'Raw Data'!P340), 'Raw Data'!C340, 0)</f>
        <v>0</v>
      </c>
      <c r="O345" t="b">
        <f>'Raw Data'!C340&lt;'Raw Data'!E340</f>
        <v>0</v>
      </c>
      <c r="P345">
        <f>IF(AND('Raw Data'!C340&gt;'Raw Data'!E340, 'Raw Data'!O340&gt;'Raw Data'!P340), 'Raw Data'!C340, 0)</f>
        <v>0</v>
      </c>
      <c r="Q345">
        <f>IF(AND('Raw Data'!C340&gt;'Raw Data'!E340, 'Raw Data'!O340&lt;'Raw Data'!P340), 'Raw Data'!E340, 0)</f>
        <v>0</v>
      </c>
      <c r="R345">
        <f>IF(AND('Raw Data'!C340&lt;'Raw Data'!E340, 'Raw Data'!O340&lt;'Raw Data'!P340), 'Raw Data'!E340, 0)</f>
        <v>0</v>
      </c>
      <c r="S345">
        <f>IF(ISNUMBER('Raw Data'!C340), IF(_xlfn.XLOOKUP(SMALL('Raw Data'!C340:E340, 1), B345:D345, B345:D345, 0)&gt;0, SMALL('Raw Data'!C340:E340, 1), 0), 0)</f>
        <v>0</v>
      </c>
      <c r="T345">
        <f>IF(ISNUMBER('Raw Data'!C340), IF(_xlfn.XLOOKUP(SMALL('Raw Data'!C340:E340, 2), B345:D345, B345:D345, 0)&gt;0, SMALL('Raw Data'!C340:E340, 2), 0), 0)</f>
        <v>0</v>
      </c>
      <c r="U345">
        <f>IF(ISNUMBER('Raw Data'!C340), IF(_xlfn.XLOOKUP(SMALL('Raw Data'!C340:E340, 3), B345:D345, B345:D345, 0)&gt;0, SMALL('Raw Data'!C340:E340, 3), 0), 0)</f>
        <v>0</v>
      </c>
      <c r="V345">
        <f>IF(AND('Raw Data'!C340&lt;'Raw Data'!E340,'Raw Data'!O340&gt;'Raw Data'!P340),'Raw Data'!C340,IF(AND('Raw Data'!E340&lt;'Raw Data'!C340,'Raw Data'!P340&gt;'Raw Data'!O340),'Raw Data'!E340,0))</f>
        <v>0</v>
      </c>
      <c r="W345">
        <f>IF(AND('Raw Data'!C340&gt;'Raw Data'!E340,'Raw Data'!O340&gt;'Raw Data'!P340),'Raw Data'!C340,IF(AND('Raw Data'!E340&gt;'Raw Data'!C340,'Raw Data'!P340&gt;'Raw Data'!O340),'Raw Data'!E340,0))</f>
        <v>0</v>
      </c>
      <c r="X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Y345">
        <f>IF(AND('Raw Data'!D340&gt;4,'Raw Data'!O340&lt;'Raw Data'!P340),'Raw Data'!K340,IF(AND('Raw Data'!D340&gt;4,'Raw Data'!O340='Raw Data'!P340),0,IF('Raw Data'!O340='Raw Data'!P340,'Raw Data'!D340,0)))</f>
        <v>0</v>
      </c>
      <c r="Z345">
        <f>IF(AND('Raw Data'!D340&lt;4, 'Raw Data'!O340='Raw Data'!P340), 'Raw Data'!D340, 0)</f>
        <v>0</v>
      </c>
      <c r="AA345">
        <f t="shared" si="23"/>
        <v>0</v>
      </c>
      <c r="AB345">
        <f t="shared" si="24"/>
        <v>0</v>
      </c>
      <c r="AC345">
        <f t="shared" si="25"/>
        <v>0</v>
      </c>
    </row>
    <row r="346" spans="1:29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 'Raw Data'!O341&gt;'Raw Data'!P341), 'Raw Data'!C341, 0)</f>
        <v>0</v>
      </c>
      <c r="O346" t="b">
        <f>'Raw Data'!C341&lt;'Raw Data'!E341</f>
        <v>0</v>
      </c>
      <c r="P346">
        <f>IF(AND('Raw Data'!C341&gt;'Raw Data'!E341, 'Raw Data'!O341&gt;'Raw Data'!P341), 'Raw Data'!C341, 0)</f>
        <v>0</v>
      </c>
      <c r="Q346">
        <f>IF(AND('Raw Data'!C341&gt;'Raw Data'!E341, 'Raw Data'!O341&lt;'Raw Data'!P341), 'Raw Data'!E341, 0)</f>
        <v>0</v>
      </c>
      <c r="R346">
        <f>IF(AND('Raw Data'!C341&lt;'Raw Data'!E341, 'Raw Data'!O341&lt;'Raw Data'!P341), 'Raw Data'!E341, 0)</f>
        <v>0</v>
      </c>
      <c r="S346">
        <f>IF(ISNUMBER('Raw Data'!C341), IF(_xlfn.XLOOKUP(SMALL('Raw Data'!C341:E341, 1), B346:D346, B346:D346, 0)&gt;0, SMALL('Raw Data'!C341:E341, 1), 0), 0)</f>
        <v>0</v>
      </c>
      <c r="T346">
        <f>IF(ISNUMBER('Raw Data'!C341), IF(_xlfn.XLOOKUP(SMALL('Raw Data'!C341:E341, 2), B346:D346, B346:D346, 0)&gt;0, SMALL('Raw Data'!C341:E341, 2), 0), 0)</f>
        <v>0</v>
      </c>
      <c r="U346">
        <f>IF(ISNUMBER('Raw Data'!C341), IF(_xlfn.XLOOKUP(SMALL('Raw Data'!C341:E341, 3), B346:D346, B346:D346, 0)&gt;0, SMALL('Raw Data'!C341:E341, 3), 0), 0)</f>
        <v>0</v>
      </c>
      <c r="V346">
        <f>IF(AND('Raw Data'!C341&lt;'Raw Data'!E341,'Raw Data'!O341&gt;'Raw Data'!P341),'Raw Data'!C341,IF(AND('Raw Data'!E341&lt;'Raw Data'!C341,'Raw Data'!P341&gt;'Raw Data'!O341),'Raw Data'!E341,0))</f>
        <v>0</v>
      </c>
      <c r="W346">
        <f>IF(AND('Raw Data'!C341&gt;'Raw Data'!E341,'Raw Data'!O341&gt;'Raw Data'!P341),'Raw Data'!C341,IF(AND('Raw Data'!E341&gt;'Raw Data'!C341,'Raw Data'!P341&gt;'Raw Data'!O341),'Raw Data'!E341,0))</f>
        <v>0</v>
      </c>
      <c r="X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Y346">
        <f>IF(AND('Raw Data'!D341&gt;4,'Raw Data'!O341&lt;'Raw Data'!P341),'Raw Data'!K341,IF(AND('Raw Data'!D341&gt;4,'Raw Data'!O341='Raw Data'!P341),0,IF('Raw Data'!O341='Raw Data'!P341,'Raw Data'!D341,0)))</f>
        <v>0</v>
      </c>
      <c r="Z346">
        <f>IF(AND('Raw Data'!D341&lt;4, 'Raw Data'!O341='Raw Data'!P341), 'Raw Data'!D341, 0)</f>
        <v>0</v>
      </c>
      <c r="AA346">
        <f t="shared" si="23"/>
        <v>0</v>
      </c>
      <c r="AB346">
        <f t="shared" si="24"/>
        <v>0</v>
      </c>
      <c r="AC346">
        <f t="shared" si="25"/>
        <v>0</v>
      </c>
    </row>
    <row r="347" spans="1:29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 'Raw Data'!O342&gt;'Raw Data'!P342), 'Raw Data'!C342, 0)</f>
        <v>0</v>
      </c>
      <c r="O347" t="b">
        <f>'Raw Data'!C342&lt;'Raw Data'!E342</f>
        <v>0</v>
      </c>
      <c r="P347">
        <f>IF(AND('Raw Data'!C342&gt;'Raw Data'!E342, 'Raw Data'!O342&gt;'Raw Data'!P342), 'Raw Data'!C342, 0)</f>
        <v>0</v>
      </c>
      <c r="Q347">
        <f>IF(AND('Raw Data'!C342&gt;'Raw Data'!E342, 'Raw Data'!O342&lt;'Raw Data'!P342), 'Raw Data'!E342, 0)</f>
        <v>0</v>
      </c>
      <c r="R347">
        <f>IF(AND('Raw Data'!C342&lt;'Raw Data'!E342, 'Raw Data'!O342&lt;'Raw Data'!P342), 'Raw Data'!E342, 0)</f>
        <v>0</v>
      </c>
      <c r="S347">
        <f>IF(ISNUMBER('Raw Data'!C342), IF(_xlfn.XLOOKUP(SMALL('Raw Data'!C342:E342, 1), B347:D347, B347:D347, 0)&gt;0, SMALL('Raw Data'!C342:E342, 1), 0), 0)</f>
        <v>0</v>
      </c>
      <c r="T347">
        <f>IF(ISNUMBER('Raw Data'!C342), IF(_xlfn.XLOOKUP(SMALL('Raw Data'!C342:E342, 2), B347:D347, B347:D347, 0)&gt;0, SMALL('Raw Data'!C342:E342, 2), 0), 0)</f>
        <v>0</v>
      </c>
      <c r="U347">
        <f>IF(ISNUMBER('Raw Data'!C342), IF(_xlfn.XLOOKUP(SMALL('Raw Data'!C342:E342, 3), B347:D347, B347:D347, 0)&gt;0, SMALL('Raw Data'!C342:E342, 3), 0), 0)</f>
        <v>0</v>
      </c>
      <c r="V347">
        <f>IF(AND('Raw Data'!C342&lt;'Raw Data'!E342,'Raw Data'!O342&gt;'Raw Data'!P342),'Raw Data'!C342,IF(AND('Raw Data'!E342&lt;'Raw Data'!C342,'Raw Data'!P342&gt;'Raw Data'!O342),'Raw Data'!E342,0))</f>
        <v>0</v>
      </c>
      <c r="W347">
        <f>IF(AND('Raw Data'!C342&gt;'Raw Data'!E342,'Raw Data'!O342&gt;'Raw Data'!P342),'Raw Data'!C342,IF(AND('Raw Data'!E342&gt;'Raw Data'!C342,'Raw Data'!P342&gt;'Raw Data'!O342),'Raw Data'!E342,0))</f>
        <v>0</v>
      </c>
      <c r="X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Y347">
        <f>IF(AND('Raw Data'!D342&gt;4,'Raw Data'!O342&lt;'Raw Data'!P342),'Raw Data'!K342,IF(AND('Raw Data'!D342&gt;4,'Raw Data'!O342='Raw Data'!P342),0,IF('Raw Data'!O342='Raw Data'!P342,'Raw Data'!D342,0)))</f>
        <v>0</v>
      </c>
      <c r="Z347">
        <f>IF(AND('Raw Data'!D342&lt;4, 'Raw Data'!O342='Raw Data'!P342), 'Raw Data'!D342, 0)</f>
        <v>0</v>
      </c>
      <c r="AA347">
        <f t="shared" si="23"/>
        <v>0</v>
      </c>
      <c r="AB347">
        <f t="shared" si="24"/>
        <v>0</v>
      </c>
      <c r="AC347">
        <f t="shared" si="25"/>
        <v>0</v>
      </c>
    </row>
    <row r="348" spans="1:29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 'Raw Data'!O343&gt;'Raw Data'!P343), 'Raw Data'!C343, 0)</f>
        <v>0</v>
      </c>
      <c r="O348" t="b">
        <f>'Raw Data'!C343&lt;'Raw Data'!E343</f>
        <v>0</v>
      </c>
      <c r="P348">
        <f>IF(AND('Raw Data'!C343&gt;'Raw Data'!E343, 'Raw Data'!O343&gt;'Raw Data'!P343), 'Raw Data'!C343, 0)</f>
        <v>0</v>
      </c>
      <c r="Q348">
        <f>IF(AND('Raw Data'!C343&gt;'Raw Data'!E343, 'Raw Data'!O343&lt;'Raw Data'!P343), 'Raw Data'!E343, 0)</f>
        <v>0</v>
      </c>
      <c r="R348">
        <f>IF(AND('Raw Data'!C343&lt;'Raw Data'!E343, 'Raw Data'!O343&lt;'Raw Data'!P343), 'Raw Data'!E343, 0)</f>
        <v>0</v>
      </c>
      <c r="S348">
        <f>IF(ISNUMBER('Raw Data'!C343), IF(_xlfn.XLOOKUP(SMALL('Raw Data'!C343:E343, 1), B348:D348, B348:D348, 0)&gt;0, SMALL('Raw Data'!C343:E343, 1), 0), 0)</f>
        <v>0</v>
      </c>
      <c r="T348">
        <f>IF(ISNUMBER('Raw Data'!C343), IF(_xlfn.XLOOKUP(SMALL('Raw Data'!C343:E343, 2), B348:D348, B348:D348, 0)&gt;0, SMALL('Raw Data'!C343:E343, 2), 0), 0)</f>
        <v>0</v>
      </c>
      <c r="U348">
        <f>IF(ISNUMBER('Raw Data'!C343), IF(_xlfn.XLOOKUP(SMALL('Raw Data'!C343:E343, 3), B348:D348, B348:D348, 0)&gt;0, SMALL('Raw Data'!C343:E343, 3), 0), 0)</f>
        <v>0</v>
      </c>
      <c r="V348">
        <f>IF(AND('Raw Data'!C343&lt;'Raw Data'!E343,'Raw Data'!O343&gt;'Raw Data'!P343),'Raw Data'!C343,IF(AND('Raw Data'!E343&lt;'Raw Data'!C343,'Raw Data'!P343&gt;'Raw Data'!O343),'Raw Data'!E343,0))</f>
        <v>0</v>
      </c>
      <c r="W348">
        <f>IF(AND('Raw Data'!C343&gt;'Raw Data'!E343,'Raw Data'!O343&gt;'Raw Data'!P343),'Raw Data'!C343,IF(AND('Raw Data'!E343&gt;'Raw Data'!C343,'Raw Data'!P343&gt;'Raw Data'!O343),'Raw Data'!E343,0))</f>
        <v>0</v>
      </c>
      <c r="X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Y348">
        <f>IF(AND('Raw Data'!D343&gt;4,'Raw Data'!O343&lt;'Raw Data'!P343),'Raw Data'!K343,IF(AND('Raw Data'!D343&gt;4,'Raw Data'!O343='Raw Data'!P343),0,IF('Raw Data'!O343='Raw Data'!P343,'Raw Data'!D343,0)))</f>
        <v>0</v>
      </c>
      <c r="Z348">
        <f>IF(AND('Raw Data'!D343&lt;4, 'Raw Data'!O343='Raw Data'!P343), 'Raw Data'!D343, 0)</f>
        <v>0</v>
      </c>
      <c r="AA348">
        <f t="shared" si="23"/>
        <v>0</v>
      </c>
      <c r="AB348">
        <f t="shared" si="24"/>
        <v>0</v>
      </c>
      <c r="AC348">
        <f t="shared" si="25"/>
        <v>0</v>
      </c>
    </row>
    <row r="349" spans="1:29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 'Raw Data'!O344&gt;'Raw Data'!P344), 'Raw Data'!C344, 0)</f>
        <v>0</v>
      </c>
      <c r="O349" t="b">
        <f>'Raw Data'!C344&lt;'Raw Data'!E344</f>
        <v>0</v>
      </c>
      <c r="P349">
        <f>IF(AND('Raw Data'!C344&gt;'Raw Data'!E344, 'Raw Data'!O344&gt;'Raw Data'!P344), 'Raw Data'!C344, 0)</f>
        <v>0</v>
      </c>
      <c r="Q349">
        <f>IF(AND('Raw Data'!C344&gt;'Raw Data'!E344, 'Raw Data'!O344&lt;'Raw Data'!P344), 'Raw Data'!E344, 0)</f>
        <v>0</v>
      </c>
      <c r="R349">
        <f>IF(AND('Raw Data'!C344&lt;'Raw Data'!E344, 'Raw Data'!O344&lt;'Raw Data'!P344), 'Raw Data'!E344, 0)</f>
        <v>0</v>
      </c>
      <c r="S349">
        <f>IF(ISNUMBER('Raw Data'!C344), IF(_xlfn.XLOOKUP(SMALL('Raw Data'!C344:E344, 1), B349:D349, B349:D349, 0)&gt;0, SMALL('Raw Data'!C344:E344, 1), 0), 0)</f>
        <v>0</v>
      </c>
      <c r="T349">
        <f>IF(ISNUMBER('Raw Data'!C344), IF(_xlfn.XLOOKUP(SMALL('Raw Data'!C344:E344, 2), B349:D349, B349:D349, 0)&gt;0, SMALL('Raw Data'!C344:E344, 2), 0), 0)</f>
        <v>0</v>
      </c>
      <c r="U349">
        <f>IF(ISNUMBER('Raw Data'!C344), IF(_xlfn.XLOOKUP(SMALL('Raw Data'!C344:E344, 3), B349:D349, B349:D349, 0)&gt;0, SMALL('Raw Data'!C344:E344, 3), 0), 0)</f>
        <v>0</v>
      </c>
      <c r="V349">
        <f>IF(AND('Raw Data'!C344&lt;'Raw Data'!E344,'Raw Data'!O344&gt;'Raw Data'!P344),'Raw Data'!C344,IF(AND('Raw Data'!E344&lt;'Raw Data'!C344,'Raw Data'!P344&gt;'Raw Data'!O344),'Raw Data'!E344,0))</f>
        <v>0</v>
      </c>
      <c r="W349">
        <f>IF(AND('Raw Data'!C344&gt;'Raw Data'!E344,'Raw Data'!O344&gt;'Raw Data'!P344),'Raw Data'!C344,IF(AND('Raw Data'!E344&gt;'Raw Data'!C344,'Raw Data'!P344&gt;'Raw Data'!O344),'Raw Data'!E344,0))</f>
        <v>0</v>
      </c>
      <c r="X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Y349">
        <f>IF(AND('Raw Data'!D344&gt;4,'Raw Data'!O344&lt;'Raw Data'!P344),'Raw Data'!K344,IF(AND('Raw Data'!D344&gt;4,'Raw Data'!O344='Raw Data'!P344),0,IF('Raw Data'!O344='Raw Data'!P344,'Raw Data'!D344,0)))</f>
        <v>0</v>
      </c>
      <c r="Z349">
        <f>IF(AND('Raw Data'!D344&lt;4, 'Raw Data'!O344='Raw Data'!P344), 'Raw Data'!D344, 0)</f>
        <v>0</v>
      </c>
      <c r="AA349">
        <f t="shared" si="23"/>
        <v>0</v>
      </c>
      <c r="AB349">
        <f t="shared" si="24"/>
        <v>0</v>
      </c>
      <c r="AC349">
        <f t="shared" si="25"/>
        <v>0</v>
      </c>
    </row>
    <row r="350" spans="1:29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 'Raw Data'!O345&gt;'Raw Data'!P345), 'Raw Data'!C345, 0)</f>
        <v>0</v>
      </c>
      <c r="O350" t="b">
        <f>'Raw Data'!C345&lt;'Raw Data'!E345</f>
        <v>0</v>
      </c>
      <c r="P350">
        <f>IF(AND('Raw Data'!C345&gt;'Raw Data'!E345, 'Raw Data'!O345&gt;'Raw Data'!P345), 'Raw Data'!C345, 0)</f>
        <v>0</v>
      </c>
      <c r="Q350">
        <f>IF(AND('Raw Data'!C345&gt;'Raw Data'!E345, 'Raw Data'!O345&lt;'Raw Data'!P345), 'Raw Data'!E345, 0)</f>
        <v>0</v>
      </c>
      <c r="R350">
        <f>IF(AND('Raw Data'!C345&lt;'Raw Data'!E345, 'Raw Data'!O345&lt;'Raw Data'!P345), 'Raw Data'!E345, 0)</f>
        <v>0</v>
      </c>
      <c r="S350">
        <f>IF(ISNUMBER('Raw Data'!C345), IF(_xlfn.XLOOKUP(SMALL('Raw Data'!C345:E345, 1), B350:D350, B350:D350, 0)&gt;0, SMALL('Raw Data'!C345:E345, 1), 0), 0)</f>
        <v>0</v>
      </c>
      <c r="T350">
        <f>IF(ISNUMBER('Raw Data'!C345), IF(_xlfn.XLOOKUP(SMALL('Raw Data'!C345:E345, 2), B350:D350, B350:D350, 0)&gt;0, SMALL('Raw Data'!C345:E345, 2), 0), 0)</f>
        <v>0</v>
      </c>
      <c r="U350">
        <f>IF(ISNUMBER('Raw Data'!C345), IF(_xlfn.XLOOKUP(SMALL('Raw Data'!C345:E345, 3), B350:D350, B350:D350, 0)&gt;0, SMALL('Raw Data'!C345:E345, 3), 0), 0)</f>
        <v>0</v>
      </c>
      <c r="V350">
        <f>IF(AND('Raw Data'!C345&lt;'Raw Data'!E345,'Raw Data'!O345&gt;'Raw Data'!P345),'Raw Data'!C345,IF(AND('Raw Data'!E345&lt;'Raw Data'!C345,'Raw Data'!P345&gt;'Raw Data'!O345),'Raw Data'!E345,0))</f>
        <v>0</v>
      </c>
      <c r="W350">
        <f>IF(AND('Raw Data'!C345&gt;'Raw Data'!E345,'Raw Data'!O345&gt;'Raw Data'!P345),'Raw Data'!C345,IF(AND('Raw Data'!E345&gt;'Raw Data'!C345,'Raw Data'!P345&gt;'Raw Data'!O345),'Raw Data'!E345,0))</f>
        <v>0</v>
      </c>
      <c r="X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Y350">
        <f>IF(AND('Raw Data'!D345&gt;4,'Raw Data'!O345&lt;'Raw Data'!P345),'Raw Data'!K345,IF(AND('Raw Data'!D345&gt;4,'Raw Data'!O345='Raw Data'!P345),0,IF('Raw Data'!O345='Raw Data'!P345,'Raw Data'!D345,0)))</f>
        <v>0</v>
      </c>
      <c r="Z350">
        <f>IF(AND('Raw Data'!D345&lt;4, 'Raw Data'!O345='Raw Data'!P345), 'Raw Data'!D345, 0)</f>
        <v>0</v>
      </c>
      <c r="AA350">
        <f t="shared" si="23"/>
        <v>0</v>
      </c>
      <c r="AB350">
        <f t="shared" si="24"/>
        <v>0</v>
      </c>
      <c r="AC350">
        <f t="shared" si="25"/>
        <v>0</v>
      </c>
    </row>
    <row r="351" spans="1:29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 'Raw Data'!O346&gt;'Raw Data'!P346), 'Raw Data'!C346, 0)</f>
        <v>0</v>
      </c>
      <c r="O351" t="b">
        <f>'Raw Data'!C346&lt;'Raw Data'!E346</f>
        <v>0</v>
      </c>
      <c r="P351">
        <f>IF(AND('Raw Data'!C346&gt;'Raw Data'!E346, 'Raw Data'!O346&gt;'Raw Data'!P346), 'Raw Data'!C346, 0)</f>
        <v>0</v>
      </c>
      <c r="Q351">
        <f>IF(AND('Raw Data'!C346&gt;'Raw Data'!E346, 'Raw Data'!O346&lt;'Raw Data'!P346), 'Raw Data'!E346, 0)</f>
        <v>0</v>
      </c>
      <c r="R351">
        <f>IF(AND('Raw Data'!C346&lt;'Raw Data'!E346, 'Raw Data'!O346&lt;'Raw Data'!P346), 'Raw Data'!E346, 0)</f>
        <v>0</v>
      </c>
      <c r="S351">
        <f>IF(ISNUMBER('Raw Data'!C346), IF(_xlfn.XLOOKUP(SMALL('Raw Data'!C346:E346, 1), B351:D351, B351:D351, 0)&gt;0, SMALL('Raw Data'!C346:E346, 1), 0), 0)</f>
        <v>0</v>
      </c>
      <c r="T351">
        <f>IF(ISNUMBER('Raw Data'!C346), IF(_xlfn.XLOOKUP(SMALL('Raw Data'!C346:E346, 2), B351:D351, B351:D351, 0)&gt;0, SMALL('Raw Data'!C346:E346, 2), 0), 0)</f>
        <v>0</v>
      </c>
      <c r="U351">
        <f>IF(ISNUMBER('Raw Data'!C346), IF(_xlfn.XLOOKUP(SMALL('Raw Data'!C346:E346, 3), B351:D351, B351:D351, 0)&gt;0, SMALL('Raw Data'!C346:E346, 3), 0), 0)</f>
        <v>0</v>
      </c>
      <c r="V351">
        <f>IF(AND('Raw Data'!C346&lt;'Raw Data'!E346,'Raw Data'!O346&gt;'Raw Data'!P346),'Raw Data'!C346,IF(AND('Raw Data'!E346&lt;'Raw Data'!C346,'Raw Data'!P346&gt;'Raw Data'!O346),'Raw Data'!E346,0))</f>
        <v>0</v>
      </c>
      <c r="W351">
        <f>IF(AND('Raw Data'!C346&gt;'Raw Data'!E346,'Raw Data'!O346&gt;'Raw Data'!P346),'Raw Data'!C346,IF(AND('Raw Data'!E346&gt;'Raw Data'!C346,'Raw Data'!P346&gt;'Raw Data'!O346),'Raw Data'!E346,0))</f>
        <v>0</v>
      </c>
      <c r="X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Y351">
        <f>IF(AND('Raw Data'!D346&gt;4,'Raw Data'!O346&lt;'Raw Data'!P346),'Raw Data'!K346,IF(AND('Raw Data'!D346&gt;4,'Raw Data'!O346='Raw Data'!P346),0,IF('Raw Data'!O346='Raw Data'!P346,'Raw Data'!D346,0)))</f>
        <v>0</v>
      </c>
      <c r="Z351">
        <f>IF(AND('Raw Data'!D346&lt;4, 'Raw Data'!O346='Raw Data'!P346), 'Raw Data'!D346, 0)</f>
        <v>0</v>
      </c>
      <c r="AA351">
        <f t="shared" si="23"/>
        <v>0</v>
      </c>
      <c r="AB351">
        <f t="shared" si="24"/>
        <v>0</v>
      </c>
      <c r="AC351">
        <f t="shared" si="25"/>
        <v>0</v>
      </c>
    </row>
    <row r="352" spans="1:29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 'Raw Data'!O347&gt;'Raw Data'!P347), 'Raw Data'!C347, 0)</f>
        <v>0</v>
      </c>
      <c r="O352" t="b">
        <f>'Raw Data'!C347&lt;'Raw Data'!E347</f>
        <v>0</v>
      </c>
      <c r="P352">
        <f>IF(AND('Raw Data'!C347&gt;'Raw Data'!E347, 'Raw Data'!O347&gt;'Raw Data'!P347), 'Raw Data'!C347, 0)</f>
        <v>0</v>
      </c>
      <c r="Q352">
        <f>IF(AND('Raw Data'!C347&gt;'Raw Data'!E347, 'Raw Data'!O347&lt;'Raw Data'!P347), 'Raw Data'!E347, 0)</f>
        <v>0</v>
      </c>
      <c r="R352">
        <f>IF(AND('Raw Data'!C347&lt;'Raw Data'!E347, 'Raw Data'!O347&lt;'Raw Data'!P347), 'Raw Data'!E347, 0)</f>
        <v>0</v>
      </c>
      <c r="S352">
        <f>IF(ISNUMBER('Raw Data'!C347), IF(_xlfn.XLOOKUP(SMALL('Raw Data'!C347:E347, 1), B352:D352, B352:D352, 0)&gt;0, SMALL('Raw Data'!C347:E347, 1), 0), 0)</f>
        <v>0</v>
      </c>
      <c r="T352">
        <f>IF(ISNUMBER('Raw Data'!C347), IF(_xlfn.XLOOKUP(SMALL('Raw Data'!C347:E347, 2), B352:D352, B352:D352, 0)&gt;0, SMALL('Raw Data'!C347:E347, 2), 0), 0)</f>
        <v>0</v>
      </c>
      <c r="U352">
        <f>IF(ISNUMBER('Raw Data'!C347), IF(_xlfn.XLOOKUP(SMALL('Raw Data'!C347:E347, 3), B352:D352, B352:D352, 0)&gt;0, SMALL('Raw Data'!C347:E347, 3), 0), 0)</f>
        <v>0</v>
      </c>
      <c r="V352">
        <f>IF(AND('Raw Data'!C347&lt;'Raw Data'!E347,'Raw Data'!O347&gt;'Raw Data'!P347),'Raw Data'!C347,IF(AND('Raw Data'!E347&lt;'Raw Data'!C347,'Raw Data'!P347&gt;'Raw Data'!O347),'Raw Data'!E347,0))</f>
        <v>0</v>
      </c>
      <c r="W352">
        <f>IF(AND('Raw Data'!C347&gt;'Raw Data'!E347,'Raw Data'!O347&gt;'Raw Data'!P347),'Raw Data'!C347,IF(AND('Raw Data'!E347&gt;'Raw Data'!C347,'Raw Data'!P347&gt;'Raw Data'!O347),'Raw Data'!E347,0))</f>
        <v>0</v>
      </c>
      <c r="X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Y352">
        <f>IF(AND('Raw Data'!D347&gt;4,'Raw Data'!O347&lt;'Raw Data'!P347),'Raw Data'!K347,IF(AND('Raw Data'!D347&gt;4,'Raw Data'!O347='Raw Data'!P347),0,IF('Raw Data'!O347='Raw Data'!P347,'Raw Data'!D347,0)))</f>
        <v>0</v>
      </c>
      <c r="Z352">
        <f>IF(AND('Raw Data'!D347&lt;4, 'Raw Data'!O347='Raw Data'!P347), 'Raw Data'!D347, 0)</f>
        <v>0</v>
      </c>
      <c r="AA352">
        <f t="shared" si="23"/>
        <v>0</v>
      </c>
      <c r="AB352">
        <f t="shared" si="24"/>
        <v>0</v>
      </c>
      <c r="AC352">
        <f t="shared" si="25"/>
        <v>0</v>
      </c>
    </row>
    <row r="353" spans="1:29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 'Raw Data'!O348&gt;'Raw Data'!P348), 'Raw Data'!C348, 0)</f>
        <v>0</v>
      </c>
      <c r="O353" t="b">
        <f>'Raw Data'!C348&lt;'Raw Data'!E348</f>
        <v>0</v>
      </c>
      <c r="P353">
        <f>IF(AND('Raw Data'!C348&gt;'Raw Data'!E348, 'Raw Data'!O348&gt;'Raw Data'!P348), 'Raw Data'!C348, 0)</f>
        <v>0</v>
      </c>
      <c r="Q353">
        <f>IF(AND('Raw Data'!C348&gt;'Raw Data'!E348, 'Raw Data'!O348&lt;'Raw Data'!P348), 'Raw Data'!E348, 0)</f>
        <v>0</v>
      </c>
      <c r="R353">
        <f>IF(AND('Raw Data'!C348&lt;'Raw Data'!E348, 'Raw Data'!O348&lt;'Raw Data'!P348), 'Raw Data'!E348, 0)</f>
        <v>0</v>
      </c>
      <c r="S353">
        <f>IF(ISNUMBER('Raw Data'!C348), IF(_xlfn.XLOOKUP(SMALL('Raw Data'!C348:E348, 1), B353:D353, B353:D353, 0)&gt;0, SMALL('Raw Data'!C348:E348, 1), 0), 0)</f>
        <v>0</v>
      </c>
      <c r="T353">
        <f>IF(ISNUMBER('Raw Data'!C348), IF(_xlfn.XLOOKUP(SMALL('Raw Data'!C348:E348, 2), B353:D353, B353:D353, 0)&gt;0, SMALL('Raw Data'!C348:E348, 2), 0), 0)</f>
        <v>0</v>
      </c>
      <c r="U353">
        <f>IF(ISNUMBER('Raw Data'!C348), IF(_xlfn.XLOOKUP(SMALL('Raw Data'!C348:E348, 3), B353:D353, B353:D353, 0)&gt;0, SMALL('Raw Data'!C348:E348, 3), 0), 0)</f>
        <v>0</v>
      </c>
      <c r="V353">
        <f>IF(AND('Raw Data'!C348&lt;'Raw Data'!E348,'Raw Data'!O348&gt;'Raw Data'!P348),'Raw Data'!C348,IF(AND('Raw Data'!E348&lt;'Raw Data'!C348,'Raw Data'!P348&gt;'Raw Data'!O348),'Raw Data'!E348,0))</f>
        <v>0</v>
      </c>
      <c r="W353">
        <f>IF(AND('Raw Data'!C348&gt;'Raw Data'!E348,'Raw Data'!O348&gt;'Raw Data'!P348),'Raw Data'!C348,IF(AND('Raw Data'!E348&gt;'Raw Data'!C348,'Raw Data'!P348&gt;'Raw Data'!O348),'Raw Data'!E348,0))</f>
        <v>0</v>
      </c>
      <c r="X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Y353">
        <f>IF(AND('Raw Data'!D348&gt;4,'Raw Data'!O348&lt;'Raw Data'!P348),'Raw Data'!K348,IF(AND('Raw Data'!D348&gt;4,'Raw Data'!O348='Raw Data'!P348),0,IF('Raw Data'!O348='Raw Data'!P348,'Raw Data'!D348,0)))</f>
        <v>0</v>
      </c>
      <c r="Z353">
        <f>IF(AND('Raw Data'!D348&lt;4, 'Raw Data'!O348='Raw Data'!P348), 'Raw Data'!D348, 0)</f>
        <v>0</v>
      </c>
      <c r="AA353">
        <f t="shared" si="23"/>
        <v>0</v>
      </c>
      <c r="AB353">
        <f t="shared" si="24"/>
        <v>0</v>
      </c>
      <c r="AC353">
        <f t="shared" si="25"/>
        <v>0</v>
      </c>
    </row>
    <row r="354" spans="1:29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 'Raw Data'!O349&gt;'Raw Data'!P349), 'Raw Data'!C349, 0)</f>
        <v>0</v>
      </c>
      <c r="O354" t="b">
        <f>'Raw Data'!C349&lt;'Raw Data'!E349</f>
        <v>0</v>
      </c>
      <c r="P354">
        <f>IF(AND('Raw Data'!C349&gt;'Raw Data'!E349, 'Raw Data'!O349&gt;'Raw Data'!P349), 'Raw Data'!C349, 0)</f>
        <v>0</v>
      </c>
      <c r="Q354">
        <f>IF(AND('Raw Data'!C349&gt;'Raw Data'!E349, 'Raw Data'!O349&lt;'Raw Data'!P349), 'Raw Data'!E349, 0)</f>
        <v>0</v>
      </c>
      <c r="R354">
        <f>IF(AND('Raw Data'!C349&lt;'Raw Data'!E349, 'Raw Data'!O349&lt;'Raw Data'!P349), 'Raw Data'!E349, 0)</f>
        <v>0</v>
      </c>
      <c r="S354">
        <f>IF(ISNUMBER('Raw Data'!C349), IF(_xlfn.XLOOKUP(SMALL('Raw Data'!C349:E349, 1), B354:D354, B354:D354, 0)&gt;0, SMALL('Raw Data'!C349:E349, 1), 0), 0)</f>
        <v>0</v>
      </c>
      <c r="T354">
        <f>IF(ISNUMBER('Raw Data'!C349), IF(_xlfn.XLOOKUP(SMALL('Raw Data'!C349:E349, 2), B354:D354, B354:D354, 0)&gt;0, SMALL('Raw Data'!C349:E349, 2), 0), 0)</f>
        <v>0</v>
      </c>
      <c r="U354">
        <f>IF(ISNUMBER('Raw Data'!C349), IF(_xlfn.XLOOKUP(SMALL('Raw Data'!C349:E349, 3), B354:D354, B354:D354, 0)&gt;0, SMALL('Raw Data'!C349:E349, 3), 0), 0)</f>
        <v>0</v>
      </c>
      <c r="V354">
        <f>IF(AND('Raw Data'!C349&lt;'Raw Data'!E349,'Raw Data'!O349&gt;'Raw Data'!P349),'Raw Data'!C349,IF(AND('Raw Data'!E349&lt;'Raw Data'!C349,'Raw Data'!P349&gt;'Raw Data'!O349),'Raw Data'!E349,0))</f>
        <v>0</v>
      </c>
      <c r="W354">
        <f>IF(AND('Raw Data'!C349&gt;'Raw Data'!E349,'Raw Data'!O349&gt;'Raw Data'!P349),'Raw Data'!C349,IF(AND('Raw Data'!E349&gt;'Raw Data'!C349,'Raw Data'!P349&gt;'Raw Data'!O349),'Raw Data'!E349,0))</f>
        <v>0</v>
      </c>
      <c r="X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Y354">
        <f>IF(AND('Raw Data'!D349&gt;4,'Raw Data'!O349&lt;'Raw Data'!P349),'Raw Data'!K349,IF(AND('Raw Data'!D349&gt;4,'Raw Data'!O349='Raw Data'!P349),0,IF('Raw Data'!O349='Raw Data'!P349,'Raw Data'!D349,0)))</f>
        <v>0</v>
      </c>
      <c r="Z354">
        <f>IF(AND('Raw Data'!D349&lt;4, 'Raw Data'!O349='Raw Data'!P349), 'Raw Data'!D349, 0)</f>
        <v>0</v>
      </c>
      <c r="AA354">
        <f t="shared" si="23"/>
        <v>0</v>
      </c>
      <c r="AB354">
        <f t="shared" si="24"/>
        <v>0</v>
      </c>
      <c r="AC354">
        <f t="shared" si="25"/>
        <v>0</v>
      </c>
    </row>
    <row r="355" spans="1:29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 'Raw Data'!O350&gt;'Raw Data'!P350), 'Raw Data'!C350, 0)</f>
        <v>0</v>
      </c>
      <c r="O355" t="b">
        <f>'Raw Data'!C350&lt;'Raw Data'!E350</f>
        <v>0</v>
      </c>
      <c r="P355">
        <f>IF(AND('Raw Data'!C350&gt;'Raw Data'!E350, 'Raw Data'!O350&gt;'Raw Data'!P350), 'Raw Data'!C350, 0)</f>
        <v>0</v>
      </c>
      <c r="Q355">
        <f>IF(AND('Raw Data'!C350&gt;'Raw Data'!E350, 'Raw Data'!O350&lt;'Raw Data'!P350), 'Raw Data'!E350, 0)</f>
        <v>0</v>
      </c>
      <c r="R355">
        <f>IF(AND('Raw Data'!C350&lt;'Raw Data'!E350, 'Raw Data'!O350&lt;'Raw Data'!P350), 'Raw Data'!E350, 0)</f>
        <v>0</v>
      </c>
      <c r="S355">
        <f>IF(ISNUMBER('Raw Data'!C350), IF(_xlfn.XLOOKUP(SMALL('Raw Data'!C350:E350, 1), B355:D355, B355:D355, 0)&gt;0, SMALL('Raw Data'!C350:E350, 1), 0), 0)</f>
        <v>0</v>
      </c>
      <c r="T355">
        <f>IF(ISNUMBER('Raw Data'!C350), IF(_xlfn.XLOOKUP(SMALL('Raw Data'!C350:E350, 2), B355:D355, B355:D355, 0)&gt;0, SMALL('Raw Data'!C350:E350, 2), 0), 0)</f>
        <v>0</v>
      </c>
      <c r="U355">
        <f>IF(ISNUMBER('Raw Data'!C350), IF(_xlfn.XLOOKUP(SMALL('Raw Data'!C350:E350, 3), B355:D355, B355:D355, 0)&gt;0, SMALL('Raw Data'!C350:E350, 3), 0), 0)</f>
        <v>0</v>
      </c>
      <c r="V355">
        <f>IF(AND('Raw Data'!C350&lt;'Raw Data'!E350,'Raw Data'!O350&gt;'Raw Data'!P350),'Raw Data'!C350,IF(AND('Raw Data'!E350&lt;'Raw Data'!C350,'Raw Data'!P350&gt;'Raw Data'!O350),'Raw Data'!E350,0))</f>
        <v>0</v>
      </c>
      <c r="W355">
        <f>IF(AND('Raw Data'!C350&gt;'Raw Data'!E350,'Raw Data'!O350&gt;'Raw Data'!P350),'Raw Data'!C350,IF(AND('Raw Data'!E350&gt;'Raw Data'!C350,'Raw Data'!P350&gt;'Raw Data'!O350),'Raw Data'!E350,0))</f>
        <v>0</v>
      </c>
      <c r="X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Y355">
        <f>IF(AND('Raw Data'!D350&gt;4,'Raw Data'!O350&lt;'Raw Data'!P350),'Raw Data'!K350,IF(AND('Raw Data'!D350&gt;4,'Raw Data'!O350='Raw Data'!P350),0,IF('Raw Data'!O350='Raw Data'!P350,'Raw Data'!D350,0)))</f>
        <v>0</v>
      </c>
      <c r="Z355">
        <f>IF(AND('Raw Data'!D350&lt;4, 'Raw Data'!O350='Raw Data'!P350), 'Raw Data'!D350, 0)</f>
        <v>0</v>
      </c>
      <c r="AA355">
        <f t="shared" si="23"/>
        <v>0</v>
      </c>
      <c r="AB355">
        <f t="shared" si="24"/>
        <v>0</v>
      </c>
      <c r="AC355">
        <f t="shared" si="25"/>
        <v>0</v>
      </c>
    </row>
    <row r="356" spans="1:29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 'Raw Data'!O351&gt;'Raw Data'!P351), 'Raw Data'!C351, 0)</f>
        <v>0</v>
      </c>
      <c r="O356" t="b">
        <f>'Raw Data'!C351&lt;'Raw Data'!E351</f>
        <v>0</v>
      </c>
      <c r="P356">
        <f>IF(AND('Raw Data'!C351&gt;'Raw Data'!E351, 'Raw Data'!O351&gt;'Raw Data'!P351), 'Raw Data'!C351, 0)</f>
        <v>0</v>
      </c>
      <c r="Q356">
        <f>IF(AND('Raw Data'!C351&gt;'Raw Data'!E351, 'Raw Data'!O351&lt;'Raw Data'!P351), 'Raw Data'!E351, 0)</f>
        <v>0</v>
      </c>
      <c r="R356">
        <f>IF(AND('Raw Data'!C351&lt;'Raw Data'!E351, 'Raw Data'!O351&lt;'Raw Data'!P351), 'Raw Data'!E351, 0)</f>
        <v>0</v>
      </c>
      <c r="S356">
        <f>IF(ISNUMBER('Raw Data'!C351), IF(_xlfn.XLOOKUP(SMALL('Raw Data'!C351:E351, 1), B356:D356, B356:D356, 0)&gt;0, SMALL('Raw Data'!C351:E351, 1), 0), 0)</f>
        <v>0</v>
      </c>
      <c r="T356">
        <f>IF(ISNUMBER('Raw Data'!C351), IF(_xlfn.XLOOKUP(SMALL('Raw Data'!C351:E351, 2), B356:D356, B356:D356, 0)&gt;0, SMALL('Raw Data'!C351:E351, 2), 0), 0)</f>
        <v>0</v>
      </c>
      <c r="U356">
        <f>IF(ISNUMBER('Raw Data'!C351), IF(_xlfn.XLOOKUP(SMALL('Raw Data'!C351:E351, 3), B356:D356, B356:D356, 0)&gt;0, SMALL('Raw Data'!C351:E351, 3), 0), 0)</f>
        <v>0</v>
      </c>
      <c r="V356">
        <f>IF(AND('Raw Data'!C351&lt;'Raw Data'!E351,'Raw Data'!O351&gt;'Raw Data'!P351),'Raw Data'!C351,IF(AND('Raw Data'!E351&lt;'Raw Data'!C351,'Raw Data'!P351&gt;'Raw Data'!O351),'Raw Data'!E351,0))</f>
        <v>0</v>
      </c>
      <c r="W356">
        <f>IF(AND('Raw Data'!C351&gt;'Raw Data'!E351,'Raw Data'!O351&gt;'Raw Data'!P351),'Raw Data'!C351,IF(AND('Raw Data'!E351&gt;'Raw Data'!C351,'Raw Data'!P351&gt;'Raw Data'!O351),'Raw Data'!E351,0))</f>
        <v>0</v>
      </c>
      <c r="X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Y356">
        <f>IF(AND('Raw Data'!D351&gt;4,'Raw Data'!O351&lt;'Raw Data'!P351),'Raw Data'!K351,IF(AND('Raw Data'!D351&gt;4,'Raw Data'!O351='Raw Data'!P351),0,IF('Raw Data'!O351='Raw Data'!P351,'Raw Data'!D351,0)))</f>
        <v>0</v>
      </c>
      <c r="Z356">
        <f>IF(AND('Raw Data'!D351&lt;4, 'Raw Data'!O351='Raw Data'!P351), 'Raw Data'!D351, 0)</f>
        <v>0</v>
      </c>
      <c r="AA356">
        <f t="shared" si="23"/>
        <v>0</v>
      </c>
      <c r="AB356">
        <f t="shared" si="24"/>
        <v>0</v>
      </c>
      <c r="AC356">
        <f t="shared" si="25"/>
        <v>0</v>
      </c>
    </row>
    <row r="357" spans="1:29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 'Raw Data'!O352&gt;'Raw Data'!P352), 'Raw Data'!C352, 0)</f>
        <v>0</v>
      </c>
      <c r="O357" t="b">
        <f>'Raw Data'!C352&lt;'Raw Data'!E352</f>
        <v>0</v>
      </c>
      <c r="P357">
        <f>IF(AND('Raw Data'!C352&gt;'Raw Data'!E352, 'Raw Data'!O352&gt;'Raw Data'!P352), 'Raw Data'!C352, 0)</f>
        <v>0</v>
      </c>
      <c r="Q357">
        <f>IF(AND('Raw Data'!C352&gt;'Raw Data'!E352, 'Raw Data'!O352&lt;'Raw Data'!P352), 'Raw Data'!E352, 0)</f>
        <v>0</v>
      </c>
      <c r="R357">
        <f>IF(AND('Raw Data'!C352&lt;'Raw Data'!E352, 'Raw Data'!O352&lt;'Raw Data'!P352), 'Raw Data'!E352, 0)</f>
        <v>0</v>
      </c>
      <c r="S357">
        <f>IF(ISNUMBER('Raw Data'!C352), IF(_xlfn.XLOOKUP(SMALL('Raw Data'!C352:E352, 1), B357:D357, B357:D357, 0)&gt;0, SMALL('Raw Data'!C352:E352, 1), 0), 0)</f>
        <v>0</v>
      </c>
      <c r="T357">
        <f>IF(ISNUMBER('Raw Data'!C352), IF(_xlfn.XLOOKUP(SMALL('Raw Data'!C352:E352, 2), B357:D357, B357:D357, 0)&gt;0, SMALL('Raw Data'!C352:E352, 2), 0), 0)</f>
        <v>0</v>
      </c>
      <c r="U357">
        <f>IF(ISNUMBER('Raw Data'!C352), IF(_xlfn.XLOOKUP(SMALL('Raw Data'!C352:E352, 3), B357:D357, B357:D357, 0)&gt;0, SMALL('Raw Data'!C352:E352, 3), 0), 0)</f>
        <v>0</v>
      </c>
      <c r="V357">
        <f>IF(AND('Raw Data'!C352&lt;'Raw Data'!E352,'Raw Data'!O352&gt;'Raw Data'!P352),'Raw Data'!C352,IF(AND('Raw Data'!E352&lt;'Raw Data'!C352,'Raw Data'!P352&gt;'Raw Data'!O352),'Raw Data'!E352,0))</f>
        <v>0</v>
      </c>
      <c r="W357">
        <f>IF(AND('Raw Data'!C352&gt;'Raw Data'!E352,'Raw Data'!O352&gt;'Raw Data'!P352),'Raw Data'!C352,IF(AND('Raw Data'!E352&gt;'Raw Data'!C352,'Raw Data'!P352&gt;'Raw Data'!O352),'Raw Data'!E352,0))</f>
        <v>0</v>
      </c>
      <c r="X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Y357">
        <f>IF(AND('Raw Data'!D352&gt;4,'Raw Data'!O352&lt;'Raw Data'!P352),'Raw Data'!K352,IF(AND('Raw Data'!D352&gt;4,'Raw Data'!O352='Raw Data'!P352),0,IF('Raw Data'!O352='Raw Data'!P352,'Raw Data'!D352,0)))</f>
        <v>0</v>
      </c>
      <c r="Z357">
        <f>IF(AND('Raw Data'!D352&lt;4, 'Raw Data'!O352='Raw Data'!P352), 'Raw Data'!D352, 0)</f>
        <v>0</v>
      </c>
      <c r="AA357">
        <f t="shared" si="23"/>
        <v>0</v>
      </c>
      <c r="AB357">
        <f t="shared" si="24"/>
        <v>0</v>
      </c>
      <c r="AC357">
        <f t="shared" si="25"/>
        <v>0</v>
      </c>
    </row>
    <row r="358" spans="1:29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 'Raw Data'!O353&gt;'Raw Data'!P353), 'Raw Data'!C353, 0)</f>
        <v>0</v>
      </c>
      <c r="O358" t="b">
        <f>'Raw Data'!C353&lt;'Raw Data'!E353</f>
        <v>0</v>
      </c>
      <c r="P358">
        <f>IF(AND('Raw Data'!C353&gt;'Raw Data'!E353, 'Raw Data'!O353&gt;'Raw Data'!P353), 'Raw Data'!C353, 0)</f>
        <v>0</v>
      </c>
      <c r="Q358">
        <f>IF(AND('Raw Data'!C353&gt;'Raw Data'!E353, 'Raw Data'!O353&lt;'Raw Data'!P353), 'Raw Data'!E353, 0)</f>
        <v>0</v>
      </c>
      <c r="R358">
        <f>IF(AND('Raw Data'!C353&lt;'Raw Data'!E353, 'Raw Data'!O353&lt;'Raw Data'!P353), 'Raw Data'!E353, 0)</f>
        <v>0</v>
      </c>
      <c r="S358">
        <f>IF(ISNUMBER('Raw Data'!C353), IF(_xlfn.XLOOKUP(SMALL('Raw Data'!C353:E353, 1), B358:D358, B358:D358, 0)&gt;0, SMALL('Raw Data'!C353:E353, 1), 0), 0)</f>
        <v>0</v>
      </c>
      <c r="T358">
        <f>IF(ISNUMBER('Raw Data'!C353), IF(_xlfn.XLOOKUP(SMALL('Raw Data'!C353:E353, 2), B358:D358, B358:D358, 0)&gt;0, SMALL('Raw Data'!C353:E353, 2), 0), 0)</f>
        <v>0</v>
      </c>
      <c r="U358">
        <f>IF(ISNUMBER('Raw Data'!C353), IF(_xlfn.XLOOKUP(SMALL('Raw Data'!C353:E353, 3), B358:D358, B358:D358, 0)&gt;0, SMALL('Raw Data'!C353:E353, 3), 0), 0)</f>
        <v>0</v>
      </c>
      <c r="V358">
        <f>IF(AND('Raw Data'!C353&lt;'Raw Data'!E353,'Raw Data'!O353&gt;'Raw Data'!P353),'Raw Data'!C353,IF(AND('Raw Data'!E353&lt;'Raw Data'!C353,'Raw Data'!P353&gt;'Raw Data'!O353),'Raw Data'!E353,0))</f>
        <v>0</v>
      </c>
      <c r="W358">
        <f>IF(AND('Raw Data'!C353&gt;'Raw Data'!E353,'Raw Data'!O353&gt;'Raw Data'!P353),'Raw Data'!C353,IF(AND('Raw Data'!E353&gt;'Raw Data'!C353,'Raw Data'!P353&gt;'Raw Data'!O353),'Raw Data'!E353,0))</f>
        <v>0</v>
      </c>
      <c r="X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Y358">
        <f>IF(AND('Raw Data'!D353&gt;4,'Raw Data'!O353&lt;'Raw Data'!P353),'Raw Data'!K353,IF(AND('Raw Data'!D353&gt;4,'Raw Data'!O353='Raw Data'!P353),0,IF('Raw Data'!O353='Raw Data'!P353,'Raw Data'!D353,0)))</f>
        <v>0</v>
      </c>
      <c r="Z358">
        <f>IF(AND('Raw Data'!D353&lt;4, 'Raw Data'!O353='Raw Data'!P353), 'Raw Data'!D353, 0)</f>
        <v>0</v>
      </c>
      <c r="AA358">
        <f t="shared" si="23"/>
        <v>0</v>
      </c>
      <c r="AB358">
        <f t="shared" si="24"/>
        <v>0</v>
      </c>
      <c r="AC358">
        <f t="shared" si="25"/>
        <v>0</v>
      </c>
    </row>
    <row r="359" spans="1:29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 'Raw Data'!O354&gt;'Raw Data'!P354), 'Raw Data'!C354, 0)</f>
        <v>0</v>
      </c>
      <c r="O359" t="b">
        <f>'Raw Data'!C354&lt;'Raw Data'!E354</f>
        <v>0</v>
      </c>
      <c r="P359">
        <f>IF(AND('Raw Data'!C354&gt;'Raw Data'!E354, 'Raw Data'!O354&gt;'Raw Data'!P354), 'Raw Data'!C354, 0)</f>
        <v>0</v>
      </c>
      <c r="Q359">
        <f>IF(AND('Raw Data'!C354&gt;'Raw Data'!E354, 'Raw Data'!O354&lt;'Raw Data'!P354), 'Raw Data'!E354, 0)</f>
        <v>0</v>
      </c>
      <c r="R359">
        <f>IF(AND('Raw Data'!C354&lt;'Raw Data'!E354, 'Raw Data'!O354&lt;'Raw Data'!P354), 'Raw Data'!E354, 0)</f>
        <v>0</v>
      </c>
      <c r="S359">
        <f>IF(ISNUMBER('Raw Data'!C354), IF(_xlfn.XLOOKUP(SMALL('Raw Data'!C354:E354, 1), B359:D359, B359:D359, 0)&gt;0, SMALL('Raw Data'!C354:E354, 1), 0), 0)</f>
        <v>0</v>
      </c>
      <c r="T359">
        <f>IF(ISNUMBER('Raw Data'!C354), IF(_xlfn.XLOOKUP(SMALL('Raw Data'!C354:E354, 2), B359:D359, B359:D359, 0)&gt;0, SMALL('Raw Data'!C354:E354, 2), 0), 0)</f>
        <v>0</v>
      </c>
      <c r="U359">
        <f>IF(ISNUMBER('Raw Data'!C354), IF(_xlfn.XLOOKUP(SMALL('Raw Data'!C354:E354, 3), B359:D359, B359:D359, 0)&gt;0, SMALL('Raw Data'!C354:E354, 3), 0), 0)</f>
        <v>0</v>
      </c>
      <c r="V359">
        <f>IF(AND('Raw Data'!C354&lt;'Raw Data'!E354,'Raw Data'!O354&gt;'Raw Data'!P354),'Raw Data'!C354,IF(AND('Raw Data'!E354&lt;'Raw Data'!C354,'Raw Data'!P354&gt;'Raw Data'!O354),'Raw Data'!E354,0))</f>
        <v>0</v>
      </c>
      <c r="W359">
        <f>IF(AND('Raw Data'!C354&gt;'Raw Data'!E354,'Raw Data'!O354&gt;'Raw Data'!P354),'Raw Data'!C354,IF(AND('Raw Data'!E354&gt;'Raw Data'!C354,'Raw Data'!P354&gt;'Raw Data'!O354),'Raw Data'!E354,0))</f>
        <v>0</v>
      </c>
      <c r="X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Y359">
        <f>IF(AND('Raw Data'!D354&gt;4,'Raw Data'!O354&lt;'Raw Data'!P354),'Raw Data'!K354,IF(AND('Raw Data'!D354&gt;4,'Raw Data'!O354='Raw Data'!P354),0,IF('Raw Data'!O354='Raw Data'!P354,'Raw Data'!D354,0)))</f>
        <v>0</v>
      </c>
      <c r="Z359">
        <f>IF(AND('Raw Data'!D354&lt;4, 'Raw Data'!O354='Raw Data'!P354), 'Raw Data'!D354, 0)</f>
        <v>0</v>
      </c>
      <c r="AA359">
        <f t="shared" si="23"/>
        <v>0</v>
      </c>
      <c r="AB359">
        <f t="shared" si="24"/>
        <v>0</v>
      </c>
      <c r="AC359">
        <f t="shared" si="25"/>
        <v>0</v>
      </c>
    </row>
    <row r="360" spans="1:29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 'Raw Data'!O355&gt;'Raw Data'!P355), 'Raw Data'!C355, 0)</f>
        <v>0</v>
      </c>
      <c r="O360" t="b">
        <f>'Raw Data'!C355&lt;'Raw Data'!E355</f>
        <v>0</v>
      </c>
      <c r="P360">
        <f>IF(AND('Raw Data'!C355&gt;'Raw Data'!E355, 'Raw Data'!O355&gt;'Raw Data'!P355), 'Raw Data'!C355, 0)</f>
        <v>0</v>
      </c>
      <c r="Q360">
        <f>IF(AND('Raw Data'!C355&gt;'Raw Data'!E355, 'Raw Data'!O355&lt;'Raw Data'!P355), 'Raw Data'!E355, 0)</f>
        <v>0</v>
      </c>
      <c r="R360">
        <f>IF(AND('Raw Data'!C355&lt;'Raw Data'!E355, 'Raw Data'!O355&lt;'Raw Data'!P355), 'Raw Data'!E355, 0)</f>
        <v>0</v>
      </c>
      <c r="S360">
        <f>IF(ISNUMBER('Raw Data'!C355), IF(_xlfn.XLOOKUP(SMALL('Raw Data'!C355:E355, 1), B360:D360, B360:D360, 0)&gt;0, SMALL('Raw Data'!C355:E355, 1), 0), 0)</f>
        <v>0</v>
      </c>
      <c r="T360">
        <f>IF(ISNUMBER('Raw Data'!C355), IF(_xlfn.XLOOKUP(SMALL('Raw Data'!C355:E355, 2), B360:D360, B360:D360, 0)&gt;0, SMALL('Raw Data'!C355:E355, 2), 0), 0)</f>
        <v>0</v>
      </c>
      <c r="U360">
        <f>IF(ISNUMBER('Raw Data'!C355), IF(_xlfn.XLOOKUP(SMALL('Raw Data'!C355:E355, 3), B360:D360, B360:D360, 0)&gt;0, SMALL('Raw Data'!C355:E355, 3), 0), 0)</f>
        <v>0</v>
      </c>
      <c r="V360">
        <f>IF(AND('Raw Data'!C355&lt;'Raw Data'!E355,'Raw Data'!O355&gt;'Raw Data'!P355),'Raw Data'!C355,IF(AND('Raw Data'!E355&lt;'Raw Data'!C355,'Raw Data'!P355&gt;'Raw Data'!O355),'Raw Data'!E355,0))</f>
        <v>0</v>
      </c>
      <c r="W360">
        <f>IF(AND('Raw Data'!C355&gt;'Raw Data'!E355,'Raw Data'!O355&gt;'Raw Data'!P355),'Raw Data'!C355,IF(AND('Raw Data'!E355&gt;'Raw Data'!C355,'Raw Data'!P355&gt;'Raw Data'!O355),'Raw Data'!E355,0))</f>
        <v>0</v>
      </c>
      <c r="X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Y360">
        <f>IF(AND('Raw Data'!D355&gt;4,'Raw Data'!O355&lt;'Raw Data'!P355),'Raw Data'!K355,IF(AND('Raw Data'!D355&gt;4,'Raw Data'!O355='Raw Data'!P355),0,IF('Raw Data'!O355='Raw Data'!P355,'Raw Data'!D355,0)))</f>
        <v>0</v>
      </c>
      <c r="Z360">
        <f>IF(AND('Raw Data'!D355&lt;4, 'Raw Data'!O355='Raw Data'!P355), 'Raw Data'!D355, 0)</f>
        <v>0</v>
      </c>
      <c r="AA360">
        <f t="shared" si="23"/>
        <v>0</v>
      </c>
      <c r="AB360">
        <f t="shared" si="24"/>
        <v>0</v>
      </c>
      <c r="AC360">
        <f t="shared" si="25"/>
        <v>0</v>
      </c>
    </row>
    <row r="361" spans="1:29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 'Raw Data'!O356&gt;'Raw Data'!P356), 'Raw Data'!C356, 0)</f>
        <v>0</v>
      </c>
      <c r="O361" t="b">
        <f>'Raw Data'!C356&lt;'Raw Data'!E356</f>
        <v>0</v>
      </c>
      <c r="P361">
        <f>IF(AND('Raw Data'!C356&gt;'Raw Data'!E356, 'Raw Data'!O356&gt;'Raw Data'!P356), 'Raw Data'!C356, 0)</f>
        <v>0</v>
      </c>
      <c r="Q361">
        <f>IF(AND('Raw Data'!C356&gt;'Raw Data'!E356, 'Raw Data'!O356&lt;'Raw Data'!P356), 'Raw Data'!E356, 0)</f>
        <v>0</v>
      </c>
      <c r="R361">
        <f>IF(AND('Raw Data'!C356&lt;'Raw Data'!E356, 'Raw Data'!O356&lt;'Raw Data'!P356), 'Raw Data'!E356, 0)</f>
        <v>0</v>
      </c>
      <c r="S361">
        <f>IF(ISNUMBER('Raw Data'!C356), IF(_xlfn.XLOOKUP(SMALL('Raw Data'!C356:E356, 1), B361:D361, B361:D361, 0)&gt;0, SMALL('Raw Data'!C356:E356, 1), 0), 0)</f>
        <v>0</v>
      </c>
      <c r="T361">
        <f>IF(ISNUMBER('Raw Data'!C356), IF(_xlfn.XLOOKUP(SMALL('Raw Data'!C356:E356, 2), B361:D361, B361:D361, 0)&gt;0, SMALL('Raw Data'!C356:E356, 2), 0), 0)</f>
        <v>0</v>
      </c>
      <c r="U361">
        <f>IF(ISNUMBER('Raw Data'!C356), IF(_xlfn.XLOOKUP(SMALL('Raw Data'!C356:E356, 3), B361:D361, B361:D361, 0)&gt;0, SMALL('Raw Data'!C356:E356, 3), 0), 0)</f>
        <v>0</v>
      </c>
      <c r="V361">
        <f>IF(AND('Raw Data'!C356&lt;'Raw Data'!E356,'Raw Data'!O356&gt;'Raw Data'!P356),'Raw Data'!C356,IF(AND('Raw Data'!E356&lt;'Raw Data'!C356,'Raw Data'!P356&gt;'Raw Data'!O356),'Raw Data'!E356,0))</f>
        <v>0</v>
      </c>
      <c r="W361">
        <f>IF(AND('Raw Data'!C356&gt;'Raw Data'!E356,'Raw Data'!O356&gt;'Raw Data'!P356),'Raw Data'!C356,IF(AND('Raw Data'!E356&gt;'Raw Data'!C356,'Raw Data'!P356&gt;'Raw Data'!O356),'Raw Data'!E356,0))</f>
        <v>0</v>
      </c>
      <c r="X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Y361">
        <f>IF(AND('Raw Data'!D356&gt;4,'Raw Data'!O356&lt;'Raw Data'!P356),'Raw Data'!K356,IF(AND('Raw Data'!D356&gt;4,'Raw Data'!O356='Raw Data'!P356),0,IF('Raw Data'!O356='Raw Data'!P356,'Raw Data'!D356,0)))</f>
        <v>0</v>
      </c>
      <c r="Z361">
        <f>IF(AND('Raw Data'!D356&lt;4, 'Raw Data'!O356='Raw Data'!P356), 'Raw Data'!D356, 0)</f>
        <v>0</v>
      </c>
      <c r="AA361">
        <f t="shared" si="23"/>
        <v>0</v>
      </c>
      <c r="AB361">
        <f t="shared" si="24"/>
        <v>0</v>
      </c>
      <c r="AC361">
        <f t="shared" si="25"/>
        <v>0</v>
      </c>
    </row>
    <row r="362" spans="1:29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 'Raw Data'!O357&gt;'Raw Data'!P357), 'Raw Data'!C357, 0)</f>
        <v>0</v>
      </c>
      <c r="O362" t="b">
        <f>'Raw Data'!C357&lt;'Raw Data'!E357</f>
        <v>0</v>
      </c>
      <c r="P362">
        <f>IF(AND('Raw Data'!C357&gt;'Raw Data'!E357, 'Raw Data'!O357&gt;'Raw Data'!P357), 'Raw Data'!C357, 0)</f>
        <v>0</v>
      </c>
      <c r="Q362">
        <f>IF(AND('Raw Data'!C357&gt;'Raw Data'!E357, 'Raw Data'!O357&lt;'Raw Data'!P357), 'Raw Data'!E357, 0)</f>
        <v>0</v>
      </c>
      <c r="R362">
        <f>IF(AND('Raw Data'!C357&lt;'Raw Data'!E357, 'Raw Data'!O357&lt;'Raw Data'!P357), 'Raw Data'!E357, 0)</f>
        <v>0</v>
      </c>
      <c r="S362">
        <f>IF(ISNUMBER('Raw Data'!C357), IF(_xlfn.XLOOKUP(SMALL('Raw Data'!C357:E357, 1), B362:D362, B362:D362, 0)&gt;0, SMALL('Raw Data'!C357:E357, 1), 0), 0)</f>
        <v>0</v>
      </c>
      <c r="T362">
        <f>IF(ISNUMBER('Raw Data'!C357), IF(_xlfn.XLOOKUP(SMALL('Raw Data'!C357:E357, 2), B362:D362, B362:D362, 0)&gt;0, SMALL('Raw Data'!C357:E357, 2), 0), 0)</f>
        <v>0</v>
      </c>
      <c r="U362">
        <f>IF(ISNUMBER('Raw Data'!C357), IF(_xlfn.XLOOKUP(SMALL('Raw Data'!C357:E357, 3), B362:D362, B362:D362, 0)&gt;0, SMALL('Raw Data'!C357:E357, 3), 0), 0)</f>
        <v>0</v>
      </c>
      <c r="V362">
        <f>IF(AND('Raw Data'!C357&lt;'Raw Data'!E357,'Raw Data'!O357&gt;'Raw Data'!P357),'Raw Data'!C357,IF(AND('Raw Data'!E357&lt;'Raw Data'!C357,'Raw Data'!P357&gt;'Raw Data'!O357),'Raw Data'!E357,0))</f>
        <v>0</v>
      </c>
      <c r="W362">
        <f>IF(AND('Raw Data'!C357&gt;'Raw Data'!E357,'Raw Data'!O357&gt;'Raw Data'!P357),'Raw Data'!C357,IF(AND('Raw Data'!E357&gt;'Raw Data'!C357,'Raw Data'!P357&gt;'Raw Data'!O357),'Raw Data'!E357,0))</f>
        <v>0</v>
      </c>
      <c r="X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Y362">
        <f>IF(AND('Raw Data'!D357&gt;4,'Raw Data'!O357&lt;'Raw Data'!P357),'Raw Data'!K357,IF(AND('Raw Data'!D357&gt;4,'Raw Data'!O357='Raw Data'!P357),0,IF('Raw Data'!O357='Raw Data'!P357,'Raw Data'!D357,0)))</f>
        <v>0</v>
      </c>
      <c r="Z362">
        <f>IF(AND('Raw Data'!D357&lt;4, 'Raw Data'!O357='Raw Data'!P357), 'Raw Data'!D357, 0)</f>
        <v>0</v>
      </c>
      <c r="AA362">
        <f t="shared" si="23"/>
        <v>0</v>
      </c>
      <c r="AB362">
        <f t="shared" si="24"/>
        <v>0</v>
      </c>
      <c r="AC362">
        <f t="shared" si="25"/>
        <v>0</v>
      </c>
    </row>
    <row r="363" spans="1:29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 'Raw Data'!O358&gt;'Raw Data'!P358), 'Raw Data'!C358, 0)</f>
        <v>0</v>
      </c>
      <c r="O363" t="b">
        <f>'Raw Data'!C358&lt;'Raw Data'!E358</f>
        <v>0</v>
      </c>
      <c r="P363">
        <f>IF(AND('Raw Data'!C358&gt;'Raw Data'!E358, 'Raw Data'!O358&gt;'Raw Data'!P358), 'Raw Data'!C358, 0)</f>
        <v>0</v>
      </c>
      <c r="Q363">
        <f>IF(AND('Raw Data'!C358&gt;'Raw Data'!E358, 'Raw Data'!O358&lt;'Raw Data'!P358), 'Raw Data'!E358, 0)</f>
        <v>0</v>
      </c>
      <c r="R363">
        <f>IF(AND('Raw Data'!C358&lt;'Raw Data'!E358, 'Raw Data'!O358&lt;'Raw Data'!P358), 'Raw Data'!E358, 0)</f>
        <v>0</v>
      </c>
      <c r="S363">
        <f>IF(ISNUMBER('Raw Data'!C358), IF(_xlfn.XLOOKUP(SMALL('Raw Data'!C358:E358, 1), B363:D363, B363:D363, 0)&gt;0, SMALL('Raw Data'!C358:E358, 1), 0), 0)</f>
        <v>0</v>
      </c>
      <c r="T363">
        <f>IF(ISNUMBER('Raw Data'!C358), IF(_xlfn.XLOOKUP(SMALL('Raw Data'!C358:E358, 2), B363:D363, B363:D363, 0)&gt;0, SMALL('Raw Data'!C358:E358, 2), 0), 0)</f>
        <v>0</v>
      </c>
      <c r="U363">
        <f>IF(ISNUMBER('Raw Data'!C358), IF(_xlfn.XLOOKUP(SMALL('Raw Data'!C358:E358, 3), B363:D363, B363:D363, 0)&gt;0, SMALL('Raw Data'!C358:E358, 3), 0), 0)</f>
        <v>0</v>
      </c>
      <c r="V363">
        <f>IF(AND('Raw Data'!C358&lt;'Raw Data'!E358,'Raw Data'!O358&gt;'Raw Data'!P358),'Raw Data'!C358,IF(AND('Raw Data'!E358&lt;'Raw Data'!C358,'Raw Data'!P358&gt;'Raw Data'!O358),'Raw Data'!E358,0))</f>
        <v>0</v>
      </c>
      <c r="W363">
        <f>IF(AND('Raw Data'!C358&gt;'Raw Data'!E358,'Raw Data'!O358&gt;'Raw Data'!P358),'Raw Data'!C358,IF(AND('Raw Data'!E358&gt;'Raw Data'!C358,'Raw Data'!P358&gt;'Raw Data'!O358),'Raw Data'!E358,0))</f>
        <v>0</v>
      </c>
      <c r="X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Y363">
        <f>IF(AND('Raw Data'!D358&gt;4,'Raw Data'!O358&lt;'Raw Data'!P358),'Raw Data'!K358,IF(AND('Raw Data'!D358&gt;4,'Raw Data'!O358='Raw Data'!P358),0,IF('Raw Data'!O358='Raw Data'!P358,'Raw Data'!D358,0)))</f>
        <v>0</v>
      </c>
      <c r="Z363">
        <f>IF(AND('Raw Data'!D358&lt;4, 'Raw Data'!O358='Raw Data'!P358), 'Raw Data'!D358, 0)</f>
        <v>0</v>
      </c>
      <c r="AA363">
        <f t="shared" si="23"/>
        <v>0</v>
      </c>
      <c r="AB363">
        <f t="shared" si="24"/>
        <v>0</v>
      </c>
      <c r="AC363">
        <f t="shared" si="25"/>
        <v>0</v>
      </c>
    </row>
    <row r="364" spans="1:29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 'Raw Data'!O359&gt;'Raw Data'!P359), 'Raw Data'!C359, 0)</f>
        <v>0</v>
      </c>
      <c r="O364" t="b">
        <f>'Raw Data'!C359&lt;'Raw Data'!E359</f>
        <v>0</v>
      </c>
      <c r="P364">
        <f>IF(AND('Raw Data'!C359&gt;'Raw Data'!E359, 'Raw Data'!O359&gt;'Raw Data'!P359), 'Raw Data'!C359, 0)</f>
        <v>0</v>
      </c>
      <c r="Q364">
        <f>IF(AND('Raw Data'!C359&gt;'Raw Data'!E359, 'Raw Data'!O359&lt;'Raw Data'!P359), 'Raw Data'!E359, 0)</f>
        <v>0</v>
      </c>
      <c r="R364">
        <f>IF(AND('Raw Data'!C359&lt;'Raw Data'!E359, 'Raw Data'!O359&lt;'Raw Data'!P359), 'Raw Data'!E359, 0)</f>
        <v>0</v>
      </c>
      <c r="S364">
        <f>IF(ISNUMBER('Raw Data'!C359), IF(_xlfn.XLOOKUP(SMALL('Raw Data'!C359:E359, 1), B364:D364, B364:D364, 0)&gt;0, SMALL('Raw Data'!C359:E359, 1), 0), 0)</f>
        <v>0</v>
      </c>
      <c r="T364">
        <f>IF(ISNUMBER('Raw Data'!C359), IF(_xlfn.XLOOKUP(SMALL('Raw Data'!C359:E359, 2), B364:D364, B364:D364, 0)&gt;0, SMALL('Raw Data'!C359:E359, 2), 0), 0)</f>
        <v>0</v>
      </c>
      <c r="U364">
        <f>IF(ISNUMBER('Raw Data'!C359), IF(_xlfn.XLOOKUP(SMALL('Raw Data'!C359:E359, 3), B364:D364, B364:D364, 0)&gt;0, SMALL('Raw Data'!C359:E359, 3), 0), 0)</f>
        <v>0</v>
      </c>
      <c r="V364">
        <f>IF(AND('Raw Data'!C359&lt;'Raw Data'!E359,'Raw Data'!O359&gt;'Raw Data'!P359),'Raw Data'!C359,IF(AND('Raw Data'!E359&lt;'Raw Data'!C359,'Raw Data'!P359&gt;'Raw Data'!O359),'Raw Data'!E359,0))</f>
        <v>0</v>
      </c>
      <c r="W364">
        <f>IF(AND('Raw Data'!C359&gt;'Raw Data'!E359,'Raw Data'!O359&gt;'Raw Data'!P359),'Raw Data'!C359,IF(AND('Raw Data'!E359&gt;'Raw Data'!C359,'Raw Data'!P359&gt;'Raw Data'!O359),'Raw Data'!E359,0))</f>
        <v>0</v>
      </c>
      <c r="X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Y364">
        <f>IF(AND('Raw Data'!D359&gt;4,'Raw Data'!O359&lt;'Raw Data'!P359),'Raw Data'!K359,IF(AND('Raw Data'!D359&gt;4,'Raw Data'!O359='Raw Data'!P359),0,IF('Raw Data'!O359='Raw Data'!P359,'Raw Data'!D359,0)))</f>
        <v>0</v>
      </c>
      <c r="Z364">
        <f>IF(AND('Raw Data'!D359&lt;4, 'Raw Data'!O359='Raw Data'!P359), 'Raw Data'!D359, 0)</f>
        <v>0</v>
      </c>
      <c r="AA364">
        <f t="shared" si="23"/>
        <v>0</v>
      </c>
      <c r="AB364">
        <f t="shared" si="24"/>
        <v>0</v>
      </c>
      <c r="AC364">
        <f t="shared" si="25"/>
        <v>0</v>
      </c>
    </row>
    <row r="365" spans="1:29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 'Raw Data'!O360&gt;'Raw Data'!P360), 'Raw Data'!C360, 0)</f>
        <v>0</v>
      </c>
      <c r="O365" t="b">
        <f>'Raw Data'!C360&lt;'Raw Data'!E360</f>
        <v>0</v>
      </c>
      <c r="P365">
        <f>IF(AND('Raw Data'!C360&gt;'Raw Data'!E360, 'Raw Data'!O360&gt;'Raw Data'!P360), 'Raw Data'!C360, 0)</f>
        <v>0</v>
      </c>
      <c r="Q365">
        <f>IF(AND('Raw Data'!C360&gt;'Raw Data'!E360, 'Raw Data'!O360&lt;'Raw Data'!P360), 'Raw Data'!E360, 0)</f>
        <v>0</v>
      </c>
      <c r="R365">
        <f>IF(AND('Raw Data'!C360&lt;'Raw Data'!E360, 'Raw Data'!O360&lt;'Raw Data'!P360), 'Raw Data'!E360, 0)</f>
        <v>0</v>
      </c>
      <c r="S365">
        <f>IF(ISNUMBER('Raw Data'!C360), IF(_xlfn.XLOOKUP(SMALL('Raw Data'!C360:E360, 1), B365:D365, B365:D365, 0)&gt;0, SMALL('Raw Data'!C360:E360, 1), 0), 0)</f>
        <v>0</v>
      </c>
      <c r="T365">
        <f>IF(ISNUMBER('Raw Data'!C360), IF(_xlfn.XLOOKUP(SMALL('Raw Data'!C360:E360, 2), B365:D365, B365:D365, 0)&gt;0, SMALL('Raw Data'!C360:E360, 2), 0), 0)</f>
        <v>0</v>
      </c>
      <c r="U365">
        <f>IF(ISNUMBER('Raw Data'!C360), IF(_xlfn.XLOOKUP(SMALL('Raw Data'!C360:E360, 3), B365:D365, B365:D365, 0)&gt;0, SMALL('Raw Data'!C360:E360, 3), 0), 0)</f>
        <v>0</v>
      </c>
      <c r="V365">
        <f>IF(AND('Raw Data'!C360&lt;'Raw Data'!E360,'Raw Data'!O360&gt;'Raw Data'!P360),'Raw Data'!C360,IF(AND('Raw Data'!E360&lt;'Raw Data'!C360,'Raw Data'!P360&gt;'Raw Data'!O360),'Raw Data'!E360,0))</f>
        <v>0</v>
      </c>
      <c r="W365">
        <f>IF(AND('Raw Data'!C360&gt;'Raw Data'!E360,'Raw Data'!O360&gt;'Raw Data'!P360),'Raw Data'!C360,IF(AND('Raw Data'!E360&gt;'Raw Data'!C360,'Raw Data'!P360&gt;'Raw Data'!O360),'Raw Data'!E360,0))</f>
        <v>0</v>
      </c>
      <c r="X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Y365">
        <f>IF(AND('Raw Data'!D360&gt;4,'Raw Data'!O360&lt;'Raw Data'!P360),'Raw Data'!K360,IF(AND('Raw Data'!D360&gt;4,'Raw Data'!O360='Raw Data'!P360),0,IF('Raw Data'!O360='Raw Data'!P360,'Raw Data'!D360,0)))</f>
        <v>0</v>
      </c>
      <c r="Z365">
        <f>IF(AND('Raw Data'!D360&lt;4, 'Raw Data'!O360='Raw Data'!P360), 'Raw Data'!D360, 0)</f>
        <v>0</v>
      </c>
      <c r="AA365">
        <f t="shared" si="23"/>
        <v>0</v>
      </c>
      <c r="AB365">
        <f t="shared" si="24"/>
        <v>0</v>
      </c>
      <c r="AC365">
        <f t="shared" si="25"/>
        <v>0</v>
      </c>
    </row>
    <row r="366" spans="1:29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 'Raw Data'!O361&gt;'Raw Data'!P361), 'Raw Data'!C361, 0)</f>
        <v>0</v>
      </c>
      <c r="O366" t="b">
        <f>'Raw Data'!C361&lt;'Raw Data'!E361</f>
        <v>0</v>
      </c>
      <c r="P366">
        <f>IF(AND('Raw Data'!C361&gt;'Raw Data'!E361, 'Raw Data'!O361&gt;'Raw Data'!P361), 'Raw Data'!C361, 0)</f>
        <v>0</v>
      </c>
      <c r="Q366">
        <f>IF(AND('Raw Data'!C361&gt;'Raw Data'!E361, 'Raw Data'!O361&lt;'Raw Data'!P361), 'Raw Data'!E361, 0)</f>
        <v>0</v>
      </c>
      <c r="R366">
        <f>IF(AND('Raw Data'!C361&lt;'Raw Data'!E361, 'Raw Data'!O361&lt;'Raw Data'!P361), 'Raw Data'!E361, 0)</f>
        <v>0</v>
      </c>
      <c r="S366">
        <f>IF(ISNUMBER('Raw Data'!C361), IF(_xlfn.XLOOKUP(SMALL('Raw Data'!C361:E361, 1), B366:D366, B366:D366, 0)&gt;0, SMALL('Raw Data'!C361:E361, 1), 0), 0)</f>
        <v>0</v>
      </c>
      <c r="T366">
        <f>IF(ISNUMBER('Raw Data'!C361), IF(_xlfn.XLOOKUP(SMALL('Raw Data'!C361:E361, 2), B366:D366, B366:D366, 0)&gt;0, SMALL('Raw Data'!C361:E361, 2), 0), 0)</f>
        <v>0</v>
      </c>
      <c r="U366">
        <f>IF(ISNUMBER('Raw Data'!C361), IF(_xlfn.XLOOKUP(SMALL('Raw Data'!C361:E361, 3), B366:D366, B366:D366, 0)&gt;0, SMALL('Raw Data'!C361:E361, 3), 0), 0)</f>
        <v>0</v>
      </c>
      <c r="V366">
        <f>IF(AND('Raw Data'!C361&lt;'Raw Data'!E361,'Raw Data'!O361&gt;'Raw Data'!P361),'Raw Data'!C361,IF(AND('Raw Data'!E361&lt;'Raw Data'!C361,'Raw Data'!P361&gt;'Raw Data'!O361),'Raw Data'!E361,0))</f>
        <v>0</v>
      </c>
      <c r="W366">
        <f>IF(AND('Raw Data'!C361&gt;'Raw Data'!E361,'Raw Data'!O361&gt;'Raw Data'!P361),'Raw Data'!C361,IF(AND('Raw Data'!E361&gt;'Raw Data'!C361,'Raw Data'!P361&gt;'Raw Data'!O361),'Raw Data'!E361,0))</f>
        <v>0</v>
      </c>
      <c r="X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Y366">
        <f>IF(AND('Raw Data'!D361&gt;4,'Raw Data'!O361&lt;'Raw Data'!P361),'Raw Data'!K361,IF(AND('Raw Data'!D361&gt;4,'Raw Data'!O361='Raw Data'!P361),0,IF('Raw Data'!O361='Raw Data'!P361,'Raw Data'!D361,0)))</f>
        <v>0</v>
      </c>
      <c r="Z366">
        <f>IF(AND('Raw Data'!D361&lt;4, 'Raw Data'!O361='Raw Data'!P361), 'Raw Data'!D361, 0)</f>
        <v>0</v>
      </c>
      <c r="AA366">
        <f t="shared" si="23"/>
        <v>0</v>
      </c>
      <c r="AB366">
        <f t="shared" si="24"/>
        <v>0</v>
      </c>
      <c r="AC366">
        <f t="shared" si="25"/>
        <v>0</v>
      </c>
    </row>
    <row r="367" spans="1:29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 'Raw Data'!O362&gt;'Raw Data'!P362), 'Raw Data'!C362, 0)</f>
        <v>0</v>
      </c>
      <c r="O367" t="b">
        <f>'Raw Data'!C362&lt;'Raw Data'!E362</f>
        <v>0</v>
      </c>
      <c r="P367">
        <f>IF(AND('Raw Data'!C362&gt;'Raw Data'!E362, 'Raw Data'!O362&gt;'Raw Data'!P362), 'Raw Data'!C362, 0)</f>
        <v>0</v>
      </c>
      <c r="Q367">
        <f>IF(AND('Raw Data'!C362&gt;'Raw Data'!E362, 'Raw Data'!O362&lt;'Raw Data'!P362), 'Raw Data'!E362, 0)</f>
        <v>0</v>
      </c>
      <c r="R367">
        <f>IF(AND('Raw Data'!C362&lt;'Raw Data'!E362, 'Raw Data'!O362&lt;'Raw Data'!P362), 'Raw Data'!E362, 0)</f>
        <v>0</v>
      </c>
      <c r="S367">
        <f>IF(ISNUMBER('Raw Data'!C362), IF(_xlfn.XLOOKUP(SMALL('Raw Data'!C362:E362, 1), B367:D367, B367:D367, 0)&gt;0, SMALL('Raw Data'!C362:E362, 1), 0), 0)</f>
        <v>0</v>
      </c>
      <c r="T367">
        <f>IF(ISNUMBER('Raw Data'!C362), IF(_xlfn.XLOOKUP(SMALL('Raw Data'!C362:E362, 2), B367:D367, B367:D367, 0)&gt;0, SMALL('Raw Data'!C362:E362, 2), 0), 0)</f>
        <v>0</v>
      </c>
      <c r="U367">
        <f>IF(ISNUMBER('Raw Data'!C362), IF(_xlfn.XLOOKUP(SMALL('Raw Data'!C362:E362, 3), B367:D367, B367:D367, 0)&gt;0, SMALL('Raw Data'!C362:E362, 3), 0), 0)</f>
        <v>0</v>
      </c>
      <c r="V367">
        <f>IF(AND('Raw Data'!C362&lt;'Raw Data'!E362,'Raw Data'!O362&gt;'Raw Data'!P362),'Raw Data'!C362,IF(AND('Raw Data'!E362&lt;'Raw Data'!C362,'Raw Data'!P362&gt;'Raw Data'!O362),'Raw Data'!E362,0))</f>
        <v>0</v>
      </c>
      <c r="W367">
        <f>IF(AND('Raw Data'!C362&gt;'Raw Data'!E362,'Raw Data'!O362&gt;'Raw Data'!P362),'Raw Data'!C362,IF(AND('Raw Data'!E362&gt;'Raw Data'!C362,'Raw Data'!P362&gt;'Raw Data'!O362),'Raw Data'!E362,0))</f>
        <v>0</v>
      </c>
      <c r="X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Y367">
        <f>IF(AND('Raw Data'!D362&gt;4,'Raw Data'!O362&lt;'Raw Data'!P362),'Raw Data'!K362,IF(AND('Raw Data'!D362&gt;4,'Raw Data'!O362='Raw Data'!P362),0,IF('Raw Data'!O362='Raw Data'!P362,'Raw Data'!D362,0)))</f>
        <v>0</v>
      </c>
      <c r="Z367">
        <f>IF(AND('Raw Data'!D362&lt;4, 'Raw Data'!O362='Raw Data'!P362), 'Raw Data'!D362, 0)</f>
        <v>0</v>
      </c>
      <c r="AA367">
        <f t="shared" si="23"/>
        <v>0</v>
      </c>
      <c r="AB367">
        <f t="shared" si="24"/>
        <v>0</v>
      </c>
      <c r="AC367">
        <f t="shared" si="25"/>
        <v>0</v>
      </c>
    </row>
    <row r="368" spans="1:29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 'Raw Data'!O363&gt;'Raw Data'!P363), 'Raw Data'!C363, 0)</f>
        <v>0</v>
      </c>
      <c r="O368" t="b">
        <f>'Raw Data'!C363&lt;'Raw Data'!E363</f>
        <v>0</v>
      </c>
      <c r="P368">
        <f>IF(AND('Raw Data'!C363&gt;'Raw Data'!E363, 'Raw Data'!O363&gt;'Raw Data'!P363), 'Raw Data'!C363, 0)</f>
        <v>0</v>
      </c>
      <c r="Q368">
        <f>IF(AND('Raw Data'!C363&gt;'Raw Data'!E363, 'Raw Data'!O363&lt;'Raw Data'!P363), 'Raw Data'!E363, 0)</f>
        <v>0</v>
      </c>
      <c r="R368">
        <f>IF(AND('Raw Data'!C363&lt;'Raw Data'!E363, 'Raw Data'!O363&lt;'Raw Data'!P363), 'Raw Data'!E363, 0)</f>
        <v>0</v>
      </c>
      <c r="S368">
        <f>IF(ISNUMBER('Raw Data'!C363), IF(_xlfn.XLOOKUP(SMALL('Raw Data'!C363:E363, 1), B368:D368, B368:D368, 0)&gt;0, SMALL('Raw Data'!C363:E363, 1), 0), 0)</f>
        <v>0</v>
      </c>
      <c r="T368">
        <f>IF(ISNUMBER('Raw Data'!C363), IF(_xlfn.XLOOKUP(SMALL('Raw Data'!C363:E363, 2), B368:D368, B368:D368, 0)&gt;0, SMALL('Raw Data'!C363:E363, 2), 0), 0)</f>
        <v>0</v>
      </c>
      <c r="U368">
        <f>IF(ISNUMBER('Raw Data'!C363), IF(_xlfn.XLOOKUP(SMALL('Raw Data'!C363:E363, 3), B368:D368, B368:D368, 0)&gt;0, SMALL('Raw Data'!C363:E363, 3), 0), 0)</f>
        <v>0</v>
      </c>
      <c r="V368">
        <f>IF(AND('Raw Data'!C363&lt;'Raw Data'!E363,'Raw Data'!O363&gt;'Raw Data'!P363),'Raw Data'!C363,IF(AND('Raw Data'!E363&lt;'Raw Data'!C363,'Raw Data'!P363&gt;'Raw Data'!O363),'Raw Data'!E363,0))</f>
        <v>0</v>
      </c>
      <c r="W368">
        <f>IF(AND('Raw Data'!C363&gt;'Raw Data'!E363,'Raw Data'!O363&gt;'Raw Data'!P363),'Raw Data'!C363,IF(AND('Raw Data'!E363&gt;'Raw Data'!C363,'Raw Data'!P363&gt;'Raw Data'!O363),'Raw Data'!E363,0))</f>
        <v>0</v>
      </c>
      <c r="X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Y368">
        <f>IF(AND('Raw Data'!D363&gt;4,'Raw Data'!O363&lt;'Raw Data'!P363),'Raw Data'!K363,IF(AND('Raw Data'!D363&gt;4,'Raw Data'!O363='Raw Data'!P363),0,IF('Raw Data'!O363='Raw Data'!P363,'Raw Data'!D363,0)))</f>
        <v>0</v>
      </c>
      <c r="Z368">
        <f>IF(AND('Raw Data'!D363&lt;4, 'Raw Data'!O363='Raw Data'!P363), 'Raw Data'!D363, 0)</f>
        <v>0</v>
      </c>
      <c r="AA368">
        <f t="shared" si="23"/>
        <v>0</v>
      </c>
      <c r="AB368">
        <f t="shared" si="24"/>
        <v>0</v>
      </c>
      <c r="AC368">
        <f t="shared" si="25"/>
        <v>0</v>
      </c>
    </row>
    <row r="369" spans="1:29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 'Raw Data'!O364&gt;'Raw Data'!P364), 'Raw Data'!C364, 0)</f>
        <v>0</v>
      </c>
      <c r="O369" t="b">
        <f>'Raw Data'!C364&lt;'Raw Data'!E364</f>
        <v>0</v>
      </c>
      <c r="P369">
        <f>IF(AND('Raw Data'!C364&gt;'Raw Data'!E364, 'Raw Data'!O364&gt;'Raw Data'!P364), 'Raw Data'!C364, 0)</f>
        <v>0</v>
      </c>
      <c r="Q369">
        <f>IF(AND('Raw Data'!C364&gt;'Raw Data'!E364, 'Raw Data'!O364&lt;'Raw Data'!P364), 'Raw Data'!E364, 0)</f>
        <v>0</v>
      </c>
      <c r="R369">
        <f>IF(AND('Raw Data'!C364&lt;'Raw Data'!E364, 'Raw Data'!O364&lt;'Raw Data'!P364), 'Raw Data'!E364, 0)</f>
        <v>0</v>
      </c>
      <c r="S369">
        <f>IF(ISNUMBER('Raw Data'!C364), IF(_xlfn.XLOOKUP(SMALL('Raw Data'!C364:E364, 1), B369:D369, B369:D369, 0)&gt;0, SMALL('Raw Data'!C364:E364, 1), 0), 0)</f>
        <v>0</v>
      </c>
      <c r="T369">
        <f>IF(ISNUMBER('Raw Data'!C364), IF(_xlfn.XLOOKUP(SMALL('Raw Data'!C364:E364, 2), B369:D369, B369:D369, 0)&gt;0, SMALL('Raw Data'!C364:E364, 2), 0), 0)</f>
        <v>0</v>
      </c>
      <c r="U369">
        <f>IF(ISNUMBER('Raw Data'!C364), IF(_xlfn.XLOOKUP(SMALL('Raw Data'!C364:E364, 3), B369:D369, B369:D369, 0)&gt;0, SMALL('Raw Data'!C364:E364, 3), 0), 0)</f>
        <v>0</v>
      </c>
      <c r="V369">
        <f>IF(AND('Raw Data'!C364&lt;'Raw Data'!E364,'Raw Data'!O364&gt;'Raw Data'!P364),'Raw Data'!C364,IF(AND('Raw Data'!E364&lt;'Raw Data'!C364,'Raw Data'!P364&gt;'Raw Data'!O364),'Raw Data'!E364,0))</f>
        <v>0</v>
      </c>
      <c r="W369">
        <f>IF(AND('Raw Data'!C364&gt;'Raw Data'!E364,'Raw Data'!O364&gt;'Raw Data'!P364),'Raw Data'!C364,IF(AND('Raw Data'!E364&gt;'Raw Data'!C364,'Raw Data'!P364&gt;'Raw Data'!O364),'Raw Data'!E364,0))</f>
        <v>0</v>
      </c>
      <c r="X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Y369">
        <f>IF(AND('Raw Data'!D364&gt;4,'Raw Data'!O364&lt;'Raw Data'!P364),'Raw Data'!K364,IF(AND('Raw Data'!D364&gt;4,'Raw Data'!O364='Raw Data'!P364),0,IF('Raw Data'!O364='Raw Data'!P364,'Raw Data'!D364,0)))</f>
        <v>0</v>
      </c>
      <c r="Z369">
        <f>IF(AND('Raw Data'!D364&lt;4, 'Raw Data'!O364='Raw Data'!P364), 'Raw Data'!D364, 0)</f>
        <v>0</v>
      </c>
      <c r="AA369">
        <f t="shared" si="23"/>
        <v>0</v>
      </c>
      <c r="AB369">
        <f t="shared" si="24"/>
        <v>0</v>
      </c>
      <c r="AC369">
        <f t="shared" si="25"/>
        <v>0</v>
      </c>
    </row>
    <row r="370" spans="1:29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 'Raw Data'!O365&gt;'Raw Data'!P365), 'Raw Data'!C365, 0)</f>
        <v>0</v>
      </c>
      <c r="O370" t="b">
        <f>'Raw Data'!C365&lt;'Raw Data'!E365</f>
        <v>0</v>
      </c>
      <c r="P370">
        <f>IF(AND('Raw Data'!C365&gt;'Raw Data'!E365, 'Raw Data'!O365&gt;'Raw Data'!P365), 'Raw Data'!C365, 0)</f>
        <v>0</v>
      </c>
      <c r="Q370">
        <f>IF(AND('Raw Data'!C365&gt;'Raw Data'!E365, 'Raw Data'!O365&lt;'Raw Data'!P365), 'Raw Data'!E365, 0)</f>
        <v>0</v>
      </c>
      <c r="R370">
        <f>IF(AND('Raw Data'!C365&lt;'Raw Data'!E365, 'Raw Data'!O365&lt;'Raw Data'!P365), 'Raw Data'!E365, 0)</f>
        <v>0</v>
      </c>
      <c r="S370">
        <f>IF(ISNUMBER('Raw Data'!C365), IF(_xlfn.XLOOKUP(SMALL('Raw Data'!C365:E365, 1), B370:D370, B370:D370, 0)&gt;0, SMALL('Raw Data'!C365:E365, 1), 0), 0)</f>
        <v>0</v>
      </c>
      <c r="T370">
        <f>IF(ISNUMBER('Raw Data'!C365), IF(_xlfn.XLOOKUP(SMALL('Raw Data'!C365:E365, 2), B370:D370, B370:D370, 0)&gt;0, SMALL('Raw Data'!C365:E365, 2), 0), 0)</f>
        <v>0</v>
      </c>
      <c r="U370">
        <f>IF(ISNUMBER('Raw Data'!C365), IF(_xlfn.XLOOKUP(SMALL('Raw Data'!C365:E365, 3), B370:D370, B370:D370, 0)&gt;0, SMALL('Raw Data'!C365:E365, 3), 0), 0)</f>
        <v>0</v>
      </c>
      <c r="V370">
        <f>IF(AND('Raw Data'!C365&lt;'Raw Data'!E365,'Raw Data'!O365&gt;'Raw Data'!P365),'Raw Data'!C365,IF(AND('Raw Data'!E365&lt;'Raw Data'!C365,'Raw Data'!P365&gt;'Raw Data'!O365),'Raw Data'!E365,0))</f>
        <v>0</v>
      </c>
      <c r="W370">
        <f>IF(AND('Raw Data'!C365&gt;'Raw Data'!E365,'Raw Data'!O365&gt;'Raw Data'!P365),'Raw Data'!C365,IF(AND('Raw Data'!E365&gt;'Raw Data'!C365,'Raw Data'!P365&gt;'Raw Data'!O365),'Raw Data'!E365,0))</f>
        <v>0</v>
      </c>
      <c r="X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Y370">
        <f>IF(AND('Raw Data'!D365&gt;4,'Raw Data'!O365&lt;'Raw Data'!P365),'Raw Data'!K365,IF(AND('Raw Data'!D365&gt;4,'Raw Data'!O365='Raw Data'!P365),0,IF('Raw Data'!O365='Raw Data'!P365,'Raw Data'!D365,0)))</f>
        <v>0</v>
      </c>
      <c r="Z370">
        <f>IF(AND('Raw Data'!D365&lt;4, 'Raw Data'!O365='Raw Data'!P365), 'Raw Data'!D365, 0)</f>
        <v>0</v>
      </c>
      <c r="AA370">
        <f t="shared" si="23"/>
        <v>0</v>
      </c>
      <c r="AB370">
        <f t="shared" si="24"/>
        <v>0</v>
      </c>
      <c r="AC370">
        <f t="shared" si="25"/>
        <v>0</v>
      </c>
    </row>
    <row r="371" spans="1:29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 'Raw Data'!O366&gt;'Raw Data'!P366), 'Raw Data'!C366, 0)</f>
        <v>0</v>
      </c>
      <c r="O371" t="b">
        <f>'Raw Data'!C366&lt;'Raw Data'!E366</f>
        <v>0</v>
      </c>
      <c r="P371">
        <f>IF(AND('Raw Data'!C366&gt;'Raw Data'!E366, 'Raw Data'!O366&gt;'Raw Data'!P366), 'Raw Data'!C366, 0)</f>
        <v>0</v>
      </c>
      <c r="Q371">
        <f>IF(AND('Raw Data'!C366&gt;'Raw Data'!E366, 'Raw Data'!O366&lt;'Raw Data'!P366), 'Raw Data'!E366, 0)</f>
        <v>0</v>
      </c>
      <c r="R371">
        <f>IF(AND('Raw Data'!C366&lt;'Raw Data'!E366, 'Raw Data'!O366&lt;'Raw Data'!P366), 'Raw Data'!E366, 0)</f>
        <v>0</v>
      </c>
      <c r="S371">
        <f>IF(ISNUMBER('Raw Data'!C366), IF(_xlfn.XLOOKUP(SMALL('Raw Data'!C366:E366, 1), B371:D371, B371:D371, 0)&gt;0, SMALL('Raw Data'!C366:E366, 1), 0), 0)</f>
        <v>0</v>
      </c>
      <c r="T371">
        <f>IF(ISNUMBER('Raw Data'!C366), IF(_xlfn.XLOOKUP(SMALL('Raw Data'!C366:E366, 2), B371:D371, B371:D371, 0)&gt;0, SMALL('Raw Data'!C366:E366, 2), 0), 0)</f>
        <v>0</v>
      </c>
      <c r="U371">
        <f>IF(ISNUMBER('Raw Data'!C366), IF(_xlfn.XLOOKUP(SMALL('Raw Data'!C366:E366, 3), B371:D371, B371:D371, 0)&gt;0, SMALL('Raw Data'!C366:E366, 3), 0), 0)</f>
        <v>0</v>
      </c>
      <c r="V371">
        <f>IF(AND('Raw Data'!C366&lt;'Raw Data'!E366,'Raw Data'!O366&gt;'Raw Data'!P366),'Raw Data'!C366,IF(AND('Raw Data'!E366&lt;'Raw Data'!C366,'Raw Data'!P366&gt;'Raw Data'!O366),'Raw Data'!E366,0))</f>
        <v>0</v>
      </c>
      <c r="W371">
        <f>IF(AND('Raw Data'!C366&gt;'Raw Data'!E366,'Raw Data'!O366&gt;'Raw Data'!P366),'Raw Data'!C366,IF(AND('Raw Data'!E366&gt;'Raw Data'!C366,'Raw Data'!P366&gt;'Raw Data'!O366),'Raw Data'!E366,0))</f>
        <v>0</v>
      </c>
      <c r="X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Y371">
        <f>IF(AND('Raw Data'!D366&gt;4,'Raw Data'!O366&lt;'Raw Data'!P366),'Raw Data'!K366,IF(AND('Raw Data'!D366&gt;4,'Raw Data'!O366='Raw Data'!P366),0,IF('Raw Data'!O366='Raw Data'!P366,'Raw Data'!D366,0)))</f>
        <v>0</v>
      </c>
      <c r="Z371">
        <f>IF(AND('Raw Data'!D366&lt;4, 'Raw Data'!O366='Raw Data'!P366), 'Raw Data'!D366, 0)</f>
        <v>0</v>
      </c>
      <c r="AA371">
        <f t="shared" si="23"/>
        <v>0</v>
      </c>
      <c r="AB371">
        <f t="shared" si="24"/>
        <v>0</v>
      </c>
      <c r="AC371">
        <f t="shared" si="25"/>
        <v>0</v>
      </c>
    </row>
    <row r="372" spans="1:29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 'Raw Data'!O367&gt;'Raw Data'!P367), 'Raw Data'!C367, 0)</f>
        <v>0</v>
      </c>
      <c r="O372" t="b">
        <f>'Raw Data'!C367&lt;'Raw Data'!E367</f>
        <v>0</v>
      </c>
      <c r="P372">
        <f>IF(AND('Raw Data'!C367&gt;'Raw Data'!E367, 'Raw Data'!O367&gt;'Raw Data'!P367), 'Raw Data'!C367, 0)</f>
        <v>0</v>
      </c>
      <c r="Q372">
        <f>IF(AND('Raw Data'!C367&gt;'Raw Data'!E367, 'Raw Data'!O367&lt;'Raw Data'!P367), 'Raw Data'!E367, 0)</f>
        <v>0</v>
      </c>
      <c r="R372">
        <f>IF(AND('Raw Data'!C367&lt;'Raw Data'!E367, 'Raw Data'!O367&lt;'Raw Data'!P367), 'Raw Data'!E367, 0)</f>
        <v>0</v>
      </c>
      <c r="S372">
        <f>IF(ISNUMBER('Raw Data'!C367), IF(_xlfn.XLOOKUP(SMALL('Raw Data'!C367:E367, 1), B372:D372, B372:D372, 0)&gt;0, SMALL('Raw Data'!C367:E367, 1), 0), 0)</f>
        <v>0</v>
      </c>
      <c r="T372">
        <f>IF(ISNUMBER('Raw Data'!C367), IF(_xlfn.XLOOKUP(SMALL('Raw Data'!C367:E367, 2), B372:D372, B372:D372, 0)&gt;0, SMALL('Raw Data'!C367:E367, 2), 0), 0)</f>
        <v>0</v>
      </c>
      <c r="U372">
        <f>IF(ISNUMBER('Raw Data'!C367), IF(_xlfn.XLOOKUP(SMALL('Raw Data'!C367:E367, 3), B372:D372, B372:D372, 0)&gt;0, SMALL('Raw Data'!C367:E367, 3), 0), 0)</f>
        <v>0</v>
      </c>
      <c r="V372">
        <f>IF(AND('Raw Data'!C367&lt;'Raw Data'!E367,'Raw Data'!O367&gt;'Raw Data'!P367),'Raw Data'!C367,IF(AND('Raw Data'!E367&lt;'Raw Data'!C367,'Raw Data'!P367&gt;'Raw Data'!O367),'Raw Data'!E367,0))</f>
        <v>0</v>
      </c>
      <c r="W372">
        <f>IF(AND('Raw Data'!C367&gt;'Raw Data'!E367,'Raw Data'!O367&gt;'Raw Data'!P367),'Raw Data'!C367,IF(AND('Raw Data'!E367&gt;'Raw Data'!C367,'Raw Data'!P367&gt;'Raw Data'!O367),'Raw Data'!E367,0))</f>
        <v>0</v>
      </c>
      <c r="X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Y372">
        <f>IF(AND('Raw Data'!D367&gt;4,'Raw Data'!O367&lt;'Raw Data'!P367),'Raw Data'!K367,IF(AND('Raw Data'!D367&gt;4,'Raw Data'!O367='Raw Data'!P367),0,IF('Raw Data'!O367='Raw Data'!P367,'Raw Data'!D367,0)))</f>
        <v>0</v>
      </c>
      <c r="Z372">
        <f>IF(AND('Raw Data'!D367&lt;4, 'Raw Data'!O367='Raw Data'!P367), 'Raw Data'!D367, 0)</f>
        <v>0</v>
      </c>
      <c r="AA372">
        <f t="shared" si="23"/>
        <v>0</v>
      </c>
      <c r="AB372">
        <f t="shared" si="24"/>
        <v>0</v>
      </c>
      <c r="AC372">
        <f t="shared" si="25"/>
        <v>0</v>
      </c>
    </row>
    <row r="373" spans="1:29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 'Raw Data'!O368&gt;'Raw Data'!P368), 'Raw Data'!C368, 0)</f>
        <v>0</v>
      </c>
      <c r="O373" t="b">
        <f>'Raw Data'!C368&lt;'Raw Data'!E368</f>
        <v>0</v>
      </c>
      <c r="P373">
        <f>IF(AND('Raw Data'!C368&gt;'Raw Data'!E368, 'Raw Data'!O368&gt;'Raw Data'!P368), 'Raw Data'!C368, 0)</f>
        <v>0</v>
      </c>
      <c r="Q373">
        <f>IF(AND('Raw Data'!C368&gt;'Raw Data'!E368, 'Raw Data'!O368&lt;'Raw Data'!P368), 'Raw Data'!E368, 0)</f>
        <v>0</v>
      </c>
      <c r="R373">
        <f>IF(AND('Raw Data'!C368&lt;'Raw Data'!E368, 'Raw Data'!O368&lt;'Raw Data'!P368), 'Raw Data'!E368, 0)</f>
        <v>0</v>
      </c>
      <c r="S373">
        <f>IF(ISNUMBER('Raw Data'!C368), IF(_xlfn.XLOOKUP(SMALL('Raw Data'!C368:E368, 1), B373:D373, B373:D373, 0)&gt;0, SMALL('Raw Data'!C368:E368, 1), 0), 0)</f>
        <v>0</v>
      </c>
      <c r="T373">
        <f>IF(ISNUMBER('Raw Data'!C368), IF(_xlfn.XLOOKUP(SMALL('Raw Data'!C368:E368, 2), B373:D373, B373:D373, 0)&gt;0, SMALL('Raw Data'!C368:E368, 2), 0), 0)</f>
        <v>0</v>
      </c>
      <c r="U373">
        <f>IF(ISNUMBER('Raw Data'!C368), IF(_xlfn.XLOOKUP(SMALL('Raw Data'!C368:E368, 3), B373:D373, B373:D373, 0)&gt;0, SMALL('Raw Data'!C368:E368, 3), 0), 0)</f>
        <v>0</v>
      </c>
      <c r="V373">
        <f>IF(AND('Raw Data'!C368&lt;'Raw Data'!E368,'Raw Data'!O368&gt;'Raw Data'!P368),'Raw Data'!C368,IF(AND('Raw Data'!E368&lt;'Raw Data'!C368,'Raw Data'!P368&gt;'Raw Data'!O368),'Raw Data'!E368,0))</f>
        <v>0</v>
      </c>
      <c r="W373">
        <f>IF(AND('Raw Data'!C368&gt;'Raw Data'!E368,'Raw Data'!O368&gt;'Raw Data'!P368),'Raw Data'!C368,IF(AND('Raw Data'!E368&gt;'Raw Data'!C368,'Raw Data'!P368&gt;'Raw Data'!O368),'Raw Data'!E368,0))</f>
        <v>0</v>
      </c>
      <c r="X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Y373">
        <f>IF(AND('Raw Data'!D368&gt;4,'Raw Data'!O368&lt;'Raw Data'!P368),'Raw Data'!K368,IF(AND('Raw Data'!D368&gt;4,'Raw Data'!O368='Raw Data'!P368),0,IF('Raw Data'!O368='Raw Data'!P368,'Raw Data'!D368,0)))</f>
        <v>0</v>
      </c>
      <c r="Z373">
        <f>IF(AND('Raw Data'!D368&lt;4, 'Raw Data'!O368='Raw Data'!P368), 'Raw Data'!D368, 0)</f>
        <v>0</v>
      </c>
      <c r="AA373">
        <f t="shared" si="23"/>
        <v>0</v>
      </c>
      <c r="AB373">
        <f t="shared" si="24"/>
        <v>0</v>
      </c>
      <c r="AC373">
        <f t="shared" si="25"/>
        <v>0</v>
      </c>
    </row>
    <row r="374" spans="1:29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 'Raw Data'!O369&gt;'Raw Data'!P369), 'Raw Data'!C369, 0)</f>
        <v>0</v>
      </c>
      <c r="O374" t="b">
        <f>'Raw Data'!C369&lt;'Raw Data'!E369</f>
        <v>0</v>
      </c>
      <c r="P374">
        <f>IF(AND('Raw Data'!C369&gt;'Raw Data'!E369, 'Raw Data'!O369&gt;'Raw Data'!P369), 'Raw Data'!C369, 0)</f>
        <v>0</v>
      </c>
      <c r="Q374">
        <f>IF(AND('Raw Data'!C369&gt;'Raw Data'!E369, 'Raw Data'!O369&lt;'Raw Data'!P369), 'Raw Data'!E369, 0)</f>
        <v>0</v>
      </c>
      <c r="R374">
        <f>IF(AND('Raw Data'!C369&lt;'Raw Data'!E369, 'Raw Data'!O369&lt;'Raw Data'!P369), 'Raw Data'!E369, 0)</f>
        <v>0</v>
      </c>
      <c r="S374">
        <f>IF(ISNUMBER('Raw Data'!C369), IF(_xlfn.XLOOKUP(SMALL('Raw Data'!C369:E369, 1), B374:D374, B374:D374, 0)&gt;0, SMALL('Raw Data'!C369:E369, 1), 0), 0)</f>
        <v>0</v>
      </c>
      <c r="T374">
        <f>IF(ISNUMBER('Raw Data'!C369), IF(_xlfn.XLOOKUP(SMALL('Raw Data'!C369:E369, 2), B374:D374, B374:D374, 0)&gt;0, SMALL('Raw Data'!C369:E369, 2), 0), 0)</f>
        <v>0</v>
      </c>
      <c r="U374">
        <f>IF(ISNUMBER('Raw Data'!C369), IF(_xlfn.XLOOKUP(SMALL('Raw Data'!C369:E369, 3), B374:D374, B374:D374, 0)&gt;0, SMALL('Raw Data'!C369:E369, 3), 0), 0)</f>
        <v>0</v>
      </c>
      <c r="V374">
        <f>IF(AND('Raw Data'!C369&lt;'Raw Data'!E369,'Raw Data'!O369&gt;'Raw Data'!P369),'Raw Data'!C369,IF(AND('Raw Data'!E369&lt;'Raw Data'!C369,'Raw Data'!P369&gt;'Raw Data'!O369),'Raw Data'!E369,0))</f>
        <v>0</v>
      </c>
      <c r="W374">
        <f>IF(AND('Raw Data'!C369&gt;'Raw Data'!E369,'Raw Data'!O369&gt;'Raw Data'!P369),'Raw Data'!C369,IF(AND('Raw Data'!E369&gt;'Raw Data'!C369,'Raw Data'!P369&gt;'Raw Data'!O369),'Raw Data'!E369,0))</f>
        <v>0</v>
      </c>
      <c r="X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Y374">
        <f>IF(AND('Raw Data'!D369&gt;4,'Raw Data'!O369&lt;'Raw Data'!P369),'Raw Data'!K369,IF(AND('Raw Data'!D369&gt;4,'Raw Data'!O369='Raw Data'!P369),0,IF('Raw Data'!O369='Raw Data'!P369,'Raw Data'!D369,0)))</f>
        <v>0</v>
      </c>
      <c r="Z374">
        <f>IF(AND('Raw Data'!D369&lt;4, 'Raw Data'!O369='Raw Data'!P369), 'Raw Data'!D369, 0)</f>
        <v>0</v>
      </c>
      <c r="AA374">
        <f t="shared" si="23"/>
        <v>0</v>
      </c>
      <c r="AB374">
        <f t="shared" si="24"/>
        <v>0</v>
      </c>
      <c r="AC374">
        <f t="shared" si="25"/>
        <v>0</v>
      </c>
    </row>
    <row r="375" spans="1:29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 'Raw Data'!O370&gt;'Raw Data'!P370), 'Raw Data'!C370, 0)</f>
        <v>0</v>
      </c>
      <c r="O375" t="b">
        <f>'Raw Data'!C370&lt;'Raw Data'!E370</f>
        <v>0</v>
      </c>
      <c r="P375">
        <f>IF(AND('Raw Data'!C370&gt;'Raw Data'!E370, 'Raw Data'!O370&gt;'Raw Data'!P370), 'Raw Data'!C370, 0)</f>
        <v>0</v>
      </c>
      <c r="Q375">
        <f>IF(AND('Raw Data'!C370&gt;'Raw Data'!E370, 'Raw Data'!O370&lt;'Raw Data'!P370), 'Raw Data'!E370, 0)</f>
        <v>0</v>
      </c>
      <c r="R375">
        <f>IF(AND('Raw Data'!C370&lt;'Raw Data'!E370, 'Raw Data'!O370&lt;'Raw Data'!P370), 'Raw Data'!E370, 0)</f>
        <v>0</v>
      </c>
      <c r="S375">
        <f>IF(ISNUMBER('Raw Data'!C370), IF(_xlfn.XLOOKUP(SMALL('Raw Data'!C370:E370, 1), B375:D375, B375:D375, 0)&gt;0, SMALL('Raw Data'!C370:E370, 1), 0), 0)</f>
        <v>0</v>
      </c>
      <c r="T375">
        <f>IF(ISNUMBER('Raw Data'!C370), IF(_xlfn.XLOOKUP(SMALL('Raw Data'!C370:E370, 2), B375:D375, B375:D375, 0)&gt;0, SMALL('Raw Data'!C370:E370, 2), 0), 0)</f>
        <v>0</v>
      </c>
      <c r="U375">
        <f>IF(ISNUMBER('Raw Data'!C370), IF(_xlfn.XLOOKUP(SMALL('Raw Data'!C370:E370, 3), B375:D375, B375:D375, 0)&gt;0, SMALL('Raw Data'!C370:E370, 3), 0), 0)</f>
        <v>0</v>
      </c>
      <c r="V375">
        <f>IF(AND('Raw Data'!C370&lt;'Raw Data'!E370,'Raw Data'!O370&gt;'Raw Data'!P370),'Raw Data'!C370,IF(AND('Raw Data'!E370&lt;'Raw Data'!C370,'Raw Data'!P370&gt;'Raw Data'!O370),'Raw Data'!E370,0))</f>
        <v>0</v>
      </c>
      <c r="W375">
        <f>IF(AND('Raw Data'!C370&gt;'Raw Data'!E370,'Raw Data'!O370&gt;'Raw Data'!P370),'Raw Data'!C370,IF(AND('Raw Data'!E370&gt;'Raw Data'!C370,'Raw Data'!P370&gt;'Raw Data'!O370),'Raw Data'!E370,0))</f>
        <v>0</v>
      </c>
      <c r="X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Y375">
        <f>IF(AND('Raw Data'!D370&gt;4,'Raw Data'!O370&lt;'Raw Data'!P370),'Raw Data'!K370,IF(AND('Raw Data'!D370&gt;4,'Raw Data'!O370='Raw Data'!P370),0,IF('Raw Data'!O370='Raw Data'!P370,'Raw Data'!D370,0)))</f>
        <v>0</v>
      </c>
      <c r="Z375">
        <f>IF(AND('Raw Data'!D370&lt;4, 'Raw Data'!O370='Raw Data'!P370), 'Raw Data'!D370, 0)</f>
        <v>0</v>
      </c>
      <c r="AA375">
        <f t="shared" si="23"/>
        <v>0</v>
      </c>
      <c r="AB375">
        <f t="shared" si="24"/>
        <v>0</v>
      </c>
      <c r="AC375">
        <f t="shared" si="25"/>
        <v>0</v>
      </c>
    </row>
    <row r="376" spans="1:29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 'Raw Data'!O371&gt;'Raw Data'!P371), 'Raw Data'!C371, 0)</f>
        <v>0</v>
      </c>
      <c r="O376" t="b">
        <f>'Raw Data'!C371&lt;'Raw Data'!E371</f>
        <v>0</v>
      </c>
      <c r="P376">
        <f>IF(AND('Raw Data'!C371&gt;'Raw Data'!E371, 'Raw Data'!O371&gt;'Raw Data'!P371), 'Raw Data'!C371, 0)</f>
        <v>0</v>
      </c>
      <c r="Q376">
        <f>IF(AND('Raw Data'!C371&gt;'Raw Data'!E371, 'Raw Data'!O371&lt;'Raw Data'!P371), 'Raw Data'!E371, 0)</f>
        <v>0</v>
      </c>
      <c r="R376">
        <f>IF(AND('Raw Data'!C371&lt;'Raw Data'!E371, 'Raw Data'!O371&lt;'Raw Data'!P371), 'Raw Data'!E371, 0)</f>
        <v>0</v>
      </c>
      <c r="S376">
        <f>IF(ISNUMBER('Raw Data'!C371), IF(_xlfn.XLOOKUP(SMALL('Raw Data'!C371:E371, 1), B376:D376, B376:D376, 0)&gt;0, SMALL('Raw Data'!C371:E371, 1), 0), 0)</f>
        <v>0</v>
      </c>
      <c r="T376">
        <f>IF(ISNUMBER('Raw Data'!C371), IF(_xlfn.XLOOKUP(SMALL('Raw Data'!C371:E371, 2), B376:D376, B376:D376, 0)&gt;0, SMALL('Raw Data'!C371:E371, 2), 0), 0)</f>
        <v>0</v>
      </c>
      <c r="U376">
        <f>IF(ISNUMBER('Raw Data'!C371), IF(_xlfn.XLOOKUP(SMALL('Raw Data'!C371:E371, 3), B376:D376, B376:D376, 0)&gt;0, SMALL('Raw Data'!C371:E371, 3), 0), 0)</f>
        <v>0</v>
      </c>
      <c r="V376">
        <f>IF(AND('Raw Data'!C371&lt;'Raw Data'!E371,'Raw Data'!O371&gt;'Raw Data'!P371),'Raw Data'!C371,IF(AND('Raw Data'!E371&lt;'Raw Data'!C371,'Raw Data'!P371&gt;'Raw Data'!O371),'Raw Data'!E371,0))</f>
        <v>0</v>
      </c>
      <c r="W376">
        <f>IF(AND('Raw Data'!C371&gt;'Raw Data'!E371,'Raw Data'!O371&gt;'Raw Data'!P371),'Raw Data'!C371,IF(AND('Raw Data'!E371&gt;'Raw Data'!C371,'Raw Data'!P371&gt;'Raw Data'!O371),'Raw Data'!E371,0))</f>
        <v>0</v>
      </c>
      <c r="X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Y376">
        <f>IF(AND('Raw Data'!D371&gt;4,'Raw Data'!O371&lt;'Raw Data'!P371),'Raw Data'!K371,IF(AND('Raw Data'!D371&gt;4,'Raw Data'!O371='Raw Data'!P371),0,IF('Raw Data'!O371='Raw Data'!P371,'Raw Data'!D371,0)))</f>
        <v>0</v>
      </c>
      <c r="Z376">
        <f>IF(AND('Raw Data'!D371&lt;4, 'Raw Data'!O371='Raw Data'!P371), 'Raw Data'!D371, 0)</f>
        <v>0</v>
      </c>
      <c r="AA376">
        <f t="shared" si="23"/>
        <v>0</v>
      </c>
      <c r="AB376">
        <f t="shared" si="24"/>
        <v>0</v>
      </c>
      <c r="AC376">
        <f t="shared" si="25"/>
        <v>0</v>
      </c>
    </row>
    <row r="377" spans="1:29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 'Raw Data'!O372&gt;'Raw Data'!P372), 'Raw Data'!C372, 0)</f>
        <v>0</v>
      </c>
      <c r="O377" t="b">
        <f>'Raw Data'!C372&lt;'Raw Data'!E372</f>
        <v>0</v>
      </c>
      <c r="P377">
        <f>IF(AND('Raw Data'!C372&gt;'Raw Data'!E372, 'Raw Data'!O372&gt;'Raw Data'!P372), 'Raw Data'!C372, 0)</f>
        <v>0</v>
      </c>
      <c r="Q377">
        <f>IF(AND('Raw Data'!C372&gt;'Raw Data'!E372, 'Raw Data'!O372&lt;'Raw Data'!P372), 'Raw Data'!E372, 0)</f>
        <v>0</v>
      </c>
      <c r="R377">
        <f>IF(AND('Raw Data'!C372&lt;'Raw Data'!E372, 'Raw Data'!O372&lt;'Raw Data'!P372), 'Raw Data'!E372, 0)</f>
        <v>0</v>
      </c>
      <c r="S377">
        <f>IF(ISNUMBER('Raw Data'!C372), IF(_xlfn.XLOOKUP(SMALL('Raw Data'!C372:E372, 1), B377:D377, B377:D377, 0)&gt;0, SMALL('Raw Data'!C372:E372, 1), 0), 0)</f>
        <v>0</v>
      </c>
      <c r="T377">
        <f>IF(ISNUMBER('Raw Data'!C372), IF(_xlfn.XLOOKUP(SMALL('Raw Data'!C372:E372, 2), B377:D377, B377:D377, 0)&gt;0, SMALL('Raw Data'!C372:E372, 2), 0), 0)</f>
        <v>0</v>
      </c>
      <c r="U377">
        <f>IF(ISNUMBER('Raw Data'!C372), IF(_xlfn.XLOOKUP(SMALL('Raw Data'!C372:E372, 3), B377:D377, B377:D377, 0)&gt;0, SMALL('Raw Data'!C372:E372, 3), 0), 0)</f>
        <v>0</v>
      </c>
      <c r="V377">
        <f>IF(AND('Raw Data'!C372&lt;'Raw Data'!E372,'Raw Data'!O372&gt;'Raw Data'!P372),'Raw Data'!C372,IF(AND('Raw Data'!E372&lt;'Raw Data'!C372,'Raw Data'!P372&gt;'Raw Data'!O372),'Raw Data'!E372,0))</f>
        <v>0</v>
      </c>
      <c r="W377">
        <f>IF(AND('Raw Data'!C372&gt;'Raw Data'!E372,'Raw Data'!O372&gt;'Raw Data'!P372),'Raw Data'!C372,IF(AND('Raw Data'!E372&gt;'Raw Data'!C372,'Raw Data'!P372&gt;'Raw Data'!O372),'Raw Data'!E372,0))</f>
        <v>0</v>
      </c>
      <c r="X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Y377">
        <f>IF(AND('Raw Data'!D372&gt;4,'Raw Data'!O372&lt;'Raw Data'!P372),'Raw Data'!K372,IF(AND('Raw Data'!D372&gt;4,'Raw Data'!O372='Raw Data'!P372),0,IF('Raw Data'!O372='Raw Data'!P372,'Raw Data'!D372,0)))</f>
        <v>0</v>
      </c>
      <c r="Z377">
        <f>IF(AND('Raw Data'!D372&lt;4, 'Raw Data'!O372='Raw Data'!P372), 'Raw Data'!D372, 0)</f>
        <v>0</v>
      </c>
      <c r="AA377">
        <f t="shared" si="23"/>
        <v>0</v>
      </c>
      <c r="AB377">
        <f t="shared" si="24"/>
        <v>0</v>
      </c>
      <c r="AC377">
        <f t="shared" si="25"/>
        <v>0</v>
      </c>
    </row>
    <row r="378" spans="1:29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 'Raw Data'!O373&gt;'Raw Data'!P373), 'Raw Data'!C373, 0)</f>
        <v>0</v>
      </c>
      <c r="O378" t="b">
        <f>'Raw Data'!C373&lt;'Raw Data'!E373</f>
        <v>0</v>
      </c>
      <c r="P378">
        <f>IF(AND('Raw Data'!C373&gt;'Raw Data'!E373, 'Raw Data'!O373&gt;'Raw Data'!P373), 'Raw Data'!C373, 0)</f>
        <v>0</v>
      </c>
      <c r="Q378">
        <f>IF(AND('Raw Data'!C373&gt;'Raw Data'!E373, 'Raw Data'!O373&lt;'Raw Data'!P373), 'Raw Data'!E373, 0)</f>
        <v>0</v>
      </c>
      <c r="R378">
        <f>IF(AND('Raw Data'!C373&lt;'Raw Data'!E373, 'Raw Data'!O373&lt;'Raw Data'!P373), 'Raw Data'!E373, 0)</f>
        <v>0</v>
      </c>
      <c r="S378">
        <f>IF(ISNUMBER('Raw Data'!C373), IF(_xlfn.XLOOKUP(SMALL('Raw Data'!C373:E373, 1), B378:D378, B378:D378, 0)&gt;0, SMALL('Raw Data'!C373:E373, 1), 0), 0)</f>
        <v>0</v>
      </c>
      <c r="T378">
        <f>IF(ISNUMBER('Raw Data'!C373), IF(_xlfn.XLOOKUP(SMALL('Raw Data'!C373:E373, 2), B378:D378, B378:D378, 0)&gt;0, SMALL('Raw Data'!C373:E373, 2), 0), 0)</f>
        <v>0</v>
      </c>
      <c r="U378">
        <f>IF(ISNUMBER('Raw Data'!C373), IF(_xlfn.XLOOKUP(SMALL('Raw Data'!C373:E373, 3), B378:D378, B378:D378, 0)&gt;0, SMALL('Raw Data'!C373:E373, 3), 0), 0)</f>
        <v>0</v>
      </c>
      <c r="V378">
        <f>IF(AND('Raw Data'!C373&lt;'Raw Data'!E373,'Raw Data'!O373&gt;'Raw Data'!P373),'Raw Data'!C373,IF(AND('Raw Data'!E373&lt;'Raw Data'!C373,'Raw Data'!P373&gt;'Raw Data'!O373),'Raw Data'!E373,0))</f>
        <v>0</v>
      </c>
      <c r="W378">
        <f>IF(AND('Raw Data'!C373&gt;'Raw Data'!E373,'Raw Data'!O373&gt;'Raw Data'!P373),'Raw Data'!C373,IF(AND('Raw Data'!E373&gt;'Raw Data'!C373,'Raw Data'!P373&gt;'Raw Data'!O373),'Raw Data'!E373,0))</f>
        <v>0</v>
      </c>
      <c r="X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Y378">
        <f>IF(AND('Raw Data'!D373&gt;4,'Raw Data'!O373&lt;'Raw Data'!P373),'Raw Data'!K373,IF(AND('Raw Data'!D373&gt;4,'Raw Data'!O373='Raw Data'!P373),0,IF('Raw Data'!O373='Raw Data'!P373,'Raw Data'!D373,0)))</f>
        <v>0</v>
      </c>
      <c r="Z378">
        <f>IF(AND('Raw Data'!D373&lt;4, 'Raw Data'!O373='Raw Data'!P373), 'Raw Data'!D373, 0)</f>
        <v>0</v>
      </c>
      <c r="AA378">
        <f t="shared" si="23"/>
        <v>0</v>
      </c>
      <c r="AB378">
        <f t="shared" si="24"/>
        <v>0</v>
      </c>
      <c r="AC378">
        <f t="shared" si="25"/>
        <v>0</v>
      </c>
    </row>
    <row r="379" spans="1:29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 'Raw Data'!O374&gt;'Raw Data'!P374), 'Raw Data'!C374, 0)</f>
        <v>0</v>
      </c>
      <c r="O379" t="b">
        <f>'Raw Data'!C374&lt;'Raw Data'!E374</f>
        <v>0</v>
      </c>
      <c r="P379">
        <f>IF(AND('Raw Data'!C374&gt;'Raw Data'!E374, 'Raw Data'!O374&gt;'Raw Data'!P374), 'Raw Data'!C374, 0)</f>
        <v>0</v>
      </c>
      <c r="Q379">
        <f>IF(AND('Raw Data'!C374&gt;'Raw Data'!E374, 'Raw Data'!O374&lt;'Raw Data'!P374), 'Raw Data'!E374, 0)</f>
        <v>0</v>
      </c>
      <c r="R379">
        <f>IF(AND('Raw Data'!C374&lt;'Raw Data'!E374, 'Raw Data'!O374&lt;'Raw Data'!P374), 'Raw Data'!E374, 0)</f>
        <v>0</v>
      </c>
      <c r="S379">
        <f>IF(ISNUMBER('Raw Data'!C374), IF(_xlfn.XLOOKUP(SMALL('Raw Data'!C374:E374, 1), B379:D379, B379:D379, 0)&gt;0, SMALL('Raw Data'!C374:E374, 1), 0), 0)</f>
        <v>0</v>
      </c>
      <c r="T379">
        <f>IF(ISNUMBER('Raw Data'!C374), IF(_xlfn.XLOOKUP(SMALL('Raw Data'!C374:E374, 2), B379:D379, B379:D379, 0)&gt;0, SMALL('Raw Data'!C374:E374, 2), 0), 0)</f>
        <v>0</v>
      </c>
      <c r="U379">
        <f>IF(ISNUMBER('Raw Data'!C374), IF(_xlfn.XLOOKUP(SMALL('Raw Data'!C374:E374, 3), B379:D379, B379:D379, 0)&gt;0, SMALL('Raw Data'!C374:E374, 3), 0), 0)</f>
        <v>0</v>
      </c>
      <c r="V379">
        <f>IF(AND('Raw Data'!C374&lt;'Raw Data'!E374,'Raw Data'!O374&gt;'Raw Data'!P374),'Raw Data'!C374,IF(AND('Raw Data'!E374&lt;'Raw Data'!C374,'Raw Data'!P374&gt;'Raw Data'!O374),'Raw Data'!E374,0))</f>
        <v>0</v>
      </c>
      <c r="W379">
        <f>IF(AND('Raw Data'!C374&gt;'Raw Data'!E374,'Raw Data'!O374&gt;'Raw Data'!P374),'Raw Data'!C374,IF(AND('Raw Data'!E374&gt;'Raw Data'!C374,'Raw Data'!P374&gt;'Raw Data'!O374),'Raw Data'!E374,0))</f>
        <v>0</v>
      </c>
      <c r="X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Y379">
        <f>IF(AND('Raw Data'!D374&gt;4,'Raw Data'!O374&lt;'Raw Data'!P374),'Raw Data'!K374,IF(AND('Raw Data'!D374&gt;4,'Raw Data'!O374='Raw Data'!P374),0,IF('Raw Data'!O374='Raw Data'!P374,'Raw Data'!D374,0)))</f>
        <v>0</v>
      </c>
      <c r="Z379">
        <f>IF(AND('Raw Data'!D374&lt;4, 'Raw Data'!O374='Raw Data'!P374), 'Raw Data'!D374, 0)</f>
        <v>0</v>
      </c>
      <c r="AA379">
        <f t="shared" si="23"/>
        <v>0</v>
      </c>
      <c r="AB379">
        <f t="shared" si="24"/>
        <v>0</v>
      </c>
      <c r="AC379">
        <f t="shared" si="25"/>
        <v>0</v>
      </c>
    </row>
    <row r="380" spans="1:29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 'Raw Data'!O375&gt;'Raw Data'!P375), 'Raw Data'!C375, 0)</f>
        <v>0</v>
      </c>
      <c r="O380" t="b">
        <f>'Raw Data'!C375&lt;'Raw Data'!E375</f>
        <v>0</v>
      </c>
      <c r="P380">
        <f>IF(AND('Raw Data'!C375&gt;'Raw Data'!E375, 'Raw Data'!O375&gt;'Raw Data'!P375), 'Raw Data'!C375, 0)</f>
        <v>0</v>
      </c>
      <c r="Q380">
        <f>IF(AND('Raw Data'!C375&gt;'Raw Data'!E375, 'Raw Data'!O375&lt;'Raw Data'!P375), 'Raw Data'!E375, 0)</f>
        <v>0</v>
      </c>
      <c r="R380">
        <f>IF(AND('Raw Data'!C375&lt;'Raw Data'!E375, 'Raw Data'!O375&lt;'Raw Data'!P375), 'Raw Data'!E375, 0)</f>
        <v>0</v>
      </c>
      <c r="S380">
        <f>IF(ISNUMBER('Raw Data'!C375), IF(_xlfn.XLOOKUP(SMALL('Raw Data'!C375:E375, 1), B380:D380, B380:D380, 0)&gt;0, SMALL('Raw Data'!C375:E375, 1), 0), 0)</f>
        <v>0</v>
      </c>
      <c r="T380">
        <f>IF(ISNUMBER('Raw Data'!C375), IF(_xlfn.XLOOKUP(SMALL('Raw Data'!C375:E375, 2), B380:D380, B380:D380, 0)&gt;0, SMALL('Raw Data'!C375:E375, 2), 0), 0)</f>
        <v>0</v>
      </c>
      <c r="U380">
        <f>IF(ISNUMBER('Raw Data'!C375), IF(_xlfn.XLOOKUP(SMALL('Raw Data'!C375:E375, 3), B380:D380, B380:D380, 0)&gt;0, SMALL('Raw Data'!C375:E375, 3), 0), 0)</f>
        <v>0</v>
      </c>
      <c r="V380">
        <f>IF(AND('Raw Data'!C375&lt;'Raw Data'!E375,'Raw Data'!O375&gt;'Raw Data'!P375),'Raw Data'!C375,IF(AND('Raw Data'!E375&lt;'Raw Data'!C375,'Raw Data'!P375&gt;'Raw Data'!O375),'Raw Data'!E375,0))</f>
        <v>0</v>
      </c>
      <c r="W380">
        <f>IF(AND('Raw Data'!C375&gt;'Raw Data'!E375,'Raw Data'!O375&gt;'Raw Data'!P375),'Raw Data'!C375,IF(AND('Raw Data'!E375&gt;'Raw Data'!C375,'Raw Data'!P375&gt;'Raw Data'!O375),'Raw Data'!E375,0))</f>
        <v>0</v>
      </c>
      <c r="X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Y380">
        <f>IF(AND('Raw Data'!D375&gt;4,'Raw Data'!O375&lt;'Raw Data'!P375),'Raw Data'!K375,IF(AND('Raw Data'!D375&gt;4,'Raw Data'!O375='Raw Data'!P375),0,IF('Raw Data'!O375='Raw Data'!P375,'Raw Data'!D375,0)))</f>
        <v>0</v>
      </c>
      <c r="Z380">
        <f>IF(AND('Raw Data'!D375&lt;4, 'Raw Data'!O375='Raw Data'!P375), 'Raw Data'!D375, 0)</f>
        <v>0</v>
      </c>
      <c r="AA380">
        <f t="shared" si="23"/>
        <v>0</v>
      </c>
      <c r="AB380">
        <f t="shared" si="24"/>
        <v>0</v>
      </c>
      <c r="AC380">
        <f t="shared" si="25"/>
        <v>0</v>
      </c>
    </row>
    <row r="381" spans="1:29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 'Raw Data'!O376&gt;'Raw Data'!P376), 'Raw Data'!C376, 0)</f>
        <v>0</v>
      </c>
      <c r="O381" t="b">
        <f>'Raw Data'!C376&lt;'Raw Data'!E376</f>
        <v>0</v>
      </c>
      <c r="P381">
        <f>IF(AND('Raw Data'!C376&gt;'Raw Data'!E376, 'Raw Data'!O376&gt;'Raw Data'!P376), 'Raw Data'!C376, 0)</f>
        <v>0</v>
      </c>
      <c r="Q381">
        <f>IF(AND('Raw Data'!C376&gt;'Raw Data'!E376, 'Raw Data'!O376&lt;'Raw Data'!P376), 'Raw Data'!E376, 0)</f>
        <v>0</v>
      </c>
      <c r="R381">
        <f>IF(AND('Raw Data'!C376&lt;'Raw Data'!E376, 'Raw Data'!O376&lt;'Raw Data'!P376), 'Raw Data'!E376, 0)</f>
        <v>0</v>
      </c>
      <c r="S381">
        <f>IF(ISNUMBER('Raw Data'!C376), IF(_xlfn.XLOOKUP(SMALL('Raw Data'!C376:E376, 1), B381:D381, B381:D381, 0)&gt;0, SMALL('Raw Data'!C376:E376, 1), 0), 0)</f>
        <v>0</v>
      </c>
      <c r="T381">
        <f>IF(ISNUMBER('Raw Data'!C376), IF(_xlfn.XLOOKUP(SMALL('Raw Data'!C376:E376, 2), B381:D381, B381:D381, 0)&gt;0, SMALL('Raw Data'!C376:E376, 2), 0), 0)</f>
        <v>0</v>
      </c>
      <c r="U381">
        <f>IF(ISNUMBER('Raw Data'!C376), IF(_xlfn.XLOOKUP(SMALL('Raw Data'!C376:E376, 3), B381:D381, B381:D381, 0)&gt;0, SMALL('Raw Data'!C376:E376, 3), 0), 0)</f>
        <v>0</v>
      </c>
      <c r="V381">
        <f>IF(AND('Raw Data'!C376&lt;'Raw Data'!E376,'Raw Data'!O376&gt;'Raw Data'!P376),'Raw Data'!C376,IF(AND('Raw Data'!E376&lt;'Raw Data'!C376,'Raw Data'!P376&gt;'Raw Data'!O376),'Raw Data'!E376,0))</f>
        <v>0</v>
      </c>
      <c r="W381">
        <f>IF(AND('Raw Data'!C376&gt;'Raw Data'!E376,'Raw Data'!O376&gt;'Raw Data'!P376),'Raw Data'!C376,IF(AND('Raw Data'!E376&gt;'Raw Data'!C376,'Raw Data'!P376&gt;'Raw Data'!O376),'Raw Data'!E376,0))</f>
        <v>0</v>
      </c>
      <c r="X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Y381">
        <f>IF(AND('Raw Data'!D376&gt;4,'Raw Data'!O376&lt;'Raw Data'!P376),'Raw Data'!K376,IF(AND('Raw Data'!D376&gt;4,'Raw Data'!O376='Raw Data'!P376),0,IF('Raw Data'!O376='Raw Data'!P376,'Raw Data'!D376,0)))</f>
        <v>0</v>
      </c>
      <c r="Z381">
        <f>IF(AND('Raw Data'!D376&lt;4, 'Raw Data'!O376='Raw Data'!P376), 'Raw Data'!D376, 0)</f>
        <v>0</v>
      </c>
      <c r="AA381">
        <f t="shared" si="23"/>
        <v>0</v>
      </c>
      <c r="AB381">
        <f t="shared" si="24"/>
        <v>0</v>
      </c>
      <c r="AC381">
        <f t="shared" si="25"/>
        <v>0</v>
      </c>
    </row>
    <row r="382" spans="1:29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 'Raw Data'!O377&gt;'Raw Data'!P377), 'Raw Data'!C377, 0)</f>
        <v>0</v>
      </c>
      <c r="O382" t="b">
        <f>'Raw Data'!C377&lt;'Raw Data'!E377</f>
        <v>0</v>
      </c>
      <c r="P382">
        <f>IF(AND('Raw Data'!C377&gt;'Raw Data'!E377, 'Raw Data'!O377&gt;'Raw Data'!P377), 'Raw Data'!C377, 0)</f>
        <v>0</v>
      </c>
      <c r="Q382">
        <f>IF(AND('Raw Data'!C377&gt;'Raw Data'!E377, 'Raw Data'!O377&lt;'Raw Data'!P377), 'Raw Data'!E377, 0)</f>
        <v>0</v>
      </c>
      <c r="R382">
        <f>IF(AND('Raw Data'!C377&lt;'Raw Data'!E377, 'Raw Data'!O377&lt;'Raw Data'!P377), 'Raw Data'!E377, 0)</f>
        <v>0</v>
      </c>
      <c r="S382">
        <f>IF(ISNUMBER('Raw Data'!C377), IF(_xlfn.XLOOKUP(SMALL('Raw Data'!C377:E377, 1), B382:D382, B382:D382, 0)&gt;0, SMALL('Raw Data'!C377:E377, 1), 0), 0)</f>
        <v>0</v>
      </c>
      <c r="T382">
        <f>IF(ISNUMBER('Raw Data'!C377), IF(_xlfn.XLOOKUP(SMALL('Raw Data'!C377:E377, 2), B382:D382, B382:D382, 0)&gt;0, SMALL('Raw Data'!C377:E377, 2), 0), 0)</f>
        <v>0</v>
      </c>
      <c r="U382">
        <f>IF(ISNUMBER('Raw Data'!C377), IF(_xlfn.XLOOKUP(SMALL('Raw Data'!C377:E377, 3), B382:D382, B382:D382, 0)&gt;0, SMALL('Raw Data'!C377:E377, 3), 0), 0)</f>
        <v>0</v>
      </c>
      <c r="V382">
        <f>IF(AND('Raw Data'!C377&lt;'Raw Data'!E377,'Raw Data'!O377&gt;'Raw Data'!P377),'Raw Data'!C377,IF(AND('Raw Data'!E377&lt;'Raw Data'!C377,'Raw Data'!P377&gt;'Raw Data'!O377),'Raw Data'!E377,0))</f>
        <v>0</v>
      </c>
      <c r="W382">
        <f>IF(AND('Raw Data'!C377&gt;'Raw Data'!E377,'Raw Data'!O377&gt;'Raw Data'!P377),'Raw Data'!C377,IF(AND('Raw Data'!E377&gt;'Raw Data'!C377,'Raw Data'!P377&gt;'Raw Data'!O377),'Raw Data'!E377,0))</f>
        <v>0</v>
      </c>
      <c r="X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Y382">
        <f>IF(AND('Raw Data'!D377&gt;4,'Raw Data'!O377&lt;'Raw Data'!P377),'Raw Data'!K377,IF(AND('Raw Data'!D377&gt;4,'Raw Data'!O377='Raw Data'!P377),0,IF('Raw Data'!O377='Raw Data'!P377,'Raw Data'!D377,0)))</f>
        <v>0</v>
      </c>
      <c r="Z382">
        <f>IF(AND('Raw Data'!D377&lt;4, 'Raw Data'!O377='Raw Data'!P377), 'Raw Data'!D377, 0)</f>
        <v>0</v>
      </c>
      <c r="AA382">
        <f t="shared" si="23"/>
        <v>0</v>
      </c>
      <c r="AB382">
        <f t="shared" si="24"/>
        <v>0</v>
      </c>
      <c r="AC382">
        <f t="shared" si="25"/>
        <v>0</v>
      </c>
    </row>
    <row r="383" spans="1:29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 'Raw Data'!O378&gt;'Raw Data'!P378), 'Raw Data'!C378, 0)</f>
        <v>0</v>
      </c>
      <c r="O383" t="b">
        <f>'Raw Data'!C378&lt;'Raw Data'!E378</f>
        <v>0</v>
      </c>
      <c r="P383">
        <f>IF(AND('Raw Data'!C378&gt;'Raw Data'!E378, 'Raw Data'!O378&gt;'Raw Data'!P378), 'Raw Data'!C378, 0)</f>
        <v>0</v>
      </c>
      <c r="Q383">
        <f>IF(AND('Raw Data'!C378&gt;'Raw Data'!E378, 'Raw Data'!O378&lt;'Raw Data'!P378), 'Raw Data'!E378, 0)</f>
        <v>0</v>
      </c>
      <c r="R383">
        <f>IF(AND('Raw Data'!C378&lt;'Raw Data'!E378, 'Raw Data'!O378&lt;'Raw Data'!P378), 'Raw Data'!E378, 0)</f>
        <v>0</v>
      </c>
      <c r="S383">
        <f>IF(ISNUMBER('Raw Data'!C378), IF(_xlfn.XLOOKUP(SMALL('Raw Data'!C378:E378, 1), B383:D383, B383:D383, 0)&gt;0, SMALL('Raw Data'!C378:E378, 1), 0), 0)</f>
        <v>0</v>
      </c>
      <c r="T383">
        <f>IF(ISNUMBER('Raw Data'!C378), IF(_xlfn.XLOOKUP(SMALL('Raw Data'!C378:E378, 2), B383:D383, B383:D383, 0)&gt;0, SMALL('Raw Data'!C378:E378, 2), 0), 0)</f>
        <v>0</v>
      </c>
      <c r="U383">
        <f>IF(ISNUMBER('Raw Data'!C378), IF(_xlfn.XLOOKUP(SMALL('Raw Data'!C378:E378, 3), B383:D383, B383:D383, 0)&gt;0, SMALL('Raw Data'!C378:E378, 3), 0), 0)</f>
        <v>0</v>
      </c>
      <c r="V383">
        <f>IF(AND('Raw Data'!C378&lt;'Raw Data'!E378,'Raw Data'!O378&gt;'Raw Data'!P378),'Raw Data'!C378,IF(AND('Raw Data'!E378&lt;'Raw Data'!C378,'Raw Data'!P378&gt;'Raw Data'!O378),'Raw Data'!E378,0))</f>
        <v>0</v>
      </c>
      <c r="W383">
        <f>IF(AND('Raw Data'!C378&gt;'Raw Data'!E378,'Raw Data'!O378&gt;'Raw Data'!P378),'Raw Data'!C378,IF(AND('Raw Data'!E378&gt;'Raw Data'!C378,'Raw Data'!P378&gt;'Raw Data'!O378),'Raw Data'!E378,0))</f>
        <v>0</v>
      </c>
      <c r="X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Y383">
        <f>IF(AND('Raw Data'!D378&gt;4,'Raw Data'!O378&lt;'Raw Data'!P378),'Raw Data'!K378,IF(AND('Raw Data'!D378&gt;4,'Raw Data'!O378='Raw Data'!P378),0,IF('Raw Data'!O378='Raw Data'!P378,'Raw Data'!D378,0)))</f>
        <v>0</v>
      </c>
      <c r="Z383">
        <f>IF(AND('Raw Data'!D378&lt;4, 'Raw Data'!O378='Raw Data'!P378), 'Raw Data'!D378, 0)</f>
        <v>0</v>
      </c>
      <c r="AA383">
        <f t="shared" si="23"/>
        <v>0</v>
      </c>
      <c r="AB383">
        <f t="shared" si="24"/>
        <v>0</v>
      </c>
      <c r="AC383">
        <f t="shared" si="25"/>
        <v>0</v>
      </c>
    </row>
    <row r="384" spans="1:29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 'Raw Data'!O379&gt;'Raw Data'!P379), 'Raw Data'!C379, 0)</f>
        <v>0</v>
      </c>
      <c r="O384" t="b">
        <f>'Raw Data'!C379&lt;'Raw Data'!E379</f>
        <v>0</v>
      </c>
      <c r="P384">
        <f>IF(AND('Raw Data'!C379&gt;'Raw Data'!E379, 'Raw Data'!O379&gt;'Raw Data'!P379), 'Raw Data'!C379, 0)</f>
        <v>0</v>
      </c>
      <c r="Q384">
        <f>IF(AND('Raw Data'!C379&gt;'Raw Data'!E379, 'Raw Data'!O379&lt;'Raw Data'!P379), 'Raw Data'!E379, 0)</f>
        <v>0</v>
      </c>
      <c r="R384">
        <f>IF(AND('Raw Data'!C379&lt;'Raw Data'!E379, 'Raw Data'!O379&lt;'Raw Data'!P379), 'Raw Data'!E379, 0)</f>
        <v>0</v>
      </c>
      <c r="S384">
        <f>IF(ISNUMBER('Raw Data'!C379), IF(_xlfn.XLOOKUP(SMALL('Raw Data'!C379:E379, 1), B384:D384, B384:D384, 0)&gt;0, SMALL('Raw Data'!C379:E379, 1), 0), 0)</f>
        <v>0</v>
      </c>
      <c r="T384">
        <f>IF(ISNUMBER('Raw Data'!C379), IF(_xlfn.XLOOKUP(SMALL('Raw Data'!C379:E379, 2), B384:D384, B384:D384, 0)&gt;0, SMALL('Raw Data'!C379:E379, 2), 0), 0)</f>
        <v>0</v>
      </c>
      <c r="U384">
        <f>IF(ISNUMBER('Raw Data'!C379), IF(_xlfn.XLOOKUP(SMALL('Raw Data'!C379:E379, 3), B384:D384, B384:D384, 0)&gt;0, SMALL('Raw Data'!C379:E379, 3), 0), 0)</f>
        <v>0</v>
      </c>
      <c r="V384">
        <f>IF(AND('Raw Data'!C379&lt;'Raw Data'!E379,'Raw Data'!O379&gt;'Raw Data'!P379),'Raw Data'!C379,IF(AND('Raw Data'!E379&lt;'Raw Data'!C379,'Raw Data'!P379&gt;'Raw Data'!O379),'Raw Data'!E379,0))</f>
        <v>0</v>
      </c>
      <c r="W384">
        <f>IF(AND('Raw Data'!C379&gt;'Raw Data'!E379,'Raw Data'!O379&gt;'Raw Data'!P379),'Raw Data'!C379,IF(AND('Raw Data'!E379&gt;'Raw Data'!C379,'Raw Data'!P379&gt;'Raw Data'!O379),'Raw Data'!E379,0))</f>
        <v>0</v>
      </c>
      <c r="X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Y384">
        <f>IF(AND('Raw Data'!D379&gt;4,'Raw Data'!O379&lt;'Raw Data'!P379),'Raw Data'!K379,IF(AND('Raw Data'!D379&gt;4,'Raw Data'!O379='Raw Data'!P379),0,IF('Raw Data'!O379='Raw Data'!P379,'Raw Data'!D379,0)))</f>
        <v>0</v>
      </c>
      <c r="Z384">
        <f>IF(AND('Raw Data'!D379&lt;4, 'Raw Data'!O379='Raw Data'!P379), 'Raw Data'!D379, 0)</f>
        <v>0</v>
      </c>
      <c r="AA384">
        <f t="shared" si="23"/>
        <v>0</v>
      </c>
      <c r="AB384">
        <f t="shared" si="24"/>
        <v>0</v>
      </c>
      <c r="AC384">
        <f t="shared" si="25"/>
        <v>0</v>
      </c>
    </row>
    <row r="385" spans="1:29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 'Raw Data'!O380&gt;'Raw Data'!P380), 'Raw Data'!C380, 0)</f>
        <v>0</v>
      </c>
      <c r="O385" t="b">
        <f>'Raw Data'!C380&lt;'Raw Data'!E380</f>
        <v>0</v>
      </c>
      <c r="P385">
        <f>IF(AND('Raw Data'!C380&gt;'Raw Data'!E380, 'Raw Data'!O380&gt;'Raw Data'!P380), 'Raw Data'!C380, 0)</f>
        <v>0</v>
      </c>
      <c r="Q385">
        <f>IF(AND('Raw Data'!C380&gt;'Raw Data'!E380, 'Raw Data'!O380&lt;'Raw Data'!P380), 'Raw Data'!E380, 0)</f>
        <v>0</v>
      </c>
      <c r="R385">
        <f>IF(AND('Raw Data'!C380&lt;'Raw Data'!E380, 'Raw Data'!O380&lt;'Raw Data'!P380), 'Raw Data'!E380, 0)</f>
        <v>0</v>
      </c>
      <c r="S385">
        <f>IF(ISNUMBER('Raw Data'!C380), IF(_xlfn.XLOOKUP(SMALL('Raw Data'!C380:E380, 1), B385:D385, B385:D385, 0)&gt;0, SMALL('Raw Data'!C380:E380, 1), 0), 0)</f>
        <v>0</v>
      </c>
      <c r="T385">
        <f>IF(ISNUMBER('Raw Data'!C380), IF(_xlfn.XLOOKUP(SMALL('Raw Data'!C380:E380, 2), B385:D385, B385:D385, 0)&gt;0, SMALL('Raw Data'!C380:E380, 2), 0), 0)</f>
        <v>0</v>
      </c>
      <c r="U385">
        <f>IF(ISNUMBER('Raw Data'!C380), IF(_xlfn.XLOOKUP(SMALL('Raw Data'!C380:E380, 3), B385:D385, B385:D385, 0)&gt;0, SMALL('Raw Data'!C380:E380, 3), 0), 0)</f>
        <v>0</v>
      </c>
      <c r="V385">
        <f>IF(AND('Raw Data'!C380&lt;'Raw Data'!E380,'Raw Data'!O380&gt;'Raw Data'!P380),'Raw Data'!C380,IF(AND('Raw Data'!E380&lt;'Raw Data'!C380,'Raw Data'!P380&gt;'Raw Data'!O380),'Raw Data'!E380,0))</f>
        <v>0</v>
      </c>
      <c r="W385">
        <f>IF(AND('Raw Data'!C380&gt;'Raw Data'!E380,'Raw Data'!O380&gt;'Raw Data'!P380),'Raw Data'!C380,IF(AND('Raw Data'!E380&gt;'Raw Data'!C380,'Raw Data'!P380&gt;'Raw Data'!O380),'Raw Data'!E380,0))</f>
        <v>0</v>
      </c>
      <c r="X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Y385">
        <f>IF(AND('Raw Data'!D380&gt;4,'Raw Data'!O380&lt;'Raw Data'!P380),'Raw Data'!K380,IF(AND('Raw Data'!D380&gt;4,'Raw Data'!O380='Raw Data'!P380),0,IF('Raw Data'!O380='Raw Data'!P380,'Raw Data'!D380,0)))</f>
        <v>0</v>
      </c>
      <c r="Z385">
        <f>IF(AND('Raw Data'!D380&lt;4, 'Raw Data'!O380='Raw Data'!P380), 'Raw Data'!D380, 0)</f>
        <v>0</v>
      </c>
      <c r="AA385">
        <f t="shared" si="23"/>
        <v>0</v>
      </c>
      <c r="AB385">
        <f t="shared" si="24"/>
        <v>0</v>
      </c>
      <c r="AC385">
        <f t="shared" si="25"/>
        <v>0</v>
      </c>
    </row>
    <row r="386" spans="1:29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 'Raw Data'!O381&gt;'Raw Data'!P381), 'Raw Data'!C381, 0)</f>
        <v>0</v>
      </c>
      <c r="O386" t="b">
        <f>'Raw Data'!C381&lt;'Raw Data'!E381</f>
        <v>0</v>
      </c>
      <c r="P386">
        <f>IF(AND('Raw Data'!C381&gt;'Raw Data'!E381, 'Raw Data'!O381&gt;'Raw Data'!P381), 'Raw Data'!C381, 0)</f>
        <v>0</v>
      </c>
      <c r="Q386">
        <f>IF(AND('Raw Data'!C381&gt;'Raw Data'!E381, 'Raw Data'!O381&lt;'Raw Data'!P381), 'Raw Data'!E381, 0)</f>
        <v>0</v>
      </c>
      <c r="R386">
        <f>IF(AND('Raw Data'!C381&lt;'Raw Data'!E381, 'Raw Data'!O381&lt;'Raw Data'!P381), 'Raw Data'!E381, 0)</f>
        <v>0</v>
      </c>
      <c r="S386">
        <f>IF(ISNUMBER('Raw Data'!C381), IF(_xlfn.XLOOKUP(SMALL('Raw Data'!C381:E381, 1), B386:D386, B386:D386, 0)&gt;0, SMALL('Raw Data'!C381:E381, 1), 0), 0)</f>
        <v>0</v>
      </c>
      <c r="T386">
        <f>IF(ISNUMBER('Raw Data'!C381), IF(_xlfn.XLOOKUP(SMALL('Raw Data'!C381:E381, 2), B386:D386, B386:D386, 0)&gt;0, SMALL('Raw Data'!C381:E381, 2), 0), 0)</f>
        <v>0</v>
      </c>
      <c r="U386">
        <f>IF(ISNUMBER('Raw Data'!C381), IF(_xlfn.XLOOKUP(SMALL('Raw Data'!C381:E381, 3), B386:D386, B386:D386, 0)&gt;0, SMALL('Raw Data'!C381:E381, 3), 0), 0)</f>
        <v>0</v>
      </c>
      <c r="V386">
        <f>IF(AND('Raw Data'!C381&lt;'Raw Data'!E381,'Raw Data'!O381&gt;'Raw Data'!P381),'Raw Data'!C381,IF(AND('Raw Data'!E381&lt;'Raw Data'!C381,'Raw Data'!P381&gt;'Raw Data'!O381),'Raw Data'!E381,0))</f>
        <v>0</v>
      </c>
      <c r="W386">
        <f>IF(AND('Raw Data'!C381&gt;'Raw Data'!E381,'Raw Data'!O381&gt;'Raw Data'!P381),'Raw Data'!C381,IF(AND('Raw Data'!E381&gt;'Raw Data'!C381,'Raw Data'!P381&gt;'Raw Data'!O381),'Raw Data'!E381,0))</f>
        <v>0</v>
      </c>
      <c r="X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Y386">
        <f>IF(AND('Raw Data'!D381&gt;4,'Raw Data'!O381&lt;'Raw Data'!P381),'Raw Data'!K381,IF(AND('Raw Data'!D381&gt;4,'Raw Data'!O381='Raw Data'!P381),0,IF('Raw Data'!O381='Raw Data'!P381,'Raw Data'!D381,0)))</f>
        <v>0</v>
      </c>
      <c r="Z386">
        <f>IF(AND('Raw Data'!D381&lt;4, 'Raw Data'!O381='Raw Data'!P381), 'Raw Data'!D381, 0)</f>
        <v>0</v>
      </c>
      <c r="AA386">
        <f t="shared" si="23"/>
        <v>0</v>
      </c>
      <c r="AB386">
        <f t="shared" si="24"/>
        <v>0</v>
      </c>
      <c r="AC386">
        <f t="shared" si="25"/>
        <v>0</v>
      </c>
    </row>
    <row r="387" spans="1:29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 'Raw Data'!O382&gt;'Raw Data'!P382), 'Raw Data'!C382, 0)</f>
        <v>0</v>
      </c>
      <c r="O387" t="b">
        <f>'Raw Data'!C382&lt;'Raw Data'!E382</f>
        <v>0</v>
      </c>
      <c r="P387">
        <f>IF(AND('Raw Data'!C382&gt;'Raw Data'!E382, 'Raw Data'!O382&gt;'Raw Data'!P382), 'Raw Data'!C382, 0)</f>
        <v>0</v>
      </c>
      <c r="Q387">
        <f>IF(AND('Raw Data'!C382&gt;'Raw Data'!E382, 'Raw Data'!O382&lt;'Raw Data'!P382), 'Raw Data'!E382, 0)</f>
        <v>0</v>
      </c>
      <c r="R387">
        <f>IF(AND('Raw Data'!C382&lt;'Raw Data'!E382, 'Raw Data'!O382&lt;'Raw Data'!P382), 'Raw Data'!E382, 0)</f>
        <v>0</v>
      </c>
      <c r="S387">
        <f>IF(ISNUMBER('Raw Data'!C382), IF(_xlfn.XLOOKUP(SMALL('Raw Data'!C382:E382, 1), B387:D387, B387:D387, 0)&gt;0, SMALL('Raw Data'!C382:E382, 1), 0), 0)</f>
        <v>0</v>
      </c>
      <c r="T387">
        <f>IF(ISNUMBER('Raw Data'!C382), IF(_xlfn.XLOOKUP(SMALL('Raw Data'!C382:E382, 2), B387:D387, B387:D387, 0)&gt;0, SMALL('Raw Data'!C382:E382, 2), 0), 0)</f>
        <v>0</v>
      </c>
      <c r="U387">
        <f>IF(ISNUMBER('Raw Data'!C382), IF(_xlfn.XLOOKUP(SMALL('Raw Data'!C382:E382, 3), B387:D387, B387:D387, 0)&gt;0, SMALL('Raw Data'!C382:E382, 3), 0), 0)</f>
        <v>0</v>
      </c>
      <c r="V387">
        <f>IF(AND('Raw Data'!C382&lt;'Raw Data'!E382,'Raw Data'!O382&gt;'Raw Data'!P382),'Raw Data'!C382,IF(AND('Raw Data'!E382&lt;'Raw Data'!C382,'Raw Data'!P382&gt;'Raw Data'!O382),'Raw Data'!E382,0))</f>
        <v>0</v>
      </c>
      <c r="W387">
        <f>IF(AND('Raw Data'!C382&gt;'Raw Data'!E382,'Raw Data'!O382&gt;'Raw Data'!P382),'Raw Data'!C382,IF(AND('Raw Data'!E382&gt;'Raw Data'!C382,'Raw Data'!P382&gt;'Raw Data'!O382),'Raw Data'!E382,0))</f>
        <v>0</v>
      </c>
      <c r="X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Y387">
        <f>IF(AND('Raw Data'!D382&gt;4,'Raw Data'!O382&lt;'Raw Data'!P382),'Raw Data'!K382,IF(AND('Raw Data'!D382&gt;4,'Raw Data'!O382='Raw Data'!P382),0,IF('Raw Data'!O382='Raw Data'!P382,'Raw Data'!D382,0)))</f>
        <v>0</v>
      </c>
      <c r="Z387">
        <f>IF(AND('Raw Data'!D382&lt;4, 'Raw Data'!O382='Raw Data'!P382), 'Raw Data'!D382, 0)</f>
        <v>0</v>
      </c>
      <c r="AA387">
        <f t="shared" si="23"/>
        <v>0</v>
      </c>
      <c r="AB387">
        <f t="shared" si="24"/>
        <v>0</v>
      </c>
      <c r="AC387">
        <f t="shared" si="25"/>
        <v>0</v>
      </c>
    </row>
    <row r="388" spans="1:29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 'Raw Data'!O383&gt;'Raw Data'!P383), 'Raw Data'!C383, 0)</f>
        <v>0</v>
      </c>
      <c r="O388" t="b">
        <f>'Raw Data'!C383&lt;'Raw Data'!E383</f>
        <v>0</v>
      </c>
      <c r="P388">
        <f>IF(AND('Raw Data'!C383&gt;'Raw Data'!E383, 'Raw Data'!O383&gt;'Raw Data'!P383), 'Raw Data'!C383, 0)</f>
        <v>0</v>
      </c>
      <c r="Q388">
        <f>IF(AND('Raw Data'!C383&gt;'Raw Data'!E383, 'Raw Data'!O383&lt;'Raw Data'!P383), 'Raw Data'!E383, 0)</f>
        <v>0</v>
      </c>
      <c r="R388">
        <f>IF(AND('Raw Data'!C383&lt;'Raw Data'!E383, 'Raw Data'!O383&lt;'Raw Data'!P383), 'Raw Data'!E383, 0)</f>
        <v>0</v>
      </c>
      <c r="S388">
        <f>IF(ISNUMBER('Raw Data'!C383), IF(_xlfn.XLOOKUP(SMALL('Raw Data'!C383:E383, 1), B388:D388, B388:D388, 0)&gt;0, SMALL('Raw Data'!C383:E383, 1), 0), 0)</f>
        <v>0</v>
      </c>
      <c r="T388">
        <f>IF(ISNUMBER('Raw Data'!C383), IF(_xlfn.XLOOKUP(SMALL('Raw Data'!C383:E383, 2), B388:D388, B388:D388, 0)&gt;0, SMALL('Raw Data'!C383:E383, 2), 0), 0)</f>
        <v>0</v>
      </c>
      <c r="U388">
        <f>IF(ISNUMBER('Raw Data'!C383), IF(_xlfn.XLOOKUP(SMALL('Raw Data'!C383:E383, 3), B388:D388, B388:D388, 0)&gt;0, SMALL('Raw Data'!C383:E383, 3), 0), 0)</f>
        <v>0</v>
      </c>
      <c r="V388">
        <f>IF(AND('Raw Data'!C383&lt;'Raw Data'!E383,'Raw Data'!O383&gt;'Raw Data'!P383),'Raw Data'!C383,IF(AND('Raw Data'!E383&lt;'Raw Data'!C383,'Raw Data'!P383&gt;'Raw Data'!O383),'Raw Data'!E383,0))</f>
        <v>0</v>
      </c>
      <c r="W388">
        <f>IF(AND('Raw Data'!C383&gt;'Raw Data'!E383,'Raw Data'!O383&gt;'Raw Data'!P383),'Raw Data'!C383,IF(AND('Raw Data'!E383&gt;'Raw Data'!C383,'Raw Data'!P383&gt;'Raw Data'!O383),'Raw Data'!E383,0))</f>
        <v>0</v>
      </c>
      <c r="X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Y388">
        <f>IF(AND('Raw Data'!D383&gt;4,'Raw Data'!O383&lt;'Raw Data'!P383),'Raw Data'!K383,IF(AND('Raw Data'!D383&gt;4,'Raw Data'!O383='Raw Data'!P383),0,IF('Raw Data'!O383='Raw Data'!P383,'Raw Data'!D383,0)))</f>
        <v>0</v>
      </c>
      <c r="Z388">
        <f>IF(AND('Raw Data'!D383&lt;4, 'Raw Data'!O383='Raw Data'!P383), 'Raw Data'!D383, 0)</f>
        <v>0</v>
      </c>
      <c r="AA388">
        <f t="shared" si="23"/>
        <v>0</v>
      </c>
      <c r="AB388">
        <f t="shared" si="24"/>
        <v>0</v>
      </c>
      <c r="AC388">
        <f t="shared" si="25"/>
        <v>0</v>
      </c>
    </row>
    <row r="389" spans="1:29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 'Raw Data'!O384&gt;'Raw Data'!P384), 'Raw Data'!C384, 0)</f>
        <v>0</v>
      </c>
      <c r="O389" t="b">
        <f>'Raw Data'!C384&lt;'Raw Data'!E384</f>
        <v>0</v>
      </c>
      <c r="P389">
        <f>IF(AND('Raw Data'!C384&gt;'Raw Data'!E384, 'Raw Data'!O384&gt;'Raw Data'!P384), 'Raw Data'!C384, 0)</f>
        <v>0</v>
      </c>
      <c r="Q389">
        <f>IF(AND('Raw Data'!C384&gt;'Raw Data'!E384, 'Raw Data'!O384&lt;'Raw Data'!P384), 'Raw Data'!E384, 0)</f>
        <v>0</v>
      </c>
      <c r="R389">
        <f>IF(AND('Raw Data'!C384&lt;'Raw Data'!E384, 'Raw Data'!O384&lt;'Raw Data'!P384), 'Raw Data'!E384, 0)</f>
        <v>0</v>
      </c>
      <c r="S389">
        <f>IF(ISNUMBER('Raw Data'!C384), IF(_xlfn.XLOOKUP(SMALL('Raw Data'!C384:E384, 1), B389:D389, B389:D389, 0)&gt;0, SMALL('Raw Data'!C384:E384, 1), 0), 0)</f>
        <v>0</v>
      </c>
      <c r="T389">
        <f>IF(ISNUMBER('Raw Data'!C384), IF(_xlfn.XLOOKUP(SMALL('Raw Data'!C384:E384, 2), B389:D389, B389:D389, 0)&gt;0, SMALL('Raw Data'!C384:E384, 2), 0), 0)</f>
        <v>0</v>
      </c>
      <c r="U389">
        <f>IF(ISNUMBER('Raw Data'!C384), IF(_xlfn.XLOOKUP(SMALL('Raw Data'!C384:E384, 3), B389:D389, B389:D389, 0)&gt;0, SMALL('Raw Data'!C384:E384, 3), 0), 0)</f>
        <v>0</v>
      </c>
      <c r="V389">
        <f>IF(AND('Raw Data'!C384&lt;'Raw Data'!E384,'Raw Data'!O384&gt;'Raw Data'!P384),'Raw Data'!C384,IF(AND('Raw Data'!E384&lt;'Raw Data'!C384,'Raw Data'!P384&gt;'Raw Data'!O384),'Raw Data'!E384,0))</f>
        <v>0</v>
      </c>
      <c r="W389">
        <f>IF(AND('Raw Data'!C384&gt;'Raw Data'!E384,'Raw Data'!O384&gt;'Raw Data'!P384),'Raw Data'!C384,IF(AND('Raw Data'!E384&gt;'Raw Data'!C384,'Raw Data'!P384&gt;'Raw Data'!O384),'Raw Data'!E384,0))</f>
        <v>0</v>
      </c>
      <c r="X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Y389">
        <f>IF(AND('Raw Data'!D384&gt;4,'Raw Data'!O384&lt;'Raw Data'!P384),'Raw Data'!K384,IF(AND('Raw Data'!D384&gt;4,'Raw Data'!O384='Raw Data'!P384),0,IF('Raw Data'!O384='Raw Data'!P384,'Raw Data'!D384,0)))</f>
        <v>0</v>
      </c>
      <c r="Z389">
        <f>IF(AND('Raw Data'!D384&lt;4, 'Raw Data'!O384='Raw Data'!P384), 'Raw Data'!D384, 0)</f>
        <v>0</v>
      </c>
      <c r="AA389">
        <f t="shared" si="23"/>
        <v>0</v>
      </c>
      <c r="AB389">
        <f t="shared" si="24"/>
        <v>0</v>
      </c>
      <c r="AC389">
        <f t="shared" si="25"/>
        <v>0</v>
      </c>
    </row>
    <row r="390" spans="1:29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 'Raw Data'!O385&gt;'Raw Data'!P385), 'Raw Data'!C385, 0)</f>
        <v>0</v>
      </c>
      <c r="O390" t="b">
        <f>'Raw Data'!C385&lt;'Raw Data'!E385</f>
        <v>0</v>
      </c>
      <c r="P390">
        <f>IF(AND('Raw Data'!C385&gt;'Raw Data'!E385, 'Raw Data'!O385&gt;'Raw Data'!P385), 'Raw Data'!C385, 0)</f>
        <v>0</v>
      </c>
      <c r="Q390">
        <f>IF(AND('Raw Data'!C385&gt;'Raw Data'!E385, 'Raw Data'!O385&lt;'Raw Data'!P385), 'Raw Data'!E385, 0)</f>
        <v>0</v>
      </c>
      <c r="R390">
        <f>IF(AND('Raw Data'!C385&lt;'Raw Data'!E385, 'Raw Data'!O385&lt;'Raw Data'!P385), 'Raw Data'!E385, 0)</f>
        <v>0</v>
      </c>
      <c r="S390">
        <f>IF(ISNUMBER('Raw Data'!C385), IF(_xlfn.XLOOKUP(SMALL('Raw Data'!C385:E385, 1), B390:D390, B390:D390, 0)&gt;0, SMALL('Raw Data'!C385:E385, 1), 0), 0)</f>
        <v>0</v>
      </c>
      <c r="T390">
        <f>IF(ISNUMBER('Raw Data'!C385), IF(_xlfn.XLOOKUP(SMALL('Raw Data'!C385:E385, 2), B390:D390, B390:D390, 0)&gt;0, SMALL('Raw Data'!C385:E385, 2), 0), 0)</f>
        <v>0</v>
      </c>
      <c r="U390">
        <f>IF(ISNUMBER('Raw Data'!C385), IF(_xlfn.XLOOKUP(SMALL('Raw Data'!C385:E385, 3), B390:D390, B390:D390, 0)&gt;0, SMALL('Raw Data'!C385:E385, 3), 0), 0)</f>
        <v>0</v>
      </c>
      <c r="V390">
        <f>IF(AND('Raw Data'!C385&lt;'Raw Data'!E385,'Raw Data'!O385&gt;'Raw Data'!P385),'Raw Data'!C385,IF(AND('Raw Data'!E385&lt;'Raw Data'!C385,'Raw Data'!P385&gt;'Raw Data'!O385),'Raw Data'!E385,0))</f>
        <v>0</v>
      </c>
      <c r="W390">
        <f>IF(AND('Raw Data'!C385&gt;'Raw Data'!E385,'Raw Data'!O385&gt;'Raw Data'!P385),'Raw Data'!C385,IF(AND('Raw Data'!E385&gt;'Raw Data'!C385,'Raw Data'!P385&gt;'Raw Data'!O385),'Raw Data'!E385,0))</f>
        <v>0</v>
      </c>
      <c r="X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Y390">
        <f>IF(AND('Raw Data'!D385&gt;4,'Raw Data'!O385&lt;'Raw Data'!P385),'Raw Data'!K385,IF(AND('Raw Data'!D385&gt;4,'Raw Data'!O385='Raw Data'!P385),0,IF('Raw Data'!O385='Raw Data'!P385,'Raw Data'!D385,0)))</f>
        <v>0</v>
      </c>
      <c r="Z390">
        <f>IF(AND('Raw Data'!D385&lt;4, 'Raw Data'!O385='Raw Data'!P385), 'Raw Data'!D385, 0)</f>
        <v>0</v>
      </c>
      <c r="AA390">
        <f t="shared" si="23"/>
        <v>0</v>
      </c>
      <c r="AB390">
        <f t="shared" si="24"/>
        <v>0</v>
      </c>
      <c r="AC390">
        <f t="shared" si="25"/>
        <v>0</v>
      </c>
    </row>
    <row r="391" spans="1:29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 'Raw Data'!O386&gt;'Raw Data'!P386), 'Raw Data'!C386, 0)</f>
        <v>0</v>
      </c>
      <c r="O391" t="b">
        <f>'Raw Data'!C386&lt;'Raw Data'!E386</f>
        <v>0</v>
      </c>
      <c r="P391">
        <f>IF(AND('Raw Data'!C386&gt;'Raw Data'!E386, 'Raw Data'!O386&gt;'Raw Data'!P386), 'Raw Data'!C386, 0)</f>
        <v>0</v>
      </c>
      <c r="Q391">
        <f>IF(AND('Raw Data'!C386&gt;'Raw Data'!E386, 'Raw Data'!O386&lt;'Raw Data'!P386), 'Raw Data'!E386, 0)</f>
        <v>0</v>
      </c>
      <c r="R391">
        <f>IF(AND('Raw Data'!C386&lt;'Raw Data'!E386, 'Raw Data'!O386&lt;'Raw Data'!P386), 'Raw Data'!E386, 0)</f>
        <v>0</v>
      </c>
      <c r="S391">
        <f>IF(ISNUMBER('Raw Data'!C386), IF(_xlfn.XLOOKUP(SMALL('Raw Data'!C386:E386, 1), B391:D391, B391:D391, 0)&gt;0, SMALL('Raw Data'!C386:E386, 1), 0), 0)</f>
        <v>0</v>
      </c>
      <c r="T391">
        <f>IF(ISNUMBER('Raw Data'!C386), IF(_xlfn.XLOOKUP(SMALL('Raw Data'!C386:E386, 2), B391:D391, B391:D391, 0)&gt;0, SMALL('Raw Data'!C386:E386, 2), 0), 0)</f>
        <v>0</v>
      </c>
      <c r="U391">
        <f>IF(ISNUMBER('Raw Data'!C386), IF(_xlfn.XLOOKUP(SMALL('Raw Data'!C386:E386, 3), B391:D391, B391:D391, 0)&gt;0, SMALL('Raw Data'!C386:E386, 3), 0), 0)</f>
        <v>0</v>
      </c>
      <c r="V391">
        <f>IF(AND('Raw Data'!C386&lt;'Raw Data'!E386,'Raw Data'!O386&gt;'Raw Data'!P386),'Raw Data'!C386,IF(AND('Raw Data'!E386&lt;'Raw Data'!C386,'Raw Data'!P386&gt;'Raw Data'!O386),'Raw Data'!E386,0))</f>
        <v>0</v>
      </c>
      <c r="W391">
        <f>IF(AND('Raw Data'!C386&gt;'Raw Data'!E386,'Raw Data'!O386&gt;'Raw Data'!P386),'Raw Data'!C386,IF(AND('Raw Data'!E386&gt;'Raw Data'!C386,'Raw Data'!P386&gt;'Raw Data'!O386),'Raw Data'!E386,0))</f>
        <v>0</v>
      </c>
      <c r="X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Y391">
        <f>IF(AND('Raw Data'!D386&gt;4,'Raw Data'!O386&lt;'Raw Data'!P386),'Raw Data'!K386,IF(AND('Raw Data'!D386&gt;4,'Raw Data'!O386='Raw Data'!P386),0,IF('Raw Data'!O386='Raw Data'!P386,'Raw Data'!D386,0)))</f>
        <v>0</v>
      </c>
      <c r="Z391">
        <f>IF(AND('Raw Data'!D386&lt;4, 'Raw Data'!O386='Raw Data'!P386), 'Raw Data'!D386, 0)</f>
        <v>0</v>
      </c>
      <c r="AA391">
        <f t="shared" ref="AA391:AA454" si="26">IF(AND(W391&gt;0, F391&gt;0), F391*W391, 0)</f>
        <v>0</v>
      </c>
      <c r="AB391">
        <f t="shared" ref="AB391:AB454" si="27">IF(AND(C391&gt;0, E391&gt;0), E391*C391, 0)</f>
        <v>0</v>
      </c>
      <c r="AC391">
        <f t="shared" ref="AC391:AC454" si="28">IF(AND(F391, D391), D391*F391, 0)</f>
        <v>0</v>
      </c>
    </row>
    <row r="392" spans="1:29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 'Raw Data'!O387&gt;'Raw Data'!P387), 'Raw Data'!C387, 0)</f>
        <v>0</v>
      </c>
      <c r="O392" t="b">
        <f>'Raw Data'!C387&lt;'Raw Data'!E387</f>
        <v>0</v>
      </c>
      <c r="P392">
        <f>IF(AND('Raw Data'!C387&gt;'Raw Data'!E387, 'Raw Data'!O387&gt;'Raw Data'!P387), 'Raw Data'!C387, 0)</f>
        <v>0</v>
      </c>
      <c r="Q392">
        <f>IF(AND('Raw Data'!C387&gt;'Raw Data'!E387, 'Raw Data'!O387&lt;'Raw Data'!P387), 'Raw Data'!E387, 0)</f>
        <v>0</v>
      </c>
      <c r="R392">
        <f>IF(AND('Raw Data'!C387&lt;'Raw Data'!E387, 'Raw Data'!O387&lt;'Raw Data'!P387), 'Raw Data'!E387, 0)</f>
        <v>0</v>
      </c>
      <c r="S392">
        <f>IF(ISNUMBER('Raw Data'!C387), IF(_xlfn.XLOOKUP(SMALL('Raw Data'!C387:E387, 1), B392:D392, B392:D392, 0)&gt;0, SMALL('Raw Data'!C387:E387, 1), 0), 0)</f>
        <v>0</v>
      </c>
      <c r="T392">
        <f>IF(ISNUMBER('Raw Data'!C387), IF(_xlfn.XLOOKUP(SMALL('Raw Data'!C387:E387, 2), B392:D392, B392:D392, 0)&gt;0, SMALL('Raw Data'!C387:E387, 2), 0), 0)</f>
        <v>0</v>
      </c>
      <c r="U392">
        <f>IF(ISNUMBER('Raw Data'!C387), IF(_xlfn.XLOOKUP(SMALL('Raw Data'!C387:E387, 3), B392:D392, B392:D392, 0)&gt;0, SMALL('Raw Data'!C387:E387, 3), 0), 0)</f>
        <v>0</v>
      </c>
      <c r="V392">
        <f>IF(AND('Raw Data'!C387&lt;'Raw Data'!E387,'Raw Data'!O387&gt;'Raw Data'!P387),'Raw Data'!C387,IF(AND('Raw Data'!E387&lt;'Raw Data'!C387,'Raw Data'!P387&gt;'Raw Data'!O387),'Raw Data'!E387,0))</f>
        <v>0</v>
      </c>
      <c r="W392">
        <f>IF(AND('Raw Data'!C387&gt;'Raw Data'!E387,'Raw Data'!O387&gt;'Raw Data'!P387),'Raw Data'!C387,IF(AND('Raw Data'!E387&gt;'Raw Data'!C387,'Raw Data'!P387&gt;'Raw Data'!O387),'Raw Data'!E387,0))</f>
        <v>0</v>
      </c>
      <c r="X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Y392">
        <f>IF(AND('Raw Data'!D387&gt;4,'Raw Data'!O387&lt;'Raw Data'!P387),'Raw Data'!K387,IF(AND('Raw Data'!D387&gt;4,'Raw Data'!O387='Raw Data'!P387),0,IF('Raw Data'!O387='Raw Data'!P387,'Raw Data'!D387,0)))</f>
        <v>0</v>
      </c>
      <c r="Z392">
        <f>IF(AND('Raw Data'!D387&lt;4, 'Raw Data'!O387='Raw Data'!P387), 'Raw Data'!D387, 0)</f>
        <v>0</v>
      </c>
      <c r="AA392">
        <f t="shared" si="26"/>
        <v>0</v>
      </c>
      <c r="AB392">
        <f t="shared" si="27"/>
        <v>0</v>
      </c>
      <c r="AC392">
        <f t="shared" si="28"/>
        <v>0</v>
      </c>
    </row>
    <row r="393" spans="1:29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 'Raw Data'!O388&gt;'Raw Data'!P388), 'Raw Data'!C388, 0)</f>
        <v>0</v>
      </c>
      <c r="O393" t="b">
        <f>'Raw Data'!C388&lt;'Raw Data'!E388</f>
        <v>0</v>
      </c>
      <c r="P393">
        <f>IF(AND('Raw Data'!C388&gt;'Raw Data'!E388, 'Raw Data'!O388&gt;'Raw Data'!P388), 'Raw Data'!C388, 0)</f>
        <v>0</v>
      </c>
      <c r="Q393">
        <f>IF(AND('Raw Data'!C388&gt;'Raw Data'!E388, 'Raw Data'!O388&lt;'Raw Data'!P388), 'Raw Data'!E388, 0)</f>
        <v>0</v>
      </c>
      <c r="R393">
        <f>IF(AND('Raw Data'!C388&lt;'Raw Data'!E388, 'Raw Data'!O388&lt;'Raw Data'!P388), 'Raw Data'!E388, 0)</f>
        <v>0</v>
      </c>
      <c r="S393">
        <f>IF(ISNUMBER('Raw Data'!C388), IF(_xlfn.XLOOKUP(SMALL('Raw Data'!C388:E388, 1), B393:D393, B393:D393, 0)&gt;0, SMALL('Raw Data'!C388:E388, 1), 0), 0)</f>
        <v>0</v>
      </c>
      <c r="T393">
        <f>IF(ISNUMBER('Raw Data'!C388), IF(_xlfn.XLOOKUP(SMALL('Raw Data'!C388:E388, 2), B393:D393, B393:D393, 0)&gt;0, SMALL('Raw Data'!C388:E388, 2), 0), 0)</f>
        <v>0</v>
      </c>
      <c r="U393">
        <f>IF(ISNUMBER('Raw Data'!C388), IF(_xlfn.XLOOKUP(SMALL('Raw Data'!C388:E388, 3), B393:D393, B393:D393, 0)&gt;0, SMALL('Raw Data'!C388:E388, 3), 0), 0)</f>
        <v>0</v>
      </c>
      <c r="V393">
        <f>IF(AND('Raw Data'!C388&lt;'Raw Data'!E388,'Raw Data'!O388&gt;'Raw Data'!P388),'Raw Data'!C388,IF(AND('Raw Data'!E388&lt;'Raw Data'!C388,'Raw Data'!P388&gt;'Raw Data'!O388),'Raw Data'!E388,0))</f>
        <v>0</v>
      </c>
      <c r="W393">
        <f>IF(AND('Raw Data'!C388&gt;'Raw Data'!E388,'Raw Data'!O388&gt;'Raw Data'!P388),'Raw Data'!C388,IF(AND('Raw Data'!E388&gt;'Raw Data'!C388,'Raw Data'!P388&gt;'Raw Data'!O388),'Raw Data'!E388,0))</f>
        <v>0</v>
      </c>
      <c r="X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Y393">
        <f>IF(AND('Raw Data'!D388&gt;4,'Raw Data'!O388&lt;'Raw Data'!P388),'Raw Data'!K388,IF(AND('Raw Data'!D388&gt;4,'Raw Data'!O388='Raw Data'!P388),0,IF('Raw Data'!O388='Raw Data'!P388,'Raw Data'!D388,0)))</f>
        <v>0</v>
      </c>
      <c r="Z393">
        <f>IF(AND('Raw Data'!D388&lt;4, 'Raw Data'!O388='Raw Data'!P388), 'Raw Data'!D388, 0)</f>
        <v>0</v>
      </c>
      <c r="AA393">
        <f t="shared" si="26"/>
        <v>0</v>
      </c>
      <c r="AB393">
        <f t="shared" si="27"/>
        <v>0</v>
      </c>
      <c r="AC393">
        <f t="shared" si="28"/>
        <v>0</v>
      </c>
    </row>
    <row r="394" spans="1:29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 'Raw Data'!O389&gt;'Raw Data'!P389), 'Raw Data'!C389, 0)</f>
        <v>0</v>
      </c>
      <c r="O394" t="b">
        <f>'Raw Data'!C389&lt;'Raw Data'!E389</f>
        <v>0</v>
      </c>
      <c r="P394">
        <f>IF(AND('Raw Data'!C389&gt;'Raw Data'!E389, 'Raw Data'!O389&gt;'Raw Data'!P389), 'Raw Data'!C389, 0)</f>
        <v>0</v>
      </c>
      <c r="Q394">
        <f>IF(AND('Raw Data'!C389&gt;'Raw Data'!E389, 'Raw Data'!O389&lt;'Raw Data'!P389), 'Raw Data'!E389, 0)</f>
        <v>0</v>
      </c>
      <c r="R394">
        <f>IF(AND('Raw Data'!C389&lt;'Raw Data'!E389, 'Raw Data'!O389&lt;'Raw Data'!P389), 'Raw Data'!E389, 0)</f>
        <v>0</v>
      </c>
      <c r="S394">
        <f>IF(ISNUMBER('Raw Data'!C389), IF(_xlfn.XLOOKUP(SMALL('Raw Data'!C389:E389, 1), B394:D394, B394:D394, 0)&gt;0, SMALL('Raw Data'!C389:E389, 1), 0), 0)</f>
        <v>0</v>
      </c>
      <c r="T394">
        <f>IF(ISNUMBER('Raw Data'!C389), IF(_xlfn.XLOOKUP(SMALL('Raw Data'!C389:E389, 2), B394:D394, B394:D394, 0)&gt;0, SMALL('Raw Data'!C389:E389, 2), 0), 0)</f>
        <v>0</v>
      </c>
      <c r="U394">
        <f>IF(ISNUMBER('Raw Data'!C389), IF(_xlfn.XLOOKUP(SMALL('Raw Data'!C389:E389, 3), B394:D394, B394:D394, 0)&gt;0, SMALL('Raw Data'!C389:E389, 3), 0), 0)</f>
        <v>0</v>
      </c>
      <c r="V394">
        <f>IF(AND('Raw Data'!C389&lt;'Raw Data'!E389,'Raw Data'!O389&gt;'Raw Data'!P389),'Raw Data'!C389,IF(AND('Raw Data'!E389&lt;'Raw Data'!C389,'Raw Data'!P389&gt;'Raw Data'!O389),'Raw Data'!E389,0))</f>
        <v>0</v>
      </c>
      <c r="W394">
        <f>IF(AND('Raw Data'!C389&gt;'Raw Data'!E389,'Raw Data'!O389&gt;'Raw Data'!P389),'Raw Data'!C389,IF(AND('Raw Data'!E389&gt;'Raw Data'!C389,'Raw Data'!P389&gt;'Raw Data'!O389),'Raw Data'!E389,0))</f>
        <v>0</v>
      </c>
      <c r="X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Y394">
        <f>IF(AND('Raw Data'!D389&gt;4,'Raw Data'!O389&lt;'Raw Data'!P389),'Raw Data'!K389,IF(AND('Raw Data'!D389&gt;4,'Raw Data'!O389='Raw Data'!P389),0,IF('Raw Data'!O389='Raw Data'!P389,'Raw Data'!D389,0)))</f>
        <v>0</v>
      </c>
      <c r="Z394">
        <f>IF(AND('Raw Data'!D389&lt;4, 'Raw Data'!O389='Raw Data'!P389), 'Raw Data'!D389, 0)</f>
        <v>0</v>
      </c>
      <c r="AA394">
        <f t="shared" si="26"/>
        <v>0</v>
      </c>
      <c r="AB394">
        <f t="shared" si="27"/>
        <v>0</v>
      </c>
      <c r="AC394">
        <f t="shared" si="28"/>
        <v>0</v>
      </c>
    </row>
    <row r="395" spans="1:29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 'Raw Data'!O390&gt;'Raw Data'!P390), 'Raw Data'!C390, 0)</f>
        <v>0</v>
      </c>
      <c r="O395" t="b">
        <f>'Raw Data'!C390&lt;'Raw Data'!E390</f>
        <v>0</v>
      </c>
      <c r="P395">
        <f>IF(AND('Raw Data'!C390&gt;'Raw Data'!E390, 'Raw Data'!O390&gt;'Raw Data'!P390), 'Raw Data'!C390, 0)</f>
        <v>0</v>
      </c>
      <c r="Q395">
        <f>IF(AND('Raw Data'!C390&gt;'Raw Data'!E390, 'Raw Data'!O390&lt;'Raw Data'!P390), 'Raw Data'!E390, 0)</f>
        <v>0</v>
      </c>
      <c r="R395">
        <f>IF(AND('Raw Data'!C390&lt;'Raw Data'!E390, 'Raw Data'!O390&lt;'Raw Data'!P390), 'Raw Data'!E390, 0)</f>
        <v>0</v>
      </c>
      <c r="S395">
        <f>IF(ISNUMBER('Raw Data'!C390), IF(_xlfn.XLOOKUP(SMALL('Raw Data'!C390:E390, 1), B395:D395, B395:D395, 0)&gt;0, SMALL('Raw Data'!C390:E390, 1), 0), 0)</f>
        <v>0</v>
      </c>
      <c r="T395">
        <f>IF(ISNUMBER('Raw Data'!C390), IF(_xlfn.XLOOKUP(SMALL('Raw Data'!C390:E390, 2), B395:D395, B395:D395, 0)&gt;0, SMALL('Raw Data'!C390:E390, 2), 0), 0)</f>
        <v>0</v>
      </c>
      <c r="U395">
        <f>IF(ISNUMBER('Raw Data'!C390), IF(_xlfn.XLOOKUP(SMALL('Raw Data'!C390:E390, 3), B395:D395, B395:D395, 0)&gt;0, SMALL('Raw Data'!C390:E390, 3), 0), 0)</f>
        <v>0</v>
      </c>
      <c r="V395">
        <f>IF(AND('Raw Data'!C390&lt;'Raw Data'!E390,'Raw Data'!O390&gt;'Raw Data'!P390),'Raw Data'!C390,IF(AND('Raw Data'!E390&lt;'Raw Data'!C390,'Raw Data'!P390&gt;'Raw Data'!O390),'Raw Data'!E390,0))</f>
        <v>0</v>
      </c>
      <c r="W395">
        <f>IF(AND('Raw Data'!C390&gt;'Raw Data'!E390,'Raw Data'!O390&gt;'Raw Data'!P390),'Raw Data'!C390,IF(AND('Raw Data'!E390&gt;'Raw Data'!C390,'Raw Data'!P390&gt;'Raw Data'!O390),'Raw Data'!E390,0))</f>
        <v>0</v>
      </c>
      <c r="X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Y395">
        <f>IF(AND('Raw Data'!D390&gt;4,'Raw Data'!O390&lt;'Raw Data'!P390),'Raw Data'!K390,IF(AND('Raw Data'!D390&gt;4,'Raw Data'!O390='Raw Data'!P390),0,IF('Raw Data'!O390='Raw Data'!P390,'Raw Data'!D390,0)))</f>
        <v>0</v>
      </c>
      <c r="Z395">
        <f>IF(AND('Raw Data'!D390&lt;4, 'Raw Data'!O390='Raw Data'!P390), 'Raw Data'!D390, 0)</f>
        <v>0</v>
      </c>
      <c r="AA395">
        <f t="shared" si="26"/>
        <v>0</v>
      </c>
      <c r="AB395">
        <f t="shared" si="27"/>
        <v>0</v>
      </c>
      <c r="AC395">
        <f t="shared" si="28"/>
        <v>0</v>
      </c>
    </row>
    <row r="396" spans="1:29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 'Raw Data'!O391&gt;'Raw Data'!P391), 'Raw Data'!C391, 0)</f>
        <v>0</v>
      </c>
      <c r="O396" t="b">
        <f>'Raw Data'!C391&lt;'Raw Data'!E391</f>
        <v>0</v>
      </c>
      <c r="P396">
        <f>IF(AND('Raw Data'!C391&gt;'Raw Data'!E391, 'Raw Data'!O391&gt;'Raw Data'!P391), 'Raw Data'!C391, 0)</f>
        <v>0</v>
      </c>
      <c r="Q396">
        <f>IF(AND('Raw Data'!C391&gt;'Raw Data'!E391, 'Raw Data'!O391&lt;'Raw Data'!P391), 'Raw Data'!E391, 0)</f>
        <v>0</v>
      </c>
      <c r="R396">
        <f>IF(AND('Raw Data'!C391&lt;'Raw Data'!E391, 'Raw Data'!O391&lt;'Raw Data'!P391), 'Raw Data'!E391, 0)</f>
        <v>0</v>
      </c>
      <c r="S396">
        <f>IF(ISNUMBER('Raw Data'!C391), IF(_xlfn.XLOOKUP(SMALL('Raw Data'!C391:E391, 1), B396:D396, B396:D396, 0)&gt;0, SMALL('Raw Data'!C391:E391, 1), 0), 0)</f>
        <v>0</v>
      </c>
      <c r="T396">
        <f>IF(ISNUMBER('Raw Data'!C391), IF(_xlfn.XLOOKUP(SMALL('Raw Data'!C391:E391, 2), B396:D396, B396:D396, 0)&gt;0, SMALL('Raw Data'!C391:E391, 2), 0), 0)</f>
        <v>0</v>
      </c>
      <c r="U396">
        <f>IF(ISNUMBER('Raw Data'!C391), IF(_xlfn.XLOOKUP(SMALL('Raw Data'!C391:E391, 3), B396:D396, B396:D396, 0)&gt;0, SMALL('Raw Data'!C391:E391, 3), 0), 0)</f>
        <v>0</v>
      </c>
      <c r="V396">
        <f>IF(AND('Raw Data'!C391&lt;'Raw Data'!E391,'Raw Data'!O391&gt;'Raw Data'!P391),'Raw Data'!C391,IF(AND('Raw Data'!E391&lt;'Raw Data'!C391,'Raw Data'!P391&gt;'Raw Data'!O391),'Raw Data'!E391,0))</f>
        <v>0</v>
      </c>
      <c r="W396">
        <f>IF(AND('Raw Data'!C391&gt;'Raw Data'!E391,'Raw Data'!O391&gt;'Raw Data'!P391),'Raw Data'!C391,IF(AND('Raw Data'!E391&gt;'Raw Data'!C391,'Raw Data'!P391&gt;'Raw Data'!O391),'Raw Data'!E391,0))</f>
        <v>0</v>
      </c>
      <c r="X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Y396">
        <f>IF(AND('Raw Data'!D391&gt;4,'Raw Data'!O391&lt;'Raw Data'!P391),'Raw Data'!K391,IF(AND('Raw Data'!D391&gt;4,'Raw Data'!O391='Raw Data'!P391),0,IF('Raw Data'!O391='Raw Data'!P391,'Raw Data'!D391,0)))</f>
        <v>0</v>
      </c>
      <c r="Z396">
        <f>IF(AND('Raw Data'!D391&lt;4, 'Raw Data'!O391='Raw Data'!P391), 'Raw Data'!D391, 0)</f>
        <v>0</v>
      </c>
      <c r="AA396">
        <f t="shared" si="26"/>
        <v>0</v>
      </c>
      <c r="AB396">
        <f t="shared" si="27"/>
        <v>0</v>
      </c>
      <c r="AC396">
        <f t="shared" si="28"/>
        <v>0</v>
      </c>
    </row>
    <row r="397" spans="1:29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 'Raw Data'!O392&gt;'Raw Data'!P392), 'Raw Data'!C392, 0)</f>
        <v>0</v>
      </c>
      <c r="O397" t="b">
        <f>'Raw Data'!C392&lt;'Raw Data'!E392</f>
        <v>0</v>
      </c>
      <c r="P397">
        <f>IF(AND('Raw Data'!C392&gt;'Raw Data'!E392, 'Raw Data'!O392&gt;'Raw Data'!P392), 'Raw Data'!C392, 0)</f>
        <v>0</v>
      </c>
      <c r="Q397">
        <f>IF(AND('Raw Data'!C392&gt;'Raw Data'!E392, 'Raw Data'!O392&lt;'Raw Data'!P392), 'Raw Data'!E392, 0)</f>
        <v>0</v>
      </c>
      <c r="R397">
        <f>IF(AND('Raw Data'!C392&lt;'Raw Data'!E392, 'Raw Data'!O392&lt;'Raw Data'!P392), 'Raw Data'!E392, 0)</f>
        <v>0</v>
      </c>
      <c r="S397">
        <f>IF(ISNUMBER('Raw Data'!C392), IF(_xlfn.XLOOKUP(SMALL('Raw Data'!C392:E392, 1), B397:D397, B397:D397, 0)&gt;0, SMALL('Raw Data'!C392:E392, 1), 0), 0)</f>
        <v>0</v>
      </c>
      <c r="T397">
        <f>IF(ISNUMBER('Raw Data'!C392), IF(_xlfn.XLOOKUP(SMALL('Raw Data'!C392:E392, 2), B397:D397, B397:D397, 0)&gt;0, SMALL('Raw Data'!C392:E392, 2), 0), 0)</f>
        <v>0</v>
      </c>
      <c r="U397">
        <f>IF(ISNUMBER('Raw Data'!C392), IF(_xlfn.XLOOKUP(SMALL('Raw Data'!C392:E392, 3), B397:D397, B397:D397, 0)&gt;0, SMALL('Raw Data'!C392:E392, 3), 0), 0)</f>
        <v>0</v>
      </c>
      <c r="V397">
        <f>IF(AND('Raw Data'!C392&lt;'Raw Data'!E392,'Raw Data'!O392&gt;'Raw Data'!P392),'Raw Data'!C392,IF(AND('Raw Data'!E392&lt;'Raw Data'!C392,'Raw Data'!P392&gt;'Raw Data'!O392),'Raw Data'!E392,0))</f>
        <v>0</v>
      </c>
      <c r="W397">
        <f>IF(AND('Raw Data'!C392&gt;'Raw Data'!E392,'Raw Data'!O392&gt;'Raw Data'!P392),'Raw Data'!C392,IF(AND('Raw Data'!E392&gt;'Raw Data'!C392,'Raw Data'!P392&gt;'Raw Data'!O392),'Raw Data'!E392,0))</f>
        <v>0</v>
      </c>
      <c r="X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Y397">
        <f>IF(AND('Raw Data'!D392&gt;4,'Raw Data'!O392&lt;'Raw Data'!P392),'Raw Data'!K392,IF(AND('Raw Data'!D392&gt;4,'Raw Data'!O392='Raw Data'!P392),0,IF('Raw Data'!O392='Raw Data'!P392,'Raw Data'!D392,0)))</f>
        <v>0</v>
      </c>
      <c r="Z397">
        <f>IF(AND('Raw Data'!D392&lt;4, 'Raw Data'!O392='Raw Data'!P392), 'Raw Data'!D392, 0)</f>
        <v>0</v>
      </c>
      <c r="AA397">
        <f t="shared" si="26"/>
        <v>0</v>
      </c>
      <c r="AB397">
        <f t="shared" si="27"/>
        <v>0</v>
      </c>
      <c r="AC397">
        <f t="shared" si="28"/>
        <v>0</v>
      </c>
    </row>
    <row r="398" spans="1:29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 'Raw Data'!O393&gt;'Raw Data'!P393), 'Raw Data'!C393, 0)</f>
        <v>0</v>
      </c>
      <c r="O398" t="b">
        <f>'Raw Data'!C393&lt;'Raw Data'!E393</f>
        <v>0</v>
      </c>
      <c r="P398">
        <f>IF(AND('Raw Data'!C393&gt;'Raw Data'!E393, 'Raw Data'!O393&gt;'Raw Data'!P393), 'Raw Data'!C393, 0)</f>
        <v>0</v>
      </c>
      <c r="Q398">
        <f>IF(AND('Raw Data'!C393&gt;'Raw Data'!E393, 'Raw Data'!O393&lt;'Raw Data'!P393), 'Raw Data'!E393, 0)</f>
        <v>0</v>
      </c>
      <c r="R398">
        <f>IF(AND('Raw Data'!C393&lt;'Raw Data'!E393, 'Raw Data'!O393&lt;'Raw Data'!P393), 'Raw Data'!E393, 0)</f>
        <v>0</v>
      </c>
      <c r="S398">
        <f>IF(ISNUMBER('Raw Data'!C393), IF(_xlfn.XLOOKUP(SMALL('Raw Data'!C393:E393, 1), B398:D398, B398:D398, 0)&gt;0, SMALL('Raw Data'!C393:E393, 1), 0), 0)</f>
        <v>0</v>
      </c>
      <c r="T398">
        <f>IF(ISNUMBER('Raw Data'!C393), IF(_xlfn.XLOOKUP(SMALL('Raw Data'!C393:E393, 2), B398:D398, B398:D398, 0)&gt;0, SMALL('Raw Data'!C393:E393, 2), 0), 0)</f>
        <v>0</v>
      </c>
      <c r="U398">
        <f>IF(ISNUMBER('Raw Data'!C393), IF(_xlfn.XLOOKUP(SMALL('Raw Data'!C393:E393, 3), B398:D398, B398:D398, 0)&gt;0, SMALL('Raw Data'!C393:E393, 3), 0), 0)</f>
        <v>0</v>
      </c>
      <c r="V398">
        <f>IF(AND('Raw Data'!C393&lt;'Raw Data'!E393,'Raw Data'!O393&gt;'Raw Data'!P393),'Raw Data'!C393,IF(AND('Raw Data'!E393&lt;'Raw Data'!C393,'Raw Data'!P393&gt;'Raw Data'!O393),'Raw Data'!E393,0))</f>
        <v>0</v>
      </c>
      <c r="W398">
        <f>IF(AND('Raw Data'!C393&gt;'Raw Data'!E393,'Raw Data'!O393&gt;'Raw Data'!P393),'Raw Data'!C393,IF(AND('Raw Data'!E393&gt;'Raw Data'!C393,'Raw Data'!P393&gt;'Raw Data'!O393),'Raw Data'!E393,0))</f>
        <v>0</v>
      </c>
      <c r="X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Y398">
        <f>IF(AND('Raw Data'!D393&gt;4,'Raw Data'!O393&lt;'Raw Data'!P393),'Raw Data'!K393,IF(AND('Raw Data'!D393&gt;4,'Raw Data'!O393='Raw Data'!P393),0,IF('Raw Data'!O393='Raw Data'!P393,'Raw Data'!D393,0)))</f>
        <v>0</v>
      </c>
      <c r="Z398">
        <f>IF(AND('Raw Data'!D393&lt;4, 'Raw Data'!O393='Raw Data'!P393), 'Raw Data'!D393, 0)</f>
        <v>0</v>
      </c>
      <c r="AA398">
        <f t="shared" si="26"/>
        <v>0</v>
      </c>
      <c r="AB398">
        <f t="shared" si="27"/>
        <v>0</v>
      </c>
      <c r="AC398">
        <f t="shared" si="28"/>
        <v>0</v>
      </c>
    </row>
    <row r="399" spans="1:29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 'Raw Data'!O394&gt;'Raw Data'!P394), 'Raw Data'!C394, 0)</f>
        <v>0</v>
      </c>
      <c r="O399" t="b">
        <f>'Raw Data'!C394&lt;'Raw Data'!E394</f>
        <v>0</v>
      </c>
      <c r="P399">
        <f>IF(AND('Raw Data'!C394&gt;'Raw Data'!E394, 'Raw Data'!O394&gt;'Raw Data'!P394), 'Raw Data'!C394, 0)</f>
        <v>0</v>
      </c>
      <c r="Q399">
        <f>IF(AND('Raw Data'!C394&gt;'Raw Data'!E394, 'Raw Data'!O394&lt;'Raw Data'!P394), 'Raw Data'!E394, 0)</f>
        <v>0</v>
      </c>
      <c r="R399">
        <f>IF(AND('Raw Data'!C394&lt;'Raw Data'!E394, 'Raw Data'!O394&lt;'Raw Data'!P394), 'Raw Data'!E394, 0)</f>
        <v>0</v>
      </c>
      <c r="S399">
        <f>IF(ISNUMBER('Raw Data'!C394), IF(_xlfn.XLOOKUP(SMALL('Raw Data'!C394:E394, 1), B399:D399, B399:D399, 0)&gt;0, SMALL('Raw Data'!C394:E394, 1), 0), 0)</f>
        <v>0</v>
      </c>
      <c r="T399">
        <f>IF(ISNUMBER('Raw Data'!C394), IF(_xlfn.XLOOKUP(SMALL('Raw Data'!C394:E394, 2), B399:D399, B399:D399, 0)&gt;0, SMALL('Raw Data'!C394:E394, 2), 0), 0)</f>
        <v>0</v>
      </c>
      <c r="U399">
        <f>IF(ISNUMBER('Raw Data'!C394), IF(_xlfn.XLOOKUP(SMALL('Raw Data'!C394:E394, 3), B399:D399, B399:D399, 0)&gt;0, SMALL('Raw Data'!C394:E394, 3), 0), 0)</f>
        <v>0</v>
      </c>
      <c r="V399">
        <f>IF(AND('Raw Data'!C394&lt;'Raw Data'!E394,'Raw Data'!O394&gt;'Raw Data'!P394),'Raw Data'!C394,IF(AND('Raw Data'!E394&lt;'Raw Data'!C394,'Raw Data'!P394&gt;'Raw Data'!O394),'Raw Data'!E394,0))</f>
        <v>0</v>
      </c>
      <c r="W399">
        <f>IF(AND('Raw Data'!C394&gt;'Raw Data'!E394,'Raw Data'!O394&gt;'Raw Data'!P394),'Raw Data'!C394,IF(AND('Raw Data'!E394&gt;'Raw Data'!C394,'Raw Data'!P394&gt;'Raw Data'!O394),'Raw Data'!E394,0))</f>
        <v>0</v>
      </c>
      <c r="X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Y399">
        <f>IF(AND('Raw Data'!D394&gt;4,'Raw Data'!O394&lt;'Raw Data'!P394),'Raw Data'!K394,IF(AND('Raw Data'!D394&gt;4,'Raw Data'!O394='Raw Data'!P394),0,IF('Raw Data'!O394='Raw Data'!P394,'Raw Data'!D394,0)))</f>
        <v>0</v>
      </c>
      <c r="Z399">
        <f>IF(AND('Raw Data'!D394&lt;4, 'Raw Data'!O394='Raw Data'!P394), 'Raw Data'!D394, 0)</f>
        <v>0</v>
      </c>
      <c r="AA399">
        <f t="shared" si="26"/>
        <v>0</v>
      </c>
      <c r="AB399">
        <f t="shared" si="27"/>
        <v>0</v>
      </c>
      <c r="AC399">
        <f t="shared" si="28"/>
        <v>0</v>
      </c>
    </row>
    <row r="400" spans="1:29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 'Raw Data'!O395&gt;'Raw Data'!P395), 'Raw Data'!C395, 0)</f>
        <v>0</v>
      </c>
      <c r="O400" t="b">
        <f>'Raw Data'!C395&lt;'Raw Data'!E395</f>
        <v>0</v>
      </c>
      <c r="P400">
        <f>IF(AND('Raw Data'!C395&gt;'Raw Data'!E395, 'Raw Data'!O395&gt;'Raw Data'!P395), 'Raw Data'!C395, 0)</f>
        <v>0</v>
      </c>
      <c r="Q400">
        <f>IF(AND('Raw Data'!C395&gt;'Raw Data'!E395, 'Raw Data'!O395&lt;'Raw Data'!P395), 'Raw Data'!E395, 0)</f>
        <v>0</v>
      </c>
      <c r="R400">
        <f>IF(AND('Raw Data'!C395&lt;'Raw Data'!E395, 'Raw Data'!O395&lt;'Raw Data'!P395), 'Raw Data'!E395, 0)</f>
        <v>0</v>
      </c>
      <c r="S400">
        <f>IF(ISNUMBER('Raw Data'!C395), IF(_xlfn.XLOOKUP(SMALL('Raw Data'!C395:E395, 1), B400:D400, B400:D400, 0)&gt;0, SMALL('Raw Data'!C395:E395, 1), 0), 0)</f>
        <v>0</v>
      </c>
      <c r="T400">
        <f>IF(ISNUMBER('Raw Data'!C395), IF(_xlfn.XLOOKUP(SMALL('Raw Data'!C395:E395, 2), B400:D400, B400:D400, 0)&gt;0, SMALL('Raw Data'!C395:E395, 2), 0), 0)</f>
        <v>0</v>
      </c>
      <c r="U400">
        <f>IF(ISNUMBER('Raw Data'!C395), IF(_xlfn.XLOOKUP(SMALL('Raw Data'!C395:E395, 3), B400:D400, B400:D400, 0)&gt;0, SMALL('Raw Data'!C395:E395, 3), 0), 0)</f>
        <v>0</v>
      </c>
      <c r="V400">
        <f>IF(AND('Raw Data'!C395&lt;'Raw Data'!E395,'Raw Data'!O395&gt;'Raw Data'!P395),'Raw Data'!C395,IF(AND('Raw Data'!E395&lt;'Raw Data'!C395,'Raw Data'!P395&gt;'Raw Data'!O395),'Raw Data'!E395,0))</f>
        <v>0</v>
      </c>
      <c r="W400">
        <f>IF(AND('Raw Data'!C395&gt;'Raw Data'!E395,'Raw Data'!O395&gt;'Raw Data'!P395),'Raw Data'!C395,IF(AND('Raw Data'!E395&gt;'Raw Data'!C395,'Raw Data'!P395&gt;'Raw Data'!O395),'Raw Data'!E395,0))</f>
        <v>0</v>
      </c>
      <c r="X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Y400">
        <f>IF(AND('Raw Data'!D395&gt;4,'Raw Data'!O395&lt;'Raw Data'!P395),'Raw Data'!K395,IF(AND('Raw Data'!D395&gt;4,'Raw Data'!O395='Raw Data'!P395),0,IF('Raw Data'!O395='Raw Data'!P395,'Raw Data'!D395,0)))</f>
        <v>0</v>
      </c>
      <c r="Z400">
        <f>IF(AND('Raw Data'!D395&lt;4, 'Raw Data'!O395='Raw Data'!P395), 'Raw Data'!D395, 0)</f>
        <v>0</v>
      </c>
      <c r="AA400">
        <f t="shared" si="26"/>
        <v>0</v>
      </c>
      <c r="AB400">
        <f t="shared" si="27"/>
        <v>0</v>
      </c>
      <c r="AC400">
        <f t="shared" si="28"/>
        <v>0</v>
      </c>
    </row>
    <row r="401" spans="1:29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 'Raw Data'!O396&gt;'Raw Data'!P396), 'Raw Data'!C396, 0)</f>
        <v>0</v>
      </c>
      <c r="O401" t="b">
        <f>'Raw Data'!C396&lt;'Raw Data'!E396</f>
        <v>0</v>
      </c>
      <c r="P401">
        <f>IF(AND('Raw Data'!C396&gt;'Raw Data'!E396, 'Raw Data'!O396&gt;'Raw Data'!P396), 'Raw Data'!C396, 0)</f>
        <v>0</v>
      </c>
      <c r="Q401">
        <f>IF(AND('Raw Data'!C396&gt;'Raw Data'!E396, 'Raw Data'!O396&lt;'Raw Data'!P396), 'Raw Data'!E396, 0)</f>
        <v>0</v>
      </c>
      <c r="R401">
        <f>IF(AND('Raw Data'!C396&lt;'Raw Data'!E396, 'Raw Data'!O396&lt;'Raw Data'!P396), 'Raw Data'!E396, 0)</f>
        <v>0</v>
      </c>
      <c r="S401">
        <f>IF(ISNUMBER('Raw Data'!C396), IF(_xlfn.XLOOKUP(SMALL('Raw Data'!C396:E396, 1), B401:D401, B401:D401, 0)&gt;0, SMALL('Raw Data'!C396:E396, 1), 0), 0)</f>
        <v>0</v>
      </c>
      <c r="T401">
        <f>IF(ISNUMBER('Raw Data'!C396), IF(_xlfn.XLOOKUP(SMALL('Raw Data'!C396:E396, 2), B401:D401, B401:D401, 0)&gt;0, SMALL('Raw Data'!C396:E396, 2), 0), 0)</f>
        <v>0</v>
      </c>
      <c r="U401">
        <f>IF(ISNUMBER('Raw Data'!C396), IF(_xlfn.XLOOKUP(SMALL('Raw Data'!C396:E396, 3), B401:D401, B401:D401, 0)&gt;0, SMALL('Raw Data'!C396:E396, 3), 0), 0)</f>
        <v>0</v>
      </c>
      <c r="V401">
        <f>IF(AND('Raw Data'!C396&lt;'Raw Data'!E396,'Raw Data'!O396&gt;'Raw Data'!P396),'Raw Data'!C396,IF(AND('Raw Data'!E396&lt;'Raw Data'!C396,'Raw Data'!P396&gt;'Raw Data'!O396),'Raw Data'!E396,0))</f>
        <v>0</v>
      </c>
      <c r="W401">
        <f>IF(AND('Raw Data'!C396&gt;'Raw Data'!E396,'Raw Data'!O396&gt;'Raw Data'!P396),'Raw Data'!C396,IF(AND('Raw Data'!E396&gt;'Raw Data'!C396,'Raw Data'!P396&gt;'Raw Data'!O396),'Raw Data'!E396,0))</f>
        <v>0</v>
      </c>
      <c r="X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Y401">
        <f>IF(AND('Raw Data'!D396&gt;4,'Raw Data'!O396&lt;'Raw Data'!P396),'Raw Data'!K396,IF(AND('Raw Data'!D396&gt;4,'Raw Data'!O396='Raw Data'!P396),0,IF('Raw Data'!O396='Raw Data'!P396,'Raw Data'!D396,0)))</f>
        <v>0</v>
      </c>
      <c r="Z401">
        <f>IF(AND('Raw Data'!D396&lt;4, 'Raw Data'!O396='Raw Data'!P396), 'Raw Data'!D396, 0)</f>
        <v>0</v>
      </c>
      <c r="AA401">
        <f t="shared" si="26"/>
        <v>0</v>
      </c>
      <c r="AB401">
        <f t="shared" si="27"/>
        <v>0</v>
      </c>
      <c r="AC401">
        <f t="shared" si="28"/>
        <v>0</v>
      </c>
    </row>
    <row r="402" spans="1:29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 'Raw Data'!O397&gt;'Raw Data'!P397), 'Raw Data'!C397, 0)</f>
        <v>0</v>
      </c>
      <c r="O402" t="b">
        <f>'Raw Data'!C397&lt;'Raw Data'!E397</f>
        <v>0</v>
      </c>
      <c r="P402">
        <f>IF(AND('Raw Data'!C397&gt;'Raw Data'!E397, 'Raw Data'!O397&gt;'Raw Data'!P397), 'Raw Data'!C397, 0)</f>
        <v>0</v>
      </c>
      <c r="Q402">
        <f>IF(AND('Raw Data'!C397&gt;'Raw Data'!E397, 'Raw Data'!O397&lt;'Raw Data'!P397), 'Raw Data'!E397, 0)</f>
        <v>0</v>
      </c>
      <c r="R402">
        <f>IF(AND('Raw Data'!C397&lt;'Raw Data'!E397, 'Raw Data'!O397&lt;'Raw Data'!P397), 'Raw Data'!E397, 0)</f>
        <v>0</v>
      </c>
      <c r="S402">
        <f>IF(ISNUMBER('Raw Data'!C397), IF(_xlfn.XLOOKUP(SMALL('Raw Data'!C397:E397, 1), B402:D402, B402:D402, 0)&gt;0, SMALL('Raw Data'!C397:E397, 1), 0), 0)</f>
        <v>0</v>
      </c>
      <c r="T402">
        <f>IF(ISNUMBER('Raw Data'!C397), IF(_xlfn.XLOOKUP(SMALL('Raw Data'!C397:E397, 2), B402:D402, B402:D402, 0)&gt;0, SMALL('Raw Data'!C397:E397, 2), 0), 0)</f>
        <v>0</v>
      </c>
      <c r="U402">
        <f>IF(ISNUMBER('Raw Data'!C397), IF(_xlfn.XLOOKUP(SMALL('Raw Data'!C397:E397, 3), B402:D402, B402:D402, 0)&gt;0, SMALL('Raw Data'!C397:E397, 3), 0), 0)</f>
        <v>0</v>
      </c>
      <c r="V402">
        <f>IF(AND('Raw Data'!C397&lt;'Raw Data'!E397,'Raw Data'!O397&gt;'Raw Data'!P397),'Raw Data'!C397,IF(AND('Raw Data'!E397&lt;'Raw Data'!C397,'Raw Data'!P397&gt;'Raw Data'!O397),'Raw Data'!E397,0))</f>
        <v>0</v>
      </c>
      <c r="W402">
        <f>IF(AND('Raw Data'!C397&gt;'Raw Data'!E397,'Raw Data'!O397&gt;'Raw Data'!P397),'Raw Data'!C397,IF(AND('Raw Data'!E397&gt;'Raw Data'!C397,'Raw Data'!P397&gt;'Raw Data'!O397),'Raw Data'!E397,0))</f>
        <v>0</v>
      </c>
      <c r="X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Y402">
        <f>IF(AND('Raw Data'!D397&gt;4,'Raw Data'!O397&lt;'Raw Data'!P397),'Raw Data'!K397,IF(AND('Raw Data'!D397&gt;4,'Raw Data'!O397='Raw Data'!P397),0,IF('Raw Data'!O397='Raw Data'!P397,'Raw Data'!D397,0)))</f>
        <v>0</v>
      </c>
      <c r="Z402">
        <f>IF(AND('Raw Data'!D397&lt;4, 'Raw Data'!O397='Raw Data'!P397), 'Raw Data'!D397, 0)</f>
        <v>0</v>
      </c>
      <c r="AA402">
        <f t="shared" si="26"/>
        <v>0</v>
      </c>
      <c r="AB402">
        <f t="shared" si="27"/>
        <v>0</v>
      </c>
      <c r="AC402">
        <f t="shared" si="28"/>
        <v>0</v>
      </c>
    </row>
    <row r="403" spans="1:29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 'Raw Data'!O398&gt;'Raw Data'!P398), 'Raw Data'!C398, 0)</f>
        <v>0</v>
      </c>
      <c r="O403" t="b">
        <f>'Raw Data'!C398&lt;'Raw Data'!E398</f>
        <v>0</v>
      </c>
      <c r="P403">
        <f>IF(AND('Raw Data'!C398&gt;'Raw Data'!E398, 'Raw Data'!O398&gt;'Raw Data'!P398), 'Raw Data'!C398, 0)</f>
        <v>0</v>
      </c>
      <c r="Q403">
        <f>IF(AND('Raw Data'!C398&gt;'Raw Data'!E398, 'Raw Data'!O398&lt;'Raw Data'!P398), 'Raw Data'!E398, 0)</f>
        <v>0</v>
      </c>
      <c r="R403">
        <f>IF(AND('Raw Data'!C398&lt;'Raw Data'!E398, 'Raw Data'!O398&lt;'Raw Data'!P398), 'Raw Data'!E398, 0)</f>
        <v>0</v>
      </c>
      <c r="S403">
        <f>IF(ISNUMBER('Raw Data'!C398), IF(_xlfn.XLOOKUP(SMALL('Raw Data'!C398:E398, 1), B403:D403, B403:D403, 0)&gt;0, SMALL('Raw Data'!C398:E398, 1), 0), 0)</f>
        <v>0</v>
      </c>
      <c r="T403">
        <f>IF(ISNUMBER('Raw Data'!C398), IF(_xlfn.XLOOKUP(SMALL('Raw Data'!C398:E398, 2), B403:D403, B403:D403, 0)&gt;0, SMALL('Raw Data'!C398:E398, 2), 0), 0)</f>
        <v>0</v>
      </c>
      <c r="U403">
        <f>IF(ISNUMBER('Raw Data'!C398), IF(_xlfn.XLOOKUP(SMALL('Raw Data'!C398:E398, 3), B403:D403, B403:D403, 0)&gt;0, SMALL('Raw Data'!C398:E398, 3), 0), 0)</f>
        <v>0</v>
      </c>
      <c r="V403">
        <f>IF(AND('Raw Data'!C398&lt;'Raw Data'!E398,'Raw Data'!O398&gt;'Raw Data'!P398),'Raw Data'!C398,IF(AND('Raw Data'!E398&lt;'Raw Data'!C398,'Raw Data'!P398&gt;'Raw Data'!O398),'Raw Data'!E398,0))</f>
        <v>0</v>
      </c>
      <c r="W403">
        <f>IF(AND('Raw Data'!C398&gt;'Raw Data'!E398,'Raw Data'!O398&gt;'Raw Data'!P398),'Raw Data'!C398,IF(AND('Raw Data'!E398&gt;'Raw Data'!C398,'Raw Data'!P398&gt;'Raw Data'!O398),'Raw Data'!E398,0))</f>
        <v>0</v>
      </c>
      <c r="X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Y403">
        <f>IF(AND('Raw Data'!D398&gt;4,'Raw Data'!O398&lt;'Raw Data'!P398),'Raw Data'!K398,IF(AND('Raw Data'!D398&gt;4,'Raw Data'!O398='Raw Data'!P398),0,IF('Raw Data'!O398='Raw Data'!P398,'Raw Data'!D398,0)))</f>
        <v>0</v>
      </c>
      <c r="Z403">
        <f>IF(AND('Raw Data'!D398&lt;4, 'Raw Data'!O398='Raw Data'!P398), 'Raw Data'!D398, 0)</f>
        <v>0</v>
      </c>
      <c r="AA403">
        <f t="shared" si="26"/>
        <v>0</v>
      </c>
      <c r="AB403">
        <f t="shared" si="27"/>
        <v>0</v>
      </c>
      <c r="AC403">
        <f t="shared" si="28"/>
        <v>0</v>
      </c>
    </row>
    <row r="404" spans="1:29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 'Raw Data'!O399&gt;'Raw Data'!P399), 'Raw Data'!C399, 0)</f>
        <v>0</v>
      </c>
      <c r="O404" t="b">
        <f>'Raw Data'!C399&lt;'Raw Data'!E399</f>
        <v>0</v>
      </c>
      <c r="P404">
        <f>IF(AND('Raw Data'!C399&gt;'Raw Data'!E399, 'Raw Data'!O399&gt;'Raw Data'!P399), 'Raw Data'!C399, 0)</f>
        <v>0</v>
      </c>
      <c r="Q404">
        <f>IF(AND('Raw Data'!C399&gt;'Raw Data'!E399, 'Raw Data'!O399&lt;'Raw Data'!P399), 'Raw Data'!E399, 0)</f>
        <v>0</v>
      </c>
      <c r="R404">
        <f>IF(AND('Raw Data'!C399&lt;'Raw Data'!E399, 'Raw Data'!O399&lt;'Raw Data'!P399), 'Raw Data'!E399, 0)</f>
        <v>0</v>
      </c>
      <c r="S404">
        <f>IF(ISNUMBER('Raw Data'!C399), IF(_xlfn.XLOOKUP(SMALL('Raw Data'!C399:E399, 1), B404:D404, B404:D404, 0)&gt;0, SMALL('Raw Data'!C399:E399, 1), 0), 0)</f>
        <v>0</v>
      </c>
      <c r="T404">
        <f>IF(ISNUMBER('Raw Data'!C399), IF(_xlfn.XLOOKUP(SMALL('Raw Data'!C399:E399, 2), B404:D404, B404:D404, 0)&gt;0, SMALL('Raw Data'!C399:E399, 2), 0), 0)</f>
        <v>0</v>
      </c>
      <c r="U404">
        <f>IF(ISNUMBER('Raw Data'!C399), IF(_xlfn.XLOOKUP(SMALL('Raw Data'!C399:E399, 3), B404:D404, B404:D404, 0)&gt;0, SMALL('Raw Data'!C399:E399, 3), 0), 0)</f>
        <v>0</v>
      </c>
      <c r="V404">
        <f>IF(AND('Raw Data'!C399&lt;'Raw Data'!E399,'Raw Data'!O399&gt;'Raw Data'!P399),'Raw Data'!C399,IF(AND('Raw Data'!E399&lt;'Raw Data'!C399,'Raw Data'!P399&gt;'Raw Data'!O399),'Raw Data'!E399,0))</f>
        <v>0</v>
      </c>
      <c r="W404">
        <f>IF(AND('Raw Data'!C399&gt;'Raw Data'!E399,'Raw Data'!O399&gt;'Raw Data'!P399),'Raw Data'!C399,IF(AND('Raw Data'!E399&gt;'Raw Data'!C399,'Raw Data'!P399&gt;'Raw Data'!O399),'Raw Data'!E399,0))</f>
        <v>0</v>
      </c>
      <c r="X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Y404">
        <f>IF(AND('Raw Data'!D399&gt;4,'Raw Data'!O399&lt;'Raw Data'!P399),'Raw Data'!K399,IF(AND('Raw Data'!D399&gt;4,'Raw Data'!O399='Raw Data'!P399),0,IF('Raw Data'!O399='Raw Data'!P399,'Raw Data'!D399,0)))</f>
        <v>0</v>
      </c>
      <c r="Z404">
        <f>IF(AND('Raw Data'!D399&lt;4, 'Raw Data'!O399='Raw Data'!P399), 'Raw Data'!D399, 0)</f>
        <v>0</v>
      </c>
      <c r="AA404">
        <f t="shared" si="26"/>
        <v>0</v>
      </c>
      <c r="AB404">
        <f t="shared" si="27"/>
        <v>0</v>
      </c>
      <c r="AC404">
        <f t="shared" si="28"/>
        <v>0</v>
      </c>
    </row>
    <row r="405" spans="1:29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 'Raw Data'!O400&gt;'Raw Data'!P400), 'Raw Data'!C400, 0)</f>
        <v>0</v>
      </c>
      <c r="O405" t="b">
        <f>'Raw Data'!C400&lt;'Raw Data'!E400</f>
        <v>0</v>
      </c>
      <c r="P405">
        <f>IF(AND('Raw Data'!C400&gt;'Raw Data'!E400, 'Raw Data'!O400&gt;'Raw Data'!P400), 'Raw Data'!C400, 0)</f>
        <v>0</v>
      </c>
      <c r="Q405">
        <f>IF(AND('Raw Data'!C400&gt;'Raw Data'!E400, 'Raw Data'!O400&lt;'Raw Data'!P400), 'Raw Data'!E400, 0)</f>
        <v>0</v>
      </c>
      <c r="R405">
        <f>IF(AND('Raw Data'!C400&lt;'Raw Data'!E400, 'Raw Data'!O400&lt;'Raw Data'!P400), 'Raw Data'!E400, 0)</f>
        <v>0</v>
      </c>
      <c r="S405">
        <f>IF(ISNUMBER('Raw Data'!C400), IF(_xlfn.XLOOKUP(SMALL('Raw Data'!C400:E400, 1), B405:D405, B405:D405, 0)&gt;0, SMALL('Raw Data'!C400:E400, 1), 0), 0)</f>
        <v>0</v>
      </c>
      <c r="T405">
        <f>IF(ISNUMBER('Raw Data'!C400), IF(_xlfn.XLOOKUP(SMALL('Raw Data'!C400:E400, 2), B405:D405, B405:D405, 0)&gt;0, SMALL('Raw Data'!C400:E400, 2), 0), 0)</f>
        <v>0</v>
      </c>
      <c r="U405">
        <f>IF(ISNUMBER('Raw Data'!C400), IF(_xlfn.XLOOKUP(SMALL('Raw Data'!C400:E400, 3), B405:D405, B405:D405, 0)&gt;0, SMALL('Raw Data'!C400:E400, 3), 0), 0)</f>
        <v>0</v>
      </c>
      <c r="V405">
        <f>IF(AND('Raw Data'!C400&lt;'Raw Data'!E400,'Raw Data'!O400&gt;'Raw Data'!P400),'Raw Data'!C400,IF(AND('Raw Data'!E400&lt;'Raw Data'!C400,'Raw Data'!P400&gt;'Raw Data'!O400),'Raw Data'!E400,0))</f>
        <v>0</v>
      </c>
      <c r="W405">
        <f>IF(AND('Raw Data'!C400&gt;'Raw Data'!E400,'Raw Data'!O400&gt;'Raw Data'!P400),'Raw Data'!C400,IF(AND('Raw Data'!E400&gt;'Raw Data'!C400,'Raw Data'!P400&gt;'Raw Data'!O400),'Raw Data'!E400,0))</f>
        <v>0</v>
      </c>
      <c r="X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Y405">
        <f>IF(AND('Raw Data'!D400&gt;4,'Raw Data'!O400&lt;'Raw Data'!P400),'Raw Data'!K400,IF(AND('Raw Data'!D400&gt;4,'Raw Data'!O400='Raw Data'!P400),0,IF('Raw Data'!O400='Raw Data'!P400,'Raw Data'!D400,0)))</f>
        <v>0</v>
      </c>
      <c r="Z405">
        <f>IF(AND('Raw Data'!D400&lt;4, 'Raw Data'!O400='Raw Data'!P400), 'Raw Data'!D400, 0)</f>
        <v>0</v>
      </c>
      <c r="AA405">
        <f t="shared" si="26"/>
        <v>0</v>
      </c>
      <c r="AB405">
        <f t="shared" si="27"/>
        <v>0</v>
      </c>
      <c r="AC405">
        <f t="shared" si="28"/>
        <v>0</v>
      </c>
    </row>
    <row r="406" spans="1:29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 'Raw Data'!O401&gt;'Raw Data'!P401), 'Raw Data'!C401, 0)</f>
        <v>0</v>
      </c>
      <c r="O406" t="b">
        <f>'Raw Data'!C401&lt;'Raw Data'!E401</f>
        <v>0</v>
      </c>
      <c r="P406">
        <f>IF(AND('Raw Data'!C401&gt;'Raw Data'!E401, 'Raw Data'!O401&gt;'Raw Data'!P401), 'Raw Data'!C401, 0)</f>
        <v>0</v>
      </c>
      <c r="Q406">
        <f>IF(AND('Raw Data'!C401&gt;'Raw Data'!E401, 'Raw Data'!O401&lt;'Raw Data'!P401), 'Raw Data'!E401, 0)</f>
        <v>0</v>
      </c>
      <c r="R406">
        <f>IF(AND('Raw Data'!C401&lt;'Raw Data'!E401, 'Raw Data'!O401&lt;'Raw Data'!P401), 'Raw Data'!E401, 0)</f>
        <v>0</v>
      </c>
      <c r="S406">
        <f>IF(ISNUMBER('Raw Data'!C401), IF(_xlfn.XLOOKUP(SMALL('Raw Data'!C401:E401, 1), B406:D406, B406:D406, 0)&gt;0, SMALL('Raw Data'!C401:E401, 1), 0), 0)</f>
        <v>0</v>
      </c>
      <c r="T406">
        <f>IF(ISNUMBER('Raw Data'!C401), IF(_xlfn.XLOOKUP(SMALL('Raw Data'!C401:E401, 2), B406:D406, B406:D406, 0)&gt;0, SMALL('Raw Data'!C401:E401, 2), 0), 0)</f>
        <v>0</v>
      </c>
      <c r="U406">
        <f>IF(ISNUMBER('Raw Data'!C401), IF(_xlfn.XLOOKUP(SMALL('Raw Data'!C401:E401, 3), B406:D406, B406:D406, 0)&gt;0, SMALL('Raw Data'!C401:E401, 3), 0), 0)</f>
        <v>0</v>
      </c>
      <c r="V406">
        <f>IF(AND('Raw Data'!C401&lt;'Raw Data'!E401,'Raw Data'!O401&gt;'Raw Data'!P401),'Raw Data'!C401,IF(AND('Raw Data'!E401&lt;'Raw Data'!C401,'Raw Data'!P401&gt;'Raw Data'!O401),'Raw Data'!E401,0))</f>
        <v>0</v>
      </c>
      <c r="W406">
        <f>IF(AND('Raw Data'!C401&gt;'Raw Data'!E401,'Raw Data'!O401&gt;'Raw Data'!P401),'Raw Data'!C401,IF(AND('Raw Data'!E401&gt;'Raw Data'!C401,'Raw Data'!P401&gt;'Raw Data'!O401),'Raw Data'!E401,0))</f>
        <v>0</v>
      </c>
      <c r="X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Y406">
        <f>IF(AND('Raw Data'!D401&gt;4,'Raw Data'!O401&lt;'Raw Data'!P401),'Raw Data'!K401,IF(AND('Raw Data'!D401&gt;4,'Raw Data'!O401='Raw Data'!P401),0,IF('Raw Data'!O401='Raw Data'!P401,'Raw Data'!D401,0)))</f>
        <v>0</v>
      </c>
      <c r="Z406">
        <f>IF(AND('Raw Data'!D401&lt;4, 'Raw Data'!O401='Raw Data'!P401), 'Raw Data'!D401, 0)</f>
        <v>0</v>
      </c>
      <c r="AA406">
        <f t="shared" si="26"/>
        <v>0</v>
      </c>
      <c r="AB406">
        <f t="shared" si="27"/>
        <v>0</v>
      </c>
      <c r="AC406">
        <f t="shared" si="28"/>
        <v>0</v>
      </c>
    </row>
    <row r="407" spans="1:29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 'Raw Data'!O402&gt;'Raw Data'!P402), 'Raw Data'!C402, 0)</f>
        <v>0</v>
      </c>
      <c r="O407" t="b">
        <f>'Raw Data'!C402&lt;'Raw Data'!E402</f>
        <v>0</v>
      </c>
      <c r="P407">
        <f>IF(AND('Raw Data'!C402&gt;'Raw Data'!E402, 'Raw Data'!O402&gt;'Raw Data'!P402), 'Raw Data'!C402, 0)</f>
        <v>0</v>
      </c>
      <c r="Q407">
        <f>IF(AND('Raw Data'!C402&gt;'Raw Data'!E402, 'Raw Data'!O402&lt;'Raw Data'!P402), 'Raw Data'!E402, 0)</f>
        <v>0</v>
      </c>
      <c r="R407">
        <f>IF(AND('Raw Data'!C402&lt;'Raw Data'!E402, 'Raw Data'!O402&lt;'Raw Data'!P402), 'Raw Data'!E402, 0)</f>
        <v>0</v>
      </c>
      <c r="S407">
        <f>IF(ISNUMBER('Raw Data'!C402), IF(_xlfn.XLOOKUP(SMALL('Raw Data'!C402:E402, 1), B407:D407, B407:D407, 0)&gt;0, SMALL('Raw Data'!C402:E402, 1), 0), 0)</f>
        <v>0</v>
      </c>
      <c r="T407">
        <f>IF(ISNUMBER('Raw Data'!C402), IF(_xlfn.XLOOKUP(SMALL('Raw Data'!C402:E402, 2), B407:D407, B407:D407, 0)&gt;0, SMALL('Raw Data'!C402:E402, 2), 0), 0)</f>
        <v>0</v>
      </c>
      <c r="U407">
        <f>IF(ISNUMBER('Raw Data'!C402), IF(_xlfn.XLOOKUP(SMALL('Raw Data'!C402:E402, 3), B407:D407, B407:D407, 0)&gt;0, SMALL('Raw Data'!C402:E402, 3), 0), 0)</f>
        <v>0</v>
      </c>
      <c r="V407">
        <f>IF(AND('Raw Data'!C402&lt;'Raw Data'!E402,'Raw Data'!O402&gt;'Raw Data'!P402),'Raw Data'!C402,IF(AND('Raw Data'!E402&lt;'Raw Data'!C402,'Raw Data'!P402&gt;'Raw Data'!O402),'Raw Data'!E402,0))</f>
        <v>0</v>
      </c>
      <c r="W407">
        <f>IF(AND('Raw Data'!C402&gt;'Raw Data'!E402,'Raw Data'!O402&gt;'Raw Data'!P402),'Raw Data'!C402,IF(AND('Raw Data'!E402&gt;'Raw Data'!C402,'Raw Data'!P402&gt;'Raw Data'!O402),'Raw Data'!E402,0))</f>
        <v>0</v>
      </c>
      <c r="X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Y407">
        <f>IF(AND('Raw Data'!D402&gt;4,'Raw Data'!O402&lt;'Raw Data'!P402),'Raw Data'!K402,IF(AND('Raw Data'!D402&gt;4,'Raw Data'!O402='Raw Data'!P402),0,IF('Raw Data'!O402='Raw Data'!P402,'Raw Data'!D402,0)))</f>
        <v>0</v>
      </c>
      <c r="Z407">
        <f>IF(AND('Raw Data'!D402&lt;4, 'Raw Data'!O402='Raw Data'!P402), 'Raw Data'!D402, 0)</f>
        <v>0</v>
      </c>
      <c r="AA407">
        <f t="shared" si="26"/>
        <v>0</v>
      </c>
      <c r="AB407">
        <f t="shared" si="27"/>
        <v>0</v>
      </c>
      <c r="AC407">
        <f t="shared" si="28"/>
        <v>0</v>
      </c>
    </row>
    <row r="408" spans="1:29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 'Raw Data'!O403&gt;'Raw Data'!P403), 'Raw Data'!C403, 0)</f>
        <v>0</v>
      </c>
      <c r="O408" t="b">
        <f>'Raw Data'!C403&lt;'Raw Data'!E403</f>
        <v>0</v>
      </c>
      <c r="P408">
        <f>IF(AND('Raw Data'!C403&gt;'Raw Data'!E403, 'Raw Data'!O403&gt;'Raw Data'!P403), 'Raw Data'!C403, 0)</f>
        <v>0</v>
      </c>
      <c r="Q408">
        <f>IF(AND('Raw Data'!C403&gt;'Raw Data'!E403, 'Raw Data'!O403&lt;'Raw Data'!P403), 'Raw Data'!E403, 0)</f>
        <v>0</v>
      </c>
      <c r="R408">
        <f>IF(AND('Raw Data'!C403&lt;'Raw Data'!E403, 'Raw Data'!O403&lt;'Raw Data'!P403), 'Raw Data'!E403, 0)</f>
        <v>0</v>
      </c>
      <c r="S408">
        <f>IF(ISNUMBER('Raw Data'!C403), IF(_xlfn.XLOOKUP(SMALL('Raw Data'!C403:E403, 1), B408:D408, B408:D408, 0)&gt;0, SMALL('Raw Data'!C403:E403, 1), 0), 0)</f>
        <v>0</v>
      </c>
      <c r="T408">
        <f>IF(ISNUMBER('Raw Data'!C403), IF(_xlfn.XLOOKUP(SMALL('Raw Data'!C403:E403, 2), B408:D408, B408:D408, 0)&gt;0, SMALL('Raw Data'!C403:E403, 2), 0), 0)</f>
        <v>0</v>
      </c>
      <c r="U408">
        <f>IF(ISNUMBER('Raw Data'!C403), IF(_xlfn.XLOOKUP(SMALL('Raw Data'!C403:E403, 3), B408:D408, B408:D408, 0)&gt;0, SMALL('Raw Data'!C403:E403, 3), 0), 0)</f>
        <v>0</v>
      </c>
      <c r="V408">
        <f>IF(AND('Raw Data'!C403&lt;'Raw Data'!E403,'Raw Data'!O403&gt;'Raw Data'!P403),'Raw Data'!C403,IF(AND('Raw Data'!E403&lt;'Raw Data'!C403,'Raw Data'!P403&gt;'Raw Data'!O403),'Raw Data'!E403,0))</f>
        <v>0</v>
      </c>
      <c r="W408">
        <f>IF(AND('Raw Data'!C403&gt;'Raw Data'!E403,'Raw Data'!O403&gt;'Raw Data'!P403),'Raw Data'!C403,IF(AND('Raw Data'!E403&gt;'Raw Data'!C403,'Raw Data'!P403&gt;'Raw Data'!O403),'Raw Data'!E403,0))</f>
        <v>0</v>
      </c>
      <c r="X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Y408">
        <f>IF(AND('Raw Data'!D403&gt;4,'Raw Data'!O403&lt;'Raw Data'!P403),'Raw Data'!K403,IF(AND('Raw Data'!D403&gt;4,'Raw Data'!O403='Raw Data'!P403),0,IF('Raw Data'!O403='Raw Data'!P403,'Raw Data'!D403,0)))</f>
        <v>0</v>
      </c>
      <c r="Z408">
        <f>IF(AND('Raw Data'!D403&lt;4, 'Raw Data'!O403='Raw Data'!P403), 'Raw Data'!D403, 0)</f>
        <v>0</v>
      </c>
      <c r="AA408">
        <f t="shared" si="26"/>
        <v>0</v>
      </c>
      <c r="AB408">
        <f t="shared" si="27"/>
        <v>0</v>
      </c>
      <c r="AC408">
        <f t="shared" si="28"/>
        <v>0</v>
      </c>
    </row>
    <row r="409" spans="1:29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 'Raw Data'!O404&gt;'Raw Data'!P404), 'Raw Data'!C404, 0)</f>
        <v>0</v>
      </c>
      <c r="O409" t="b">
        <f>'Raw Data'!C404&lt;'Raw Data'!E404</f>
        <v>0</v>
      </c>
      <c r="P409">
        <f>IF(AND('Raw Data'!C404&gt;'Raw Data'!E404, 'Raw Data'!O404&gt;'Raw Data'!P404), 'Raw Data'!C404, 0)</f>
        <v>0</v>
      </c>
      <c r="Q409">
        <f>IF(AND('Raw Data'!C404&gt;'Raw Data'!E404, 'Raw Data'!O404&lt;'Raw Data'!P404), 'Raw Data'!E404, 0)</f>
        <v>0</v>
      </c>
      <c r="R409">
        <f>IF(AND('Raw Data'!C404&lt;'Raw Data'!E404, 'Raw Data'!O404&lt;'Raw Data'!P404), 'Raw Data'!E404, 0)</f>
        <v>0</v>
      </c>
      <c r="S409">
        <f>IF(ISNUMBER('Raw Data'!C404), IF(_xlfn.XLOOKUP(SMALL('Raw Data'!C404:E404, 1), B409:D409, B409:D409, 0)&gt;0, SMALL('Raw Data'!C404:E404, 1), 0), 0)</f>
        <v>0</v>
      </c>
      <c r="T409">
        <f>IF(ISNUMBER('Raw Data'!C404), IF(_xlfn.XLOOKUP(SMALL('Raw Data'!C404:E404, 2), B409:D409, B409:D409, 0)&gt;0, SMALL('Raw Data'!C404:E404, 2), 0), 0)</f>
        <v>0</v>
      </c>
      <c r="U409">
        <f>IF(ISNUMBER('Raw Data'!C404), IF(_xlfn.XLOOKUP(SMALL('Raw Data'!C404:E404, 3), B409:D409, B409:D409, 0)&gt;0, SMALL('Raw Data'!C404:E404, 3), 0), 0)</f>
        <v>0</v>
      </c>
      <c r="V409">
        <f>IF(AND('Raw Data'!C404&lt;'Raw Data'!E404,'Raw Data'!O404&gt;'Raw Data'!P404),'Raw Data'!C404,IF(AND('Raw Data'!E404&lt;'Raw Data'!C404,'Raw Data'!P404&gt;'Raw Data'!O404),'Raw Data'!E404,0))</f>
        <v>0</v>
      </c>
      <c r="W409">
        <f>IF(AND('Raw Data'!C404&gt;'Raw Data'!E404,'Raw Data'!O404&gt;'Raw Data'!P404),'Raw Data'!C404,IF(AND('Raw Data'!E404&gt;'Raw Data'!C404,'Raw Data'!P404&gt;'Raw Data'!O404),'Raw Data'!E404,0))</f>
        <v>0</v>
      </c>
      <c r="X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Y409">
        <f>IF(AND('Raw Data'!D404&gt;4,'Raw Data'!O404&lt;'Raw Data'!P404),'Raw Data'!K404,IF(AND('Raw Data'!D404&gt;4,'Raw Data'!O404='Raw Data'!P404),0,IF('Raw Data'!O404='Raw Data'!P404,'Raw Data'!D404,0)))</f>
        <v>0</v>
      </c>
      <c r="Z409">
        <f>IF(AND('Raw Data'!D404&lt;4, 'Raw Data'!O404='Raw Data'!P404), 'Raw Data'!D404, 0)</f>
        <v>0</v>
      </c>
      <c r="AA409">
        <f t="shared" si="26"/>
        <v>0</v>
      </c>
      <c r="AB409">
        <f t="shared" si="27"/>
        <v>0</v>
      </c>
      <c r="AC409">
        <f t="shared" si="28"/>
        <v>0</v>
      </c>
    </row>
    <row r="410" spans="1:29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 'Raw Data'!O405&gt;'Raw Data'!P405), 'Raw Data'!C405, 0)</f>
        <v>0</v>
      </c>
      <c r="O410" t="b">
        <f>'Raw Data'!C405&lt;'Raw Data'!E405</f>
        <v>0</v>
      </c>
      <c r="P410">
        <f>IF(AND('Raw Data'!C405&gt;'Raw Data'!E405, 'Raw Data'!O405&gt;'Raw Data'!P405), 'Raw Data'!C405, 0)</f>
        <v>0</v>
      </c>
      <c r="Q410">
        <f>IF(AND('Raw Data'!C405&gt;'Raw Data'!E405, 'Raw Data'!O405&lt;'Raw Data'!P405), 'Raw Data'!E405, 0)</f>
        <v>0</v>
      </c>
      <c r="R410">
        <f>IF(AND('Raw Data'!C405&lt;'Raw Data'!E405, 'Raw Data'!O405&lt;'Raw Data'!P405), 'Raw Data'!E405, 0)</f>
        <v>0</v>
      </c>
      <c r="S410">
        <f>IF(ISNUMBER('Raw Data'!C405), IF(_xlfn.XLOOKUP(SMALL('Raw Data'!C405:E405, 1), B410:D410, B410:D410, 0)&gt;0, SMALL('Raw Data'!C405:E405, 1), 0), 0)</f>
        <v>0</v>
      </c>
      <c r="T410">
        <f>IF(ISNUMBER('Raw Data'!C405), IF(_xlfn.XLOOKUP(SMALL('Raw Data'!C405:E405, 2), B410:D410, B410:D410, 0)&gt;0, SMALL('Raw Data'!C405:E405, 2), 0), 0)</f>
        <v>0</v>
      </c>
      <c r="U410">
        <f>IF(ISNUMBER('Raw Data'!C405), IF(_xlfn.XLOOKUP(SMALL('Raw Data'!C405:E405, 3), B410:D410, B410:D410, 0)&gt;0, SMALL('Raw Data'!C405:E405, 3), 0), 0)</f>
        <v>0</v>
      </c>
      <c r="V410">
        <f>IF(AND('Raw Data'!C405&lt;'Raw Data'!E405,'Raw Data'!O405&gt;'Raw Data'!P405),'Raw Data'!C405,IF(AND('Raw Data'!E405&lt;'Raw Data'!C405,'Raw Data'!P405&gt;'Raw Data'!O405),'Raw Data'!E405,0))</f>
        <v>0</v>
      </c>
      <c r="W410">
        <f>IF(AND('Raw Data'!C405&gt;'Raw Data'!E405,'Raw Data'!O405&gt;'Raw Data'!P405),'Raw Data'!C405,IF(AND('Raw Data'!E405&gt;'Raw Data'!C405,'Raw Data'!P405&gt;'Raw Data'!O405),'Raw Data'!E405,0))</f>
        <v>0</v>
      </c>
      <c r="X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Y410">
        <f>IF(AND('Raw Data'!D405&gt;4,'Raw Data'!O405&lt;'Raw Data'!P405),'Raw Data'!K405,IF(AND('Raw Data'!D405&gt;4,'Raw Data'!O405='Raw Data'!P405),0,IF('Raw Data'!O405='Raw Data'!P405,'Raw Data'!D405,0)))</f>
        <v>0</v>
      </c>
      <c r="Z410">
        <f>IF(AND('Raw Data'!D405&lt;4, 'Raw Data'!O405='Raw Data'!P405), 'Raw Data'!D405, 0)</f>
        <v>0</v>
      </c>
      <c r="AA410">
        <f t="shared" si="26"/>
        <v>0</v>
      </c>
      <c r="AB410">
        <f t="shared" si="27"/>
        <v>0</v>
      </c>
      <c r="AC410">
        <f t="shared" si="28"/>
        <v>0</v>
      </c>
    </row>
    <row r="411" spans="1:29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 'Raw Data'!O406&gt;'Raw Data'!P406), 'Raw Data'!C406, 0)</f>
        <v>0</v>
      </c>
      <c r="O411" t="b">
        <f>'Raw Data'!C406&lt;'Raw Data'!E406</f>
        <v>0</v>
      </c>
      <c r="P411">
        <f>IF(AND('Raw Data'!C406&gt;'Raw Data'!E406, 'Raw Data'!O406&gt;'Raw Data'!P406), 'Raw Data'!C406, 0)</f>
        <v>0</v>
      </c>
      <c r="Q411">
        <f>IF(AND('Raw Data'!C406&gt;'Raw Data'!E406, 'Raw Data'!O406&lt;'Raw Data'!P406), 'Raw Data'!E406, 0)</f>
        <v>0</v>
      </c>
      <c r="R411">
        <f>IF(AND('Raw Data'!C406&lt;'Raw Data'!E406, 'Raw Data'!O406&lt;'Raw Data'!P406), 'Raw Data'!E406, 0)</f>
        <v>0</v>
      </c>
      <c r="S411">
        <f>IF(ISNUMBER('Raw Data'!C406), IF(_xlfn.XLOOKUP(SMALL('Raw Data'!C406:E406, 1), B411:D411, B411:D411, 0)&gt;0, SMALL('Raw Data'!C406:E406, 1), 0), 0)</f>
        <v>0</v>
      </c>
      <c r="T411">
        <f>IF(ISNUMBER('Raw Data'!C406), IF(_xlfn.XLOOKUP(SMALL('Raw Data'!C406:E406, 2), B411:D411, B411:D411, 0)&gt;0, SMALL('Raw Data'!C406:E406, 2), 0), 0)</f>
        <v>0</v>
      </c>
      <c r="U411">
        <f>IF(ISNUMBER('Raw Data'!C406), IF(_xlfn.XLOOKUP(SMALL('Raw Data'!C406:E406, 3), B411:D411, B411:D411, 0)&gt;0, SMALL('Raw Data'!C406:E406, 3), 0), 0)</f>
        <v>0</v>
      </c>
      <c r="V411">
        <f>IF(AND('Raw Data'!C406&lt;'Raw Data'!E406,'Raw Data'!O406&gt;'Raw Data'!P406),'Raw Data'!C406,IF(AND('Raw Data'!E406&lt;'Raw Data'!C406,'Raw Data'!P406&gt;'Raw Data'!O406),'Raw Data'!E406,0))</f>
        <v>0</v>
      </c>
      <c r="W411">
        <f>IF(AND('Raw Data'!C406&gt;'Raw Data'!E406,'Raw Data'!O406&gt;'Raw Data'!P406),'Raw Data'!C406,IF(AND('Raw Data'!E406&gt;'Raw Data'!C406,'Raw Data'!P406&gt;'Raw Data'!O406),'Raw Data'!E406,0))</f>
        <v>0</v>
      </c>
      <c r="X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Y411">
        <f>IF(AND('Raw Data'!D406&gt;4,'Raw Data'!O406&lt;'Raw Data'!P406),'Raw Data'!K406,IF(AND('Raw Data'!D406&gt;4,'Raw Data'!O406='Raw Data'!P406),0,IF('Raw Data'!O406='Raw Data'!P406,'Raw Data'!D406,0)))</f>
        <v>0</v>
      </c>
      <c r="Z411">
        <f>IF(AND('Raw Data'!D406&lt;4, 'Raw Data'!O406='Raw Data'!P406), 'Raw Data'!D406, 0)</f>
        <v>0</v>
      </c>
      <c r="AA411">
        <f t="shared" si="26"/>
        <v>0</v>
      </c>
      <c r="AB411">
        <f t="shared" si="27"/>
        <v>0</v>
      </c>
      <c r="AC411">
        <f t="shared" si="28"/>
        <v>0</v>
      </c>
    </row>
    <row r="412" spans="1:29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 'Raw Data'!O407&gt;'Raw Data'!P407), 'Raw Data'!C407, 0)</f>
        <v>0</v>
      </c>
      <c r="O412" t="b">
        <f>'Raw Data'!C407&lt;'Raw Data'!E407</f>
        <v>0</v>
      </c>
      <c r="P412">
        <f>IF(AND('Raw Data'!C407&gt;'Raw Data'!E407, 'Raw Data'!O407&gt;'Raw Data'!P407), 'Raw Data'!C407, 0)</f>
        <v>0</v>
      </c>
      <c r="Q412">
        <f>IF(AND('Raw Data'!C407&gt;'Raw Data'!E407, 'Raw Data'!O407&lt;'Raw Data'!P407), 'Raw Data'!E407, 0)</f>
        <v>0</v>
      </c>
      <c r="R412">
        <f>IF(AND('Raw Data'!C407&lt;'Raw Data'!E407, 'Raw Data'!O407&lt;'Raw Data'!P407), 'Raw Data'!E407, 0)</f>
        <v>0</v>
      </c>
      <c r="S412">
        <f>IF(ISNUMBER('Raw Data'!C407), IF(_xlfn.XLOOKUP(SMALL('Raw Data'!C407:E407, 1), B412:D412, B412:D412, 0)&gt;0, SMALL('Raw Data'!C407:E407, 1), 0), 0)</f>
        <v>0</v>
      </c>
      <c r="T412">
        <f>IF(ISNUMBER('Raw Data'!C407), IF(_xlfn.XLOOKUP(SMALL('Raw Data'!C407:E407, 2), B412:D412, B412:D412, 0)&gt;0, SMALL('Raw Data'!C407:E407, 2), 0), 0)</f>
        <v>0</v>
      </c>
      <c r="U412">
        <f>IF(ISNUMBER('Raw Data'!C407), IF(_xlfn.XLOOKUP(SMALL('Raw Data'!C407:E407, 3), B412:D412, B412:D412, 0)&gt;0, SMALL('Raw Data'!C407:E407, 3), 0), 0)</f>
        <v>0</v>
      </c>
      <c r="V412">
        <f>IF(AND('Raw Data'!C407&lt;'Raw Data'!E407,'Raw Data'!O407&gt;'Raw Data'!P407),'Raw Data'!C407,IF(AND('Raw Data'!E407&lt;'Raw Data'!C407,'Raw Data'!P407&gt;'Raw Data'!O407),'Raw Data'!E407,0))</f>
        <v>0</v>
      </c>
      <c r="W412">
        <f>IF(AND('Raw Data'!C407&gt;'Raw Data'!E407,'Raw Data'!O407&gt;'Raw Data'!P407),'Raw Data'!C407,IF(AND('Raw Data'!E407&gt;'Raw Data'!C407,'Raw Data'!P407&gt;'Raw Data'!O407),'Raw Data'!E407,0))</f>
        <v>0</v>
      </c>
      <c r="X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Y412">
        <f>IF(AND('Raw Data'!D407&gt;4,'Raw Data'!O407&lt;'Raw Data'!P407),'Raw Data'!K407,IF(AND('Raw Data'!D407&gt;4,'Raw Data'!O407='Raw Data'!P407),0,IF('Raw Data'!O407='Raw Data'!P407,'Raw Data'!D407,0)))</f>
        <v>0</v>
      </c>
      <c r="Z412">
        <f>IF(AND('Raw Data'!D407&lt;4, 'Raw Data'!O407='Raw Data'!P407), 'Raw Data'!D407, 0)</f>
        <v>0</v>
      </c>
      <c r="AA412">
        <f t="shared" si="26"/>
        <v>0</v>
      </c>
      <c r="AB412">
        <f t="shared" si="27"/>
        <v>0</v>
      </c>
      <c r="AC412">
        <f t="shared" si="28"/>
        <v>0</v>
      </c>
    </row>
    <row r="413" spans="1:29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 'Raw Data'!O408&gt;'Raw Data'!P408), 'Raw Data'!C408, 0)</f>
        <v>0</v>
      </c>
      <c r="O413" t="b">
        <f>'Raw Data'!C408&lt;'Raw Data'!E408</f>
        <v>0</v>
      </c>
      <c r="P413">
        <f>IF(AND('Raw Data'!C408&gt;'Raw Data'!E408, 'Raw Data'!O408&gt;'Raw Data'!P408), 'Raw Data'!C408, 0)</f>
        <v>0</v>
      </c>
      <c r="Q413">
        <f>IF(AND('Raw Data'!C408&gt;'Raw Data'!E408, 'Raw Data'!O408&lt;'Raw Data'!P408), 'Raw Data'!E408, 0)</f>
        <v>0</v>
      </c>
      <c r="R413">
        <f>IF(AND('Raw Data'!C408&lt;'Raw Data'!E408, 'Raw Data'!O408&lt;'Raw Data'!P408), 'Raw Data'!E408, 0)</f>
        <v>0</v>
      </c>
      <c r="S413">
        <f>IF(ISNUMBER('Raw Data'!C408), IF(_xlfn.XLOOKUP(SMALL('Raw Data'!C408:E408, 1), B413:D413, B413:D413, 0)&gt;0, SMALL('Raw Data'!C408:E408, 1), 0), 0)</f>
        <v>0</v>
      </c>
      <c r="T413">
        <f>IF(ISNUMBER('Raw Data'!C408), IF(_xlfn.XLOOKUP(SMALL('Raw Data'!C408:E408, 2), B413:D413, B413:D413, 0)&gt;0, SMALL('Raw Data'!C408:E408, 2), 0), 0)</f>
        <v>0</v>
      </c>
      <c r="U413">
        <f>IF(ISNUMBER('Raw Data'!C408), IF(_xlfn.XLOOKUP(SMALL('Raw Data'!C408:E408, 3), B413:D413, B413:D413, 0)&gt;0, SMALL('Raw Data'!C408:E408, 3), 0), 0)</f>
        <v>0</v>
      </c>
      <c r="V413">
        <f>IF(AND('Raw Data'!C408&lt;'Raw Data'!E408,'Raw Data'!O408&gt;'Raw Data'!P408),'Raw Data'!C408,IF(AND('Raw Data'!E408&lt;'Raw Data'!C408,'Raw Data'!P408&gt;'Raw Data'!O408),'Raw Data'!E408,0))</f>
        <v>0</v>
      </c>
      <c r="W413">
        <f>IF(AND('Raw Data'!C408&gt;'Raw Data'!E408,'Raw Data'!O408&gt;'Raw Data'!P408),'Raw Data'!C408,IF(AND('Raw Data'!E408&gt;'Raw Data'!C408,'Raw Data'!P408&gt;'Raw Data'!O408),'Raw Data'!E408,0))</f>
        <v>0</v>
      </c>
      <c r="X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Y413">
        <f>IF(AND('Raw Data'!D408&gt;4,'Raw Data'!O408&lt;'Raw Data'!P408),'Raw Data'!K408,IF(AND('Raw Data'!D408&gt;4,'Raw Data'!O408='Raw Data'!P408),0,IF('Raw Data'!O408='Raw Data'!P408,'Raw Data'!D408,0)))</f>
        <v>0</v>
      </c>
      <c r="Z413">
        <f>IF(AND('Raw Data'!D408&lt;4, 'Raw Data'!O408='Raw Data'!P408), 'Raw Data'!D408, 0)</f>
        <v>0</v>
      </c>
      <c r="AA413">
        <f t="shared" si="26"/>
        <v>0</v>
      </c>
      <c r="AB413">
        <f t="shared" si="27"/>
        <v>0</v>
      </c>
      <c r="AC413">
        <f t="shared" si="28"/>
        <v>0</v>
      </c>
    </row>
    <row r="414" spans="1:29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 'Raw Data'!O409&gt;'Raw Data'!P409), 'Raw Data'!C409, 0)</f>
        <v>0</v>
      </c>
      <c r="O414" t="b">
        <f>'Raw Data'!C409&lt;'Raw Data'!E409</f>
        <v>0</v>
      </c>
      <c r="P414">
        <f>IF(AND('Raw Data'!C409&gt;'Raw Data'!E409, 'Raw Data'!O409&gt;'Raw Data'!P409), 'Raw Data'!C409, 0)</f>
        <v>0</v>
      </c>
      <c r="Q414">
        <f>IF(AND('Raw Data'!C409&gt;'Raw Data'!E409, 'Raw Data'!O409&lt;'Raw Data'!P409), 'Raw Data'!E409, 0)</f>
        <v>0</v>
      </c>
      <c r="R414">
        <f>IF(AND('Raw Data'!C409&lt;'Raw Data'!E409, 'Raw Data'!O409&lt;'Raw Data'!P409), 'Raw Data'!E409, 0)</f>
        <v>0</v>
      </c>
      <c r="S414">
        <f>IF(ISNUMBER('Raw Data'!C409), IF(_xlfn.XLOOKUP(SMALL('Raw Data'!C409:E409, 1), B414:D414, B414:D414, 0)&gt;0, SMALL('Raw Data'!C409:E409, 1), 0), 0)</f>
        <v>0</v>
      </c>
      <c r="T414">
        <f>IF(ISNUMBER('Raw Data'!C409), IF(_xlfn.XLOOKUP(SMALL('Raw Data'!C409:E409, 2), B414:D414, B414:D414, 0)&gt;0, SMALL('Raw Data'!C409:E409, 2), 0), 0)</f>
        <v>0</v>
      </c>
      <c r="U414">
        <f>IF(ISNUMBER('Raw Data'!C409), IF(_xlfn.XLOOKUP(SMALL('Raw Data'!C409:E409, 3), B414:D414, B414:D414, 0)&gt;0, SMALL('Raw Data'!C409:E409, 3), 0), 0)</f>
        <v>0</v>
      </c>
      <c r="V414">
        <f>IF(AND('Raw Data'!C409&lt;'Raw Data'!E409,'Raw Data'!O409&gt;'Raw Data'!P409),'Raw Data'!C409,IF(AND('Raw Data'!E409&lt;'Raw Data'!C409,'Raw Data'!P409&gt;'Raw Data'!O409),'Raw Data'!E409,0))</f>
        <v>0</v>
      </c>
      <c r="W414">
        <f>IF(AND('Raw Data'!C409&gt;'Raw Data'!E409,'Raw Data'!O409&gt;'Raw Data'!P409),'Raw Data'!C409,IF(AND('Raw Data'!E409&gt;'Raw Data'!C409,'Raw Data'!P409&gt;'Raw Data'!O409),'Raw Data'!E409,0))</f>
        <v>0</v>
      </c>
      <c r="X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Y414">
        <f>IF(AND('Raw Data'!D409&gt;4,'Raw Data'!O409&lt;'Raw Data'!P409),'Raw Data'!K409,IF(AND('Raw Data'!D409&gt;4,'Raw Data'!O409='Raw Data'!P409),0,IF('Raw Data'!O409='Raw Data'!P409,'Raw Data'!D409,0)))</f>
        <v>0</v>
      </c>
      <c r="Z414">
        <f>IF(AND('Raw Data'!D409&lt;4, 'Raw Data'!O409='Raw Data'!P409), 'Raw Data'!D409, 0)</f>
        <v>0</v>
      </c>
      <c r="AA414">
        <f t="shared" si="26"/>
        <v>0</v>
      </c>
      <c r="AB414">
        <f t="shared" si="27"/>
        <v>0</v>
      </c>
      <c r="AC414">
        <f t="shared" si="28"/>
        <v>0</v>
      </c>
    </row>
    <row r="415" spans="1:29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 'Raw Data'!O410&gt;'Raw Data'!P410), 'Raw Data'!C410, 0)</f>
        <v>0</v>
      </c>
      <c r="O415" t="b">
        <f>'Raw Data'!C410&lt;'Raw Data'!E410</f>
        <v>0</v>
      </c>
      <c r="P415">
        <f>IF(AND('Raw Data'!C410&gt;'Raw Data'!E410, 'Raw Data'!O410&gt;'Raw Data'!P410), 'Raw Data'!C410, 0)</f>
        <v>0</v>
      </c>
      <c r="Q415">
        <f>IF(AND('Raw Data'!C410&gt;'Raw Data'!E410, 'Raw Data'!O410&lt;'Raw Data'!P410), 'Raw Data'!E410, 0)</f>
        <v>0</v>
      </c>
      <c r="R415">
        <f>IF(AND('Raw Data'!C410&lt;'Raw Data'!E410, 'Raw Data'!O410&lt;'Raw Data'!P410), 'Raw Data'!E410, 0)</f>
        <v>0</v>
      </c>
      <c r="S415">
        <f>IF(ISNUMBER('Raw Data'!C410), IF(_xlfn.XLOOKUP(SMALL('Raw Data'!C410:E410, 1), B415:D415, B415:D415, 0)&gt;0, SMALL('Raw Data'!C410:E410, 1), 0), 0)</f>
        <v>0</v>
      </c>
      <c r="T415">
        <f>IF(ISNUMBER('Raw Data'!C410), IF(_xlfn.XLOOKUP(SMALL('Raw Data'!C410:E410, 2), B415:D415, B415:D415, 0)&gt;0, SMALL('Raw Data'!C410:E410, 2), 0), 0)</f>
        <v>0</v>
      </c>
      <c r="U415">
        <f>IF(ISNUMBER('Raw Data'!C410), IF(_xlfn.XLOOKUP(SMALL('Raw Data'!C410:E410, 3), B415:D415, B415:D415, 0)&gt;0, SMALL('Raw Data'!C410:E410, 3), 0), 0)</f>
        <v>0</v>
      </c>
      <c r="V415">
        <f>IF(AND('Raw Data'!C410&lt;'Raw Data'!E410,'Raw Data'!O410&gt;'Raw Data'!P410),'Raw Data'!C410,IF(AND('Raw Data'!E410&lt;'Raw Data'!C410,'Raw Data'!P410&gt;'Raw Data'!O410),'Raw Data'!E410,0))</f>
        <v>0</v>
      </c>
      <c r="W415">
        <f>IF(AND('Raw Data'!C410&gt;'Raw Data'!E410,'Raw Data'!O410&gt;'Raw Data'!P410),'Raw Data'!C410,IF(AND('Raw Data'!E410&gt;'Raw Data'!C410,'Raw Data'!P410&gt;'Raw Data'!O410),'Raw Data'!E410,0))</f>
        <v>0</v>
      </c>
      <c r="X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Y415">
        <f>IF(AND('Raw Data'!D410&gt;4,'Raw Data'!O410&lt;'Raw Data'!P410),'Raw Data'!K410,IF(AND('Raw Data'!D410&gt;4,'Raw Data'!O410='Raw Data'!P410),0,IF('Raw Data'!O410='Raw Data'!P410,'Raw Data'!D410,0)))</f>
        <v>0</v>
      </c>
      <c r="Z415">
        <f>IF(AND('Raw Data'!D410&lt;4, 'Raw Data'!O410='Raw Data'!P410), 'Raw Data'!D410, 0)</f>
        <v>0</v>
      </c>
      <c r="AA415">
        <f t="shared" si="26"/>
        <v>0</v>
      </c>
      <c r="AB415">
        <f t="shared" si="27"/>
        <v>0</v>
      </c>
      <c r="AC415">
        <f t="shared" si="28"/>
        <v>0</v>
      </c>
    </row>
    <row r="416" spans="1:29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 'Raw Data'!O411&gt;'Raw Data'!P411), 'Raw Data'!C411, 0)</f>
        <v>0</v>
      </c>
      <c r="O416" t="b">
        <f>'Raw Data'!C411&lt;'Raw Data'!E411</f>
        <v>0</v>
      </c>
      <c r="P416">
        <f>IF(AND('Raw Data'!C411&gt;'Raw Data'!E411, 'Raw Data'!O411&gt;'Raw Data'!P411), 'Raw Data'!C411, 0)</f>
        <v>0</v>
      </c>
      <c r="Q416">
        <f>IF(AND('Raw Data'!C411&gt;'Raw Data'!E411, 'Raw Data'!O411&lt;'Raw Data'!P411), 'Raw Data'!E411, 0)</f>
        <v>0</v>
      </c>
      <c r="R416">
        <f>IF(AND('Raw Data'!C411&lt;'Raw Data'!E411, 'Raw Data'!O411&lt;'Raw Data'!P411), 'Raw Data'!E411, 0)</f>
        <v>0</v>
      </c>
      <c r="S416">
        <f>IF(ISNUMBER('Raw Data'!C411), IF(_xlfn.XLOOKUP(SMALL('Raw Data'!C411:E411, 1), B416:D416, B416:D416, 0)&gt;0, SMALL('Raw Data'!C411:E411, 1), 0), 0)</f>
        <v>0</v>
      </c>
      <c r="T416">
        <f>IF(ISNUMBER('Raw Data'!C411), IF(_xlfn.XLOOKUP(SMALL('Raw Data'!C411:E411, 2), B416:D416, B416:D416, 0)&gt;0, SMALL('Raw Data'!C411:E411, 2), 0), 0)</f>
        <v>0</v>
      </c>
      <c r="U416">
        <f>IF(ISNUMBER('Raw Data'!C411), IF(_xlfn.XLOOKUP(SMALL('Raw Data'!C411:E411, 3), B416:D416, B416:D416, 0)&gt;0, SMALL('Raw Data'!C411:E411, 3), 0), 0)</f>
        <v>0</v>
      </c>
      <c r="V416">
        <f>IF(AND('Raw Data'!C411&lt;'Raw Data'!E411,'Raw Data'!O411&gt;'Raw Data'!P411),'Raw Data'!C411,IF(AND('Raw Data'!E411&lt;'Raw Data'!C411,'Raw Data'!P411&gt;'Raw Data'!O411),'Raw Data'!E411,0))</f>
        <v>0</v>
      </c>
      <c r="W416">
        <f>IF(AND('Raw Data'!C411&gt;'Raw Data'!E411,'Raw Data'!O411&gt;'Raw Data'!P411),'Raw Data'!C411,IF(AND('Raw Data'!E411&gt;'Raw Data'!C411,'Raw Data'!P411&gt;'Raw Data'!O411),'Raw Data'!E411,0))</f>
        <v>0</v>
      </c>
      <c r="X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Y416">
        <f>IF(AND('Raw Data'!D411&gt;4,'Raw Data'!O411&lt;'Raw Data'!P411),'Raw Data'!K411,IF(AND('Raw Data'!D411&gt;4,'Raw Data'!O411='Raw Data'!P411),0,IF('Raw Data'!O411='Raw Data'!P411,'Raw Data'!D411,0)))</f>
        <v>0</v>
      </c>
      <c r="Z416">
        <f>IF(AND('Raw Data'!D411&lt;4, 'Raw Data'!O411='Raw Data'!P411), 'Raw Data'!D411, 0)</f>
        <v>0</v>
      </c>
      <c r="AA416">
        <f t="shared" si="26"/>
        <v>0</v>
      </c>
      <c r="AB416">
        <f t="shared" si="27"/>
        <v>0</v>
      </c>
      <c r="AC416">
        <f t="shared" si="28"/>
        <v>0</v>
      </c>
    </row>
    <row r="417" spans="1:29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 'Raw Data'!O412&gt;'Raw Data'!P412), 'Raw Data'!C412, 0)</f>
        <v>0</v>
      </c>
      <c r="O417" t="b">
        <f>'Raw Data'!C412&lt;'Raw Data'!E412</f>
        <v>0</v>
      </c>
      <c r="P417">
        <f>IF(AND('Raw Data'!C412&gt;'Raw Data'!E412, 'Raw Data'!O412&gt;'Raw Data'!P412), 'Raw Data'!C412, 0)</f>
        <v>0</v>
      </c>
      <c r="Q417">
        <f>IF(AND('Raw Data'!C412&gt;'Raw Data'!E412, 'Raw Data'!O412&lt;'Raw Data'!P412), 'Raw Data'!E412, 0)</f>
        <v>0</v>
      </c>
      <c r="R417">
        <f>IF(AND('Raw Data'!C412&lt;'Raw Data'!E412, 'Raw Data'!O412&lt;'Raw Data'!P412), 'Raw Data'!E412, 0)</f>
        <v>0</v>
      </c>
      <c r="S417">
        <f>IF(ISNUMBER('Raw Data'!C412), IF(_xlfn.XLOOKUP(SMALL('Raw Data'!C412:E412, 1), B417:D417, B417:D417, 0)&gt;0, SMALL('Raw Data'!C412:E412, 1), 0), 0)</f>
        <v>0</v>
      </c>
      <c r="T417">
        <f>IF(ISNUMBER('Raw Data'!C412), IF(_xlfn.XLOOKUP(SMALL('Raw Data'!C412:E412, 2), B417:D417, B417:D417, 0)&gt;0, SMALL('Raw Data'!C412:E412, 2), 0), 0)</f>
        <v>0</v>
      </c>
      <c r="U417">
        <f>IF(ISNUMBER('Raw Data'!C412), IF(_xlfn.XLOOKUP(SMALL('Raw Data'!C412:E412, 3), B417:D417, B417:D417, 0)&gt;0, SMALL('Raw Data'!C412:E412, 3), 0), 0)</f>
        <v>0</v>
      </c>
      <c r="V417">
        <f>IF(AND('Raw Data'!C412&lt;'Raw Data'!E412,'Raw Data'!O412&gt;'Raw Data'!P412),'Raw Data'!C412,IF(AND('Raw Data'!E412&lt;'Raw Data'!C412,'Raw Data'!P412&gt;'Raw Data'!O412),'Raw Data'!E412,0))</f>
        <v>0</v>
      </c>
      <c r="W417">
        <f>IF(AND('Raw Data'!C412&gt;'Raw Data'!E412,'Raw Data'!O412&gt;'Raw Data'!P412),'Raw Data'!C412,IF(AND('Raw Data'!E412&gt;'Raw Data'!C412,'Raw Data'!P412&gt;'Raw Data'!O412),'Raw Data'!E412,0))</f>
        <v>0</v>
      </c>
      <c r="X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Y417">
        <f>IF(AND('Raw Data'!D412&gt;4,'Raw Data'!O412&lt;'Raw Data'!P412),'Raw Data'!K412,IF(AND('Raw Data'!D412&gt;4,'Raw Data'!O412='Raw Data'!P412),0,IF('Raw Data'!O412='Raw Data'!P412,'Raw Data'!D412,0)))</f>
        <v>0</v>
      </c>
      <c r="Z417">
        <f>IF(AND('Raw Data'!D412&lt;4, 'Raw Data'!O412='Raw Data'!P412), 'Raw Data'!D412, 0)</f>
        <v>0</v>
      </c>
      <c r="AA417">
        <f t="shared" si="26"/>
        <v>0</v>
      </c>
      <c r="AB417">
        <f t="shared" si="27"/>
        <v>0</v>
      </c>
      <c r="AC417">
        <f t="shared" si="28"/>
        <v>0</v>
      </c>
    </row>
    <row r="418" spans="1:29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 'Raw Data'!O413&gt;'Raw Data'!P413), 'Raw Data'!C413, 0)</f>
        <v>0</v>
      </c>
      <c r="O418" t="b">
        <f>'Raw Data'!C413&lt;'Raw Data'!E413</f>
        <v>0</v>
      </c>
      <c r="P418">
        <f>IF(AND('Raw Data'!C413&gt;'Raw Data'!E413, 'Raw Data'!O413&gt;'Raw Data'!P413), 'Raw Data'!C413, 0)</f>
        <v>0</v>
      </c>
      <c r="Q418">
        <f>IF(AND('Raw Data'!C413&gt;'Raw Data'!E413, 'Raw Data'!O413&lt;'Raw Data'!P413), 'Raw Data'!E413, 0)</f>
        <v>0</v>
      </c>
      <c r="R418">
        <f>IF(AND('Raw Data'!C413&lt;'Raw Data'!E413, 'Raw Data'!O413&lt;'Raw Data'!P413), 'Raw Data'!E413, 0)</f>
        <v>0</v>
      </c>
      <c r="S418">
        <f>IF(ISNUMBER('Raw Data'!C413), IF(_xlfn.XLOOKUP(SMALL('Raw Data'!C413:E413, 1), B418:D418, B418:D418, 0)&gt;0, SMALL('Raw Data'!C413:E413, 1), 0), 0)</f>
        <v>0</v>
      </c>
      <c r="T418">
        <f>IF(ISNUMBER('Raw Data'!C413), IF(_xlfn.XLOOKUP(SMALL('Raw Data'!C413:E413, 2), B418:D418, B418:D418, 0)&gt;0, SMALL('Raw Data'!C413:E413, 2), 0), 0)</f>
        <v>0</v>
      </c>
      <c r="U418">
        <f>IF(ISNUMBER('Raw Data'!C413), IF(_xlfn.XLOOKUP(SMALL('Raw Data'!C413:E413, 3), B418:D418, B418:D418, 0)&gt;0, SMALL('Raw Data'!C413:E413, 3), 0), 0)</f>
        <v>0</v>
      </c>
      <c r="V418">
        <f>IF(AND('Raw Data'!C413&lt;'Raw Data'!E413,'Raw Data'!O413&gt;'Raw Data'!P413),'Raw Data'!C413,IF(AND('Raw Data'!E413&lt;'Raw Data'!C413,'Raw Data'!P413&gt;'Raw Data'!O413),'Raw Data'!E413,0))</f>
        <v>0</v>
      </c>
      <c r="W418">
        <f>IF(AND('Raw Data'!C413&gt;'Raw Data'!E413,'Raw Data'!O413&gt;'Raw Data'!P413),'Raw Data'!C413,IF(AND('Raw Data'!E413&gt;'Raw Data'!C413,'Raw Data'!P413&gt;'Raw Data'!O413),'Raw Data'!E413,0))</f>
        <v>0</v>
      </c>
      <c r="X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Y418">
        <f>IF(AND('Raw Data'!D413&gt;4,'Raw Data'!O413&lt;'Raw Data'!P413),'Raw Data'!K413,IF(AND('Raw Data'!D413&gt;4,'Raw Data'!O413='Raw Data'!P413),0,IF('Raw Data'!O413='Raw Data'!P413,'Raw Data'!D413,0)))</f>
        <v>0</v>
      </c>
      <c r="Z418">
        <f>IF(AND('Raw Data'!D413&lt;4, 'Raw Data'!O413='Raw Data'!P413), 'Raw Data'!D413, 0)</f>
        <v>0</v>
      </c>
      <c r="AA418">
        <f t="shared" si="26"/>
        <v>0</v>
      </c>
      <c r="AB418">
        <f t="shared" si="27"/>
        <v>0</v>
      </c>
      <c r="AC418">
        <f t="shared" si="28"/>
        <v>0</v>
      </c>
    </row>
    <row r="419" spans="1:29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 'Raw Data'!O414&gt;'Raw Data'!P414), 'Raw Data'!C414, 0)</f>
        <v>0</v>
      </c>
      <c r="O419" t="b">
        <f>'Raw Data'!C414&lt;'Raw Data'!E414</f>
        <v>0</v>
      </c>
      <c r="P419">
        <f>IF(AND('Raw Data'!C414&gt;'Raw Data'!E414, 'Raw Data'!O414&gt;'Raw Data'!P414), 'Raw Data'!C414, 0)</f>
        <v>0</v>
      </c>
      <c r="Q419">
        <f>IF(AND('Raw Data'!C414&gt;'Raw Data'!E414, 'Raw Data'!O414&lt;'Raw Data'!P414), 'Raw Data'!E414, 0)</f>
        <v>0</v>
      </c>
      <c r="R419">
        <f>IF(AND('Raw Data'!C414&lt;'Raw Data'!E414, 'Raw Data'!O414&lt;'Raw Data'!P414), 'Raw Data'!E414, 0)</f>
        <v>0</v>
      </c>
      <c r="S419">
        <f>IF(ISNUMBER('Raw Data'!C414), IF(_xlfn.XLOOKUP(SMALL('Raw Data'!C414:E414, 1), B419:D419, B419:D419, 0)&gt;0, SMALL('Raw Data'!C414:E414, 1), 0), 0)</f>
        <v>0</v>
      </c>
      <c r="T419">
        <f>IF(ISNUMBER('Raw Data'!C414), IF(_xlfn.XLOOKUP(SMALL('Raw Data'!C414:E414, 2), B419:D419, B419:D419, 0)&gt;0, SMALL('Raw Data'!C414:E414, 2), 0), 0)</f>
        <v>0</v>
      </c>
      <c r="U419">
        <f>IF(ISNUMBER('Raw Data'!C414), IF(_xlfn.XLOOKUP(SMALL('Raw Data'!C414:E414, 3), B419:D419, B419:D419, 0)&gt;0, SMALL('Raw Data'!C414:E414, 3), 0), 0)</f>
        <v>0</v>
      </c>
      <c r="V419">
        <f>IF(AND('Raw Data'!C414&lt;'Raw Data'!E414,'Raw Data'!O414&gt;'Raw Data'!P414),'Raw Data'!C414,IF(AND('Raw Data'!E414&lt;'Raw Data'!C414,'Raw Data'!P414&gt;'Raw Data'!O414),'Raw Data'!E414,0))</f>
        <v>0</v>
      </c>
      <c r="W419">
        <f>IF(AND('Raw Data'!C414&gt;'Raw Data'!E414,'Raw Data'!O414&gt;'Raw Data'!P414),'Raw Data'!C414,IF(AND('Raw Data'!E414&gt;'Raw Data'!C414,'Raw Data'!P414&gt;'Raw Data'!O414),'Raw Data'!E414,0))</f>
        <v>0</v>
      </c>
      <c r="X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Y419">
        <f>IF(AND('Raw Data'!D414&gt;4,'Raw Data'!O414&lt;'Raw Data'!P414),'Raw Data'!K414,IF(AND('Raw Data'!D414&gt;4,'Raw Data'!O414='Raw Data'!P414),0,IF('Raw Data'!O414='Raw Data'!P414,'Raw Data'!D414,0)))</f>
        <v>0</v>
      </c>
      <c r="Z419">
        <f>IF(AND('Raw Data'!D414&lt;4, 'Raw Data'!O414='Raw Data'!P414), 'Raw Data'!D414, 0)</f>
        <v>0</v>
      </c>
      <c r="AA419">
        <f t="shared" si="26"/>
        <v>0</v>
      </c>
      <c r="AB419">
        <f t="shared" si="27"/>
        <v>0</v>
      </c>
      <c r="AC419">
        <f t="shared" si="28"/>
        <v>0</v>
      </c>
    </row>
    <row r="420" spans="1:29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 'Raw Data'!O415&gt;'Raw Data'!P415), 'Raw Data'!C415, 0)</f>
        <v>0</v>
      </c>
      <c r="O420" t="b">
        <f>'Raw Data'!C415&lt;'Raw Data'!E415</f>
        <v>0</v>
      </c>
      <c r="P420">
        <f>IF(AND('Raw Data'!C415&gt;'Raw Data'!E415, 'Raw Data'!O415&gt;'Raw Data'!P415), 'Raw Data'!C415, 0)</f>
        <v>0</v>
      </c>
      <c r="Q420">
        <f>IF(AND('Raw Data'!C415&gt;'Raw Data'!E415, 'Raw Data'!O415&lt;'Raw Data'!P415), 'Raw Data'!E415, 0)</f>
        <v>0</v>
      </c>
      <c r="R420">
        <f>IF(AND('Raw Data'!C415&lt;'Raw Data'!E415, 'Raw Data'!O415&lt;'Raw Data'!P415), 'Raw Data'!E415, 0)</f>
        <v>0</v>
      </c>
      <c r="S420">
        <f>IF(ISNUMBER('Raw Data'!C415), IF(_xlfn.XLOOKUP(SMALL('Raw Data'!C415:E415, 1), B420:D420, B420:D420, 0)&gt;0, SMALL('Raw Data'!C415:E415, 1), 0), 0)</f>
        <v>0</v>
      </c>
      <c r="T420">
        <f>IF(ISNUMBER('Raw Data'!C415), IF(_xlfn.XLOOKUP(SMALL('Raw Data'!C415:E415, 2), B420:D420, B420:D420, 0)&gt;0, SMALL('Raw Data'!C415:E415, 2), 0), 0)</f>
        <v>0</v>
      </c>
      <c r="U420">
        <f>IF(ISNUMBER('Raw Data'!C415), IF(_xlfn.XLOOKUP(SMALL('Raw Data'!C415:E415, 3), B420:D420, B420:D420, 0)&gt;0, SMALL('Raw Data'!C415:E415, 3), 0), 0)</f>
        <v>0</v>
      </c>
      <c r="V420">
        <f>IF(AND('Raw Data'!C415&lt;'Raw Data'!E415,'Raw Data'!O415&gt;'Raw Data'!P415),'Raw Data'!C415,IF(AND('Raw Data'!E415&lt;'Raw Data'!C415,'Raw Data'!P415&gt;'Raw Data'!O415),'Raw Data'!E415,0))</f>
        <v>0</v>
      </c>
      <c r="W420">
        <f>IF(AND('Raw Data'!C415&gt;'Raw Data'!E415,'Raw Data'!O415&gt;'Raw Data'!P415),'Raw Data'!C415,IF(AND('Raw Data'!E415&gt;'Raw Data'!C415,'Raw Data'!P415&gt;'Raw Data'!O415),'Raw Data'!E415,0))</f>
        <v>0</v>
      </c>
      <c r="X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Y420">
        <f>IF(AND('Raw Data'!D415&gt;4,'Raw Data'!O415&lt;'Raw Data'!P415),'Raw Data'!K415,IF(AND('Raw Data'!D415&gt;4,'Raw Data'!O415='Raw Data'!P415),0,IF('Raw Data'!O415='Raw Data'!P415,'Raw Data'!D415,0)))</f>
        <v>0</v>
      </c>
      <c r="Z420">
        <f>IF(AND('Raw Data'!D415&lt;4, 'Raw Data'!O415='Raw Data'!P415), 'Raw Data'!D415, 0)</f>
        <v>0</v>
      </c>
      <c r="AA420">
        <f t="shared" si="26"/>
        <v>0</v>
      </c>
      <c r="AB420">
        <f t="shared" si="27"/>
        <v>0</v>
      </c>
      <c r="AC420">
        <f t="shared" si="28"/>
        <v>0</v>
      </c>
    </row>
    <row r="421" spans="1:29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 'Raw Data'!O416&gt;'Raw Data'!P416), 'Raw Data'!C416, 0)</f>
        <v>0</v>
      </c>
      <c r="O421" t="b">
        <f>'Raw Data'!C416&lt;'Raw Data'!E416</f>
        <v>0</v>
      </c>
      <c r="P421">
        <f>IF(AND('Raw Data'!C416&gt;'Raw Data'!E416, 'Raw Data'!O416&gt;'Raw Data'!P416), 'Raw Data'!C416, 0)</f>
        <v>0</v>
      </c>
      <c r="Q421">
        <f>IF(AND('Raw Data'!C416&gt;'Raw Data'!E416, 'Raw Data'!O416&lt;'Raw Data'!P416), 'Raw Data'!E416, 0)</f>
        <v>0</v>
      </c>
      <c r="R421">
        <f>IF(AND('Raw Data'!C416&lt;'Raw Data'!E416, 'Raw Data'!O416&lt;'Raw Data'!P416), 'Raw Data'!E416, 0)</f>
        <v>0</v>
      </c>
      <c r="S421">
        <f>IF(ISNUMBER('Raw Data'!C416), IF(_xlfn.XLOOKUP(SMALL('Raw Data'!C416:E416, 1), B421:D421, B421:D421, 0)&gt;0, SMALL('Raw Data'!C416:E416, 1), 0), 0)</f>
        <v>0</v>
      </c>
      <c r="T421">
        <f>IF(ISNUMBER('Raw Data'!C416), IF(_xlfn.XLOOKUP(SMALL('Raw Data'!C416:E416, 2), B421:D421, B421:D421, 0)&gt;0, SMALL('Raw Data'!C416:E416, 2), 0), 0)</f>
        <v>0</v>
      </c>
      <c r="U421">
        <f>IF(ISNUMBER('Raw Data'!C416), IF(_xlfn.XLOOKUP(SMALL('Raw Data'!C416:E416, 3), B421:D421, B421:D421, 0)&gt;0, SMALL('Raw Data'!C416:E416, 3), 0), 0)</f>
        <v>0</v>
      </c>
      <c r="V421">
        <f>IF(AND('Raw Data'!C416&lt;'Raw Data'!E416,'Raw Data'!O416&gt;'Raw Data'!P416),'Raw Data'!C416,IF(AND('Raw Data'!E416&lt;'Raw Data'!C416,'Raw Data'!P416&gt;'Raw Data'!O416),'Raw Data'!E416,0))</f>
        <v>0</v>
      </c>
      <c r="W421">
        <f>IF(AND('Raw Data'!C416&gt;'Raw Data'!E416,'Raw Data'!O416&gt;'Raw Data'!P416),'Raw Data'!C416,IF(AND('Raw Data'!E416&gt;'Raw Data'!C416,'Raw Data'!P416&gt;'Raw Data'!O416),'Raw Data'!E416,0))</f>
        <v>0</v>
      </c>
      <c r="X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Y421">
        <f>IF(AND('Raw Data'!D416&gt;4,'Raw Data'!O416&lt;'Raw Data'!P416),'Raw Data'!K416,IF(AND('Raw Data'!D416&gt;4,'Raw Data'!O416='Raw Data'!P416),0,IF('Raw Data'!O416='Raw Data'!P416,'Raw Data'!D416,0)))</f>
        <v>0</v>
      </c>
      <c r="Z421">
        <f>IF(AND('Raw Data'!D416&lt;4, 'Raw Data'!O416='Raw Data'!P416), 'Raw Data'!D416, 0)</f>
        <v>0</v>
      </c>
      <c r="AA421">
        <f t="shared" si="26"/>
        <v>0</v>
      </c>
      <c r="AB421">
        <f t="shared" si="27"/>
        <v>0</v>
      </c>
      <c r="AC421">
        <f t="shared" si="28"/>
        <v>0</v>
      </c>
    </row>
    <row r="422" spans="1:29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 'Raw Data'!O417&gt;'Raw Data'!P417), 'Raw Data'!C417, 0)</f>
        <v>0</v>
      </c>
      <c r="O422" t="b">
        <f>'Raw Data'!C417&lt;'Raw Data'!E417</f>
        <v>0</v>
      </c>
      <c r="P422">
        <f>IF(AND('Raw Data'!C417&gt;'Raw Data'!E417, 'Raw Data'!O417&gt;'Raw Data'!P417), 'Raw Data'!C417, 0)</f>
        <v>0</v>
      </c>
      <c r="Q422">
        <f>IF(AND('Raw Data'!C417&gt;'Raw Data'!E417, 'Raw Data'!O417&lt;'Raw Data'!P417), 'Raw Data'!E417, 0)</f>
        <v>0</v>
      </c>
      <c r="R422">
        <f>IF(AND('Raw Data'!C417&lt;'Raw Data'!E417, 'Raw Data'!O417&lt;'Raw Data'!P417), 'Raw Data'!E417, 0)</f>
        <v>0</v>
      </c>
      <c r="S422">
        <f>IF(ISNUMBER('Raw Data'!C417), IF(_xlfn.XLOOKUP(SMALL('Raw Data'!C417:E417, 1), B422:D422, B422:D422, 0)&gt;0, SMALL('Raw Data'!C417:E417, 1), 0), 0)</f>
        <v>0</v>
      </c>
      <c r="T422">
        <f>IF(ISNUMBER('Raw Data'!C417), IF(_xlfn.XLOOKUP(SMALL('Raw Data'!C417:E417, 2), B422:D422, B422:D422, 0)&gt;0, SMALL('Raw Data'!C417:E417, 2), 0), 0)</f>
        <v>0</v>
      </c>
      <c r="U422">
        <f>IF(ISNUMBER('Raw Data'!C417), IF(_xlfn.XLOOKUP(SMALL('Raw Data'!C417:E417, 3), B422:D422, B422:D422, 0)&gt;0, SMALL('Raw Data'!C417:E417, 3), 0), 0)</f>
        <v>0</v>
      </c>
      <c r="V422">
        <f>IF(AND('Raw Data'!C417&lt;'Raw Data'!E417,'Raw Data'!O417&gt;'Raw Data'!P417),'Raw Data'!C417,IF(AND('Raw Data'!E417&lt;'Raw Data'!C417,'Raw Data'!P417&gt;'Raw Data'!O417),'Raw Data'!E417,0))</f>
        <v>0</v>
      </c>
      <c r="W422">
        <f>IF(AND('Raw Data'!C417&gt;'Raw Data'!E417,'Raw Data'!O417&gt;'Raw Data'!P417),'Raw Data'!C417,IF(AND('Raw Data'!E417&gt;'Raw Data'!C417,'Raw Data'!P417&gt;'Raw Data'!O417),'Raw Data'!E417,0))</f>
        <v>0</v>
      </c>
      <c r="X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Y422">
        <f>IF(AND('Raw Data'!D417&gt;4,'Raw Data'!O417&lt;'Raw Data'!P417),'Raw Data'!K417,IF(AND('Raw Data'!D417&gt;4,'Raw Data'!O417='Raw Data'!P417),0,IF('Raw Data'!O417='Raw Data'!P417,'Raw Data'!D417,0)))</f>
        <v>0</v>
      </c>
      <c r="Z422">
        <f>IF(AND('Raw Data'!D417&lt;4, 'Raw Data'!O417='Raw Data'!P417), 'Raw Data'!D417, 0)</f>
        <v>0</v>
      </c>
      <c r="AA422">
        <f t="shared" si="26"/>
        <v>0</v>
      </c>
      <c r="AB422">
        <f t="shared" si="27"/>
        <v>0</v>
      </c>
      <c r="AC422">
        <f t="shared" si="28"/>
        <v>0</v>
      </c>
    </row>
    <row r="423" spans="1:29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 'Raw Data'!O418&gt;'Raw Data'!P418), 'Raw Data'!C418, 0)</f>
        <v>0</v>
      </c>
      <c r="O423" t="b">
        <f>'Raw Data'!C418&lt;'Raw Data'!E418</f>
        <v>0</v>
      </c>
      <c r="P423">
        <f>IF(AND('Raw Data'!C418&gt;'Raw Data'!E418, 'Raw Data'!O418&gt;'Raw Data'!P418), 'Raw Data'!C418, 0)</f>
        <v>0</v>
      </c>
      <c r="Q423">
        <f>IF(AND('Raw Data'!C418&gt;'Raw Data'!E418, 'Raw Data'!O418&lt;'Raw Data'!P418), 'Raw Data'!E418, 0)</f>
        <v>0</v>
      </c>
      <c r="R423">
        <f>IF(AND('Raw Data'!C418&lt;'Raw Data'!E418, 'Raw Data'!O418&lt;'Raw Data'!P418), 'Raw Data'!E418, 0)</f>
        <v>0</v>
      </c>
      <c r="S423">
        <f>IF(ISNUMBER('Raw Data'!C418), IF(_xlfn.XLOOKUP(SMALL('Raw Data'!C418:E418, 1), B423:D423, B423:D423, 0)&gt;0, SMALL('Raw Data'!C418:E418, 1), 0), 0)</f>
        <v>0</v>
      </c>
      <c r="T423">
        <f>IF(ISNUMBER('Raw Data'!C418), IF(_xlfn.XLOOKUP(SMALL('Raw Data'!C418:E418, 2), B423:D423, B423:D423, 0)&gt;0, SMALL('Raw Data'!C418:E418, 2), 0), 0)</f>
        <v>0</v>
      </c>
      <c r="U423">
        <f>IF(ISNUMBER('Raw Data'!C418), IF(_xlfn.XLOOKUP(SMALL('Raw Data'!C418:E418, 3), B423:D423, B423:D423, 0)&gt;0, SMALL('Raw Data'!C418:E418, 3), 0), 0)</f>
        <v>0</v>
      </c>
      <c r="V423">
        <f>IF(AND('Raw Data'!C418&lt;'Raw Data'!E418,'Raw Data'!O418&gt;'Raw Data'!P418),'Raw Data'!C418,IF(AND('Raw Data'!E418&lt;'Raw Data'!C418,'Raw Data'!P418&gt;'Raw Data'!O418),'Raw Data'!E418,0))</f>
        <v>0</v>
      </c>
      <c r="W423">
        <f>IF(AND('Raw Data'!C418&gt;'Raw Data'!E418,'Raw Data'!O418&gt;'Raw Data'!P418),'Raw Data'!C418,IF(AND('Raw Data'!E418&gt;'Raw Data'!C418,'Raw Data'!P418&gt;'Raw Data'!O418),'Raw Data'!E418,0))</f>
        <v>0</v>
      </c>
      <c r="X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Y423">
        <f>IF(AND('Raw Data'!D418&gt;4,'Raw Data'!O418&lt;'Raw Data'!P418),'Raw Data'!K418,IF(AND('Raw Data'!D418&gt;4,'Raw Data'!O418='Raw Data'!P418),0,IF('Raw Data'!O418='Raw Data'!P418,'Raw Data'!D418,0)))</f>
        <v>0</v>
      </c>
      <c r="Z423">
        <f>IF(AND('Raw Data'!D418&lt;4, 'Raw Data'!O418='Raw Data'!P418), 'Raw Data'!D418, 0)</f>
        <v>0</v>
      </c>
      <c r="AA423">
        <f t="shared" si="26"/>
        <v>0</v>
      </c>
      <c r="AB423">
        <f t="shared" si="27"/>
        <v>0</v>
      </c>
      <c r="AC423">
        <f t="shared" si="28"/>
        <v>0</v>
      </c>
    </row>
    <row r="424" spans="1:29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 'Raw Data'!O419&gt;'Raw Data'!P419), 'Raw Data'!C419, 0)</f>
        <v>0</v>
      </c>
      <c r="O424" t="b">
        <f>'Raw Data'!C419&lt;'Raw Data'!E419</f>
        <v>0</v>
      </c>
      <c r="P424">
        <f>IF(AND('Raw Data'!C419&gt;'Raw Data'!E419, 'Raw Data'!O419&gt;'Raw Data'!P419), 'Raw Data'!C419, 0)</f>
        <v>0</v>
      </c>
      <c r="Q424">
        <f>IF(AND('Raw Data'!C419&gt;'Raw Data'!E419, 'Raw Data'!O419&lt;'Raw Data'!P419), 'Raw Data'!E419, 0)</f>
        <v>0</v>
      </c>
      <c r="R424">
        <f>IF(AND('Raw Data'!C419&lt;'Raw Data'!E419, 'Raw Data'!O419&lt;'Raw Data'!P419), 'Raw Data'!E419, 0)</f>
        <v>0</v>
      </c>
      <c r="S424">
        <f>IF(ISNUMBER('Raw Data'!C419), IF(_xlfn.XLOOKUP(SMALL('Raw Data'!C419:E419, 1), B424:D424, B424:D424, 0)&gt;0, SMALL('Raw Data'!C419:E419, 1), 0), 0)</f>
        <v>0</v>
      </c>
      <c r="T424">
        <f>IF(ISNUMBER('Raw Data'!C419), IF(_xlfn.XLOOKUP(SMALL('Raw Data'!C419:E419, 2), B424:D424, B424:D424, 0)&gt;0, SMALL('Raw Data'!C419:E419, 2), 0), 0)</f>
        <v>0</v>
      </c>
      <c r="U424">
        <f>IF(ISNUMBER('Raw Data'!C419), IF(_xlfn.XLOOKUP(SMALL('Raw Data'!C419:E419, 3), B424:D424, B424:D424, 0)&gt;0, SMALL('Raw Data'!C419:E419, 3), 0), 0)</f>
        <v>0</v>
      </c>
      <c r="V424">
        <f>IF(AND('Raw Data'!C419&lt;'Raw Data'!E419,'Raw Data'!O419&gt;'Raw Data'!P419),'Raw Data'!C419,IF(AND('Raw Data'!E419&lt;'Raw Data'!C419,'Raw Data'!P419&gt;'Raw Data'!O419),'Raw Data'!E419,0))</f>
        <v>0</v>
      </c>
      <c r="W424">
        <f>IF(AND('Raw Data'!C419&gt;'Raw Data'!E419,'Raw Data'!O419&gt;'Raw Data'!P419),'Raw Data'!C419,IF(AND('Raw Data'!E419&gt;'Raw Data'!C419,'Raw Data'!P419&gt;'Raw Data'!O419),'Raw Data'!E419,0))</f>
        <v>0</v>
      </c>
      <c r="X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Y424">
        <f>IF(AND('Raw Data'!D419&gt;4,'Raw Data'!O419&lt;'Raw Data'!P419),'Raw Data'!K419,IF(AND('Raw Data'!D419&gt;4,'Raw Data'!O419='Raw Data'!P419),0,IF('Raw Data'!O419='Raw Data'!P419,'Raw Data'!D419,0)))</f>
        <v>0</v>
      </c>
      <c r="Z424">
        <f>IF(AND('Raw Data'!D419&lt;4, 'Raw Data'!O419='Raw Data'!P419), 'Raw Data'!D419, 0)</f>
        <v>0</v>
      </c>
      <c r="AA424">
        <f t="shared" si="26"/>
        <v>0</v>
      </c>
      <c r="AB424">
        <f t="shared" si="27"/>
        <v>0</v>
      </c>
      <c r="AC424">
        <f t="shared" si="28"/>
        <v>0</v>
      </c>
    </row>
    <row r="425" spans="1:29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 'Raw Data'!O420&gt;'Raw Data'!P420), 'Raw Data'!C420, 0)</f>
        <v>0</v>
      </c>
      <c r="O425" t="b">
        <f>'Raw Data'!C420&lt;'Raw Data'!E420</f>
        <v>0</v>
      </c>
      <c r="P425">
        <f>IF(AND('Raw Data'!C420&gt;'Raw Data'!E420, 'Raw Data'!O420&gt;'Raw Data'!P420), 'Raw Data'!C420, 0)</f>
        <v>0</v>
      </c>
      <c r="Q425">
        <f>IF(AND('Raw Data'!C420&gt;'Raw Data'!E420, 'Raw Data'!O420&lt;'Raw Data'!P420), 'Raw Data'!E420, 0)</f>
        <v>0</v>
      </c>
      <c r="R425">
        <f>IF(AND('Raw Data'!C420&lt;'Raw Data'!E420, 'Raw Data'!O420&lt;'Raw Data'!P420), 'Raw Data'!E420, 0)</f>
        <v>0</v>
      </c>
      <c r="S425">
        <f>IF(ISNUMBER('Raw Data'!C420), IF(_xlfn.XLOOKUP(SMALL('Raw Data'!C420:E420, 1), B425:D425, B425:D425, 0)&gt;0, SMALL('Raw Data'!C420:E420, 1), 0), 0)</f>
        <v>0</v>
      </c>
      <c r="T425">
        <f>IF(ISNUMBER('Raw Data'!C420), IF(_xlfn.XLOOKUP(SMALL('Raw Data'!C420:E420, 2), B425:D425, B425:D425, 0)&gt;0, SMALL('Raw Data'!C420:E420, 2), 0), 0)</f>
        <v>0</v>
      </c>
      <c r="U425">
        <f>IF(ISNUMBER('Raw Data'!C420), IF(_xlfn.XLOOKUP(SMALL('Raw Data'!C420:E420, 3), B425:D425, B425:D425, 0)&gt;0, SMALL('Raw Data'!C420:E420, 3), 0), 0)</f>
        <v>0</v>
      </c>
      <c r="V425">
        <f>IF(AND('Raw Data'!C420&lt;'Raw Data'!E420,'Raw Data'!O420&gt;'Raw Data'!P420),'Raw Data'!C420,IF(AND('Raw Data'!E420&lt;'Raw Data'!C420,'Raw Data'!P420&gt;'Raw Data'!O420),'Raw Data'!E420,0))</f>
        <v>0</v>
      </c>
      <c r="W425">
        <f>IF(AND('Raw Data'!C420&gt;'Raw Data'!E420,'Raw Data'!O420&gt;'Raw Data'!P420),'Raw Data'!C420,IF(AND('Raw Data'!E420&gt;'Raw Data'!C420,'Raw Data'!P420&gt;'Raw Data'!O420),'Raw Data'!E420,0))</f>
        <v>0</v>
      </c>
      <c r="X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Y425">
        <f>IF(AND('Raw Data'!D420&gt;4,'Raw Data'!O420&lt;'Raw Data'!P420),'Raw Data'!K420,IF(AND('Raw Data'!D420&gt;4,'Raw Data'!O420='Raw Data'!P420),0,IF('Raw Data'!O420='Raw Data'!P420,'Raw Data'!D420,0)))</f>
        <v>0</v>
      </c>
      <c r="Z425">
        <f>IF(AND('Raw Data'!D420&lt;4, 'Raw Data'!O420='Raw Data'!P420), 'Raw Data'!D420, 0)</f>
        <v>0</v>
      </c>
      <c r="AA425">
        <f t="shared" si="26"/>
        <v>0</v>
      </c>
      <c r="AB425">
        <f t="shared" si="27"/>
        <v>0</v>
      </c>
      <c r="AC425">
        <f t="shared" si="28"/>
        <v>0</v>
      </c>
    </row>
    <row r="426" spans="1:29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 'Raw Data'!O421&gt;'Raw Data'!P421), 'Raw Data'!C421, 0)</f>
        <v>0</v>
      </c>
      <c r="O426" t="b">
        <f>'Raw Data'!C421&lt;'Raw Data'!E421</f>
        <v>0</v>
      </c>
      <c r="P426">
        <f>IF(AND('Raw Data'!C421&gt;'Raw Data'!E421, 'Raw Data'!O421&gt;'Raw Data'!P421), 'Raw Data'!C421, 0)</f>
        <v>0</v>
      </c>
      <c r="Q426">
        <f>IF(AND('Raw Data'!C421&gt;'Raw Data'!E421, 'Raw Data'!O421&lt;'Raw Data'!P421), 'Raw Data'!E421, 0)</f>
        <v>0</v>
      </c>
      <c r="R426">
        <f>IF(AND('Raw Data'!C421&lt;'Raw Data'!E421, 'Raw Data'!O421&lt;'Raw Data'!P421), 'Raw Data'!E421, 0)</f>
        <v>0</v>
      </c>
      <c r="S426">
        <f>IF(ISNUMBER('Raw Data'!C421), IF(_xlfn.XLOOKUP(SMALL('Raw Data'!C421:E421, 1), B426:D426, B426:D426, 0)&gt;0, SMALL('Raw Data'!C421:E421, 1), 0), 0)</f>
        <v>0</v>
      </c>
      <c r="T426">
        <f>IF(ISNUMBER('Raw Data'!C421), IF(_xlfn.XLOOKUP(SMALL('Raw Data'!C421:E421, 2), B426:D426, B426:D426, 0)&gt;0, SMALL('Raw Data'!C421:E421, 2), 0), 0)</f>
        <v>0</v>
      </c>
      <c r="U426">
        <f>IF(ISNUMBER('Raw Data'!C421), IF(_xlfn.XLOOKUP(SMALL('Raw Data'!C421:E421, 3), B426:D426, B426:D426, 0)&gt;0, SMALL('Raw Data'!C421:E421, 3), 0), 0)</f>
        <v>0</v>
      </c>
      <c r="V426">
        <f>IF(AND('Raw Data'!C421&lt;'Raw Data'!E421,'Raw Data'!O421&gt;'Raw Data'!P421),'Raw Data'!C421,IF(AND('Raw Data'!E421&lt;'Raw Data'!C421,'Raw Data'!P421&gt;'Raw Data'!O421),'Raw Data'!E421,0))</f>
        <v>0</v>
      </c>
      <c r="W426">
        <f>IF(AND('Raw Data'!C421&gt;'Raw Data'!E421,'Raw Data'!O421&gt;'Raw Data'!P421),'Raw Data'!C421,IF(AND('Raw Data'!E421&gt;'Raw Data'!C421,'Raw Data'!P421&gt;'Raw Data'!O421),'Raw Data'!E421,0))</f>
        <v>0</v>
      </c>
      <c r="X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Y426">
        <f>IF(AND('Raw Data'!D421&gt;4,'Raw Data'!O421&lt;'Raw Data'!P421),'Raw Data'!K421,IF(AND('Raw Data'!D421&gt;4,'Raw Data'!O421='Raw Data'!P421),0,IF('Raw Data'!O421='Raw Data'!P421,'Raw Data'!D421,0)))</f>
        <v>0</v>
      </c>
      <c r="Z426">
        <f>IF(AND('Raw Data'!D421&lt;4, 'Raw Data'!O421='Raw Data'!P421), 'Raw Data'!D421, 0)</f>
        <v>0</v>
      </c>
      <c r="AA426">
        <f t="shared" si="26"/>
        <v>0</v>
      </c>
      <c r="AB426">
        <f t="shared" si="27"/>
        <v>0</v>
      </c>
      <c r="AC426">
        <f t="shared" si="28"/>
        <v>0</v>
      </c>
    </row>
    <row r="427" spans="1:29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 'Raw Data'!O422&gt;'Raw Data'!P422), 'Raw Data'!C422, 0)</f>
        <v>0</v>
      </c>
      <c r="O427" t="b">
        <f>'Raw Data'!C422&lt;'Raw Data'!E422</f>
        <v>0</v>
      </c>
      <c r="P427">
        <f>IF(AND('Raw Data'!C422&gt;'Raw Data'!E422, 'Raw Data'!O422&gt;'Raw Data'!P422), 'Raw Data'!C422, 0)</f>
        <v>0</v>
      </c>
      <c r="Q427">
        <f>IF(AND('Raw Data'!C422&gt;'Raw Data'!E422, 'Raw Data'!O422&lt;'Raw Data'!P422), 'Raw Data'!E422, 0)</f>
        <v>0</v>
      </c>
      <c r="R427">
        <f>IF(AND('Raw Data'!C422&lt;'Raw Data'!E422, 'Raw Data'!O422&lt;'Raw Data'!P422), 'Raw Data'!E422, 0)</f>
        <v>0</v>
      </c>
      <c r="S427">
        <f>IF(ISNUMBER('Raw Data'!C422), IF(_xlfn.XLOOKUP(SMALL('Raw Data'!C422:E422, 1), B427:D427, B427:D427, 0)&gt;0, SMALL('Raw Data'!C422:E422, 1), 0), 0)</f>
        <v>0</v>
      </c>
      <c r="T427">
        <f>IF(ISNUMBER('Raw Data'!C422), IF(_xlfn.XLOOKUP(SMALL('Raw Data'!C422:E422, 2), B427:D427, B427:D427, 0)&gt;0, SMALL('Raw Data'!C422:E422, 2), 0), 0)</f>
        <v>0</v>
      </c>
      <c r="U427">
        <f>IF(ISNUMBER('Raw Data'!C422), IF(_xlfn.XLOOKUP(SMALL('Raw Data'!C422:E422, 3), B427:D427, B427:D427, 0)&gt;0, SMALL('Raw Data'!C422:E422, 3), 0), 0)</f>
        <v>0</v>
      </c>
      <c r="V427">
        <f>IF(AND('Raw Data'!C422&lt;'Raw Data'!E422,'Raw Data'!O422&gt;'Raw Data'!P422),'Raw Data'!C422,IF(AND('Raw Data'!E422&lt;'Raw Data'!C422,'Raw Data'!P422&gt;'Raw Data'!O422),'Raw Data'!E422,0))</f>
        <v>0</v>
      </c>
      <c r="W427">
        <f>IF(AND('Raw Data'!C422&gt;'Raw Data'!E422,'Raw Data'!O422&gt;'Raw Data'!P422),'Raw Data'!C422,IF(AND('Raw Data'!E422&gt;'Raw Data'!C422,'Raw Data'!P422&gt;'Raw Data'!O422),'Raw Data'!E422,0))</f>
        <v>0</v>
      </c>
      <c r="X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Y427">
        <f>IF(AND('Raw Data'!D422&gt;4,'Raw Data'!O422&lt;'Raw Data'!P422),'Raw Data'!K422,IF(AND('Raw Data'!D422&gt;4,'Raw Data'!O422='Raw Data'!P422),0,IF('Raw Data'!O422='Raw Data'!P422,'Raw Data'!D422,0)))</f>
        <v>0</v>
      </c>
      <c r="Z427">
        <f>IF(AND('Raw Data'!D422&lt;4, 'Raw Data'!O422='Raw Data'!P422), 'Raw Data'!D422, 0)</f>
        <v>0</v>
      </c>
      <c r="AA427">
        <f t="shared" si="26"/>
        <v>0</v>
      </c>
      <c r="AB427">
        <f t="shared" si="27"/>
        <v>0</v>
      </c>
      <c r="AC427">
        <f t="shared" si="28"/>
        <v>0</v>
      </c>
    </row>
    <row r="428" spans="1:29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 'Raw Data'!O423&gt;'Raw Data'!P423), 'Raw Data'!C423, 0)</f>
        <v>0</v>
      </c>
      <c r="O428" t="b">
        <f>'Raw Data'!C423&lt;'Raw Data'!E423</f>
        <v>0</v>
      </c>
      <c r="P428">
        <f>IF(AND('Raw Data'!C423&gt;'Raw Data'!E423, 'Raw Data'!O423&gt;'Raw Data'!P423), 'Raw Data'!C423, 0)</f>
        <v>0</v>
      </c>
      <c r="Q428">
        <f>IF(AND('Raw Data'!C423&gt;'Raw Data'!E423, 'Raw Data'!O423&lt;'Raw Data'!P423), 'Raw Data'!E423, 0)</f>
        <v>0</v>
      </c>
      <c r="R428">
        <f>IF(AND('Raw Data'!C423&lt;'Raw Data'!E423, 'Raw Data'!O423&lt;'Raw Data'!P423), 'Raw Data'!E423, 0)</f>
        <v>0</v>
      </c>
      <c r="S428">
        <f>IF(ISNUMBER('Raw Data'!C423), IF(_xlfn.XLOOKUP(SMALL('Raw Data'!C423:E423, 1), B428:D428, B428:D428, 0)&gt;0, SMALL('Raw Data'!C423:E423, 1), 0), 0)</f>
        <v>0</v>
      </c>
      <c r="T428">
        <f>IF(ISNUMBER('Raw Data'!C423), IF(_xlfn.XLOOKUP(SMALL('Raw Data'!C423:E423, 2), B428:D428, B428:D428, 0)&gt;0, SMALL('Raw Data'!C423:E423, 2), 0), 0)</f>
        <v>0</v>
      </c>
      <c r="U428">
        <f>IF(ISNUMBER('Raw Data'!C423), IF(_xlfn.XLOOKUP(SMALL('Raw Data'!C423:E423, 3), B428:D428, B428:D428, 0)&gt;0, SMALL('Raw Data'!C423:E423, 3), 0), 0)</f>
        <v>0</v>
      </c>
      <c r="V428">
        <f>IF(AND('Raw Data'!C423&lt;'Raw Data'!E423,'Raw Data'!O423&gt;'Raw Data'!P423),'Raw Data'!C423,IF(AND('Raw Data'!E423&lt;'Raw Data'!C423,'Raw Data'!P423&gt;'Raw Data'!O423),'Raw Data'!E423,0))</f>
        <v>0</v>
      </c>
      <c r="W428">
        <f>IF(AND('Raw Data'!C423&gt;'Raw Data'!E423,'Raw Data'!O423&gt;'Raw Data'!P423),'Raw Data'!C423,IF(AND('Raw Data'!E423&gt;'Raw Data'!C423,'Raw Data'!P423&gt;'Raw Data'!O423),'Raw Data'!E423,0))</f>
        <v>0</v>
      </c>
      <c r="X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Y428">
        <f>IF(AND('Raw Data'!D423&gt;4,'Raw Data'!O423&lt;'Raw Data'!P423),'Raw Data'!K423,IF(AND('Raw Data'!D423&gt;4,'Raw Data'!O423='Raw Data'!P423),0,IF('Raw Data'!O423='Raw Data'!P423,'Raw Data'!D423,0)))</f>
        <v>0</v>
      </c>
      <c r="Z428">
        <f>IF(AND('Raw Data'!D423&lt;4, 'Raw Data'!O423='Raw Data'!P423), 'Raw Data'!D423, 0)</f>
        <v>0</v>
      </c>
      <c r="AA428">
        <f t="shared" si="26"/>
        <v>0</v>
      </c>
      <c r="AB428">
        <f t="shared" si="27"/>
        <v>0</v>
      </c>
      <c r="AC428">
        <f t="shared" si="28"/>
        <v>0</v>
      </c>
    </row>
    <row r="429" spans="1:29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 'Raw Data'!O424&gt;'Raw Data'!P424), 'Raw Data'!C424, 0)</f>
        <v>0</v>
      </c>
      <c r="O429" t="b">
        <f>'Raw Data'!C424&lt;'Raw Data'!E424</f>
        <v>0</v>
      </c>
      <c r="P429">
        <f>IF(AND('Raw Data'!C424&gt;'Raw Data'!E424, 'Raw Data'!O424&gt;'Raw Data'!P424), 'Raw Data'!C424, 0)</f>
        <v>0</v>
      </c>
      <c r="Q429">
        <f>IF(AND('Raw Data'!C424&gt;'Raw Data'!E424, 'Raw Data'!O424&lt;'Raw Data'!P424), 'Raw Data'!E424, 0)</f>
        <v>0</v>
      </c>
      <c r="R429">
        <f>IF(AND('Raw Data'!C424&lt;'Raw Data'!E424, 'Raw Data'!O424&lt;'Raw Data'!P424), 'Raw Data'!E424, 0)</f>
        <v>0</v>
      </c>
      <c r="S429">
        <f>IF(ISNUMBER('Raw Data'!C424), IF(_xlfn.XLOOKUP(SMALL('Raw Data'!C424:E424, 1), B429:D429, B429:D429, 0)&gt;0, SMALL('Raw Data'!C424:E424, 1), 0), 0)</f>
        <v>0</v>
      </c>
      <c r="T429">
        <f>IF(ISNUMBER('Raw Data'!C424), IF(_xlfn.XLOOKUP(SMALL('Raw Data'!C424:E424, 2), B429:D429, B429:D429, 0)&gt;0, SMALL('Raw Data'!C424:E424, 2), 0), 0)</f>
        <v>0</v>
      </c>
      <c r="U429">
        <f>IF(ISNUMBER('Raw Data'!C424), IF(_xlfn.XLOOKUP(SMALL('Raw Data'!C424:E424, 3), B429:D429, B429:D429, 0)&gt;0, SMALL('Raw Data'!C424:E424, 3), 0), 0)</f>
        <v>0</v>
      </c>
      <c r="V429">
        <f>IF(AND('Raw Data'!C424&lt;'Raw Data'!E424,'Raw Data'!O424&gt;'Raw Data'!P424),'Raw Data'!C424,IF(AND('Raw Data'!E424&lt;'Raw Data'!C424,'Raw Data'!P424&gt;'Raw Data'!O424),'Raw Data'!E424,0))</f>
        <v>0</v>
      </c>
      <c r="W429">
        <f>IF(AND('Raw Data'!C424&gt;'Raw Data'!E424,'Raw Data'!O424&gt;'Raw Data'!P424),'Raw Data'!C424,IF(AND('Raw Data'!E424&gt;'Raw Data'!C424,'Raw Data'!P424&gt;'Raw Data'!O424),'Raw Data'!E424,0))</f>
        <v>0</v>
      </c>
      <c r="X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Y429">
        <f>IF(AND('Raw Data'!D424&gt;4,'Raw Data'!O424&lt;'Raw Data'!P424),'Raw Data'!K424,IF(AND('Raw Data'!D424&gt;4,'Raw Data'!O424='Raw Data'!P424),0,IF('Raw Data'!O424='Raw Data'!P424,'Raw Data'!D424,0)))</f>
        <v>0</v>
      </c>
      <c r="Z429">
        <f>IF(AND('Raw Data'!D424&lt;4, 'Raw Data'!O424='Raw Data'!P424), 'Raw Data'!D424, 0)</f>
        <v>0</v>
      </c>
      <c r="AA429">
        <f t="shared" si="26"/>
        <v>0</v>
      </c>
      <c r="AB429">
        <f t="shared" si="27"/>
        <v>0</v>
      </c>
      <c r="AC429">
        <f t="shared" si="28"/>
        <v>0</v>
      </c>
    </row>
    <row r="430" spans="1:29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 'Raw Data'!O425&gt;'Raw Data'!P425), 'Raw Data'!C425, 0)</f>
        <v>0</v>
      </c>
      <c r="O430" t="b">
        <f>'Raw Data'!C425&lt;'Raw Data'!E425</f>
        <v>0</v>
      </c>
      <c r="P430">
        <f>IF(AND('Raw Data'!C425&gt;'Raw Data'!E425, 'Raw Data'!O425&gt;'Raw Data'!P425), 'Raw Data'!C425, 0)</f>
        <v>0</v>
      </c>
      <c r="Q430">
        <f>IF(AND('Raw Data'!C425&gt;'Raw Data'!E425, 'Raw Data'!O425&lt;'Raw Data'!P425), 'Raw Data'!E425, 0)</f>
        <v>0</v>
      </c>
      <c r="R430">
        <f>IF(AND('Raw Data'!C425&lt;'Raw Data'!E425, 'Raw Data'!O425&lt;'Raw Data'!P425), 'Raw Data'!E425, 0)</f>
        <v>0</v>
      </c>
      <c r="S430">
        <f>IF(ISNUMBER('Raw Data'!C425), IF(_xlfn.XLOOKUP(SMALL('Raw Data'!C425:E425, 1), B430:D430, B430:D430, 0)&gt;0, SMALL('Raw Data'!C425:E425, 1), 0), 0)</f>
        <v>0</v>
      </c>
      <c r="T430">
        <f>IF(ISNUMBER('Raw Data'!C425), IF(_xlfn.XLOOKUP(SMALL('Raw Data'!C425:E425, 2), B430:D430, B430:D430, 0)&gt;0, SMALL('Raw Data'!C425:E425, 2), 0), 0)</f>
        <v>0</v>
      </c>
      <c r="U430">
        <f>IF(ISNUMBER('Raw Data'!C425), IF(_xlfn.XLOOKUP(SMALL('Raw Data'!C425:E425, 3), B430:D430, B430:D430, 0)&gt;0, SMALL('Raw Data'!C425:E425, 3), 0), 0)</f>
        <v>0</v>
      </c>
      <c r="V430">
        <f>IF(AND('Raw Data'!C425&lt;'Raw Data'!E425,'Raw Data'!O425&gt;'Raw Data'!P425),'Raw Data'!C425,IF(AND('Raw Data'!E425&lt;'Raw Data'!C425,'Raw Data'!P425&gt;'Raw Data'!O425),'Raw Data'!E425,0))</f>
        <v>0</v>
      </c>
      <c r="W430">
        <f>IF(AND('Raw Data'!C425&gt;'Raw Data'!E425,'Raw Data'!O425&gt;'Raw Data'!P425),'Raw Data'!C425,IF(AND('Raw Data'!E425&gt;'Raw Data'!C425,'Raw Data'!P425&gt;'Raw Data'!O425),'Raw Data'!E425,0))</f>
        <v>0</v>
      </c>
      <c r="X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Y430">
        <f>IF(AND('Raw Data'!D425&gt;4,'Raw Data'!O425&lt;'Raw Data'!P425),'Raw Data'!K425,IF(AND('Raw Data'!D425&gt;4,'Raw Data'!O425='Raw Data'!P425),0,IF('Raw Data'!O425='Raw Data'!P425,'Raw Data'!D425,0)))</f>
        <v>0</v>
      </c>
      <c r="Z430">
        <f>IF(AND('Raw Data'!D425&lt;4, 'Raw Data'!O425='Raw Data'!P425), 'Raw Data'!D425, 0)</f>
        <v>0</v>
      </c>
      <c r="AA430">
        <f t="shared" si="26"/>
        <v>0</v>
      </c>
      <c r="AB430">
        <f t="shared" si="27"/>
        <v>0</v>
      </c>
      <c r="AC430">
        <f t="shared" si="28"/>
        <v>0</v>
      </c>
    </row>
    <row r="431" spans="1:29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 'Raw Data'!O426&gt;'Raw Data'!P426), 'Raw Data'!C426, 0)</f>
        <v>0</v>
      </c>
      <c r="O431" t="b">
        <f>'Raw Data'!C426&lt;'Raw Data'!E426</f>
        <v>0</v>
      </c>
      <c r="P431">
        <f>IF(AND('Raw Data'!C426&gt;'Raw Data'!E426, 'Raw Data'!O426&gt;'Raw Data'!P426), 'Raw Data'!C426, 0)</f>
        <v>0</v>
      </c>
      <c r="Q431">
        <f>IF(AND('Raw Data'!C426&gt;'Raw Data'!E426, 'Raw Data'!O426&lt;'Raw Data'!P426), 'Raw Data'!E426, 0)</f>
        <v>0</v>
      </c>
      <c r="R431">
        <f>IF(AND('Raw Data'!C426&lt;'Raw Data'!E426, 'Raw Data'!O426&lt;'Raw Data'!P426), 'Raw Data'!E426, 0)</f>
        <v>0</v>
      </c>
      <c r="S431">
        <f>IF(ISNUMBER('Raw Data'!C426), IF(_xlfn.XLOOKUP(SMALL('Raw Data'!C426:E426, 1), B431:D431, B431:D431, 0)&gt;0, SMALL('Raw Data'!C426:E426, 1), 0), 0)</f>
        <v>0</v>
      </c>
      <c r="T431">
        <f>IF(ISNUMBER('Raw Data'!C426), IF(_xlfn.XLOOKUP(SMALL('Raw Data'!C426:E426, 2), B431:D431, B431:D431, 0)&gt;0, SMALL('Raw Data'!C426:E426, 2), 0), 0)</f>
        <v>0</v>
      </c>
      <c r="U431">
        <f>IF(ISNUMBER('Raw Data'!C426), IF(_xlfn.XLOOKUP(SMALL('Raw Data'!C426:E426, 3), B431:D431, B431:D431, 0)&gt;0, SMALL('Raw Data'!C426:E426, 3), 0), 0)</f>
        <v>0</v>
      </c>
      <c r="V431">
        <f>IF(AND('Raw Data'!C426&lt;'Raw Data'!E426,'Raw Data'!O426&gt;'Raw Data'!P426),'Raw Data'!C426,IF(AND('Raw Data'!E426&lt;'Raw Data'!C426,'Raw Data'!P426&gt;'Raw Data'!O426),'Raw Data'!E426,0))</f>
        <v>0</v>
      </c>
      <c r="W431">
        <f>IF(AND('Raw Data'!C426&gt;'Raw Data'!E426,'Raw Data'!O426&gt;'Raw Data'!P426),'Raw Data'!C426,IF(AND('Raw Data'!E426&gt;'Raw Data'!C426,'Raw Data'!P426&gt;'Raw Data'!O426),'Raw Data'!E426,0))</f>
        <v>0</v>
      </c>
      <c r="X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Y431">
        <f>IF(AND('Raw Data'!D426&gt;4,'Raw Data'!O426&lt;'Raw Data'!P426),'Raw Data'!K426,IF(AND('Raw Data'!D426&gt;4,'Raw Data'!O426='Raw Data'!P426),0,IF('Raw Data'!O426='Raw Data'!P426,'Raw Data'!D426,0)))</f>
        <v>0</v>
      </c>
      <c r="Z431">
        <f>IF(AND('Raw Data'!D426&lt;4, 'Raw Data'!O426='Raw Data'!P426), 'Raw Data'!D426, 0)</f>
        <v>0</v>
      </c>
      <c r="AA431">
        <f t="shared" si="26"/>
        <v>0</v>
      </c>
      <c r="AB431">
        <f t="shared" si="27"/>
        <v>0</v>
      </c>
      <c r="AC431">
        <f t="shared" si="28"/>
        <v>0</v>
      </c>
    </row>
    <row r="432" spans="1:29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 'Raw Data'!O427&gt;'Raw Data'!P427), 'Raw Data'!C427, 0)</f>
        <v>0</v>
      </c>
      <c r="O432" t="b">
        <f>'Raw Data'!C427&lt;'Raw Data'!E427</f>
        <v>0</v>
      </c>
      <c r="P432">
        <f>IF(AND('Raw Data'!C427&gt;'Raw Data'!E427, 'Raw Data'!O427&gt;'Raw Data'!P427), 'Raw Data'!C427, 0)</f>
        <v>0</v>
      </c>
      <c r="Q432">
        <f>IF(AND('Raw Data'!C427&gt;'Raw Data'!E427, 'Raw Data'!O427&lt;'Raw Data'!P427), 'Raw Data'!E427, 0)</f>
        <v>0</v>
      </c>
      <c r="R432">
        <f>IF(AND('Raw Data'!C427&lt;'Raw Data'!E427, 'Raw Data'!O427&lt;'Raw Data'!P427), 'Raw Data'!E427, 0)</f>
        <v>0</v>
      </c>
      <c r="S432">
        <f>IF(ISNUMBER('Raw Data'!C427), IF(_xlfn.XLOOKUP(SMALL('Raw Data'!C427:E427, 1), B432:D432, B432:D432, 0)&gt;0, SMALL('Raw Data'!C427:E427, 1), 0), 0)</f>
        <v>0</v>
      </c>
      <c r="T432">
        <f>IF(ISNUMBER('Raw Data'!C427), IF(_xlfn.XLOOKUP(SMALL('Raw Data'!C427:E427, 2), B432:D432, B432:D432, 0)&gt;0, SMALL('Raw Data'!C427:E427, 2), 0), 0)</f>
        <v>0</v>
      </c>
      <c r="U432">
        <f>IF(ISNUMBER('Raw Data'!C427), IF(_xlfn.XLOOKUP(SMALL('Raw Data'!C427:E427, 3), B432:D432, B432:D432, 0)&gt;0, SMALL('Raw Data'!C427:E427, 3), 0), 0)</f>
        <v>0</v>
      </c>
      <c r="V432">
        <f>IF(AND('Raw Data'!C427&lt;'Raw Data'!E427,'Raw Data'!O427&gt;'Raw Data'!P427),'Raw Data'!C427,IF(AND('Raw Data'!E427&lt;'Raw Data'!C427,'Raw Data'!P427&gt;'Raw Data'!O427),'Raw Data'!E427,0))</f>
        <v>0</v>
      </c>
      <c r="W432">
        <f>IF(AND('Raw Data'!C427&gt;'Raw Data'!E427,'Raw Data'!O427&gt;'Raw Data'!P427),'Raw Data'!C427,IF(AND('Raw Data'!E427&gt;'Raw Data'!C427,'Raw Data'!P427&gt;'Raw Data'!O427),'Raw Data'!E427,0))</f>
        <v>0</v>
      </c>
      <c r="X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Y432">
        <f>IF(AND('Raw Data'!D427&gt;4,'Raw Data'!O427&lt;'Raw Data'!P427),'Raw Data'!K427,IF(AND('Raw Data'!D427&gt;4,'Raw Data'!O427='Raw Data'!P427),0,IF('Raw Data'!O427='Raw Data'!P427,'Raw Data'!D427,0)))</f>
        <v>0</v>
      </c>
      <c r="Z432">
        <f>IF(AND('Raw Data'!D427&lt;4, 'Raw Data'!O427='Raw Data'!P427), 'Raw Data'!D427, 0)</f>
        <v>0</v>
      </c>
      <c r="AA432">
        <f t="shared" si="26"/>
        <v>0</v>
      </c>
      <c r="AB432">
        <f t="shared" si="27"/>
        <v>0</v>
      </c>
      <c r="AC432">
        <f t="shared" si="28"/>
        <v>0</v>
      </c>
    </row>
    <row r="433" spans="1:29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 'Raw Data'!O428&gt;'Raw Data'!P428), 'Raw Data'!C428, 0)</f>
        <v>0</v>
      </c>
      <c r="O433" t="b">
        <f>'Raw Data'!C428&lt;'Raw Data'!E428</f>
        <v>0</v>
      </c>
      <c r="P433">
        <f>IF(AND('Raw Data'!C428&gt;'Raw Data'!E428, 'Raw Data'!O428&gt;'Raw Data'!P428), 'Raw Data'!C428, 0)</f>
        <v>0</v>
      </c>
      <c r="Q433">
        <f>IF(AND('Raw Data'!C428&gt;'Raw Data'!E428, 'Raw Data'!O428&lt;'Raw Data'!P428), 'Raw Data'!E428, 0)</f>
        <v>0</v>
      </c>
      <c r="R433">
        <f>IF(AND('Raw Data'!C428&lt;'Raw Data'!E428, 'Raw Data'!O428&lt;'Raw Data'!P428), 'Raw Data'!E428, 0)</f>
        <v>0</v>
      </c>
      <c r="S433">
        <f>IF(ISNUMBER('Raw Data'!C428), IF(_xlfn.XLOOKUP(SMALL('Raw Data'!C428:E428, 1), B433:D433, B433:D433, 0)&gt;0, SMALL('Raw Data'!C428:E428, 1), 0), 0)</f>
        <v>0</v>
      </c>
      <c r="T433">
        <f>IF(ISNUMBER('Raw Data'!C428), IF(_xlfn.XLOOKUP(SMALL('Raw Data'!C428:E428, 2), B433:D433, B433:D433, 0)&gt;0, SMALL('Raw Data'!C428:E428, 2), 0), 0)</f>
        <v>0</v>
      </c>
      <c r="U433">
        <f>IF(ISNUMBER('Raw Data'!C428), IF(_xlfn.XLOOKUP(SMALL('Raw Data'!C428:E428, 3), B433:D433, B433:D433, 0)&gt;0, SMALL('Raw Data'!C428:E428, 3), 0), 0)</f>
        <v>0</v>
      </c>
      <c r="V433">
        <f>IF(AND('Raw Data'!C428&lt;'Raw Data'!E428,'Raw Data'!O428&gt;'Raw Data'!P428),'Raw Data'!C428,IF(AND('Raw Data'!E428&lt;'Raw Data'!C428,'Raw Data'!P428&gt;'Raw Data'!O428),'Raw Data'!E428,0))</f>
        <v>0</v>
      </c>
      <c r="W433">
        <f>IF(AND('Raw Data'!C428&gt;'Raw Data'!E428,'Raw Data'!O428&gt;'Raw Data'!P428),'Raw Data'!C428,IF(AND('Raw Data'!E428&gt;'Raw Data'!C428,'Raw Data'!P428&gt;'Raw Data'!O428),'Raw Data'!E428,0))</f>
        <v>0</v>
      </c>
      <c r="X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Y433">
        <f>IF(AND('Raw Data'!D428&gt;4,'Raw Data'!O428&lt;'Raw Data'!P428),'Raw Data'!K428,IF(AND('Raw Data'!D428&gt;4,'Raw Data'!O428='Raw Data'!P428),0,IF('Raw Data'!O428='Raw Data'!P428,'Raw Data'!D428,0)))</f>
        <v>0</v>
      </c>
      <c r="Z433">
        <f>IF(AND('Raw Data'!D428&lt;4, 'Raw Data'!O428='Raw Data'!P428), 'Raw Data'!D428, 0)</f>
        <v>0</v>
      </c>
      <c r="AA433">
        <f t="shared" si="26"/>
        <v>0</v>
      </c>
      <c r="AB433">
        <f t="shared" si="27"/>
        <v>0</v>
      </c>
      <c r="AC433">
        <f t="shared" si="28"/>
        <v>0</v>
      </c>
    </row>
    <row r="434" spans="1:29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 'Raw Data'!O429&gt;'Raw Data'!P429), 'Raw Data'!C429, 0)</f>
        <v>0</v>
      </c>
      <c r="O434" t="b">
        <f>'Raw Data'!C429&lt;'Raw Data'!E429</f>
        <v>0</v>
      </c>
      <c r="P434">
        <f>IF(AND('Raw Data'!C429&gt;'Raw Data'!E429, 'Raw Data'!O429&gt;'Raw Data'!P429), 'Raw Data'!C429, 0)</f>
        <v>0</v>
      </c>
      <c r="Q434">
        <f>IF(AND('Raw Data'!C429&gt;'Raw Data'!E429, 'Raw Data'!O429&lt;'Raw Data'!P429), 'Raw Data'!E429, 0)</f>
        <v>0</v>
      </c>
      <c r="R434">
        <f>IF(AND('Raw Data'!C429&lt;'Raw Data'!E429, 'Raw Data'!O429&lt;'Raw Data'!P429), 'Raw Data'!E429, 0)</f>
        <v>0</v>
      </c>
      <c r="S434">
        <f>IF(ISNUMBER('Raw Data'!C429), IF(_xlfn.XLOOKUP(SMALL('Raw Data'!C429:E429, 1), B434:D434, B434:D434, 0)&gt;0, SMALL('Raw Data'!C429:E429, 1), 0), 0)</f>
        <v>0</v>
      </c>
      <c r="T434">
        <f>IF(ISNUMBER('Raw Data'!C429), IF(_xlfn.XLOOKUP(SMALL('Raw Data'!C429:E429, 2), B434:D434, B434:D434, 0)&gt;0, SMALL('Raw Data'!C429:E429, 2), 0), 0)</f>
        <v>0</v>
      </c>
      <c r="U434">
        <f>IF(ISNUMBER('Raw Data'!C429), IF(_xlfn.XLOOKUP(SMALL('Raw Data'!C429:E429, 3), B434:D434, B434:D434, 0)&gt;0, SMALL('Raw Data'!C429:E429, 3), 0), 0)</f>
        <v>0</v>
      </c>
      <c r="V434">
        <f>IF(AND('Raw Data'!C429&lt;'Raw Data'!E429,'Raw Data'!O429&gt;'Raw Data'!P429),'Raw Data'!C429,IF(AND('Raw Data'!E429&lt;'Raw Data'!C429,'Raw Data'!P429&gt;'Raw Data'!O429),'Raw Data'!E429,0))</f>
        <v>0</v>
      </c>
      <c r="W434">
        <f>IF(AND('Raw Data'!C429&gt;'Raw Data'!E429,'Raw Data'!O429&gt;'Raw Data'!P429),'Raw Data'!C429,IF(AND('Raw Data'!E429&gt;'Raw Data'!C429,'Raw Data'!P429&gt;'Raw Data'!O429),'Raw Data'!E429,0))</f>
        <v>0</v>
      </c>
      <c r="X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Y434">
        <f>IF(AND('Raw Data'!D429&gt;4,'Raw Data'!O429&lt;'Raw Data'!P429),'Raw Data'!K429,IF(AND('Raw Data'!D429&gt;4,'Raw Data'!O429='Raw Data'!P429),0,IF('Raw Data'!O429='Raw Data'!P429,'Raw Data'!D429,0)))</f>
        <v>0</v>
      </c>
      <c r="Z434">
        <f>IF(AND('Raw Data'!D429&lt;4, 'Raw Data'!O429='Raw Data'!P429), 'Raw Data'!D429, 0)</f>
        <v>0</v>
      </c>
      <c r="AA434">
        <f t="shared" si="26"/>
        <v>0</v>
      </c>
      <c r="AB434">
        <f t="shared" si="27"/>
        <v>0</v>
      </c>
      <c r="AC434">
        <f t="shared" si="28"/>
        <v>0</v>
      </c>
    </row>
    <row r="435" spans="1:29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 'Raw Data'!O430&gt;'Raw Data'!P430), 'Raw Data'!C430, 0)</f>
        <v>0</v>
      </c>
      <c r="O435" t="b">
        <f>'Raw Data'!C430&lt;'Raw Data'!E430</f>
        <v>0</v>
      </c>
      <c r="P435">
        <f>IF(AND('Raw Data'!C430&gt;'Raw Data'!E430, 'Raw Data'!O430&gt;'Raw Data'!P430), 'Raw Data'!C430, 0)</f>
        <v>0</v>
      </c>
      <c r="Q435">
        <f>IF(AND('Raw Data'!C430&gt;'Raw Data'!E430, 'Raw Data'!O430&lt;'Raw Data'!P430), 'Raw Data'!E430, 0)</f>
        <v>0</v>
      </c>
      <c r="R435">
        <f>IF(AND('Raw Data'!C430&lt;'Raw Data'!E430, 'Raw Data'!O430&lt;'Raw Data'!P430), 'Raw Data'!E430, 0)</f>
        <v>0</v>
      </c>
      <c r="S435">
        <f>IF(ISNUMBER('Raw Data'!C430), IF(_xlfn.XLOOKUP(SMALL('Raw Data'!C430:E430, 1), B435:D435, B435:D435, 0)&gt;0, SMALL('Raw Data'!C430:E430, 1), 0), 0)</f>
        <v>0</v>
      </c>
      <c r="T435">
        <f>IF(ISNUMBER('Raw Data'!C430), IF(_xlfn.XLOOKUP(SMALL('Raw Data'!C430:E430, 2), B435:D435, B435:D435, 0)&gt;0, SMALL('Raw Data'!C430:E430, 2), 0), 0)</f>
        <v>0</v>
      </c>
      <c r="U435">
        <f>IF(ISNUMBER('Raw Data'!C430), IF(_xlfn.XLOOKUP(SMALL('Raw Data'!C430:E430, 3), B435:D435, B435:D435, 0)&gt;0, SMALL('Raw Data'!C430:E430, 3), 0), 0)</f>
        <v>0</v>
      </c>
      <c r="V435">
        <f>IF(AND('Raw Data'!C430&lt;'Raw Data'!E430,'Raw Data'!O430&gt;'Raw Data'!P430),'Raw Data'!C430,IF(AND('Raw Data'!E430&lt;'Raw Data'!C430,'Raw Data'!P430&gt;'Raw Data'!O430),'Raw Data'!E430,0))</f>
        <v>0</v>
      </c>
      <c r="W435">
        <f>IF(AND('Raw Data'!C430&gt;'Raw Data'!E430,'Raw Data'!O430&gt;'Raw Data'!P430),'Raw Data'!C430,IF(AND('Raw Data'!E430&gt;'Raw Data'!C430,'Raw Data'!P430&gt;'Raw Data'!O430),'Raw Data'!E430,0))</f>
        <v>0</v>
      </c>
      <c r="X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Y435">
        <f>IF(AND('Raw Data'!D430&gt;4,'Raw Data'!O430&lt;'Raw Data'!P430),'Raw Data'!K430,IF(AND('Raw Data'!D430&gt;4,'Raw Data'!O430='Raw Data'!P430),0,IF('Raw Data'!O430='Raw Data'!P430,'Raw Data'!D430,0)))</f>
        <v>0</v>
      </c>
      <c r="Z435">
        <f>IF(AND('Raw Data'!D430&lt;4, 'Raw Data'!O430='Raw Data'!P430), 'Raw Data'!D430, 0)</f>
        <v>0</v>
      </c>
      <c r="AA435">
        <f t="shared" si="26"/>
        <v>0</v>
      </c>
      <c r="AB435">
        <f t="shared" si="27"/>
        <v>0</v>
      </c>
      <c r="AC435">
        <f t="shared" si="28"/>
        <v>0</v>
      </c>
    </row>
    <row r="436" spans="1:29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 'Raw Data'!O431&gt;'Raw Data'!P431), 'Raw Data'!C431, 0)</f>
        <v>0</v>
      </c>
      <c r="O436" t="b">
        <f>'Raw Data'!C431&lt;'Raw Data'!E431</f>
        <v>0</v>
      </c>
      <c r="P436">
        <f>IF(AND('Raw Data'!C431&gt;'Raw Data'!E431, 'Raw Data'!O431&gt;'Raw Data'!P431), 'Raw Data'!C431, 0)</f>
        <v>0</v>
      </c>
      <c r="Q436">
        <f>IF(AND('Raw Data'!C431&gt;'Raw Data'!E431, 'Raw Data'!O431&lt;'Raw Data'!P431), 'Raw Data'!E431, 0)</f>
        <v>0</v>
      </c>
      <c r="R436">
        <f>IF(AND('Raw Data'!C431&lt;'Raw Data'!E431, 'Raw Data'!O431&lt;'Raw Data'!P431), 'Raw Data'!E431, 0)</f>
        <v>0</v>
      </c>
      <c r="S436">
        <f>IF(ISNUMBER('Raw Data'!C431), IF(_xlfn.XLOOKUP(SMALL('Raw Data'!C431:E431, 1), B436:D436, B436:D436, 0)&gt;0, SMALL('Raw Data'!C431:E431, 1), 0), 0)</f>
        <v>0</v>
      </c>
      <c r="T436">
        <f>IF(ISNUMBER('Raw Data'!C431), IF(_xlfn.XLOOKUP(SMALL('Raw Data'!C431:E431, 2), B436:D436, B436:D436, 0)&gt;0, SMALL('Raw Data'!C431:E431, 2), 0), 0)</f>
        <v>0</v>
      </c>
      <c r="U436">
        <f>IF(ISNUMBER('Raw Data'!C431), IF(_xlfn.XLOOKUP(SMALL('Raw Data'!C431:E431, 3), B436:D436, B436:D436, 0)&gt;0, SMALL('Raw Data'!C431:E431, 3), 0), 0)</f>
        <v>0</v>
      </c>
      <c r="V436">
        <f>IF(AND('Raw Data'!C431&lt;'Raw Data'!E431,'Raw Data'!O431&gt;'Raw Data'!P431),'Raw Data'!C431,IF(AND('Raw Data'!E431&lt;'Raw Data'!C431,'Raw Data'!P431&gt;'Raw Data'!O431),'Raw Data'!E431,0))</f>
        <v>0</v>
      </c>
      <c r="W436">
        <f>IF(AND('Raw Data'!C431&gt;'Raw Data'!E431,'Raw Data'!O431&gt;'Raw Data'!P431),'Raw Data'!C431,IF(AND('Raw Data'!E431&gt;'Raw Data'!C431,'Raw Data'!P431&gt;'Raw Data'!O431),'Raw Data'!E431,0))</f>
        <v>0</v>
      </c>
      <c r="X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Y436">
        <f>IF(AND('Raw Data'!D431&gt;4,'Raw Data'!O431&lt;'Raw Data'!P431),'Raw Data'!K431,IF(AND('Raw Data'!D431&gt;4,'Raw Data'!O431='Raw Data'!P431),0,IF('Raw Data'!O431='Raw Data'!P431,'Raw Data'!D431,0)))</f>
        <v>0</v>
      </c>
      <c r="Z436">
        <f>IF(AND('Raw Data'!D431&lt;4, 'Raw Data'!O431='Raw Data'!P431), 'Raw Data'!D431, 0)</f>
        <v>0</v>
      </c>
      <c r="AA436">
        <f t="shared" si="26"/>
        <v>0</v>
      </c>
      <c r="AB436">
        <f t="shared" si="27"/>
        <v>0</v>
      </c>
      <c r="AC436">
        <f t="shared" si="28"/>
        <v>0</v>
      </c>
    </row>
    <row r="437" spans="1:29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 'Raw Data'!O432&gt;'Raw Data'!P432), 'Raw Data'!C432, 0)</f>
        <v>0</v>
      </c>
      <c r="O437" t="b">
        <f>'Raw Data'!C432&lt;'Raw Data'!E432</f>
        <v>0</v>
      </c>
      <c r="P437">
        <f>IF(AND('Raw Data'!C432&gt;'Raw Data'!E432, 'Raw Data'!O432&gt;'Raw Data'!P432), 'Raw Data'!C432, 0)</f>
        <v>0</v>
      </c>
      <c r="Q437">
        <f>IF(AND('Raw Data'!C432&gt;'Raw Data'!E432, 'Raw Data'!O432&lt;'Raw Data'!P432), 'Raw Data'!E432, 0)</f>
        <v>0</v>
      </c>
      <c r="R437">
        <f>IF(AND('Raw Data'!C432&lt;'Raw Data'!E432, 'Raw Data'!O432&lt;'Raw Data'!P432), 'Raw Data'!E432, 0)</f>
        <v>0</v>
      </c>
      <c r="S437">
        <f>IF(ISNUMBER('Raw Data'!C432), IF(_xlfn.XLOOKUP(SMALL('Raw Data'!C432:E432, 1), B437:D437, B437:D437, 0)&gt;0, SMALL('Raw Data'!C432:E432, 1), 0), 0)</f>
        <v>0</v>
      </c>
      <c r="T437">
        <f>IF(ISNUMBER('Raw Data'!C432), IF(_xlfn.XLOOKUP(SMALL('Raw Data'!C432:E432, 2), B437:D437, B437:D437, 0)&gt;0, SMALL('Raw Data'!C432:E432, 2), 0), 0)</f>
        <v>0</v>
      </c>
      <c r="U437">
        <f>IF(ISNUMBER('Raw Data'!C432), IF(_xlfn.XLOOKUP(SMALL('Raw Data'!C432:E432, 3), B437:D437, B437:D437, 0)&gt;0, SMALL('Raw Data'!C432:E432, 3), 0), 0)</f>
        <v>0</v>
      </c>
      <c r="V437">
        <f>IF(AND('Raw Data'!C432&lt;'Raw Data'!E432,'Raw Data'!O432&gt;'Raw Data'!P432),'Raw Data'!C432,IF(AND('Raw Data'!E432&lt;'Raw Data'!C432,'Raw Data'!P432&gt;'Raw Data'!O432),'Raw Data'!E432,0))</f>
        <v>0</v>
      </c>
      <c r="W437">
        <f>IF(AND('Raw Data'!C432&gt;'Raw Data'!E432,'Raw Data'!O432&gt;'Raw Data'!P432),'Raw Data'!C432,IF(AND('Raw Data'!E432&gt;'Raw Data'!C432,'Raw Data'!P432&gt;'Raw Data'!O432),'Raw Data'!E432,0))</f>
        <v>0</v>
      </c>
      <c r="X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Y437">
        <f>IF(AND('Raw Data'!D432&gt;4,'Raw Data'!O432&lt;'Raw Data'!P432),'Raw Data'!K432,IF(AND('Raw Data'!D432&gt;4,'Raw Data'!O432='Raw Data'!P432),0,IF('Raw Data'!O432='Raw Data'!P432,'Raw Data'!D432,0)))</f>
        <v>0</v>
      </c>
      <c r="Z437">
        <f>IF(AND('Raw Data'!D432&lt;4, 'Raw Data'!O432='Raw Data'!P432), 'Raw Data'!D432, 0)</f>
        <v>0</v>
      </c>
      <c r="AA437">
        <f t="shared" si="26"/>
        <v>0</v>
      </c>
      <c r="AB437">
        <f t="shared" si="27"/>
        <v>0</v>
      </c>
      <c r="AC437">
        <f t="shared" si="28"/>
        <v>0</v>
      </c>
    </row>
    <row r="438" spans="1:29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 'Raw Data'!O433&gt;'Raw Data'!P433), 'Raw Data'!C433, 0)</f>
        <v>0</v>
      </c>
      <c r="O438" t="b">
        <f>'Raw Data'!C433&lt;'Raw Data'!E433</f>
        <v>0</v>
      </c>
      <c r="P438">
        <f>IF(AND('Raw Data'!C433&gt;'Raw Data'!E433, 'Raw Data'!O433&gt;'Raw Data'!P433), 'Raw Data'!C433, 0)</f>
        <v>0</v>
      </c>
      <c r="Q438">
        <f>IF(AND('Raw Data'!C433&gt;'Raw Data'!E433, 'Raw Data'!O433&lt;'Raw Data'!P433), 'Raw Data'!E433, 0)</f>
        <v>0</v>
      </c>
      <c r="R438">
        <f>IF(AND('Raw Data'!C433&lt;'Raw Data'!E433, 'Raw Data'!O433&lt;'Raw Data'!P433), 'Raw Data'!E433, 0)</f>
        <v>0</v>
      </c>
      <c r="S438">
        <f>IF(ISNUMBER('Raw Data'!C433), IF(_xlfn.XLOOKUP(SMALL('Raw Data'!C433:E433, 1), B438:D438, B438:D438, 0)&gt;0, SMALL('Raw Data'!C433:E433, 1), 0), 0)</f>
        <v>0</v>
      </c>
      <c r="T438">
        <f>IF(ISNUMBER('Raw Data'!C433), IF(_xlfn.XLOOKUP(SMALL('Raw Data'!C433:E433, 2), B438:D438, B438:D438, 0)&gt;0, SMALL('Raw Data'!C433:E433, 2), 0), 0)</f>
        <v>0</v>
      </c>
      <c r="U438">
        <f>IF(ISNUMBER('Raw Data'!C433), IF(_xlfn.XLOOKUP(SMALL('Raw Data'!C433:E433, 3), B438:D438, B438:D438, 0)&gt;0, SMALL('Raw Data'!C433:E433, 3), 0), 0)</f>
        <v>0</v>
      </c>
      <c r="V438">
        <f>IF(AND('Raw Data'!C433&lt;'Raw Data'!E433,'Raw Data'!O433&gt;'Raw Data'!P433),'Raw Data'!C433,IF(AND('Raw Data'!E433&lt;'Raw Data'!C433,'Raw Data'!P433&gt;'Raw Data'!O433),'Raw Data'!E433,0))</f>
        <v>0</v>
      </c>
      <c r="W438">
        <f>IF(AND('Raw Data'!C433&gt;'Raw Data'!E433,'Raw Data'!O433&gt;'Raw Data'!P433),'Raw Data'!C433,IF(AND('Raw Data'!E433&gt;'Raw Data'!C433,'Raw Data'!P433&gt;'Raw Data'!O433),'Raw Data'!E433,0))</f>
        <v>0</v>
      </c>
      <c r="X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Y438">
        <f>IF(AND('Raw Data'!D433&gt;4,'Raw Data'!O433&lt;'Raw Data'!P433),'Raw Data'!K433,IF(AND('Raw Data'!D433&gt;4,'Raw Data'!O433='Raw Data'!P433),0,IF('Raw Data'!O433='Raw Data'!P433,'Raw Data'!D433,0)))</f>
        <v>0</v>
      </c>
      <c r="Z438">
        <f>IF(AND('Raw Data'!D433&lt;4, 'Raw Data'!O433='Raw Data'!P433), 'Raw Data'!D433, 0)</f>
        <v>0</v>
      </c>
      <c r="AA438">
        <f t="shared" si="26"/>
        <v>0</v>
      </c>
      <c r="AB438">
        <f t="shared" si="27"/>
        <v>0</v>
      </c>
      <c r="AC438">
        <f t="shared" si="28"/>
        <v>0</v>
      </c>
    </row>
    <row r="439" spans="1:29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 'Raw Data'!O434&gt;'Raw Data'!P434), 'Raw Data'!C434, 0)</f>
        <v>0</v>
      </c>
      <c r="O439" t="b">
        <f>'Raw Data'!C434&lt;'Raw Data'!E434</f>
        <v>0</v>
      </c>
      <c r="P439">
        <f>IF(AND('Raw Data'!C434&gt;'Raw Data'!E434, 'Raw Data'!O434&gt;'Raw Data'!P434), 'Raw Data'!C434, 0)</f>
        <v>0</v>
      </c>
      <c r="Q439">
        <f>IF(AND('Raw Data'!C434&gt;'Raw Data'!E434, 'Raw Data'!O434&lt;'Raw Data'!P434), 'Raw Data'!E434, 0)</f>
        <v>0</v>
      </c>
      <c r="R439">
        <f>IF(AND('Raw Data'!C434&lt;'Raw Data'!E434, 'Raw Data'!O434&lt;'Raw Data'!P434), 'Raw Data'!E434, 0)</f>
        <v>0</v>
      </c>
      <c r="S439">
        <f>IF(ISNUMBER('Raw Data'!C434), IF(_xlfn.XLOOKUP(SMALL('Raw Data'!C434:E434, 1), B439:D439, B439:D439, 0)&gt;0, SMALL('Raw Data'!C434:E434, 1), 0), 0)</f>
        <v>0</v>
      </c>
      <c r="T439">
        <f>IF(ISNUMBER('Raw Data'!C434), IF(_xlfn.XLOOKUP(SMALL('Raw Data'!C434:E434, 2), B439:D439, B439:D439, 0)&gt;0, SMALL('Raw Data'!C434:E434, 2), 0), 0)</f>
        <v>0</v>
      </c>
      <c r="U439">
        <f>IF(ISNUMBER('Raw Data'!C434), IF(_xlfn.XLOOKUP(SMALL('Raw Data'!C434:E434, 3), B439:D439, B439:D439, 0)&gt;0, SMALL('Raw Data'!C434:E434, 3), 0), 0)</f>
        <v>0</v>
      </c>
      <c r="V439">
        <f>IF(AND('Raw Data'!C434&lt;'Raw Data'!E434,'Raw Data'!O434&gt;'Raw Data'!P434),'Raw Data'!C434,IF(AND('Raw Data'!E434&lt;'Raw Data'!C434,'Raw Data'!P434&gt;'Raw Data'!O434),'Raw Data'!E434,0))</f>
        <v>0</v>
      </c>
      <c r="W439">
        <f>IF(AND('Raw Data'!C434&gt;'Raw Data'!E434,'Raw Data'!O434&gt;'Raw Data'!P434),'Raw Data'!C434,IF(AND('Raw Data'!E434&gt;'Raw Data'!C434,'Raw Data'!P434&gt;'Raw Data'!O434),'Raw Data'!E434,0))</f>
        <v>0</v>
      </c>
      <c r="X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Y439">
        <f>IF(AND('Raw Data'!D434&gt;4,'Raw Data'!O434&lt;'Raw Data'!P434),'Raw Data'!K434,IF(AND('Raw Data'!D434&gt;4,'Raw Data'!O434='Raw Data'!P434),0,IF('Raw Data'!O434='Raw Data'!P434,'Raw Data'!D434,0)))</f>
        <v>0</v>
      </c>
      <c r="Z439">
        <f>IF(AND('Raw Data'!D434&lt;4, 'Raw Data'!O434='Raw Data'!P434), 'Raw Data'!D434, 0)</f>
        <v>0</v>
      </c>
      <c r="AA439">
        <f t="shared" si="26"/>
        <v>0</v>
      </c>
      <c r="AB439">
        <f t="shared" si="27"/>
        <v>0</v>
      </c>
      <c r="AC439">
        <f t="shared" si="28"/>
        <v>0</v>
      </c>
    </row>
    <row r="440" spans="1:29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 'Raw Data'!O435&gt;'Raw Data'!P435), 'Raw Data'!C435, 0)</f>
        <v>0</v>
      </c>
      <c r="O440" t="b">
        <f>'Raw Data'!C435&lt;'Raw Data'!E435</f>
        <v>0</v>
      </c>
      <c r="P440">
        <f>IF(AND('Raw Data'!C435&gt;'Raw Data'!E435, 'Raw Data'!O435&gt;'Raw Data'!P435), 'Raw Data'!C435, 0)</f>
        <v>0</v>
      </c>
      <c r="Q440">
        <f>IF(AND('Raw Data'!C435&gt;'Raw Data'!E435, 'Raw Data'!O435&lt;'Raw Data'!P435), 'Raw Data'!E435, 0)</f>
        <v>0</v>
      </c>
      <c r="R440">
        <f>IF(AND('Raw Data'!C435&lt;'Raw Data'!E435, 'Raw Data'!O435&lt;'Raw Data'!P435), 'Raw Data'!E435, 0)</f>
        <v>0</v>
      </c>
      <c r="S440">
        <f>IF(ISNUMBER('Raw Data'!C435), IF(_xlfn.XLOOKUP(SMALL('Raw Data'!C435:E435, 1), B440:D440, B440:D440, 0)&gt;0, SMALL('Raw Data'!C435:E435, 1), 0), 0)</f>
        <v>0</v>
      </c>
      <c r="T440">
        <f>IF(ISNUMBER('Raw Data'!C435), IF(_xlfn.XLOOKUP(SMALL('Raw Data'!C435:E435, 2), B440:D440, B440:D440, 0)&gt;0, SMALL('Raw Data'!C435:E435, 2), 0), 0)</f>
        <v>0</v>
      </c>
      <c r="U440">
        <f>IF(ISNUMBER('Raw Data'!C435), IF(_xlfn.XLOOKUP(SMALL('Raw Data'!C435:E435, 3), B440:D440, B440:D440, 0)&gt;0, SMALL('Raw Data'!C435:E435, 3), 0), 0)</f>
        <v>0</v>
      </c>
      <c r="V440">
        <f>IF(AND('Raw Data'!C435&lt;'Raw Data'!E435,'Raw Data'!O435&gt;'Raw Data'!P435),'Raw Data'!C435,IF(AND('Raw Data'!E435&lt;'Raw Data'!C435,'Raw Data'!P435&gt;'Raw Data'!O435),'Raw Data'!E435,0))</f>
        <v>0</v>
      </c>
      <c r="W440">
        <f>IF(AND('Raw Data'!C435&gt;'Raw Data'!E435,'Raw Data'!O435&gt;'Raw Data'!P435),'Raw Data'!C435,IF(AND('Raw Data'!E435&gt;'Raw Data'!C435,'Raw Data'!P435&gt;'Raw Data'!O435),'Raw Data'!E435,0))</f>
        <v>0</v>
      </c>
      <c r="X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Y440">
        <f>IF(AND('Raw Data'!D435&gt;4,'Raw Data'!O435&lt;'Raw Data'!P435),'Raw Data'!K435,IF(AND('Raw Data'!D435&gt;4,'Raw Data'!O435='Raw Data'!P435),0,IF('Raw Data'!O435='Raw Data'!P435,'Raw Data'!D435,0)))</f>
        <v>0</v>
      </c>
      <c r="Z440">
        <f>IF(AND('Raw Data'!D435&lt;4, 'Raw Data'!O435='Raw Data'!P435), 'Raw Data'!D435, 0)</f>
        <v>0</v>
      </c>
      <c r="AA440">
        <f t="shared" si="26"/>
        <v>0</v>
      </c>
      <c r="AB440">
        <f t="shared" si="27"/>
        <v>0</v>
      </c>
      <c r="AC440">
        <f t="shared" si="28"/>
        <v>0</v>
      </c>
    </row>
    <row r="441" spans="1:29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 'Raw Data'!O436&gt;'Raw Data'!P436), 'Raw Data'!C436, 0)</f>
        <v>0</v>
      </c>
      <c r="O441" t="b">
        <f>'Raw Data'!C436&lt;'Raw Data'!E436</f>
        <v>0</v>
      </c>
      <c r="P441">
        <f>IF(AND('Raw Data'!C436&gt;'Raw Data'!E436, 'Raw Data'!O436&gt;'Raw Data'!P436), 'Raw Data'!C436, 0)</f>
        <v>0</v>
      </c>
      <c r="Q441">
        <f>IF(AND('Raw Data'!C436&gt;'Raw Data'!E436, 'Raw Data'!O436&lt;'Raw Data'!P436), 'Raw Data'!E436, 0)</f>
        <v>0</v>
      </c>
      <c r="R441">
        <f>IF(AND('Raw Data'!C436&lt;'Raw Data'!E436, 'Raw Data'!O436&lt;'Raw Data'!P436), 'Raw Data'!E436, 0)</f>
        <v>0</v>
      </c>
      <c r="S441">
        <f>IF(ISNUMBER('Raw Data'!C436), IF(_xlfn.XLOOKUP(SMALL('Raw Data'!C436:E436, 1), B441:D441, B441:D441, 0)&gt;0, SMALL('Raw Data'!C436:E436, 1), 0), 0)</f>
        <v>0</v>
      </c>
      <c r="T441">
        <f>IF(ISNUMBER('Raw Data'!C436), IF(_xlfn.XLOOKUP(SMALL('Raw Data'!C436:E436, 2), B441:D441, B441:D441, 0)&gt;0, SMALL('Raw Data'!C436:E436, 2), 0), 0)</f>
        <v>0</v>
      </c>
      <c r="U441">
        <f>IF(ISNUMBER('Raw Data'!C436), IF(_xlfn.XLOOKUP(SMALL('Raw Data'!C436:E436, 3), B441:D441, B441:D441, 0)&gt;0, SMALL('Raw Data'!C436:E436, 3), 0), 0)</f>
        <v>0</v>
      </c>
      <c r="V441">
        <f>IF(AND('Raw Data'!C436&lt;'Raw Data'!E436,'Raw Data'!O436&gt;'Raw Data'!P436),'Raw Data'!C436,IF(AND('Raw Data'!E436&lt;'Raw Data'!C436,'Raw Data'!P436&gt;'Raw Data'!O436),'Raw Data'!E436,0))</f>
        <v>0</v>
      </c>
      <c r="W441">
        <f>IF(AND('Raw Data'!C436&gt;'Raw Data'!E436,'Raw Data'!O436&gt;'Raw Data'!P436),'Raw Data'!C436,IF(AND('Raw Data'!E436&gt;'Raw Data'!C436,'Raw Data'!P436&gt;'Raw Data'!O436),'Raw Data'!E436,0))</f>
        <v>0</v>
      </c>
      <c r="X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Y441">
        <f>IF(AND('Raw Data'!D436&gt;4,'Raw Data'!O436&lt;'Raw Data'!P436),'Raw Data'!K436,IF(AND('Raw Data'!D436&gt;4,'Raw Data'!O436='Raw Data'!P436),0,IF('Raw Data'!O436='Raw Data'!P436,'Raw Data'!D436,0)))</f>
        <v>0</v>
      </c>
      <c r="Z441">
        <f>IF(AND('Raw Data'!D436&lt;4, 'Raw Data'!O436='Raw Data'!P436), 'Raw Data'!D436, 0)</f>
        <v>0</v>
      </c>
      <c r="AA441">
        <f t="shared" si="26"/>
        <v>0</v>
      </c>
      <c r="AB441">
        <f t="shared" si="27"/>
        <v>0</v>
      </c>
      <c r="AC441">
        <f t="shared" si="28"/>
        <v>0</v>
      </c>
    </row>
    <row r="442" spans="1:29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 'Raw Data'!O437&gt;'Raw Data'!P437), 'Raw Data'!C437, 0)</f>
        <v>0</v>
      </c>
      <c r="O442" t="b">
        <f>'Raw Data'!C437&lt;'Raw Data'!E437</f>
        <v>0</v>
      </c>
      <c r="P442">
        <f>IF(AND('Raw Data'!C437&gt;'Raw Data'!E437, 'Raw Data'!O437&gt;'Raw Data'!P437), 'Raw Data'!C437, 0)</f>
        <v>0</v>
      </c>
      <c r="Q442">
        <f>IF(AND('Raw Data'!C437&gt;'Raw Data'!E437, 'Raw Data'!O437&lt;'Raw Data'!P437), 'Raw Data'!E437, 0)</f>
        <v>0</v>
      </c>
      <c r="R442">
        <f>IF(AND('Raw Data'!C437&lt;'Raw Data'!E437, 'Raw Data'!O437&lt;'Raw Data'!P437), 'Raw Data'!E437, 0)</f>
        <v>0</v>
      </c>
      <c r="S442">
        <f>IF(ISNUMBER('Raw Data'!C437), IF(_xlfn.XLOOKUP(SMALL('Raw Data'!C437:E437, 1), B442:D442, B442:D442, 0)&gt;0, SMALL('Raw Data'!C437:E437, 1), 0), 0)</f>
        <v>0</v>
      </c>
      <c r="T442">
        <f>IF(ISNUMBER('Raw Data'!C437), IF(_xlfn.XLOOKUP(SMALL('Raw Data'!C437:E437, 2), B442:D442, B442:D442, 0)&gt;0, SMALL('Raw Data'!C437:E437, 2), 0), 0)</f>
        <v>0</v>
      </c>
      <c r="U442">
        <f>IF(ISNUMBER('Raw Data'!C437), IF(_xlfn.XLOOKUP(SMALL('Raw Data'!C437:E437, 3), B442:D442, B442:D442, 0)&gt;0, SMALL('Raw Data'!C437:E437, 3), 0), 0)</f>
        <v>0</v>
      </c>
      <c r="V442">
        <f>IF(AND('Raw Data'!C437&lt;'Raw Data'!E437,'Raw Data'!O437&gt;'Raw Data'!P437),'Raw Data'!C437,IF(AND('Raw Data'!E437&lt;'Raw Data'!C437,'Raw Data'!P437&gt;'Raw Data'!O437),'Raw Data'!E437,0))</f>
        <v>0</v>
      </c>
      <c r="W442">
        <f>IF(AND('Raw Data'!C437&gt;'Raw Data'!E437,'Raw Data'!O437&gt;'Raw Data'!P437),'Raw Data'!C437,IF(AND('Raw Data'!E437&gt;'Raw Data'!C437,'Raw Data'!P437&gt;'Raw Data'!O437),'Raw Data'!E437,0))</f>
        <v>0</v>
      </c>
      <c r="X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Y442">
        <f>IF(AND('Raw Data'!D437&gt;4,'Raw Data'!O437&lt;'Raw Data'!P437),'Raw Data'!K437,IF(AND('Raw Data'!D437&gt;4,'Raw Data'!O437='Raw Data'!P437),0,IF('Raw Data'!O437='Raw Data'!P437,'Raw Data'!D437,0)))</f>
        <v>0</v>
      </c>
      <c r="Z442">
        <f>IF(AND('Raw Data'!D437&lt;4, 'Raw Data'!O437='Raw Data'!P437), 'Raw Data'!D437, 0)</f>
        <v>0</v>
      </c>
      <c r="AA442">
        <f t="shared" si="26"/>
        <v>0</v>
      </c>
      <c r="AB442">
        <f t="shared" si="27"/>
        <v>0</v>
      </c>
      <c r="AC442">
        <f t="shared" si="28"/>
        <v>0</v>
      </c>
    </row>
    <row r="443" spans="1:29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 'Raw Data'!O438&gt;'Raw Data'!P438), 'Raw Data'!C438, 0)</f>
        <v>0</v>
      </c>
      <c r="O443" t="b">
        <f>'Raw Data'!C438&lt;'Raw Data'!E438</f>
        <v>0</v>
      </c>
      <c r="P443">
        <f>IF(AND('Raw Data'!C438&gt;'Raw Data'!E438, 'Raw Data'!O438&gt;'Raw Data'!P438), 'Raw Data'!C438, 0)</f>
        <v>0</v>
      </c>
      <c r="Q443">
        <f>IF(AND('Raw Data'!C438&gt;'Raw Data'!E438, 'Raw Data'!O438&lt;'Raw Data'!P438), 'Raw Data'!E438, 0)</f>
        <v>0</v>
      </c>
      <c r="R443">
        <f>IF(AND('Raw Data'!C438&lt;'Raw Data'!E438, 'Raw Data'!O438&lt;'Raw Data'!P438), 'Raw Data'!E438, 0)</f>
        <v>0</v>
      </c>
      <c r="S443">
        <f>IF(ISNUMBER('Raw Data'!C438), IF(_xlfn.XLOOKUP(SMALL('Raw Data'!C438:E438, 1), B443:D443, B443:D443, 0)&gt;0, SMALL('Raw Data'!C438:E438, 1), 0), 0)</f>
        <v>0</v>
      </c>
      <c r="T443">
        <f>IF(ISNUMBER('Raw Data'!C438), IF(_xlfn.XLOOKUP(SMALL('Raw Data'!C438:E438, 2), B443:D443, B443:D443, 0)&gt;0, SMALL('Raw Data'!C438:E438, 2), 0), 0)</f>
        <v>0</v>
      </c>
      <c r="U443">
        <f>IF(ISNUMBER('Raw Data'!C438), IF(_xlfn.XLOOKUP(SMALL('Raw Data'!C438:E438, 3), B443:D443, B443:D443, 0)&gt;0, SMALL('Raw Data'!C438:E438, 3), 0), 0)</f>
        <v>0</v>
      </c>
      <c r="V443">
        <f>IF(AND('Raw Data'!C438&lt;'Raw Data'!E438,'Raw Data'!O438&gt;'Raw Data'!P438),'Raw Data'!C438,IF(AND('Raw Data'!E438&lt;'Raw Data'!C438,'Raw Data'!P438&gt;'Raw Data'!O438),'Raw Data'!E438,0))</f>
        <v>0</v>
      </c>
      <c r="W443">
        <f>IF(AND('Raw Data'!C438&gt;'Raw Data'!E438,'Raw Data'!O438&gt;'Raw Data'!P438),'Raw Data'!C438,IF(AND('Raw Data'!E438&gt;'Raw Data'!C438,'Raw Data'!P438&gt;'Raw Data'!O438),'Raw Data'!E438,0))</f>
        <v>0</v>
      </c>
      <c r="X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Y443">
        <f>IF(AND('Raw Data'!D438&gt;4,'Raw Data'!O438&lt;'Raw Data'!P438),'Raw Data'!K438,IF(AND('Raw Data'!D438&gt;4,'Raw Data'!O438='Raw Data'!P438),0,IF('Raw Data'!O438='Raw Data'!P438,'Raw Data'!D438,0)))</f>
        <v>0</v>
      </c>
      <c r="Z443">
        <f>IF(AND('Raw Data'!D438&lt;4, 'Raw Data'!O438='Raw Data'!P438), 'Raw Data'!D438, 0)</f>
        <v>0</v>
      </c>
      <c r="AA443">
        <f t="shared" si="26"/>
        <v>0</v>
      </c>
      <c r="AB443">
        <f t="shared" si="27"/>
        <v>0</v>
      </c>
      <c r="AC443">
        <f t="shared" si="28"/>
        <v>0</v>
      </c>
    </row>
    <row r="444" spans="1:29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 'Raw Data'!O439&gt;'Raw Data'!P439), 'Raw Data'!C439, 0)</f>
        <v>0</v>
      </c>
      <c r="O444" t="b">
        <f>'Raw Data'!C439&lt;'Raw Data'!E439</f>
        <v>0</v>
      </c>
      <c r="P444">
        <f>IF(AND('Raw Data'!C439&gt;'Raw Data'!E439, 'Raw Data'!O439&gt;'Raw Data'!P439), 'Raw Data'!C439, 0)</f>
        <v>0</v>
      </c>
      <c r="Q444">
        <f>IF(AND('Raw Data'!C439&gt;'Raw Data'!E439, 'Raw Data'!O439&lt;'Raw Data'!P439), 'Raw Data'!E439, 0)</f>
        <v>0</v>
      </c>
      <c r="R444">
        <f>IF(AND('Raw Data'!C439&lt;'Raw Data'!E439, 'Raw Data'!O439&lt;'Raw Data'!P439), 'Raw Data'!E439, 0)</f>
        <v>0</v>
      </c>
      <c r="S444">
        <f>IF(ISNUMBER('Raw Data'!C439), IF(_xlfn.XLOOKUP(SMALL('Raw Data'!C439:E439, 1), B444:D444, B444:D444, 0)&gt;0, SMALL('Raw Data'!C439:E439, 1), 0), 0)</f>
        <v>0</v>
      </c>
      <c r="T444">
        <f>IF(ISNUMBER('Raw Data'!C439), IF(_xlfn.XLOOKUP(SMALL('Raw Data'!C439:E439, 2), B444:D444, B444:D444, 0)&gt;0, SMALL('Raw Data'!C439:E439, 2), 0), 0)</f>
        <v>0</v>
      </c>
      <c r="U444">
        <f>IF(ISNUMBER('Raw Data'!C439), IF(_xlfn.XLOOKUP(SMALL('Raw Data'!C439:E439, 3), B444:D444, B444:D444, 0)&gt;0, SMALL('Raw Data'!C439:E439, 3), 0), 0)</f>
        <v>0</v>
      </c>
      <c r="V444">
        <f>IF(AND('Raw Data'!C439&lt;'Raw Data'!E439,'Raw Data'!O439&gt;'Raw Data'!P439),'Raw Data'!C439,IF(AND('Raw Data'!E439&lt;'Raw Data'!C439,'Raw Data'!P439&gt;'Raw Data'!O439),'Raw Data'!E439,0))</f>
        <v>0</v>
      </c>
      <c r="W444">
        <f>IF(AND('Raw Data'!C439&gt;'Raw Data'!E439,'Raw Data'!O439&gt;'Raw Data'!P439),'Raw Data'!C439,IF(AND('Raw Data'!E439&gt;'Raw Data'!C439,'Raw Data'!P439&gt;'Raw Data'!O439),'Raw Data'!E439,0))</f>
        <v>0</v>
      </c>
      <c r="X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Y444">
        <f>IF(AND('Raw Data'!D439&gt;4,'Raw Data'!O439&lt;'Raw Data'!P439),'Raw Data'!K439,IF(AND('Raw Data'!D439&gt;4,'Raw Data'!O439='Raw Data'!P439),0,IF('Raw Data'!O439='Raw Data'!P439,'Raw Data'!D439,0)))</f>
        <v>0</v>
      </c>
      <c r="Z444">
        <f>IF(AND('Raw Data'!D439&lt;4, 'Raw Data'!O439='Raw Data'!P439), 'Raw Data'!D439, 0)</f>
        <v>0</v>
      </c>
      <c r="AA444">
        <f t="shared" si="26"/>
        <v>0</v>
      </c>
      <c r="AB444">
        <f t="shared" si="27"/>
        <v>0</v>
      </c>
      <c r="AC444">
        <f t="shared" si="28"/>
        <v>0</v>
      </c>
    </row>
    <row r="445" spans="1:29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 'Raw Data'!O440&gt;'Raw Data'!P440), 'Raw Data'!C440, 0)</f>
        <v>0</v>
      </c>
      <c r="O445" t="b">
        <f>'Raw Data'!C440&lt;'Raw Data'!E440</f>
        <v>0</v>
      </c>
      <c r="P445">
        <f>IF(AND('Raw Data'!C440&gt;'Raw Data'!E440, 'Raw Data'!O440&gt;'Raw Data'!P440), 'Raw Data'!C440, 0)</f>
        <v>0</v>
      </c>
      <c r="Q445">
        <f>IF(AND('Raw Data'!C440&gt;'Raw Data'!E440, 'Raw Data'!O440&lt;'Raw Data'!P440), 'Raw Data'!E440, 0)</f>
        <v>0</v>
      </c>
      <c r="R445">
        <f>IF(AND('Raw Data'!C440&lt;'Raw Data'!E440, 'Raw Data'!O440&lt;'Raw Data'!P440), 'Raw Data'!E440, 0)</f>
        <v>0</v>
      </c>
      <c r="S445">
        <f>IF(ISNUMBER('Raw Data'!C440), IF(_xlfn.XLOOKUP(SMALL('Raw Data'!C440:E440, 1), B445:D445, B445:D445, 0)&gt;0, SMALL('Raw Data'!C440:E440, 1), 0), 0)</f>
        <v>0</v>
      </c>
      <c r="T445">
        <f>IF(ISNUMBER('Raw Data'!C440), IF(_xlfn.XLOOKUP(SMALL('Raw Data'!C440:E440, 2), B445:D445, B445:D445, 0)&gt;0, SMALL('Raw Data'!C440:E440, 2), 0), 0)</f>
        <v>0</v>
      </c>
      <c r="U445">
        <f>IF(ISNUMBER('Raw Data'!C440), IF(_xlfn.XLOOKUP(SMALL('Raw Data'!C440:E440, 3), B445:D445, B445:D445, 0)&gt;0, SMALL('Raw Data'!C440:E440, 3), 0), 0)</f>
        <v>0</v>
      </c>
      <c r="V445">
        <f>IF(AND('Raw Data'!C440&lt;'Raw Data'!E440,'Raw Data'!O440&gt;'Raw Data'!P440),'Raw Data'!C440,IF(AND('Raw Data'!E440&lt;'Raw Data'!C440,'Raw Data'!P440&gt;'Raw Data'!O440),'Raw Data'!E440,0))</f>
        <v>0</v>
      </c>
      <c r="W445">
        <f>IF(AND('Raw Data'!C440&gt;'Raw Data'!E440,'Raw Data'!O440&gt;'Raw Data'!P440),'Raw Data'!C440,IF(AND('Raw Data'!E440&gt;'Raw Data'!C440,'Raw Data'!P440&gt;'Raw Data'!O440),'Raw Data'!E440,0))</f>
        <v>0</v>
      </c>
      <c r="X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Y445">
        <f>IF(AND('Raw Data'!D440&gt;4,'Raw Data'!O440&lt;'Raw Data'!P440),'Raw Data'!K440,IF(AND('Raw Data'!D440&gt;4,'Raw Data'!O440='Raw Data'!P440),0,IF('Raw Data'!O440='Raw Data'!P440,'Raw Data'!D440,0)))</f>
        <v>0</v>
      </c>
      <c r="Z445">
        <f>IF(AND('Raw Data'!D440&lt;4, 'Raw Data'!O440='Raw Data'!P440), 'Raw Data'!D440, 0)</f>
        <v>0</v>
      </c>
      <c r="AA445">
        <f t="shared" si="26"/>
        <v>0</v>
      </c>
      <c r="AB445">
        <f t="shared" si="27"/>
        <v>0</v>
      </c>
      <c r="AC445">
        <f t="shared" si="28"/>
        <v>0</v>
      </c>
    </row>
    <row r="446" spans="1:29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 'Raw Data'!O441&gt;'Raw Data'!P441), 'Raw Data'!C441, 0)</f>
        <v>0</v>
      </c>
      <c r="O446" t="b">
        <f>'Raw Data'!C441&lt;'Raw Data'!E441</f>
        <v>0</v>
      </c>
      <c r="P446">
        <f>IF(AND('Raw Data'!C441&gt;'Raw Data'!E441, 'Raw Data'!O441&gt;'Raw Data'!P441), 'Raw Data'!C441, 0)</f>
        <v>0</v>
      </c>
      <c r="Q446">
        <f>IF(AND('Raw Data'!C441&gt;'Raw Data'!E441, 'Raw Data'!O441&lt;'Raw Data'!P441), 'Raw Data'!E441, 0)</f>
        <v>0</v>
      </c>
      <c r="R446">
        <f>IF(AND('Raw Data'!C441&lt;'Raw Data'!E441, 'Raw Data'!O441&lt;'Raw Data'!P441), 'Raw Data'!E441, 0)</f>
        <v>0</v>
      </c>
      <c r="S446">
        <f>IF(ISNUMBER('Raw Data'!C441), IF(_xlfn.XLOOKUP(SMALL('Raw Data'!C441:E441, 1), B446:D446, B446:D446, 0)&gt;0, SMALL('Raw Data'!C441:E441, 1), 0), 0)</f>
        <v>0</v>
      </c>
      <c r="T446">
        <f>IF(ISNUMBER('Raw Data'!C441), IF(_xlfn.XLOOKUP(SMALL('Raw Data'!C441:E441, 2), B446:D446, B446:D446, 0)&gt;0, SMALL('Raw Data'!C441:E441, 2), 0), 0)</f>
        <v>0</v>
      </c>
      <c r="U446">
        <f>IF(ISNUMBER('Raw Data'!C441), IF(_xlfn.XLOOKUP(SMALL('Raw Data'!C441:E441, 3), B446:D446, B446:D446, 0)&gt;0, SMALL('Raw Data'!C441:E441, 3), 0), 0)</f>
        <v>0</v>
      </c>
      <c r="V446">
        <f>IF(AND('Raw Data'!C441&lt;'Raw Data'!E441,'Raw Data'!O441&gt;'Raw Data'!P441),'Raw Data'!C441,IF(AND('Raw Data'!E441&lt;'Raw Data'!C441,'Raw Data'!P441&gt;'Raw Data'!O441),'Raw Data'!E441,0))</f>
        <v>0</v>
      </c>
      <c r="W446">
        <f>IF(AND('Raw Data'!C441&gt;'Raw Data'!E441,'Raw Data'!O441&gt;'Raw Data'!P441),'Raw Data'!C441,IF(AND('Raw Data'!E441&gt;'Raw Data'!C441,'Raw Data'!P441&gt;'Raw Data'!O441),'Raw Data'!E441,0))</f>
        <v>0</v>
      </c>
      <c r="X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Y446">
        <f>IF(AND('Raw Data'!D441&gt;4,'Raw Data'!O441&lt;'Raw Data'!P441),'Raw Data'!K441,IF(AND('Raw Data'!D441&gt;4,'Raw Data'!O441='Raw Data'!P441),0,IF('Raw Data'!O441='Raw Data'!P441,'Raw Data'!D441,0)))</f>
        <v>0</v>
      </c>
      <c r="Z446">
        <f>IF(AND('Raw Data'!D441&lt;4, 'Raw Data'!O441='Raw Data'!P441), 'Raw Data'!D441, 0)</f>
        <v>0</v>
      </c>
      <c r="AA446">
        <f t="shared" si="26"/>
        <v>0</v>
      </c>
      <c r="AB446">
        <f t="shared" si="27"/>
        <v>0</v>
      </c>
      <c r="AC446">
        <f t="shared" si="28"/>
        <v>0</v>
      </c>
    </row>
    <row r="447" spans="1:29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 'Raw Data'!O442&gt;'Raw Data'!P442), 'Raw Data'!C442, 0)</f>
        <v>0</v>
      </c>
      <c r="O447" t="b">
        <f>'Raw Data'!C442&lt;'Raw Data'!E442</f>
        <v>0</v>
      </c>
      <c r="P447">
        <f>IF(AND('Raw Data'!C442&gt;'Raw Data'!E442, 'Raw Data'!O442&gt;'Raw Data'!P442), 'Raw Data'!C442, 0)</f>
        <v>0</v>
      </c>
      <c r="Q447">
        <f>IF(AND('Raw Data'!C442&gt;'Raw Data'!E442, 'Raw Data'!O442&lt;'Raw Data'!P442), 'Raw Data'!E442, 0)</f>
        <v>0</v>
      </c>
      <c r="R447">
        <f>IF(AND('Raw Data'!C442&lt;'Raw Data'!E442, 'Raw Data'!O442&lt;'Raw Data'!P442), 'Raw Data'!E442, 0)</f>
        <v>0</v>
      </c>
      <c r="S447">
        <f>IF(ISNUMBER('Raw Data'!C442), IF(_xlfn.XLOOKUP(SMALL('Raw Data'!C442:E442, 1), B447:D447, B447:D447, 0)&gt;0, SMALL('Raw Data'!C442:E442, 1), 0), 0)</f>
        <v>0</v>
      </c>
      <c r="T447">
        <f>IF(ISNUMBER('Raw Data'!C442), IF(_xlfn.XLOOKUP(SMALL('Raw Data'!C442:E442, 2), B447:D447, B447:D447, 0)&gt;0, SMALL('Raw Data'!C442:E442, 2), 0), 0)</f>
        <v>0</v>
      </c>
      <c r="U447">
        <f>IF(ISNUMBER('Raw Data'!C442), IF(_xlfn.XLOOKUP(SMALL('Raw Data'!C442:E442, 3), B447:D447, B447:D447, 0)&gt;0, SMALL('Raw Data'!C442:E442, 3), 0), 0)</f>
        <v>0</v>
      </c>
      <c r="V447">
        <f>IF(AND('Raw Data'!C442&lt;'Raw Data'!E442,'Raw Data'!O442&gt;'Raw Data'!P442),'Raw Data'!C442,IF(AND('Raw Data'!E442&lt;'Raw Data'!C442,'Raw Data'!P442&gt;'Raw Data'!O442),'Raw Data'!E442,0))</f>
        <v>0</v>
      </c>
      <c r="W447">
        <f>IF(AND('Raw Data'!C442&gt;'Raw Data'!E442,'Raw Data'!O442&gt;'Raw Data'!P442),'Raw Data'!C442,IF(AND('Raw Data'!E442&gt;'Raw Data'!C442,'Raw Data'!P442&gt;'Raw Data'!O442),'Raw Data'!E442,0))</f>
        <v>0</v>
      </c>
      <c r="X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Y447">
        <f>IF(AND('Raw Data'!D442&gt;4,'Raw Data'!O442&lt;'Raw Data'!P442),'Raw Data'!K442,IF(AND('Raw Data'!D442&gt;4,'Raw Data'!O442='Raw Data'!P442),0,IF('Raw Data'!O442='Raw Data'!P442,'Raw Data'!D442,0)))</f>
        <v>0</v>
      </c>
      <c r="Z447">
        <f>IF(AND('Raw Data'!D442&lt;4, 'Raw Data'!O442='Raw Data'!P442), 'Raw Data'!D442, 0)</f>
        <v>0</v>
      </c>
      <c r="AA447">
        <f t="shared" si="26"/>
        <v>0</v>
      </c>
      <c r="AB447">
        <f t="shared" si="27"/>
        <v>0</v>
      </c>
      <c r="AC447">
        <f t="shared" si="28"/>
        <v>0</v>
      </c>
    </row>
    <row r="448" spans="1:29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 'Raw Data'!O443&gt;'Raw Data'!P443), 'Raw Data'!C443, 0)</f>
        <v>0</v>
      </c>
      <c r="O448" t="b">
        <f>'Raw Data'!C443&lt;'Raw Data'!E443</f>
        <v>0</v>
      </c>
      <c r="P448">
        <f>IF(AND('Raw Data'!C443&gt;'Raw Data'!E443, 'Raw Data'!O443&gt;'Raw Data'!P443), 'Raw Data'!C443, 0)</f>
        <v>0</v>
      </c>
      <c r="Q448">
        <f>IF(AND('Raw Data'!C443&gt;'Raw Data'!E443, 'Raw Data'!O443&lt;'Raw Data'!P443), 'Raw Data'!E443, 0)</f>
        <v>0</v>
      </c>
      <c r="R448">
        <f>IF(AND('Raw Data'!C443&lt;'Raw Data'!E443, 'Raw Data'!O443&lt;'Raw Data'!P443), 'Raw Data'!E443, 0)</f>
        <v>0</v>
      </c>
      <c r="S448">
        <f>IF(ISNUMBER('Raw Data'!C443), IF(_xlfn.XLOOKUP(SMALL('Raw Data'!C443:E443, 1), B448:D448, B448:D448, 0)&gt;0, SMALL('Raw Data'!C443:E443, 1), 0), 0)</f>
        <v>0</v>
      </c>
      <c r="T448">
        <f>IF(ISNUMBER('Raw Data'!C443), IF(_xlfn.XLOOKUP(SMALL('Raw Data'!C443:E443, 2), B448:D448, B448:D448, 0)&gt;0, SMALL('Raw Data'!C443:E443, 2), 0), 0)</f>
        <v>0</v>
      </c>
      <c r="U448">
        <f>IF(ISNUMBER('Raw Data'!C443), IF(_xlfn.XLOOKUP(SMALL('Raw Data'!C443:E443, 3), B448:D448, B448:D448, 0)&gt;0, SMALL('Raw Data'!C443:E443, 3), 0), 0)</f>
        <v>0</v>
      </c>
      <c r="V448">
        <f>IF(AND('Raw Data'!C443&lt;'Raw Data'!E443,'Raw Data'!O443&gt;'Raw Data'!P443),'Raw Data'!C443,IF(AND('Raw Data'!E443&lt;'Raw Data'!C443,'Raw Data'!P443&gt;'Raw Data'!O443),'Raw Data'!E443,0))</f>
        <v>0</v>
      </c>
      <c r="W448">
        <f>IF(AND('Raw Data'!C443&gt;'Raw Data'!E443,'Raw Data'!O443&gt;'Raw Data'!P443),'Raw Data'!C443,IF(AND('Raw Data'!E443&gt;'Raw Data'!C443,'Raw Data'!P443&gt;'Raw Data'!O443),'Raw Data'!E443,0))</f>
        <v>0</v>
      </c>
      <c r="X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Y448">
        <f>IF(AND('Raw Data'!D443&gt;4,'Raw Data'!O443&lt;'Raw Data'!P443),'Raw Data'!K443,IF(AND('Raw Data'!D443&gt;4,'Raw Data'!O443='Raw Data'!P443),0,IF('Raw Data'!O443='Raw Data'!P443,'Raw Data'!D443,0)))</f>
        <v>0</v>
      </c>
      <c r="Z448">
        <f>IF(AND('Raw Data'!D443&lt;4, 'Raw Data'!O443='Raw Data'!P443), 'Raw Data'!D443, 0)</f>
        <v>0</v>
      </c>
      <c r="AA448">
        <f t="shared" si="26"/>
        <v>0</v>
      </c>
      <c r="AB448">
        <f t="shared" si="27"/>
        <v>0</v>
      </c>
      <c r="AC448">
        <f t="shared" si="28"/>
        <v>0</v>
      </c>
    </row>
    <row r="449" spans="1:29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 'Raw Data'!O444&gt;'Raw Data'!P444), 'Raw Data'!C444, 0)</f>
        <v>0</v>
      </c>
      <c r="O449" t="b">
        <f>'Raw Data'!C444&lt;'Raw Data'!E444</f>
        <v>0</v>
      </c>
      <c r="P449">
        <f>IF(AND('Raw Data'!C444&gt;'Raw Data'!E444, 'Raw Data'!O444&gt;'Raw Data'!P444), 'Raw Data'!C444, 0)</f>
        <v>0</v>
      </c>
      <c r="Q449">
        <f>IF(AND('Raw Data'!C444&gt;'Raw Data'!E444, 'Raw Data'!O444&lt;'Raw Data'!P444), 'Raw Data'!E444, 0)</f>
        <v>0</v>
      </c>
      <c r="R449">
        <f>IF(AND('Raw Data'!C444&lt;'Raw Data'!E444, 'Raw Data'!O444&lt;'Raw Data'!P444), 'Raw Data'!E444, 0)</f>
        <v>0</v>
      </c>
      <c r="S449">
        <f>IF(ISNUMBER('Raw Data'!C444), IF(_xlfn.XLOOKUP(SMALL('Raw Data'!C444:E444, 1), B449:D449, B449:D449, 0)&gt;0, SMALL('Raw Data'!C444:E444, 1), 0), 0)</f>
        <v>0</v>
      </c>
      <c r="T449">
        <f>IF(ISNUMBER('Raw Data'!C444), IF(_xlfn.XLOOKUP(SMALL('Raw Data'!C444:E444, 2), B449:D449, B449:D449, 0)&gt;0, SMALL('Raw Data'!C444:E444, 2), 0), 0)</f>
        <v>0</v>
      </c>
      <c r="U449">
        <f>IF(ISNUMBER('Raw Data'!C444), IF(_xlfn.XLOOKUP(SMALL('Raw Data'!C444:E444, 3), B449:D449, B449:D449, 0)&gt;0, SMALL('Raw Data'!C444:E444, 3), 0), 0)</f>
        <v>0</v>
      </c>
      <c r="V449">
        <f>IF(AND('Raw Data'!C444&lt;'Raw Data'!E444,'Raw Data'!O444&gt;'Raw Data'!P444),'Raw Data'!C444,IF(AND('Raw Data'!E444&lt;'Raw Data'!C444,'Raw Data'!P444&gt;'Raw Data'!O444),'Raw Data'!E444,0))</f>
        <v>0</v>
      </c>
      <c r="W449">
        <f>IF(AND('Raw Data'!C444&gt;'Raw Data'!E444,'Raw Data'!O444&gt;'Raw Data'!P444),'Raw Data'!C444,IF(AND('Raw Data'!E444&gt;'Raw Data'!C444,'Raw Data'!P444&gt;'Raw Data'!O444),'Raw Data'!E444,0))</f>
        <v>0</v>
      </c>
      <c r="X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Y449">
        <f>IF(AND('Raw Data'!D444&gt;4,'Raw Data'!O444&lt;'Raw Data'!P444),'Raw Data'!K444,IF(AND('Raw Data'!D444&gt;4,'Raw Data'!O444='Raw Data'!P444),0,IF('Raw Data'!O444='Raw Data'!P444,'Raw Data'!D444,0)))</f>
        <v>0</v>
      </c>
      <c r="Z449">
        <f>IF(AND('Raw Data'!D444&lt;4, 'Raw Data'!O444='Raw Data'!P444), 'Raw Data'!D444, 0)</f>
        <v>0</v>
      </c>
      <c r="AA449">
        <f t="shared" si="26"/>
        <v>0</v>
      </c>
      <c r="AB449">
        <f t="shared" si="27"/>
        <v>0</v>
      </c>
      <c r="AC449">
        <f t="shared" si="28"/>
        <v>0</v>
      </c>
    </row>
    <row r="450" spans="1:29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 'Raw Data'!O445&gt;'Raw Data'!P445), 'Raw Data'!C445, 0)</f>
        <v>0</v>
      </c>
      <c r="O450" t="b">
        <f>'Raw Data'!C445&lt;'Raw Data'!E445</f>
        <v>0</v>
      </c>
      <c r="P450">
        <f>IF(AND('Raw Data'!C445&gt;'Raw Data'!E445, 'Raw Data'!O445&gt;'Raw Data'!P445), 'Raw Data'!C445, 0)</f>
        <v>0</v>
      </c>
      <c r="Q450">
        <f>IF(AND('Raw Data'!C445&gt;'Raw Data'!E445, 'Raw Data'!O445&lt;'Raw Data'!P445), 'Raw Data'!E445, 0)</f>
        <v>0</v>
      </c>
      <c r="R450">
        <f>IF(AND('Raw Data'!C445&lt;'Raw Data'!E445, 'Raw Data'!O445&lt;'Raw Data'!P445), 'Raw Data'!E445, 0)</f>
        <v>0</v>
      </c>
      <c r="S450">
        <f>IF(ISNUMBER('Raw Data'!C445), IF(_xlfn.XLOOKUP(SMALL('Raw Data'!C445:E445, 1), B450:D450, B450:D450, 0)&gt;0, SMALL('Raw Data'!C445:E445, 1), 0), 0)</f>
        <v>0</v>
      </c>
      <c r="T450">
        <f>IF(ISNUMBER('Raw Data'!C445), IF(_xlfn.XLOOKUP(SMALL('Raw Data'!C445:E445, 2), B450:D450, B450:D450, 0)&gt;0, SMALL('Raw Data'!C445:E445, 2), 0), 0)</f>
        <v>0</v>
      </c>
      <c r="U450">
        <f>IF(ISNUMBER('Raw Data'!C445), IF(_xlfn.XLOOKUP(SMALL('Raw Data'!C445:E445, 3), B450:D450, B450:D450, 0)&gt;0, SMALL('Raw Data'!C445:E445, 3), 0), 0)</f>
        <v>0</v>
      </c>
      <c r="V450">
        <f>IF(AND('Raw Data'!C445&lt;'Raw Data'!E445,'Raw Data'!O445&gt;'Raw Data'!P445),'Raw Data'!C445,IF(AND('Raw Data'!E445&lt;'Raw Data'!C445,'Raw Data'!P445&gt;'Raw Data'!O445),'Raw Data'!E445,0))</f>
        <v>0</v>
      </c>
      <c r="W450">
        <f>IF(AND('Raw Data'!C445&gt;'Raw Data'!E445,'Raw Data'!O445&gt;'Raw Data'!P445),'Raw Data'!C445,IF(AND('Raw Data'!E445&gt;'Raw Data'!C445,'Raw Data'!P445&gt;'Raw Data'!O445),'Raw Data'!E445,0))</f>
        <v>0</v>
      </c>
      <c r="X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Y450">
        <f>IF(AND('Raw Data'!D445&gt;4,'Raw Data'!O445&lt;'Raw Data'!P445),'Raw Data'!K445,IF(AND('Raw Data'!D445&gt;4,'Raw Data'!O445='Raw Data'!P445),0,IF('Raw Data'!O445='Raw Data'!P445,'Raw Data'!D445,0)))</f>
        <v>0</v>
      </c>
      <c r="Z450">
        <f>IF(AND('Raw Data'!D445&lt;4, 'Raw Data'!O445='Raw Data'!P445), 'Raw Data'!D445, 0)</f>
        <v>0</v>
      </c>
      <c r="AA450">
        <f t="shared" si="26"/>
        <v>0</v>
      </c>
      <c r="AB450">
        <f t="shared" si="27"/>
        <v>0</v>
      </c>
      <c r="AC450">
        <f t="shared" si="28"/>
        <v>0</v>
      </c>
    </row>
    <row r="451" spans="1:29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 'Raw Data'!O446&gt;'Raw Data'!P446), 'Raw Data'!C446, 0)</f>
        <v>0</v>
      </c>
      <c r="O451" t="b">
        <f>'Raw Data'!C446&lt;'Raw Data'!E446</f>
        <v>0</v>
      </c>
      <c r="P451">
        <f>IF(AND('Raw Data'!C446&gt;'Raw Data'!E446, 'Raw Data'!O446&gt;'Raw Data'!P446), 'Raw Data'!C446, 0)</f>
        <v>0</v>
      </c>
      <c r="Q451">
        <f>IF(AND('Raw Data'!C446&gt;'Raw Data'!E446, 'Raw Data'!O446&lt;'Raw Data'!P446), 'Raw Data'!E446, 0)</f>
        <v>0</v>
      </c>
      <c r="R451">
        <f>IF(AND('Raw Data'!C446&lt;'Raw Data'!E446, 'Raw Data'!O446&lt;'Raw Data'!P446), 'Raw Data'!E446, 0)</f>
        <v>0</v>
      </c>
      <c r="S451">
        <f>IF(ISNUMBER('Raw Data'!C446), IF(_xlfn.XLOOKUP(SMALL('Raw Data'!C446:E446, 1), B451:D451, B451:D451, 0)&gt;0, SMALL('Raw Data'!C446:E446, 1), 0), 0)</f>
        <v>0</v>
      </c>
      <c r="T451">
        <f>IF(ISNUMBER('Raw Data'!C446), IF(_xlfn.XLOOKUP(SMALL('Raw Data'!C446:E446, 2), B451:D451, B451:D451, 0)&gt;0, SMALL('Raw Data'!C446:E446, 2), 0), 0)</f>
        <v>0</v>
      </c>
      <c r="U451">
        <f>IF(ISNUMBER('Raw Data'!C446), IF(_xlfn.XLOOKUP(SMALL('Raw Data'!C446:E446, 3), B451:D451, B451:D451, 0)&gt;0, SMALL('Raw Data'!C446:E446, 3), 0), 0)</f>
        <v>0</v>
      </c>
      <c r="V451">
        <f>IF(AND('Raw Data'!C446&lt;'Raw Data'!E446,'Raw Data'!O446&gt;'Raw Data'!P446),'Raw Data'!C446,IF(AND('Raw Data'!E446&lt;'Raw Data'!C446,'Raw Data'!P446&gt;'Raw Data'!O446),'Raw Data'!E446,0))</f>
        <v>0</v>
      </c>
      <c r="W451">
        <f>IF(AND('Raw Data'!C446&gt;'Raw Data'!E446,'Raw Data'!O446&gt;'Raw Data'!P446),'Raw Data'!C446,IF(AND('Raw Data'!E446&gt;'Raw Data'!C446,'Raw Data'!P446&gt;'Raw Data'!O446),'Raw Data'!E446,0))</f>
        <v>0</v>
      </c>
      <c r="X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Y451">
        <f>IF(AND('Raw Data'!D446&gt;4,'Raw Data'!O446&lt;'Raw Data'!P446),'Raw Data'!K446,IF(AND('Raw Data'!D446&gt;4,'Raw Data'!O446='Raw Data'!P446),0,IF('Raw Data'!O446='Raw Data'!P446,'Raw Data'!D446,0)))</f>
        <v>0</v>
      </c>
      <c r="Z451">
        <f>IF(AND('Raw Data'!D446&lt;4, 'Raw Data'!O446='Raw Data'!P446), 'Raw Data'!D446, 0)</f>
        <v>0</v>
      </c>
      <c r="AA451">
        <f t="shared" si="26"/>
        <v>0</v>
      </c>
      <c r="AB451">
        <f t="shared" si="27"/>
        <v>0</v>
      </c>
      <c r="AC451">
        <f t="shared" si="28"/>
        <v>0</v>
      </c>
    </row>
    <row r="452" spans="1:29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 'Raw Data'!O447&gt;'Raw Data'!P447), 'Raw Data'!C447, 0)</f>
        <v>0</v>
      </c>
      <c r="O452" t="b">
        <f>'Raw Data'!C447&lt;'Raw Data'!E447</f>
        <v>0</v>
      </c>
      <c r="P452">
        <f>IF(AND('Raw Data'!C447&gt;'Raw Data'!E447, 'Raw Data'!O447&gt;'Raw Data'!P447), 'Raw Data'!C447, 0)</f>
        <v>0</v>
      </c>
      <c r="Q452">
        <f>IF(AND('Raw Data'!C447&gt;'Raw Data'!E447, 'Raw Data'!O447&lt;'Raw Data'!P447), 'Raw Data'!E447, 0)</f>
        <v>0</v>
      </c>
      <c r="R452">
        <f>IF(AND('Raw Data'!C447&lt;'Raw Data'!E447, 'Raw Data'!O447&lt;'Raw Data'!P447), 'Raw Data'!E447, 0)</f>
        <v>0</v>
      </c>
      <c r="S452">
        <f>IF(ISNUMBER('Raw Data'!C447), IF(_xlfn.XLOOKUP(SMALL('Raw Data'!C447:E447, 1), B452:D452, B452:D452, 0)&gt;0, SMALL('Raw Data'!C447:E447, 1), 0), 0)</f>
        <v>0</v>
      </c>
      <c r="T452">
        <f>IF(ISNUMBER('Raw Data'!C447), IF(_xlfn.XLOOKUP(SMALL('Raw Data'!C447:E447, 2), B452:D452, B452:D452, 0)&gt;0, SMALL('Raw Data'!C447:E447, 2), 0), 0)</f>
        <v>0</v>
      </c>
      <c r="U452">
        <f>IF(ISNUMBER('Raw Data'!C447), IF(_xlfn.XLOOKUP(SMALL('Raw Data'!C447:E447, 3), B452:D452, B452:D452, 0)&gt;0, SMALL('Raw Data'!C447:E447, 3), 0), 0)</f>
        <v>0</v>
      </c>
      <c r="V452">
        <f>IF(AND('Raw Data'!C447&lt;'Raw Data'!E447,'Raw Data'!O447&gt;'Raw Data'!P447),'Raw Data'!C447,IF(AND('Raw Data'!E447&lt;'Raw Data'!C447,'Raw Data'!P447&gt;'Raw Data'!O447),'Raw Data'!E447,0))</f>
        <v>0</v>
      </c>
      <c r="W452">
        <f>IF(AND('Raw Data'!C447&gt;'Raw Data'!E447,'Raw Data'!O447&gt;'Raw Data'!P447),'Raw Data'!C447,IF(AND('Raw Data'!E447&gt;'Raw Data'!C447,'Raw Data'!P447&gt;'Raw Data'!O447),'Raw Data'!E447,0))</f>
        <v>0</v>
      </c>
      <c r="X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Y452">
        <f>IF(AND('Raw Data'!D447&gt;4,'Raw Data'!O447&lt;'Raw Data'!P447),'Raw Data'!K447,IF(AND('Raw Data'!D447&gt;4,'Raw Data'!O447='Raw Data'!P447),0,IF('Raw Data'!O447='Raw Data'!P447,'Raw Data'!D447,0)))</f>
        <v>0</v>
      </c>
      <c r="Z452">
        <f>IF(AND('Raw Data'!D447&lt;4, 'Raw Data'!O447='Raw Data'!P447), 'Raw Data'!D447, 0)</f>
        <v>0</v>
      </c>
      <c r="AA452">
        <f t="shared" si="26"/>
        <v>0</v>
      </c>
      <c r="AB452">
        <f t="shared" si="27"/>
        <v>0</v>
      </c>
      <c r="AC452">
        <f t="shared" si="28"/>
        <v>0</v>
      </c>
    </row>
    <row r="453" spans="1:29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 'Raw Data'!O448&gt;'Raw Data'!P448), 'Raw Data'!C448, 0)</f>
        <v>0</v>
      </c>
      <c r="O453" t="b">
        <f>'Raw Data'!C448&lt;'Raw Data'!E448</f>
        <v>0</v>
      </c>
      <c r="P453">
        <f>IF(AND('Raw Data'!C448&gt;'Raw Data'!E448, 'Raw Data'!O448&gt;'Raw Data'!P448), 'Raw Data'!C448, 0)</f>
        <v>0</v>
      </c>
      <c r="Q453">
        <f>IF(AND('Raw Data'!C448&gt;'Raw Data'!E448, 'Raw Data'!O448&lt;'Raw Data'!P448), 'Raw Data'!E448, 0)</f>
        <v>0</v>
      </c>
      <c r="R453">
        <f>IF(AND('Raw Data'!C448&lt;'Raw Data'!E448, 'Raw Data'!O448&lt;'Raw Data'!P448), 'Raw Data'!E448, 0)</f>
        <v>0</v>
      </c>
      <c r="S453">
        <f>IF(ISNUMBER('Raw Data'!C448), IF(_xlfn.XLOOKUP(SMALL('Raw Data'!C448:E448, 1), B453:D453, B453:D453, 0)&gt;0, SMALL('Raw Data'!C448:E448, 1), 0), 0)</f>
        <v>0</v>
      </c>
      <c r="T453">
        <f>IF(ISNUMBER('Raw Data'!C448), IF(_xlfn.XLOOKUP(SMALL('Raw Data'!C448:E448, 2), B453:D453, B453:D453, 0)&gt;0, SMALL('Raw Data'!C448:E448, 2), 0), 0)</f>
        <v>0</v>
      </c>
      <c r="U453">
        <f>IF(ISNUMBER('Raw Data'!C448), IF(_xlfn.XLOOKUP(SMALL('Raw Data'!C448:E448, 3), B453:D453, B453:D453, 0)&gt;0, SMALL('Raw Data'!C448:E448, 3), 0), 0)</f>
        <v>0</v>
      </c>
      <c r="V453">
        <f>IF(AND('Raw Data'!C448&lt;'Raw Data'!E448,'Raw Data'!O448&gt;'Raw Data'!P448),'Raw Data'!C448,IF(AND('Raw Data'!E448&lt;'Raw Data'!C448,'Raw Data'!P448&gt;'Raw Data'!O448),'Raw Data'!E448,0))</f>
        <v>0</v>
      </c>
      <c r="W453">
        <f>IF(AND('Raw Data'!C448&gt;'Raw Data'!E448,'Raw Data'!O448&gt;'Raw Data'!P448),'Raw Data'!C448,IF(AND('Raw Data'!E448&gt;'Raw Data'!C448,'Raw Data'!P448&gt;'Raw Data'!O448),'Raw Data'!E448,0))</f>
        <v>0</v>
      </c>
      <c r="X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Y453">
        <f>IF(AND('Raw Data'!D448&gt;4,'Raw Data'!O448&lt;'Raw Data'!P448),'Raw Data'!K448,IF(AND('Raw Data'!D448&gt;4,'Raw Data'!O448='Raw Data'!P448),0,IF('Raw Data'!O448='Raw Data'!P448,'Raw Data'!D448,0)))</f>
        <v>0</v>
      </c>
      <c r="Z453">
        <f>IF(AND('Raw Data'!D448&lt;4, 'Raw Data'!O448='Raw Data'!P448), 'Raw Data'!D448, 0)</f>
        <v>0</v>
      </c>
      <c r="AA453">
        <f t="shared" si="26"/>
        <v>0</v>
      </c>
      <c r="AB453">
        <f t="shared" si="27"/>
        <v>0</v>
      </c>
      <c r="AC453">
        <f t="shared" si="28"/>
        <v>0</v>
      </c>
    </row>
    <row r="454" spans="1:29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 'Raw Data'!O449&gt;'Raw Data'!P449), 'Raw Data'!C449, 0)</f>
        <v>0</v>
      </c>
      <c r="O454" t="b">
        <f>'Raw Data'!C449&lt;'Raw Data'!E449</f>
        <v>0</v>
      </c>
      <c r="P454">
        <f>IF(AND('Raw Data'!C449&gt;'Raw Data'!E449, 'Raw Data'!O449&gt;'Raw Data'!P449), 'Raw Data'!C449, 0)</f>
        <v>0</v>
      </c>
      <c r="Q454">
        <f>IF(AND('Raw Data'!C449&gt;'Raw Data'!E449, 'Raw Data'!O449&lt;'Raw Data'!P449), 'Raw Data'!E449, 0)</f>
        <v>0</v>
      </c>
      <c r="R454">
        <f>IF(AND('Raw Data'!C449&lt;'Raw Data'!E449, 'Raw Data'!O449&lt;'Raw Data'!P449), 'Raw Data'!E449, 0)</f>
        <v>0</v>
      </c>
      <c r="S454">
        <f>IF(ISNUMBER('Raw Data'!C449), IF(_xlfn.XLOOKUP(SMALL('Raw Data'!C449:E449, 1), B454:D454, B454:D454, 0)&gt;0, SMALL('Raw Data'!C449:E449, 1), 0), 0)</f>
        <v>0</v>
      </c>
      <c r="T454">
        <f>IF(ISNUMBER('Raw Data'!C449), IF(_xlfn.XLOOKUP(SMALL('Raw Data'!C449:E449, 2), B454:D454, B454:D454, 0)&gt;0, SMALL('Raw Data'!C449:E449, 2), 0), 0)</f>
        <v>0</v>
      </c>
      <c r="U454">
        <f>IF(ISNUMBER('Raw Data'!C449), IF(_xlfn.XLOOKUP(SMALL('Raw Data'!C449:E449, 3), B454:D454, B454:D454, 0)&gt;0, SMALL('Raw Data'!C449:E449, 3), 0), 0)</f>
        <v>0</v>
      </c>
      <c r="V454">
        <f>IF(AND('Raw Data'!C449&lt;'Raw Data'!E449,'Raw Data'!O449&gt;'Raw Data'!P449),'Raw Data'!C449,IF(AND('Raw Data'!E449&lt;'Raw Data'!C449,'Raw Data'!P449&gt;'Raw Data'!O449),'Raw Data'!E449,0))</f>
        <v>0</v>
      </c>
      <c r="W454">
        <f>IF(AND('Raw Data'!C449&gt;'Raw Data'!E449,'Raw Data'!O449&gt;'Raw Data'!P449),'Raw Data'!C449,IF(AND('Raw Data'!E449&gt;'Raw Data'!C449,'Raw Data'!P449&gt;'Raw Data'!O449),'Raw Data'!E449,0))</f>
        <v>0</v>
      </c>
      <c r="X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Y454">
        <f>IF(AND('Raw Data'!D449&gt;4,'Raw Data'!O449&lt;'Raw Data'!P449),'Raw Data'!K449,IF(AND('Raw Data'!D449&gt;4,'Raw Data'!O449='Raw Data'!P449),0,IF('Raw Data'!O449='Raw Data'!P449,'Raw Data'!D449,0)))</f>
        <v>0</v>
      </c>
      <c r="Z454">
        <f>IF(AND('Raw Data'!D449&lt;4, 'Raw Data'!O449='Raw Data'!P449), 'Raw Data'!D449, 0)</f>
        <v>0</v>
      </c>
      <c r="AA454">
        <f t="shared" si="26"/>
        <v>0</v>
      </c>
      <c r="AB454">
        <f t="shared" si="27"/>
        <v>0</v>
      </c>
      <c r="AC454">
        <f t="shared" si="28"/>
        <v>0</v>
      </c>
    </row>
    <row r="455" spans="1:29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 'Raw Data'!O450&gt;'Raw Data'!P450), 'Raw Data'!C450, 0)</f>
        <v>0</v>
      </c>
      <c r="O455" t="b">
        <f>'Raw Data'!C450&lt;'Raw Data'!E450</f>
        <v>0</v>
      </c>
      <c r="P455">
        <f>IF(AND('Raw Data'!C450&gt;'Raw Data'!E450, 'Raw Data'!O450&gt;'Raw Data'!P450), 'Raw Data'!C450, 0)</f>
        <v>0</v>
      </c>
      <c r="Q455">
        <f>IF(AND('Raw Data'!C450&gt;'Raw Data'!E450, 'Raw Data'!O450&lt;'Raw Data'!P450), 'Raw Data'!E450, 0)</f>
        <v>0</v>
      </c>
      <c r="R455">
        <f>IF(AND('Raw Data'!C450&lt;'Raw Data'!E450, 'Raw Data'!O450&lt;'Raw Data'!P450), 'Raw Data'!E450, 0)</f>
        <v>0</v>
      </c>
      <c r="S455">
        <f>IF(ISNUMBER('Raw Data'!C450), IF(_xlfn.XLOOKUP(SMALL('Raw Data'!C450:E450, 1), B455:D455, B455:D455, 0)&gt;0, SMALL('Raw Data'!C450:E450, 1), 0), 0)</f>
        <v>0</v>
      </c>
      <c r="T455">
        <f>IF(ISNUMBER('Raw Data'!C450), IF(_xlfn.XLOOKUP(SMALL('Raw Data'!C450:E450, 2), B455:D455, B455:D455, 0)&gt;0, SMALL('Raw Data'!C450:E450, 2), 0), 0)</f>
        <v>0</v>
      </c>
      <c r="U455">
        <f>IF(ISNUMBER('Raw Data'!C450), IF(_xlfn.XLOOKUP(SMALL('Raw Data'!C450:E450, 3), B455:D455, B455:D455, 0)&gt;0, SMALL('Raw Data'!C450:E450, 3), 0), 0)</f>
        <v>0</v>
      </c>
      <c r="V455">
        <f>IF(AND('Raw Data'!C450&lt;'Raw Data'!E450,'Raw Data'!O450&gt;'Raw Data'!P450),'Raw Data'!C450,IF(AND('Raw Data'!E450&lt;'Raw Data'!C450,'Raw Data'!P450&gt;'Raw Data'!O450),'Raw Data'!E450,0))</f>
        <v>0</v>
      </c>
      <c r="W455">
        <f>IF(AND('Raw Data'!C450&gt;'Raw Data'!E450,'Raw Data'!O450&gt;'Raw Data'!P450),'Raw Data'!C450,IF(AND('Raw Data'!E450&gt;'Raw Data'!C450,'Raw Data'!P450&gt;'Raw Data'!O450),'Raw Data'!E450,0))</f>
        <v>0</v>
      </c>
      <c r="X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Y455">
        <f>IF(AND('Raw Data'!D450&gt;4,'Raw Data'!O450&lt;'Raw Data'!P450),'Raw Data'!K450,IF(AND('Raw Data'!D450&gt;4,'Raw Data'!O450='Raw Data'!P450),0,IF('Raw Data'!O450='Raw Data'!P450,'Raw Data'!D450,0)))</f>
        <v>0</v>
      </c>
      <c r="Z455">
        <f>IF(AND('Raw Data'!D450&lt;4, 'Raw Data'!O450='Raw Data'!P450), 'Raw Data'!D450, 0)</f>
        <v>0</v>
      </c>
      <c r="AA455">
        <f t="shared" ref="AA455:AA518" si="29">IF(AND(W455&gt;0, F455&gt;0), F455*W455, 0)</f>
        <v>0</v>
      </c>
      <c r="AB455">
        <f t="shared" ref="AB455:AB518" si="30">IF(AND(C455&gt;0, E455&gt;0), E455*C455, 0)</f>
        <v>0</v>
      </c>
      <c r="AC455">
        <f t="shared" ref="AC455:AC518" si="31">IF(AND(F455, D455), D455*F455, 0)</f>
        <v>0</v>
      </c>
    </row>
    <row r="456" spans="1:29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 'Raw Data'!O451&gt;'Raw Data'!P451), 'Raw Data'!C451, 0)</f>
        <v>0</v>
      </c>
      <c r="O456" t="b">
        <f>'Raw Data'!C451&lt;'Raw Data'!E451</f>
        <v>0</v>
      </c>
      <c r="P456">
        <f>IF(AND('Raw Data'!C451&gt;'Raw Data'!E451, 'Raw Data'!O451&gt;'Raw Data'!P451), 'Raw Data'!C451, 0)</f>
        <v>0</v>
      </c>
      <c r="Q456">
        <f>IF(AND('Raw Data'!C451&gt;'Raw Data'!E451, 'Raw Data'!O451&lt;'Raw Data'!P451), 'Raw Data'!E451, 0)</f>
        <v>0</v>
      </c>
      <c r="R456">
        <f>IF(AND('Raw Data'!C451&lt;'Raw Data'!E451, 'Raw Data'!O451&lt;'Raw Data'!P451), 'Raw Data'!E451, 0)</f>
        <v>0</v>
      </c>
      <c r="S456">
        <f>IF(ISNUMBER('Raw Data'!C451), IF(_xlfn.XLOOKUP(SMALL('Raw Data'!C451:E451, 1), B456:D456, B456:D456, 0)&gt;0, SMALL('Raw Data'!C451:E451, 1), 0), 0)</f>
        <v>0</v>
      </c>
      <c r="T456">
        <f>IF(ISNUMBER('Raw Data'!C451), IF(_xlfn.XLOOKUP(SMALL('Raw Data'!C451:E451, 2), B456:D456, B456:D456, 0)&gt;0, SMALL('Raw Data'!C451:E451, 2), 0), 0)</f>
        <v>0</v>
      </c>
      <c r="U456">
        <f>IF(ISNUMBER('Raw Data'!C451), IF(_xlfn.XLOOKUP(SMALL('Raw Data'!C451:E451, 3), B456:D456, B456:D456, 0)&gt;0, SMALL('Raw Data'!C451:E451, 3), 0), 0)</f>
        <v>0</v>
      </c>
      <c r="V456">
        <f>IF(AND('Raw Data'!C451&lt;'Raw Data'!E451,'Raw Data'!O451&gt;'Raw Data'!P451),'Raw Data'!C451,IF(AND('Raw Data'!E451&lt;'Raw Data'!C451,'Raw Data'!P451&gt;'Raw Data'!O451),'Raw Data'!E451,0))</f>
        <v>0</v>
      </c>
      <c r="W456">
        <f>IF(AND('Raw Data'!C451&gt;'Raw Data'!E451,'Raw Data'!O451&gt;'Raw Data'!P451),'Raw Data'!C451,IF(AND('Raw Data'!E451&gt;'Raw Data'!C451,'Raw Data'!P451&gt;'Raw Data'!O451),'Raw Data'!E451,0))</f>
        <v>0</v>
      </c>
      <c r="X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Y456">
        <f>IF(AND('Raw Data'!D451&gt;4,'Raw Data'!O451&lt;'Raw Data'!P451),'Raw Data'!K451,IF(AND('Raw Data'!D451&gt;4,'Raw Data'!O451='Raw Data'!P451),0,IF('Raw Data'!O451='Raw Data'!P451,'Raw Data'!D451,0)))</f>
        <v>0</v>
      </c>
      <c r="Z456">
        <f>IF(AND('Raw Data'!D451&lt;4, 'Raw Data'!O451='Raw Data'!P451), 'Raw Data'!D451, 0)</f>
        <v>0</v>
      </c>
      <c r="AA456">
        <f t="shared" si="29"/>
        <v>0</v>
      </c>
      <c r="AB456">
        <f t="shared" si="30"/>
        <v>0</v>
      </c>
      <c r="AC456">
        <f t="shared" si="31"/>
        <v>0</v>
      </c>
    </row>
    <row r="457" spans="1:29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 'Raw Data'!O452&gt;'Raw Data'!P452), 'Raw Data'!C452, 0)</f>
        <v>0</v>
      </c>
      <c r="O457" t="b">
        <f>'Raw Data'!C452&lt;'Raw Data'!E452</f>
        <v>0</v>
      </c>
      <c r="P457">
        <f>IF(AND('Raw Data'!C452&gt;'Raw Data'!E452, 'Raw Data'!O452&gt;'Raw Data'!P452), 'Raw Data'!C452, 0)</f>
        <v>0</v>
      </c>
      <c r="Q457">
        <f>IF(AND('Raw Data'!C452&gt;'Raw Data'!E452, 'Raw Data'!O452&lt;'Raw Data'!P452), 'Raw Data'!E452, 0)</f>
        <v>0</v>
      </c>
      <c r="R457">
        <f>IF(AND('Raw Data'!C452&lt;'Raw Data'!E452, 'Raw Data'!O452&lt;'Raw Data'!P452), 'Raw Data'!E452, 0)</f>
        <v>0</v>
      </c>
      <c r="S457">
        <f>IF(ISNUMBER('Raw Data'!C452), IF(_xlfn.XLOOKUP(SMALL('Raw Data'!C452:E452, 1), B457:D457, B457:D457, 0)&gt;0, SMALL('Raw Data'!C452:E452, 1), 0), 0)</f>
        <v>0</v>
      </c>
      <c r="T457">
        <f>IF(ISNUMBER('Raw Data'!C452), IF(_xlfn.XLOOKUP(SMALL('Raw Data'!C452:E452, 2), B457:D457, B457:D457, 0)&gt;0, SMALL('Raw Data'!C452:E452, 2), 0), 0)</f>
        <v>0</v>
      </c>
      <c r="U457">
        <f>IF(ISNUMBER('Raw Data'!C452), IF(_xlfn.XLOOKUP(SMALL('Raw Data'!C452:E452, 3), B457:D457, B457:D457, 0)&gt;0, SMALL('Raw Data'!C452:E452, 3), 0), 0)</f>
        <v>0</v>
      </c>
      <c r="V457">
        <f>IF(AND('Raw Data'!C452&lt;'Raw Data'!E452,'Raw Data'!O452&gt;'Raw Data'!P452),'Raw Data'!C452,IF(AND('Raw Data'!E452&lt;'Raw Data'!C452,'Raw Data'!P452&gt;'Raw Data'!O452),'Raw Data'!E452,0))</f>
        <v>0</v>
      </c>
      <c r="W457">
        <f>IF(AND('Raw Data'!C452&gt;'Raw Data'!E452,'Raw Data'!O452&gt;'Raw Data'!P452),'Raw Data'!C452,IF(AND('Raw Data'!E452&gt;'Raw Data'!C452,'Raw Data'!P452&gt;'Raw Data'!O452),'Raw Data'!E452,0))</f>
        <v>0</v>
      </c>
      <c r="X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Y457">
        <f>IF(AND('Raw Data'!D452&gt;4,'Raw Data'!O452&lt;'Raw Data'!P452),'Raw Data'!K452,IF(AND('Raw Data'!D452&gt;4,'Raw Data'!O452='Raw Data'!P452),0,IF('Raw Data'!O452='Raw Data'!P452,'Raw Data'!D452,0)))</f>
        <v>0</v>
      </c>
      <c r="Z457">
        <f>IF(AND('Raw Data'!D452&lt;4, 'Raw Data'!O452='Raw Data'!P452), 'Raw Data'!D452, 0)</f>
        <v>0</v>
      </c>
      <c r="AA457">
        <f t="shared" si="29"/>
        <v>0</v>
      </c>
      <c r="AB457">
        <f t="shared" si="30"/>
        <v>0</v>
      </c>
      <c r="AC457">
        <f t="shared" si="31"/>
        <v>0</v>
      </c>
    </row>
    <row r="458" spans="1:29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 'Raw Data'!O453&gt;'Raw Data'!P453), 'Raw Data'!C453, 0)</f>
        <v>0</v>
      </c>
      <c r="O458" t="b">
        <f>'Raw Data'!C453&lt;'Raw Data'!E453</f>
        <v>0</v>
      </c>
      <c r="P458">
        <f>IF(AND('Raw Data'!C453&gt;'Raw Data'!E453, 'Raw Data'!O453&gt;'Raw Data'!P453), 'Raw Data'!C453, 0)</f>
        <v>0</v>
      </c>
      <c r="Q458">
        <f>IF(AND('Raw Data'!C453&gt;'Raw Data'!E453, 'Raw Data'!O453&lt;'Raw Data'!P453), 'Raw Data'!E453, 0)</f>
        <v>0</v>
      </c>
      <c r="R458">
        <f>IF(AND('Raw Data'!C453&lt;'Raw Data'!E453, 'Raw Data'!O453&lt;'Raw Data'!P453), 'Raw Data'!E453, 0)</f>
        <v>0</v>
      </c>
      <c r="S458">
        <f>IF(ISNUMBER('Raw Data'!C453), IF(_xlfn.XLOOKUP(SMALL('Raw Data'!C453:E453, 1), B458:D458, B458:D458, 0)&gt;0, SMALL('Raw Data'!C453:E453, 1), 0), 0)</f>
        <v>0</v>
      </c>
      <c r="T458">
        <f>IF(ISNUMBER('Raw Data'!C453), IF(_xlfn.XLOOKUP(SMALL('Raw Data'!C453:E453, 2), B458:D458, B458:D458, 0)&gt;0, SMALL('Raw Data'!C453:E453, 2), 0), 0)</f>
        <v>0</v>
      </c>
      <c r="U458">
        <f>IF(ISNUMBER('Raw Data'!C453), IF(_xlfn.XLOOKUP(SMALL('Raw Data'!C453:E453, 3), B458:D458, B458:D458, 0)&gt;0, SMALL('Raw Data'!C453:E453, 3), 0), 0)</f>
        <v>0</v>
      </c>
      <c r="V458">
        <f>IF(AND('Raw Data'!C453&lt;'Raw Data'!E453,'Raw Data'!O453&gt;'Raw Data'!P453),'Raw Data'!C453,IF(AND('Raw Data'!E453&lt;'Raw Data'!C453,'Raw Data'!P453&gt;'Raw Data'!O453),'Raw Data'!E453,0))</f>
        <v>0</v>
      </c>
      <c r="W458">
        <f>IF(AND('Raw Data'!C453&gt;'Raw Data'!E453,'Raw Data'!O453&gt;'Raw Data'!P453),'Raw Data'!C453,IF(AND('Raw Data'!E453&gt;'Raw Data'!C453,'Raw Data'!P453&gt;'Raw Data'!O453),'Raw Data'!E453,0))</f>
        <v>0</v>
      </c>
      <c r="X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Y458">
        <f>IF(AND('Raw Data'!D453&gt;4,'Raw Data'!O453&lt;'Raw Data'!P453),'Raw Data'!K453,IF(AND('Raw Data'!D453&gt;4,'Raw Data'!O453='Raw Data'!P453),0,IF('Raw Data'!O453='Raw Data'!P453,'Raw Data'!D453,0)))</f>
        <v>0</v>
      </c>
      <c r="Z458">
        <f>IF(AND('Raw Data'!D453&lt;4, 'Raw Data'!O453='Raw Data'!P453), 'Raw Data'!D453, 0)</f>
        <v>0</v>
      </c>
      <c r="AA458">
        <f t="shared" si="29"/>
        <v>0</v>
      </c>
      <c r="AB458">
        <f t="shared" si="30"/>
        <v>0</v>
      </c>
      <c r="AC458">
        <f t="shared" si="31"/>
        <v>0</v>
      </c>
    </row>
    <row r="459" spans="1:29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 'Raw Data'!O454&gt;'Raw Data'!P454), 'Raw Data'!C454, 0)</f>
        <v>0</v>
      </c>
      <c r="O459" t="b">
        <f>'Raw Data'!C454&lt;'Raw Data'!E454</f>
        <v>0</v>
      </c>
      <c r="P459">
        <f>IF(AND('Raw Data'!C454&gt;'Raw Data'!E454, 'Raw Data'!O454&gt;'Raw Data'!P454), 'Raw Data'!C454, 0)</f>
        <v>0</v>
      </c>
      <c r="Q459">
        <f>IF(AND('Raw Data'!C454&gt;'Raw Data'!E454, 'Raw Data'!O454&lt;'Raw Data'!P454), 'Raw Data'!E454, 0)</f>
        <v>0</v>
      </c>
      <c r="R459">
        <f>IF(AND('Raw Data'!C454&lt;'Raw Data'!E454, 'Raw Data'!O454&lt;'Raw Data'!P454), 'Raw Data'!E454, 0)</f>
        <v>0</v>
      </c>
      <c r="S459">
        <f>IF(ISNUMBER('Raw Data'!C454), IF(_xlfn.XLOOKUP(SMALL('Raw Data'!C454:E454, 1), B459:D459, B459:D459, 0)&gt;0, SMALL('Raw Data'!C454:E454, 1), 0), 0)</f>
        <v>0</v>
      </c>
      <c r="T459">
        <f>IF(ISNUMBER('Raw Data'!C454), IF(_xlfn.XLOOKUP(SMALL('Raw Data'!C454:E454, 2), B459:D459, B459:D459, 0)&gt;0, SMALL('Raw Data'!C454:E454, 2), 0), 0)</f>
        <v>0</v>
      </c>
      <c r="U459">
        <f>IF(ISNUMBER('Raw Data'!C454), IF(_xlfn.XLOOKUP(SMALL('Raw Data'!C454:E454, 3), B459:D459, B459:D459, 0)&gt;0, SMALL('Raw Data'!C454:E454, 3), 0), 0)</f>
        <v>0</v>
      </c>
      <c r="V459">
        <f>IF(AND('Raw Data'!C454&lt;'Raw Data'!E454,'Raw Data'!O454&gt;'Raw Data'!P454),'Raw Data'!C454,IF(AND('Raw Data'!E454&lt;'Raw Data'!C454,'Raw Data'!P454&gt;'Raw Data'!O454),'Raw Data'!E454,0))</f>
        <v>0</v>
      </c>
      <c r="W459">
        <f>IF(AND('Raw Data'!C454&gt;'Raw Data'!E454,'Raw Data'!O454&gt;'Raw Data'!P454),'Raw Data'!C454,IF(AND('Raw Data'!E454&gt;'Raw Data'!C454,'Raw Data'!P454&gt;'Raw Data'!O454),'Raw Data'!E454,0))</f>
        <v>0</v>
      </c>
      <c r="X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Y459">
        <f>IF(AND('Raw Data'!D454&gt;4,'Raw Data'!O454&lt;'Raw Data'!P454),'Raw Data'!K454,IF(AND('Raw Data'!D454&gt;4,'Raw Data'!O454='Raw Data'!P454),0,IF('Raw Data'!O454='Raw Data'!P454,'Raw Data'!D454,0)))</f>
        <v>0</v>
      </c>
      <c r="Z459">
        <f>IF(AND('Raw Data'!D454&lt;4, 'Raw Data'!O454='Raw Data'!P454), 'Raw Data'!D454, 0)</f>
        <v>0</v>
      </c>
      <c r="AA459">
        <f t="shared" si="29"/>
        <v>0</v>
      </c>
      <c r="AB459">
        <f t="shared" si="30"/>
        <v>0</v>
      </c>
      <c r="AC459">
        <f t="shared" si="31"/>
        <v>0</v>
      </c>
    </row>
    <row r="460" spans="1:29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 'Raw Data'!O455&gt;'Raw Data'!P455), 'Raw Data'!C455, 0)</f>
        <v>0</v>
      </c>
      <c r="O460" t="b">
        <f>'Raw Data'!C455&lt;'Raw Data'!E455</f>
        <v>0</v>
      </c>
      <c r="P460">
        <f>IF(AND('Raw Data'!C455&gt;'Raw Data'!E455, 'Raw Data'!O455&gt;'Raw Data'!P455), 'Raw Data'!C455, 0)</f>
        <v>0</v>
      </c>
      <c r="Q460">
        <f>IF(AND('Raw Data'!C455&gt;'Raw Data'!E455, 'Raw Data'!O455&lt;'Raw Data'!P455), 'Raw Data'!E455, 0)</f>
        <v>0</v>
      </c>
      <c r="R460">
        <f>IF(AND('Raw Data'!C455&lt;'Raw Data'!E455, 'Raw Data'!O455&lt;'Raw Data'!P455), 'Raw Data'!E455, 0)</f>
        <v>0</v>
      </c>
      <c r="S460">
        <f>IF(ISNUMBER('Raw Data'!C455), IF(_xlfn.XLOOKUP(SMALL('Raw Data'!C455:E455, 1), B460:D460, B460:D460, 0)&gt;0, SMALL('Raw Data'!C455:E455, 1), 0), 0)</f>
        <v>0</v>
      </c>
      <c r="T460">
        <f>IF(ISNUMBER('Raw Data'!C455), IF(_xlfn.XLOOKUP(SMALL('Raw Data'!C455:E455, 2), B460:D460, B460:D460, 0)&gt;0, SMALL('Raw Data'!C455:E455, 2), 0), 0)</f>
        <v>0</v>
      </c>
      <c r="U460">
        <f>IF(ISNUMBER('Raw Data'!C455), IF(_xlfn.XLOOKUP(SMALL('Raw Data'!C455:E455, 3), B460:D460, B460:D460, 0)&gt;0, SMALL('Raw Data'!C455:E455, 3), 0), 0)</f>
        <v>0</v>
      </c>
      <c r="V460">
        <f>IF(AND('Raw Data'!C455&lt;'Raw Data'!E455,'Raw Data'!O455&gt;'Raw Data'!P455),'Raw Data'!C455,IF(AND('Raw Data'!E455&lt;'Raw Data'!C455,'Raw Data'!P455&gt;'Raw Data'!O455),'Raw Data'!E455,0))</f>
        <v>0</v>
      </c>
      <c r="W460">
        <f>IF(AND('Raw Data'!C455&gt;'Raw Data'!E455,'Raw Data'!O455&gt;'Raw Data'!P455),'Raw Data'!C455,IF(AND('Raw Data'!E455&gt;'Raw Data'!C455,'Raw Data'!P455&gt;'Raw Data'!O455),'Raw Data'!E455,0))</f>
        <v>0</v>
      </c>
      <c r="X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Y460">
        <f>IF(AND('Raw Data'!D455&gt;4,'Raw Data'!O455&lt;'Raw Data'!P455),'Raw Data'!K455,IF(AND('Raw Data'!D455&gt;4,'Raw Data'!O455='Raw Data'!P455),0,IF('Raw Data'!O455='Raw Data'!P455,'Raw Data'!D455,0)))</f>
        <v>0</v>
      </c>
      <c r="Z460">
        <f>IF(AND('Raw Data'!D455&lt;4, 'Raw Data'!O455='Raw Data'!P455), 'Raw Data'!D455, 0)</f>
        <v>0</v>
      </c>
      <c r="AA460">
        <f t="shared" si="29"/>
        <v>0</v>
      </c>
      <c r="AB460">
        <f t="shared" si="30"/>
        <v>0</v>
      </c>
      <c r="AC460">
        <f t="shared" si="31"/>
        <v>0</v>
      </c>
    </row>
    <row r="461" spans="1:29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 'Raw Data'!O456&gt;'Raw Data'!P456), 'Raw Data'!C456, 0)</f>
        <v>0</v>
      </c>
      <c r="O461" t="b">
        <f>'Raw Data'!C456&lt;'Raw Data'!E456</f>
        <v>0</v>
      </c>
      <c r="P461">
        <f>IF(AND('Raw Data'!C456&gt;'Raw Data'!E456, 'Raw Data'!O456&gt;'Raw Data'!P456), 'Raw Data'!C456, 0)</f>
        <v>0</v>
      </c>
      <c r="Q461">
        <f>IF(AND('Raw Data'!C456&gt;'Raw Data'!E456, 'Raw Data'!O456&lt;'Raw Data'!P456), 'Raw Data'!E456, 0)</f>
        <v>0</v>
      </c>
      <c r="R461">
        <f>IF(AND('Raw Data'!C456&lt;'Raw Data'!E456, 'Raw Data'!O456&lt;'Raw Data'!P456), 'Raw Data'!E456, 0)</f>
        <v>0</v>
      </c>
      <c r="S461">
        <f>IF(ISNUMBER('Raw Data'!C456), IF(_xlfn.XLOOKUP(SMALL('Raw Data'!C456:E456, 1), B461:D461, B461:D461, 0)&gt;0, SMALL('Raw Data'!C456:E456, 1), 0), 0)</f>
        <v>0</v>
      </c>
      <c r="T461">
        <f>IF(ISNUMBER('Raw Data'!C456), IF(_xlfn.XLOOKUP(SMALL('Raw Data'!C456:E456, 2), B461:D461, B461:D461, 0)&gt;0, SMALL('Raw Data'!C456:E456, 2), 0), 0)</f>
        <v>0</v>
      </c>
      <c r="U461">
        <f>IF(ISNUMBER('Raw Data'!C456), IF(_xlfn.XLOOKUP(SMALL('Raw Data'!C456:E456, 3), B461:D461, B461:D461, 0)&gt;0, SMALL('Raw Data'!C456:E456, 3), 0), 0)</f>
        <v>0</v>
      </c>
      <c r="V461">
        <f>IF(AND('Raw Data'!C456&lt;'Raw Data'!E456,'Raw Data'!O456&gt;'Raw Data'!P456),'Raw Data'!C456,IF(AND('Raw Data'!E456&lt;'Raw Data'!C456,'Raw Data'!P456&gt;'Raw Data'!O456),'Raw Data'!E456,0))</f>
        <v>0</v>
      </c>
      <c r="W461">
        <f>IF(AND('Raw Data'!C456&gt;'Raw Data'!E456,'Raw Data'!O456&gt;'Raw Data'!P456),'Raw Data'!C456,IF(AND('Raw Data'!E456&gt;'Raw Data'!C456,'Raw Data'!P456&gt;'Raw Data'!O456),'Raw Data'!E456,0))</f>
        <v>0</v>
      </c>
      <c r="X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Y461">
        <f>IF(AND('Raw Data'!D456&gt;4,'Raw Data'!O456&lt;'Raw Data'!P456),'Raw Data'!K456,IF(AND('Raw Data'!D456&gt;4,'Raw Data'!O456='Raw Data'!P456),0,IF('Raw Data'!O456='Raw Data'!P456,'Raw Data'!D456,0)))</f>
        <v>0</v>
      </c>
      <c r="Z461">
        <f>IF(AND('Raw Data'!D456&lt;4, 'Raw Data'!O456='Raw Data'!P456), 'Raw Data'!D456, 0)</f>
        <v>0</v>
      </c>
      <c r="AA461">
        <f t="shared" si="29"/>
        <v>0</v>
      </c>
      <c r="AB461">
        <f t="shared" si="30"/>
        <v>0</v>
      </c>
      <c r="AC461">
        <f t="shared" si="31"/>
        <v>0</v>
      </c>
    </row>
    <row r="462" spans="1:29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 'Raw Data'!O457&gt;'Raw Data'!P457), 'Raw Data'!C457, 0)</f>
        <v>0</v>
      </c>
      <c r="O462" t="b">
        <f>'Raw Data'!C457&lt;'Raw Data'!E457</f>
        <v>0</v>
      </c>
      <c r="P462">
        <f>IF(AND('Raw Data'!C457&gt;'Raw Data'!E457, 'Raw Data'!O457&gt;'Raw Data'!P457), 'Raw Data'!C457, 0)</f>
        <v>0</v>
      </c>
      <c r="Q462">
        <f>IF(AND('Raw Data'!C457&gt;'Raw Data'!E457, 'Raw Data'!O457&lt;'Raw Data'!P457), 'Raw Data'!E457, 0)</f>
        <v>0</v>
      </c>
      <c r="R462">
        <f>IF(AND('Raw Data'!C457&lt;'Raw Data'!E457, 'Raw Data'!O457&lt;'Raw Data'!P457), 'Raw Data'!E457, 0)</f>
        <v>0</v>
      </c>
      <c r="S462">
        <f>IF(ISNUMBER('Raw Data'!C457), IF(_xlfn.XLOOKUP(SMALL('Raw Data'!C457:E457, 1), B462:D462, B462:D462, 0)&gt;0, SMALL('Raw Data'!C457:E457, 1), 0), 0)</f>
        <v>0</v>
      </c>
      <c r="T462">
        <f>IF(ISNUMBER('Raw Data'!C457), IF(_xlfn.XLOOKUP(SMALL('Raw Data'!C457:E457, 2), B462:D462, B462:D462, 0)&gt;0, SMALL('Raw Data'!C457:E457, 2), 0), 0)</f>
        <v>0</v>
      </c>
      <c r="U462">
        <f>IF(ISNUMBER('Raw Data'!C457), IF(_xlfn.XLOOKUP(SMALL('Raw Data'!C457:E457, 3), B462:D462, B462:D462, 0)&gt;0, SMALL('Raw Data'!C457:E457, 3), 0), 0)</f>
        <v>0</v>
      </c>
      <c r="V462">
        <f>IF(AND('Raw Data'!C457&lt;'Raw Data'!E457,'Raw Data'!O457&gt;'Raw Data'!P457),'Raw Data'!C457,IF(AND('Raw Data'!E457&lt;'Raw Data'!C457,'Raw Data'!P457&gt;'Raw Data'!O457),'Raw Data'!E457,0))</f>
        <v>0</v>
      </c>
      <c r="W462">
        <f>IF(AND('Raw Data'!C457&gt;'Raw Data'!E457,'Raw Data'!O457&gt;'Raw Data'!P457),'Raw Data'!C457,IF(AND('Raw Data'!E457&gt;'Raw Data'!C457,'Raw Data'!P457&gt;'Raw Data'!O457),'Raw Data'!E457,0))</f>
        <v>0</v>
      </c>
      <c r="X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Y462">
        <f>IF(AND('Raw Data'!D457&gt;4,'Raw Data'!O457&lt;'Raw Data'!P457),'Raw Data'!K457,IF(AND('Raw Data'!D457&gt;4,'Raw Data'!O457='Raw Data'!P457),0,IF('Raw Data'!O457='Raw Data'!P457,'Raw Data'!D457,0)))</f>
        <v>0</v>
      </c>
      <c r="Z462">
        <f>IF(AND('Raw Data'!D457&lt;4, 'Raw Data'!O457='Raw Data'!P457), 'Raw Data'!D457, 0)</f>
        <v>0</v>
      </c>
      <c r="AA462">
        <f t="shared" si="29"/>
        <v>0</v>
      </c>
      <c r="AB462">
        <f t="shared" si="30"/>
        <v>0</v>
      </c>
      <c r="AC462">
        <f t="shared" si="31"/>
        <v>0</v>
      </c>
    </row>
    <row r="463" spans="1:29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 'Raw Data'!O458&gt;'Raw Data'!P458), 'Raw Data'!C458, 0)</f>
        <v>0</v>
      </c>
      <c r="O463" t="b">
        <f>'Raw Data'!C458&lt;'Raw Data'!E458</f>
        <v>0</v>
      </c>
      <c r="P463">
        <f>IF(AND('Raw Data'!C458&gt;'Raw Data'!E458, 'Raw Data'!O458&gt;'Raw Data'!P458), 'Raw Data'!C458, 0)</f>
        <v>0</v>
      </c>
      <c r="Q463">
        <f>IF(AND('Raw Data'!C458&gt;'Raw Data'!E458, 'Raw Data'!O458&lt;'Raw Data'!P458), 'Raw Data'!E458, 0)</f>
        <v>0</v>
      </c>
      <c r="R463">
        <f>IF(AND('Raw Data'!C458&lt;'Raw Data'!E458, 'Raw Data'!O458&lt;'Raw Data'!P458), 'Raw Data'!E458, 0)</f>
        <v>0</v>
      </c>
      <c r="S463">
        <f>IF(ISNUMBER('Raw Data'!C458), IF(_xlfn.XLOOKUP(SMALL('Raw Data'!C458:E458, 1), B463:D463, B463:D463, 0)&gt;0, SMALL('Raw Data'!C458:E458, 1), 0), 0)</f>
        <v>0</v>
      </c>
      <c r="T463">
        <f>IF(ISNUMBER('Raw Data'!C458), IF(_xlfn.XLOOKUP(SMALL('Raw Data'!C458:E458, 2), B463:D463, B463:D463, 0)&gt;0, SMALL('Raw Data'!C458:E458, 2), 0), 0)</f>
        <v>0</v>
      </c>
      <c r="U463">
        <f>IF(ISNUMBER('Raw Data'!C458), IF(_xlfn.XLOOKUP(SMALL('Raw Data'!C458:E458, 3), B463:D463, B463:D463, 0)&gt;0, SMALL('Raw Data'!C458:E458, 3), 0), 0)</f>
        <v>0</v>
      </c>
      <c r="V463">
        <f>IF(AND('Raw Data'!C458&lt;'Raw Data'!E458,'Raw Data'!O458&gt;'Raw Data'!P458),'Raw Data'!C458,IF(AND('Raw Data'!E458&lt;'Raw Data'!C458,'Raw Data'!P458&gt;'Raw Data'!O458),'Raw Data'!E458,0))</f>
        <v>0</v>
      </c>
      <c r="W463">
        <f>IF(AND('Raw Data'!C458&gt;'Raw Data'!E458,'Raw Data'!O458&gt;'Raw Data'!P458),'Raw Data'!C458,IF(AND('Raw Data'!E458&gt;'Raw Data'!C458,'Raw Data'!P458&gt;'Raw Data'!O458),'Raw Data'!E458,0))</f>
        <v>0</v>
      </c>
      <c r="X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Y463">
        <f>IF(AND('Raw Data'!D458&gt;4,'Raw Data'!O458&lt;'Raw Data'!P458),'Raw Data'!K458,IF(AND('Raw Data'!D458&gt;4,'Raw Data'!O458='Raw Data'!P458),0,IF('Raw Data'!O458='Raw Data'!P458,'Raw Data'!D458,0)))</f>
        <v>0</v>
      </c>
      <c r="Z463">
        <f>IF(AND('Raw Data'!D458&lt;4, 'Raw Data'!O458='Raw Data'!P458), 'Raw Data'!D458, 0)</f>
        <v>0</v>
      </c>
      <c r="AA463">
        <f t="shared" si="29"/>
        <v>0</v>
      </c>
      <c r="AB463">
        <f t="shared" si="30"/>
        <v>0</v>
      </c>
      <c r="AC463">
        <f t="shared" si="31"/>
        <v>0</v>
      </c>
    </row>
    <row r="464" spans="1:29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 'Raw Data'!O459&gt;'Raw Data'!P459), 'Raw Data'!C459, 0)</f>
        <v>0</v>
      </c>
      <c r="O464" t="b">
        <f>'Raw Data'!C459&lt;'Raw Data'!E459</f>
        <v>0</v>
      </c>
      <c r="P464">
        <f>IF(AND('Raw Data'!C459&gt;'Raw Data'!E459, 'Raw Data'!O459&gt;'Raw Data'!P459), 'Raw Data'!C459, 0)</f>
        <v>0</v>
      </c>
      <c r="Q464">
        <f>IF(AND('Raw Data'!C459&gt;'Raw Data'!E459, 'Raw Data'!O459&lt;'Raw Data'!P459), 'Raw Data'!E459, 0)</f>
        <v>0</v>
      </c>
      <c r="R464">
        <f>IF(AND('Raw Data'!C459&lt;'Raw Data'!E459, 'Raw Data'!O459&lt;'Raw Data'!P459), 'Raw Data'!E459, 0)</f>
        <v>0</v>
      </c>
      <c r="S464">
        <f>IF(ISNUMBER('Raw Data'!C459), IF(_xlfn.XLOOKUP(SMALL('Raw Data'!C459:E459, 1), B464:D464, B464:D464, 0)&gt;0, SMALL('Raw Data'!C459:E459, 1), 0), 0)</f>
        <v>0</v>
      </c>
      <c r="T464">
        <f>IF(ISNUMBER('Raw Data'!C459), IF(_xlfn.XLOOKUP(SMALL('Raw Data'!C459:E459, 2), B464:D464, B464:D464, 0)&gt;0, SMALL('Raw Data'!C459:E459, 2), 0), 0)</f>
        <v>0</v>
      </c>
      <c r="U464">
        <f>IF(ISNUMBER('Raw Data'!C459), IF(_xlfn.XLOOKUP(SMALL('Raw Data'!C459:E459, 3), B464:D464, B464:D464, 0)&gt;0, SMALL('Raw Data'!C459:E459, 3), 0), 0)</f>
        <v>0</v>
      </c>
      <c r="V464">
        <f>IF(AND('Raw Data'!C459&lt;'Raw Data'!E459,'Raw Data'!O459&gt;'Raw Data'!P459),'Raw Data'!C459,IF(AND('Raw Data'!E459&lt;'Raw Data'!C459,'Raw Data'!P459&gt;'Raw Data'!O459),'Raw Data'!E459,0))</f>
        <v>0</v>
      </c>
      <c r="W464">
        <f>IF(AND('Raw Data'!C459&gt;'Raw Data'!E459,'Raw Data'!O459&gt;'Raw Data'!P459),'Raw Data'!C459,IF(AND('Raw Data'!E459&gt;'Raw Data'!C459,'Raw Data'!P459&gt;'Raw Data'!O459),'Raw Data'!E459,0))</f>
        <v>0</v>
      </c>
      <c r="X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Y464">
        <f>IF(AND('Raw Data'!D459&gt;4,'Raw Data'!O459&lt;'Raw Data'!P459),'Raw Data'!K459,IF(AND('Raw Data'!D459&gt;4,'Raw Data'!O459='Raw Data'!P459),0,IF('Raw Data'!O459='Raw Data'!P459,'Raw Data'!D459,0)))</f>
        <v>0</v>
      </c>
      <c r="Z464">
        <f>IF(AND('Raw Data'!D459&lt;4, 'Raw Data'!O459='Raw Data'!P459), 'Raw Data'!D459, 0)</f>
        <v>0</v>
      </c>
      <c r="AA464">
        <f t="shared" si="29"/>
        <v>0</v>
      </c>
      <c r="AB464">
        <f t="shared" si="30"/>
        <v>0</v>
      </c>
      <c r="AC464">
        <f t="shared" si="31"/>
        <v>0</v>
      </c>
    </row>
    <row r="465" spans="1:29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 'Raw Data'!O460&gt;'Raw Data'!P460), 'Raw Data'!C460, 0)</f>
        <v>0</v>
      </c>
      <c r="O465" t="b">
        <f>'Raw Data'!C460&lt;'Raw Data'!E460</f>
        <v>0</v>
      </c>
      <c r="P465">
        <f>IF(AND('Raw Data'!C460&gt;'Raw Data'!E460, 'Raw Data'!O460&gt;'Raw Data'!P460), 'Raw Data'!C460, 0)</f>
        <v>0</v>
      </c>
      <c r="Q465">
        <f>IF(AND('Raw Data'!C460&gt;'Raw Data'!E460, 'Raw Data'!O460&lt;'Raw Data'!P460), 'Raw Data'!E460, 0)</f>
        <v>0</v>
      </c>
      <c r="R465">
        <f>IF(AND('Raw Data'!C460&lt;'Raw Data'!E460, 'Raw Data'!O460&lt;'Raw Data'!P460), 'Raw Data'!E460, 0)</f>
        <v>0</v>
      </c>
      <c r="S465">
        <f>IF(ISNUMBER('Raw Data'!C460), IF(_xlfn.XLOOKUP(SMALL('Raw Data'!C460:E460, 1), B465:D465, B465:D465, 0)&gt;0, SMALL('Raw Data'!C460:E460, 1), 0), 0)</f>
        <v>0</v>
      </c>
      <c r="T465">
        <f>IF(ISNUMBER('Raw Data'!C460), IF(_xlfn.XLOOKUP(SMALL('Raw Data'!C460:E460, 2), B465:D465, B465:D465, 0)&gt;0, SMALL('Raw Data'!C460:E460, 2), 0), 0)</f>
        <v>0</v>
      </c>
      <c r="U465">
        <f>IF(ISNUMBER('Raw Data'!C460), IF(_xlfn.XLOOKUP(SMALL('Raw Data'!C460:E460, 3), B465:D465, B465:D465, 0)&gt;0, SMALL('Raw Data'!C460:E460, 3), 0), 0)</f>
        <v>0</v>
      </c>
      <c r="V465">
        <f>IF(AND('Raw Data'!C460&lt;'Raw Data'!E460,'Raw Data'!O460&gt;'Raw Data'!P460),'Raw Data'!C460,IF(AND('Raw Data'!E460&lt;'Raw Data'!C460,'Raw Data'!P460&gt;'Raw Data'!O460),'Raw Data'!E460,0))</f>
        <v>0</v>
      </c>
      <c r="W465">
        <f>IF(AND('Raw Data'!C460&gt;'Raw Data'!E460,'Raw Data'!O460&gt;'Raw Data'!P460),'Raw Data'!C460,IF(AND('Raw Data'!E460&gt;'Raw Data'!C460,'Raw Data'!P460&gt;'Raw Data'!O460),'Raw Data'!E460,0))</f>
        <v>0</v>
      </c>
      <c r="X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Y465">
        <f>IF(AND('Raw Data'!D460&gt;4,'Raw Data'!O460&lt;'Raw Data'!P460),'Raw Data'!K460,IF(AND('Raw Data'!D460&gt;4,'Raw Data'!O460='Raw Data'!P460),0,IF('Raw Data'!O460='Raw Data'!P460,'Raw Data'!D460,0)))</f>
        <v>0</v>
      </c>
      <c r="Z465">
        <f>IF(AND('Raw Data'!D460&lt;4, 'Raw Data'!O460='Raw Data'!P460), 'Raw Data'!D460, 0)</f>
        <v>0</v>
      </c>
      <c r="AA465">
        <f t="shared" si="29"/>
        <v>0</v>
      </c>
      <c r="AB465">
        <f t="shared" si="30"/>
        <v>0</v>
      </c>
      <c r="AC465">
        <f t="shared" si="31"/>
        <v>0</v>
      </c>
    </row>
    <row r="466" spans="1:29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 'Raw Data'!O461&gt;'Raw Data'!P461), 'Raw Data'!C461, 0)</f>
        <v>0</v>
      </c>
      <c r="O466" t="b">
        <f>'Raw Data'!C461&lt;'Raw Data'!E461</f>
        <v>0</v>
      </c>
      <c r="P466">
        <f>IF(AND('Raw Data'!C461&gt;'Raw Data'!E461, 'Raw Data'!O461&gt;'Raw Data'!P461), 'Raw Data'!C461, 0)</f>
        <v>0</v>
      </c>
      <c r="Q466">
        <f>IF(AND('Raw Data'!C461&gt;'Raw Data'!E461, 'Raw Data'!O461&lt;'Raw Data'!P461), 'Raw Data'!E461, 0)</f>
        <v>0</v>
      </c>
      <c r="R466">
        <f>IF(AND('Raw Data'!C461&lt;'Raw Data'!E461, 'Raw Data'!O461&lt;'Raw Data'!P461), 'Raw Data'!E461, 0)</f>
        <v>0</v>
      </c>
      <c r="S466">
        <f>IF(ISNUMBER('Raw Data'!C461), IF(_xlfn.XLOOKUP(SMALL('Raw Data'!C461:E461, 1), B466:D466, B466:D466, 0)&gt;0, SMALL('Raw Data'!C461:E461, 1), 0), 0)</f>
        <v>0</v>
      </c>
      <c r="T466">
        <f>IF(ISNUMBER('Raw Data'!C461), IF(_xlfn.XLOOKUP(SMALL('Raw Data'!C461:E461, 2), B466:D466, B466:D466, 0)&gt;0, SMALL('Raw Data'!C461:E461, 2), 0), 0)</f>
        <v>0</v>
      </c>
      <c r="U466">
        <f>IF(ISNUMBER('Raw Data'!C461), IF(_xlfn.XLOOKUP(SMALL('Raw Data'!C461:E461, 3), B466:D466, B466:D466, 0)&gt;0, SMALL('Raw Data'!C461:E461, 3), 0), 0)</f>
        <v>0</v>
      </c>
      <c r="V466">
        <f>IF(AND('Raw Data'!C461&lt;'Raw Data'!E461,'Raw Data'!O461&gt;'Raw Data'!P461),'Raw Data'!C461,IF(AND('Raw Data'!E461&lt;'Raw Data'!C461,'Raw Data'!P461&gt;'Raw Data'!O461),'Raw Data'!E461,0))</f>
        <v>0</v>
      </c>
      <c r="W466">
        <f>IF(AND('Raw Data'!C461&gt;'Raw Data'!E461,'Raw Data'!O461&gt;'Raw Data'!P461),'Raw Data'!C461,IF(AND('Raw Data'!E461&gt;'Raw Data'!C461,'Raw Data'!P461&gt;'Raw Data'!O461),'Raw Data'!E461,0))</f>
        <v>0</v>
      </c>
      <c r="X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Y466">
        <f>IF(AND('Raw Data'!D461&gt;4,'Raw Data'!O461&lt;'Raw Data'!P461),'Raw Data'!K461,IF(AND('Raw Data'!D461&gt;4,'Raw Data'!O461='Raw Data'!P461),0,IF('Raw Data'!O461='Raw Data'!P461,'Raw Data'!D461,0)))</f>
        <v>0</v>
      </c>
      <c r="Z466">
        <f>IF(AND('Raw Data'!D461&lt;4, 'Raw Data'!O461='Raw Data'!P461), 'Raw Data'!D461, 0)</f>
        <v>0</v>
      </c>
      <c r="AA466">
        <f t="shared" si="29"/>
        <v>0</v>
      </c>
      <c r="AB466">
        <f t="shared" si="30"/>
        <v>0</v>
      </c>
      <c r="AC466">
        <f t="shared" si="31"/>
        <v>0</v>
      </c>
    </row>
    <row r="467" spans="1:29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 'Raw Data'!O462&gt;'Raw Data'!P462), 'Raw Data'!C462, 0)</f>
        <v>0</v>
      </c>
      <c r="O467" t="b">
        <f>'Raw Data'!C462&lt;'Raw Data'!E462</f>
        <v>0</v>
      </c>
      <c r="P467">
        <f>IF(AND('Raw Data'!C462&gt;'Raw Data'!E462, 'Raw Data'!O462&gt;'Raw Data'!P462), 'Raw Data'!C462, 0)</f>
        <v>0</v>
      </c>
      <c r="Q467">
        <f>IF(AND('Raw Data'!C462&gt;'Raw Data'!E462, 'Raw Data'!O462&lt;'Raw Data'!P462), 'Raw Data'!E462, 0)</f>
        <v>0</v>
      </c>
      <c r="R467">
        <f>IF(AND('Raw Data'!C462&lt;'Raw Data'!E462, 'Raw Data'!O462&lt;'Raw Data'!P462), 'Raw Data'!E462, 0)</f>
        <v>0</v>
      </c>
      <c r="S467">
        <f>IF(ISNUMBER('Raw Data'!C462), IF(_xlfn.XLOOKUP(SMALL('Raw Data'!C462:E462, 1), B467:D467, B467:D467, 0)&gt;0, SMALL('Raw Data'!C462:E462, 1), 0), 0)</f>
        <v>0</v>
      </c>
      <c r="T467">
        <f>IF(ISNUMBER('Raw Data'!C462), IF(_xlfn.XLOOKUP(SMALL('Raw Data'!C462:E462, 2), B467:D467, B467:D467, 0)&gt;0, SMALL('Raw Data'!C462:E462, 2), 0), 0)</f>
        <v>0</v>
      </c>
      <c r="U467">
        <f>IF(ISNUMBER('Raw Data'!C462), IF(_xlfn.XLOOKUP(SMALL('Raw Data'!C462:E462, 3), B467:D467, B467:D467, 0)&gt;0, SMALL('Raw Data'!C462:E462, 3), 0), 0)</f>
        <v>0</v>
      </c>
      <c r="V467">
        <f>IF(AND('Raw Data'!C462&lt;'Raw Data'!E462,'Raw Data'!O462&gt;'Raw Data'!P462),'Raw Data'!C462,IF(AND('Raw Data'!E462&lt;'Raw Data'!C462,'Raw Data'!P462&gt;'Raw Data'!O462),'Raw Data'!E462,0))</f>
        <v>0</v>
      </c>
      <c r="W467">
        <f>IF(AND('Raw Data'!C462&gt;'Raw Data'!E462,'Raw Data'!O462&gt;'Raw Data'!P462),'Raw Data'!C462,IF(AND('Raw Data'!E462&gt;'Raw Data'!C462,'Raw Data'!P462&gt;'Raw Data'!O462),'Raw Data'!E462,0))</f>
        <v>0</v>
      </c>
      <c r="X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Y467">
        <f>IF(AND('Raw Data'!D462&gt;4,'Raw Data'!O462&lt;'Raw Data'!P462),'Raw Data'!K462,IF(AND('Raw Data'!D462&gt;4,'Raw Data'!O462='Raw Data'!P462),0,IF('Raw Data'!O462='Raw Data'!P462,'Raw Data'!D462,0)))</f>
        <v>0</v>
      </c>
      <c r="Z467">
        <f>IF(AND('Raw Data'!D462&lt;4, 'Raw Data'!O462='Raw Data'!P462), 'Raw Data'!D462, 0)</f>
        <v>0</v>
      </c>
      <c r="AA467">
        <f t="shared" si="29"/>
        <v>0</v>
      </c>
      <c r="AB467">
        <f t="shared" si="30"/>
        <v>0</v>
      </c>
      <c r="AC467">
        <f t="shared" si="31"/>
        <v>0</v>
      </c>
    </row>
    <row r="468" spans="1:29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 'Raw Data'!O463&gt;'Raw Data'!P463), 'Raw Data'!C463, 0)</f>
        <v>0</v>
      </c>
      <c r="O468" t="b">
        <f>'Raw Data'!C463&lt;'Raw Data'!E463</f>
        <v>0</v>
      </c>
      <c r="P468">
        <f>IF(AND('Raw Data'!C463&gt;'Raw Data'!E463, 'Raw Data'!O463&gt;'Raw Data'!P463), 'Raw Data'!C463, 0)</f>
        <v>0</v>
      </c>
      <c r="Q468">
        <f>IF(AND('Raw Data'!C463&gt;'Raw Data'!E463, 'Raw Data'!O463&lt;'Raw Data'!P463), 'Raw Data'!E463, 0)</f>
        <v>0</v>
      </c>
      <c r="R468">
        <f>IF(AND('Raw Data'!C463&lt;'Raw Data'!E463, 'Raw Data'!O463&lt;'Raw Data'!P463), 'Raw Data'!E463, 0)</f>
        <v>0</v>
      </c>
      <c r="S468">
        <f>IF(ISNUMBER('Raw Data'!C463), IF(_xlfn.XLOOKUP(SMALL('Raw Data'!C463:E463, 1), B468:D468, B468:D468, 0)&gt;0, SMALL('Raw Data'!C463:E463, 1), 0), 0)</f>
        <v>0</v>
      </c>
      <c r="T468">
        <f>IF(ISNUMBER('Raw Data'!C463), IF(_xlfn.XLOOKUP(SMALL('Raw Data'!C463:E463, 2), B468:D468, B468:D468, 0)&gt;0, SMALL('Raw Data'!C463:E463, 2), 0), 0)</f>
        <v>0</v>
      </c>
      <c r="U468">
        <f>IF(ISNUMBER('Raw Data'!C463), IF(_xlfn.XLOOKUP(SMALL('Raw Data'!C463:E463, 3), B468:D468, B468:D468, 0)&gt;0, SMALL('Raw Data'!C463:E463, 3), 0), 0)</f>
        <v>0</v>
      </c>
      <c r="V468">
        <f>IF(AND('Raw Data'!C463&lt;'Raw Data'!E463,'Raw Data'!O463&gt;'Raw Data'!P463),'Raw Data'!C463,IF(AND('Raw Data'!E463&lt;'Raw Data'!C463,'Raw Data'!P463&gt;'Raw Data'!O463),'Raw Data'!E463,0))</f>
        <v>0</v>
      </c>
      <c r="W468">
        <f>IF(AND('Raw Data'!C463&gt;'Raw Data'!E463,'Raw Data'!O463&gt;'Raw Data'!P463),'Raw Data'!C463,IF(AND('Raw Data'!E463&gt;'Raw Data'!C463,'Raw Data'!P463&gt;'Raw Data'!O463),'Raw Data'!E463,0))</f>
        <v>0</v>
      </c>
      <c r="X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Y468">
        <f>IF(AND('Raw Data'!D463&gt;4,'Raw Data'!O463&lt;'Raw Data'!P463),'Raw Data'!K463,IF(AND('Raw Data'!D463&gt;4,'Raw Data'!O463='Raw Data'!P463),0,IF('Raw Data'!O463='Raw Data'!P463,'Raw Data'!D463,0)))</f>
        <v>0</v>
      </c>
      <c r="Z468">
        <f>IF(AND('Raw Data'!D463&lt;4, 'Raw Data'!O463='Raw Data'!P463), 'Raw Data'!D463, 0)</f>
        <v>0</v>
      </c>
      <c r="AA468">
        <f t="shared" si="29"/>
        <v>0</v>
      </c>
      <c r="AB468">
        <f t="shared" si="30"/>
        <v>0</v>
      </c>
      <c r="AC468">
        <f t="shared" si="31"/>
        <v>0</v>
      </c>
    </row>
    <row r="469" spans="1:29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 'Raw Data'!O464&gt;'Raw Data'!P464), 'Raw Data'!C464, 0)</f>
        <v>0</v>
      </c>
      <c r="O469" t="b">
        <f>'Raw Data'!C464&lt;'Raw Data'!E464</f>
        <v>0</v>
      </c>
      <c r="P469">
        <f>IF(AND('Raw Data'!C464&gt;'Raw Data'!E464, 'Raw Data'!O464&gt;'Raw Data'!P464), 'Raw Data'!C464, 0)</f>
        <v>0</v>
      </c>
      <c r="Q469">
        <f>IF(AND('Raw Data'!C464&gt;'Raw Data'!E464, 'Raw Data'!O464&lt;'Raw Data'!P464), 'Raw Data'!E464, 0)</f>
        <v>0</v>
      </c>
      <c r="R469">
        <f>IF(AND('Raw Data'!C464&lt;'Raw Data'!E464, 'Raw Data'!O464&lt;'Raw Data'!P464), 'Raw Data'!E464, 0)</f>
        <v>0</v>
      </c>
      <c r="S469">
        <f>IF(ISNUMBER('Raw Data'!C464), IF(_xlfn.XLOOKUP(SMALL('Raw Data'!C464:E464, 1), B469:D469, B469:D469, 0)&gt;0, SMALL('Raw Data'!C464:E464, 1), 0), 0)</f>
        <v>0</v>
      </c>
      <c r="T469">
        <f>IF(ISNUMBER('Raw Data'!C464), IF(_xlfn.XLOOKUP(SMALL('Raw Data'!C464:E464, 2), B469:D469, B469:D469, 0)&gt;0, SMALL('Raw Data'!C464:E464, 2), 0), 0)</f>
        <v>0</v>
      </c>
      <c r="U469">
        <f>IF(ISNUMBER('Raw Data'!C464), IF(_xlfn.XLOOKUP(SMALL('Raw Data'!C464:E464, 3), B469:D469, B469:D469, 0)&gt;0, SMALL('Raw Data'!C464:E464, 3), 0), 0)</f>
        <v>0</v>
      </c>
      <c r="V469">
        <f>IF(AND('Raw Data'!C464&lt;'Raw Data'!E464,'Raw Data'!O464&gt;'Raw Data'!P464),'Raw Data'!C464,IF(AND('Raw Data'!E464&lt;'Raw Data'!C464,'Raw Data'!P464&gt;'Raw Data'!O464),'Raw Data'!E464,0))</f>
        <v>0</v>
      </c>
      <c r="W469">
        <f>IF(AND('Raw Data'!C464&gt;'Raw Data'!E464,'Raw Data'!O464&gt;'Raw Data'!P464),'Raw Data'!C464,IF(AND('Raw Data'!E464&gt;'Raw Data'!C464,'Raw Data'!P464&gt;'Raw Data'!O464),'Raw Data'!E464,0))</f>
        <v>0</v>
      </c>
      <c r="X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Y469">
        <f>IF(AND('Raw Data'!D464&gt;4,'Raw Data'!O464&lt;'Raw Data'!P464),'Raw Data'!K464,IF(AND('Raw Data'!D464&gt;4,'Raw Data'!O464='Raw Data'!P464),0,IF('Raw Data'!O464='Raw Data'!P464,'Raw Data'!D464,0)))</f>
        <v>0</v>
      </c>
      <c r="Z469">
        <f>IF(AND('Raw Data'!D464&lt;4, 'Raw Data'!O464='Raw Data'!P464), 'Raw Data'!D464, 0)</f>
        <v>0</v>
      </c>
      <c r="AA469">
        <f t="shared" si="29"/>
        <v>0</v>
      </c>
      <c r="AB469">
        <f t="shared" si="30"/>
        <v>0</v>
      </c>
      <c r="AC469">
        <f t="shared" si="31"/>
        <v>0</v>
      </c>
    </row>
    <row r="470" spans="1:29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 'Raw Data'!O465&gt;'Raw Data'!P465), 'Raw Data'!C465, 0)</f>
        <v>0</v>
      </c>
      <c r="O470" t="b">
        <f>'Raw Data'!C465&lt;'Raw Data'!E465</f>
        <v>0</v>
      </c>
      <c r="P470">
        <f>IF(AND('Raw Data'!C465&gt;'Raw Data'!E465, 'Raw Data'!O465&gt;'Raw Data'!P465), 'Raw Data'!C465, 0)</f>
        <v>0</v>
      </c>
      <c r="Q470">
        <f>IF(AND('Raw Data'!C465&gt;'Raw Data'!E465, 'Raw Data'!O465&lt;'Raw Data'!P465), 'Raw Data'!E465, 0)</f>
        <v>0</v>
      </c>
      <c r="R470">
        <f>IF(AND('Raw Data'!C465&lt;'Raw Data'!E465, 'Raw Data'!O465&lt;'Raw Data'!P465), 'Raw Data'!E465, 0)</f>
        <v>0</v>
      </c>
      <c r="S470">
        <f>IF(ISNUMBER('Raw Data'!C465), IF(_xlfn.XLOOKUP(SMALL('Raw Data'!C465:E465, 1), B470:D470, B470:D470, 0)&gt;0, SMALL('Raw Data'!C465:E465, 1), 0), 0)</f>
        <v>0</v>
      </c>
      <c r="T470">
        <f>IF(ISNUMBER('Raw Data'!C465), IF(_xlfn.XLOOKUP(SMALL('Raw Data'!C465:E465, 2), B470:D470, B470:D470, 0)&gt;0, SMALL('Raw Data'!C465:E465, 2), 0), 0)</f>
        <v>0</v>
      </c>
      <c r="U470">
        <f>IF(ISNUMBER('Raw Data'!C465), IF(_xlfn.XLOOKUP(SMALL('Raw Data'!C465:E465, 3), B470:D470, B470:D470, 0)&gt;0, SMALL('Raw Data'!C465:E465, 3), 0), 0)</f>
        <v>0</v>
      </c>
      <c r="V470">
        <f>IF(AND('Raw Data'!C465&lt;'Raw Data'!E465,'Raw Data'!O465&gt;'Raw Data'!P465),'Raw Data'!C465,IF(AND('Raw Data'!E465&lt;'Raw Data'!C465,'Raw Data'!P465&gt;'Raw Data'!O465),'Raw Data'!E465,0))</f>
        <v>0</v>
      </c>
      <c r="W470">
        <f>IF(AND('Raw Data'!C465&gt;'Raw Data'!E465,'Raw Data'!O465&gt;'Raw Data'!P465),'Raw Data'!C465,IF(AND('Raw Data'!E465&gt;'Raw Data'!C465,'Raw Data'!P465&gt;'Raw Data'!O465),'Raw Data'!E465,0))</f>
        <v>0</v>
      </c>
      <c r="X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Y470">
        <f>IF(AND('Raw Data'!D465&gt;4,'Raw Data'!O465&lt;'Raw Data'!P465),'Raw Data'!K465,IF(AND('Raw Data'!D465&gt;4,'Raw Data'!O465='Raw Data'!P465),0,IF('Raw Data'!O465='Raw Data'!P465,'Raw Data'!D465,0)))</f>
        <v>0</v>
      </c>
      <c r="Z470">
        <f>IF(AND('Raw Data'!D465&lt;4, 'Raw Data'!O465='Raw Data'!P465), 'Raw Data'!D465, 0)</f>
        <v>0</v>
      </c>
      <c r="AA470">
        <f t="shared" si="29"/>
        <v>0</v>
      </c>
      <c r="AB470">
        <f t="shared" si="30"/>
        <v>0</v>
      </c>
      <c r="AC470">
        <f t="shared" si="31"/>
        <v>0</v>
      </c>
    </row>
    <row r="471" spans="1:29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 'Raw Data'!O466&gt;'Raw Data'!P466), 'Raw Data'!C466, 0)</f>
        <v>0</v>
      </c>
      <c r="O471" t="b">
        <f>'Raw Data'!C466&lt;'Raw Data'!E466</f>
        <v>0</v>
      </c>
      <c r="P471">
        <f>IF(AND('Raw Data'!C466&gt;'Raw Data'!E466, 'Raw Data'!O466&gt;'Raw Data'!P466), 'Raw Data'!C466, 0)</f>
        <v>0</v>
      </c>
      <c r="Q471">
        <f>IF(AND('Raw Data'!C466&gt;'Raw Data'!E466, 'Raw Data'!O466&lt;'Raw Data'!P466), 'Raw Data'!E466, 0)</f>
        <v>0</v>
      </c>
      <c r="R471">
        <f>IF(AND('Raw Data'!C466&lt;'Raw Data'!E466, 'Raw Data'!O466&lt;'Raw Data'!P466), 'Raw Data'!E466, 0)</f>
        <v>0</v>
      </c>
      <c r="S471">
        <f>IF(ISNUMBER('Raw Data'!C466), IF(_xlfn.XLOOKUP(SMALL('Raw Data'!C466:E466, 1), B471:D471, B471:D471, 0)&gt;0, SMALL('Raw Data'!C466:E466, 1), 0), 0)</f>
        <v>0</v>
      </c>
      <c r="T471">
        <f>IF(ISNUMBER('Raw Data'!C466), IF(_xlfn.XLOOKUP(SMALL('Raw Data'!C466:E466, 2), B471:D471, B471:D471, 0)&gt;0, SMALL('Raw Data'!C466:E466, 2), 0), 0)</f>
        <v>0</v>
      </c>
      <c r="U471">
        <f>IF(ISNUMBER('Raw Data'!C466), IF(_xlfn.XLOOKUP(SMALL('Raw Data'!C466:E466, 3), B471:D471, B471:D471, 0)&gt;0, SMALL('Raw Data'!C466:E466, 3), 0), 0)</f>
        <v>0</v>
      </c>
      <c r="V471">
        <f>IF(AND('Raw Data'!C466&lt;'Raw Data'!E466,'Raw Data'!O466&gt;'Raw Data'!P466),'Raw Data'!C466,IF(AND('Raw Data'!E466&lt;'Raw Data'!C466,'Raw Data'!P466&gt;'Raw Data'!O466),'Raw Data'!E466,0))</f>
        <v>0</v>
      </c>
      <c r="W471">
        <f>IF(AND('Raw Data'!C466&gt;'Raw Data'!E466,'Raw Data'!O466&gt;'Raw Data'!P466),'Raw Data'!C466,IF(AND('Raw Data'!E466&gt;'Raw Data'!C466,'Raw Data'!P466&gt;'Raw Data'!O466),'Raw Data'!E466,0))</f>
        <v>0</v>
      </c>
      <c r="X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Y471">
        <f>IF(AND('Raw Data'!D466&gt;4,'Raw Data'!O466&lt;'Raw Data'!P466),'Raw Data'!K466,IF(AND('Raw Data'!D466&gt;4,'Raw Data'!O466='Raw Data'!P466),0,IF('Raw Data'!O466='Raw Data'!P466,'Raw Data'!D466,0)))</f>
        <v>0</v>
      </c>
      <c r="Z471">
        <f>IF(AND('Raw Data'!D466&lt;4, 'Raw Data'!O466='Raw Data'!P466), 'Raw Data'!D466, 0)</f>
        <v>0</v>
      </c>
      <c r="AA471">
        <f t="shared" si="29"/>
        <v>0</v>
      </c>
      <c r="AB471">
        <f t="shared" si="30"/>
        <v>0</v>
      </c>
      <c r="AC471">
        <f t="shared" si="31"/>
        <v>0</v>
      </c>
    </row>
    <row r="472" spans="1:29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 'Raw Data'!O467&gt;'Raw Data'!P467), 'Raw Data'!C467, 0)</f>
        <v>0</v>
      </c>
      <c r="O472" t="b">
        <f>'Raw Data'!C467&lt;'Raw Data'!E467</f>
        <v>0</v>
      </c>
      <c r="P472">
        <f>IF(AND('Raw Data'!C467&gt;'Raw Data'!E467, 'Raw Data'!O467&gt;'Raw Data'!P467), 'Raw Data'!C467, 0)</f>
        <v>0</v>
      </c>
      <c r="Q472">
        <f>IF(AND('Raw Data'!C467&gt;'Raw Data'!E467, 'Raw Data'!O467&lt;'Raw Data'!P467), 'Raw Data'!E467, 0)</f>
        <v>0</v>
      </c>
      <c r="R472">
        <f>IF(AND('Raw Data'!C467&lt;'Raw Data'!E467, 'Raw Data'!O467&lt;'Raw Data'!P467), 'Raw Data'!E467, 0)</f>
        <v>0</v>
      </c>
      <c r="S472">
        <f>IF(ISNUMBER('Raw Data'!C467), IF(_xlfn.XLOOKUP(SMALL('Raw Data'!C467:E467, 1), B472:D472, B472:D472, 0)&gt;0, SMALL('Raw Data'!C467:E467, 1), 0), 0)</f>
        <v>0</v>
      </c>
      <c r="T472">
        <f>IF(ISNUMBER('Raw Data'!C467), IF(_xlfn.XLOOKUP(SMALL('Raw Data'!C467:E467, 2), B472:D472, B472:D472, 0)&gt;0, SMALL('Raw Data'!C467:E467, 2), 0), 0)</f>
        <v>0</v>
      </c>
      <c r="U472">
        <f>IF(ISNUMBER('Raw Data'!C467), IF(_xlfn.XLOOKUP(SMALL('Raw Data'!C467:E467, 3), B472:D472, B472:D472, 0)&gt;0, SMALL('Raw Data'!C467:E467, 3), 0), 0)</f>
        <v>0</v>
      </c>
      <c r="V472">
        <f>IF(AND('Raw Data'!C467&lt;'Raw Data'!E467,'Raw Data'!O467&gt;'Raw Data'!P467),'Raw Data'!C467,IF(AND('Raw Data'!E467&lt;'Raw Data'!C467,'Raw Data'!P467&gt;'Raw Data'!O467),'Raw Data'!E467,0))</f>
        <v>0</v>
      </c>
      <c r="W472">
        <f>IF(AND('Raw Data'!C467&gt;'Raw Data'!E467,'Raw Data'!O467&gt;'Raw Data'!P467),'Raw Data'!C467,IF(AND('Raw Data'!E467&gt;'Raw Data'!C467,'Raw Data'!P467&gt;'Raw Data'!O467),'Raw Data'!E467,0))</f>
        <v>0</v>
      </c>
      <c r="X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Y472">
        <f>IF(AND('Raw Data'!D467&gt;4,'Raw Data'!O467&lt;'Raw Data'!P467),'Raw Data'!K467,IF(AND('Raw Data'!D467&gt;4,'Raw Data'!O467='Raw Data'!P467),0,IF('Raw Data'!O467='Raw Data'!P467,'Raw Data'!D467,0)))</f>
        <v>0</v>
      </c>
      <c r="Z472">
        <f>IF(AND('Raw Data'!D467&lt;4, 'Raw Data'!O467='Raw Data'!P467), 'Raw Data'!D467, 0)</f>
        <v>0</v>
      </c>
      <c r="AA472">
        <f t="shared" si="29"/>
        <v>0</v>
      </c>
      <c r="AB472">
        <f t="shared" si="30"/>
        <v>0</v>
      </c>
      <c r="AC472">
        <f t="shared" si="31"/>
        <v>0</v>
      </c>
    </row>
    <row r="473" spans="1:29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 'Raw Data'!O468&gt;'Raw Data'!P468), 'Raw Data'!C468, 0)</f>
        <v>0</v>
      </c>
      <c r="O473" t="b">
        <f>'Raw Data'!C468&lt;'Raw Data'!E468</f>
        <v>0</v>
      </c>
      <c r="P473">
        <f>IF(AND('Raw Data'!C468&gt;'Raw Data'!E468, 'Raw Data'!O468&gt;'Raw Data'!P468), 'Raw Data'!C468, 0)</f>
        <v>0</v>
      </c>
      <c r="Q473">
        <f>IF(AND('Raw Data'!C468&gt;'Raw Data'!E468, 'Raw Data'!O468&lt;'Raw Data'!P468), 'Raw Data'!E468, 0)</f>
        <v>0</v>
      </c>
      <c r="R473">
        <f>IF(AND('Raw Data'!C468&lt;'Raw Data'!E468, 'Raw Data'!O468&lt;'Raw Data'!P468), 'Raw Data'!E468, 0)</f>
        <v>0</v>
      </c>
      <c r="S473">
        <f>IF(ISNUMBER('Raw Data'!C468), IF(_xlfn.XLOOKUP(SMALL('Raw Data'!C468:E468, 1), B473:D473, B473:D473, 0)&gt;0, SMALL('Raw Data'!C468:E468, 1), 0), 0)</f>
        <v>0</v>
      </c>
      <c r="T473">
        <f>IF(ISNUMBER('Raw Data'!C468), IF(_xlfn.XLOOKUP(SMALL('Raw Data'!C468:E468, 2), B473:D473, B473:D473, 0)&gt;0, SMALL('Raw Data'!C468:E468, 2), 0), 0)</f>
        <v>0</v>
      </c>
      <c r="U473">
        <f>IF(ISNUMBER('Raw Data'!C468), IF(_xlfn.XLOOKUP(SMALL('Raw Data'!C468:E468, 3), B473:D473, B473:D473, 0)&gt;0, SMALL('Raw Data'!C468:E468, 3), 0), 0)</f>
        <v>0</v>
      </c>
      <c r="V473">
        <f>IF(AND('Raw Data'!C468&lt;'Raw Data'!E468,'Raw Data'!O468&gt;'Raw Data'!P468),'Raw Data'!C468,IF(AND('Raw Data'!E468&lt;'Raw Data'!C468,'Raw Data'!P468&gt;'Raw Data'!O468),'Raw Data'!E468,0))</f>
        <v>0</v>
      </c>
      <c r="W473">
        <f>IF(AND('Raw Data'!C468&gt;'Raw Data'!E468,'Raw Data'!O468&gt;'Raw Data'!P468),'Raw Data'!C468,IF(AND('Raw Data'!E468&gt;'Raw Data'!C468,'Raw Data'!P468&gt;'Raw Data'!O468),'Raw Data'!E468,0))</f>
        <v>0</v>
      </c>
      <c r="X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Y473">
        <f>IF(AND('Raw Data'!D468&gt;4,'Raw Data'!O468&lt;'Raw Data'!P468),'Raw Data'!K468,IF(AND('Raw Data'!D468&gt;4,'Raw Data'!O468='Raw Data'!P468),0,IF('Raw Data'!O468='Raw Data'!P468,'Raw Data'!D468,0)))</f>
        <v>0</v>
      </c>
      <c r="Z473">
        <f>IF(AND('Raw Data'!D468&lt;4, 'Raw Data'!O468='Raw Data'!P468), 'Raw Data'!D468, 0)</f>
        <v>0</v>
      </c>
      <c r="AA473">
        <f t="shared" si="29"/>
        <v>0</v>
      </c>
      <c r="AB473">
        <f t="shared" si="30"/>
        <v>0</v>
      </c>
      <c r="AC473">
        <f t="shared" si="31"/>
        <v>0</v>
      </c>
    </row>
    <row r="474" spans="1:29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 'Raw Data'!O469&gt;'Raw Data'!P469), 'Raw Data'!C469, 0)</f>
        <v>0</v>
      </c>
      <c r="O474" t="b">
        <f>'Raw Data'!C469&lt;'Raw Data'!E469</f>
        <v>0</v>
      </c>
      <c r="P474">
        <f>IF(AND('Raw Data'!C469&gt;'Raw Data'!E469, 'Raw Data'!O469&gt;'Raw Data'!P469), 'Raw Data'!C469, 0)</f>
        <v>0</v>
      </c>
      <c r="Q474">
        <f>IF(AND('Raw Data'!C469&gt;'Raw Data'!E469, 'Raw Data'!O469&lt;'Raw Data'!P469), 'Raw Data'!E469, 0)</f>
        <v>0</v>
      </c>
      <c r="R474">
        <f>IF(AND('Raw Data'!C469&lt;'Raw Data'!E469, 'Raw Data'!O469&lt;'Raw Data'!P469), 'Raw Data'!E469, 0)</f>
        <v>0</v>
      </c>
      <c r="S474">
        <f>IF(ISNUMBER('Raw Data'!C469), IF(_xlfn.XLOOKUP(SMALL('Raw Data'!C469:E469, 1), B474:D474, B474:D474, 0)&gt;0, SMALL('Raw Data'!C469:E469, 1), 0), 0)</f>
        <v>0</v>
      </c>
      <c r="T474">
        <f>IF(ISNUMBER('Raw Data'!C469), IF(_xlfn.XLOOKUP(SMALL('Raw Data'!C469:E469, 2), B474:D474, B474:D474, 0)&gt;0, SMALL('Raw Data'!C469:E469, 2), 0), 0)</f>
        <v>0</v>
      </c>
      <c r="U474">
        <f>IF(ISNUMBER('Raw Data'!C469), IF(_xlfn.XLOOKUP(SMALL('Raw Data'!C469:E469, 3), B474:D474, B474:D474, 0)&gt;0, SMALL('Raw Data'!C469:E469, 3), 0), 0)</f>
        <v>0</v>
      </c>
      <c r="V474">
        <f>IF(AND('Raw Data'!C469&lt;'Raw Data'!E469,'Raw Data'!O469&gt;'Raw Data'!P469),'Raw Data'!C469,IF(AND('Raw Data'!E469&lt;'Raw Data'!C469,'Raw Data'!P469&gt;'Raw Data'!O469),'Raw Data'!E469,0))</f>
        <v>0</v>
      </c>
      <c r="W474">
        <f>IF(AND('Raw Data'!C469&gt;'Raw Data'!E469,'Raw Data'!O469&gt;'Raw Data'!P469),'Raw Data'!C469,IF(AND('Raw Data'!E469&gt;'Raw Data'!C469,'Raw Data'!P469&gt;'Raw Data'!O469),'Raw Data'!E469,0))</f>
        <v>0</v>
      </c>
      <c r="X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Y474">
        <f>IF(AND('Raw Data'!D469&gt;4,'Raw Data'!O469&lt;'Raw Data'!P469),'Raw Data'!K469,IF(AND('Raw Data'!D469&gt;4,'Raw Data'!O469='Raw Data'!P469),0,IF('Raw Data'!O469='Raw Data'!P469,'Raw Data'!D469,0)))</f>
        <v>0</v>
      </c>
      <c r="Z474">
        <f>IF(AND('Raw Data'!D469&lt;4, 'Raw Data'!O469='Raw Data'!P469), 'Raw Data'!D469, 0)</f>
        <v>0</v>
      </c>
      <c r="AA474">
        <f t="shared" si="29"/>
        <v>0</v>
      </c>
      <c r="AB474">
        <f t="shared" si="30"/>
        <v>0</v>
      </c>
      <c r="AC474">
        <f t="shared" si="31"/>
        <v>0</v>
      </c>
    </row>
    <row r="475" spans="1:29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 'Raw Data'!O470&gt;'Raw Data'!P470), 'Raw Data'!C470, 0)</f>
        <v>0</v>
      </c>
      <c r="O475" t="b">
        <f>'Raw Data'!C470&lt;'Raw Data'!E470</f>
        <v>0</v>
      </c>
      <c r="P475">
        <f>IF(AND('Raw Data'!C470&gt;'Raw Data'!E470, 'Raw Data'!O470&gt;'Raw Data'!P470), 'Raw Data'!C470, 0)</f>
        <v>0</v>
      </c>
      <c r="Q475">
        <f>IF(AND('Raw Data'!C470&gt;'Raw Data'!E470, 'Raw Data'!O470&lt;'Raw Data'!P470), 'Raw Data'!E470, 0)</f>
        <v>0</v>
      </c>
      <c r="R475">
        <f>IF(AND('Raw Data'!C470&lt;'Raw Data'!E470, 'Raw Data'!O470&lt;'Raw Data'!P470), 'Raw Data'!E470, 0)</f>
        <v>0</v>
      </c>
      <c r="S475">
        <f>IF(ISNUMBER('Raw Data'!C470), IF(_xlfn.XLOOKUP(SMALL('Raw Data'!C470:E470, 1), B475:D475, B475:D475, 0)&gt;0, SMALL('Raw Data'!C470:E470, 1), 0), 0)</f>
        <v>0</v>
      </c>
      <c r="T475">
        <f>IF(ISNUMBER('Raw Data'!C470), IF(_xlfn.XLOOKUP(SMALL('Raw Data'!C470:E470, 2), B475:D475, B475:D475, 0)&gt;0, SMALL('Raw Data'!C470:E470, 2), 0), 0)</f>
        <v>0</v>
      </c>
      <c r="U475">
        <f>IF(ISNUMBER('Raw Data'!C470), IF(_xlfn.XLOOKUP(SMALL('Raw Data'!C470:E470, 3), B475:D475, B475:D475, 0)&gt;0, SMALL('Raw Data'!C470:E470, 3), 0), 0)</f>
        <v>0</v>
      </c>
      <c r="V475">
        <f>IF(AND('Raw Data'!C470&lt;'Raw Data'!E470,'Raw Data'!O470&gt;'Raw Data'!P470),'Raw Data'!C470,IF(AND('Raw Data'!E470&lt;'Raw Data'!C470,'Raw Data'!P470&gt;'Raw Data'!O470),'Raw Data'!E470,0))</f>
        <v>0</v>
      </c>
      <c r="W475">
        <f>IF(AND('Raw Data'!C470&gt;'Raw Data'!E470,'Raw Data'!O470&gt;'Raw Data'!P470),'Raw Data'!C470,IF(AND('Raw Data'!E470&gt;'Raw Data'!C470,'Raw Data'!P470&gt;'Raw Data'!O470),'Raw Data'!E470,0))</f>
        <v>0</v>
      </c>
      <c r="X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Y475">
        <f>IF(AND('Raw Data'!D470&gt;4,'Raw Data'!O470&lt;'Raw Data'!P470),'Raw Data'!K470,IF(AND('Raw Data'!D470&gt;4,'Raw Data'!O470='Raw Data'!P470),0,IF('Raw Data'!O470='Raw Data'!P470,'Raw Data'!D470,0)))</f>
        <v>0</v>
      </c>
      <c r="Z475">
        <f>IF(AND('Raw Data'!D470&lt;4, 'Raw Data'!O470='Raw Data'!P470), 'Raw Data'!D470, 0)</f>
        <v>0</v>
      </c>
      <c r="AA475">
        <f t="shared" si="29"/>
        <v>0</v>
      </c>
      <c r="AB475">
        <f t="shared" si="30"/>
        <v>0</v>
      </c>
      <c r="AC475">
        <f t="shared" si="31"/>
        <v>0</v>
      </c>
    </row>
    <row r="476" spans="1:29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 'Raw Data'!O471&gt;'Raw Data'!P471), 'Raw Data'!C471, 0)</f>
        <v>0</v>
      </c>
      <c r="O476" t="b">
        <f>'Raw Data'!C471&lt;'Raw Data'!E471</f>
        <v>0</v>
      </c>
      <c r="P476">
        <f>IF(AND('Raw Data'!C471&gt;'Raw Data'!E471, 'Raw Data'!O471&gt;'Raw Data'!P471), 'Raw Data'!C471, 0)</f>
        <v>0</v>
      </c>
      <c r="Q476">
        <f>IF(AND('Raw Data'!C471&gt;'Raw Data'!E471, 'Raw Data'!O471&lt;'Raw Data'!P471), 'Raw Data'!E471, 0)</f>
        <v>0</v>
      </c>
      <c r="R476">
        <f>IF(AND('Raw Data'!C471&lt;'Raw Data'!E471, 'Raw Data'!O471&lt;'Raw Data'!P471), 'Raw Data'!E471, 0)</f>
        <v>0</v>
      </c>
      <c r="S476">
        <f>IF(ISNUMBER('Raw Data'!C471), IF(_xlfn.XLOOKUP(SMALL('Raw Data'!C471:E471, 1), B476:D476, B476:D476, 0)&gt;0, SMALL('Raw Data'!C471:E471, 1), 0), 0)</f>
        <v>0</v>
      </c>
      <c r="T476">
        <f>IF(ISNUMBER('Raw Data'!C471), IF(_xlfn.XLOOKUP(SMALL('Raw Data'!C471:E471, 2), B476:D476, B476:D476, 0)&gt;0, SMALL('Raw Data'!C471:E471, 2), 0), 0)</f>
        <v>0</v>
      </c>
      <c r="U476">
        <f>IF(ISNUMBER('Raw Data'!C471), IF(_xlfn.XLOOKUP(SMALL('Raw Data'!C471:E471, 3), B476:D476, B476:D476, 0)&gt;0, SMALL('Raw Data'!C471:E471, 3), 0), 0)</f>
        <v>0</v>
      </c>
      <c r="V476">
        <f>IF(AND('Raw Data'!C471&lt;'Raw Data'!E471,'Raw Data'!O471&gt;'Raw Data'!P471),'Raw Data'!C471,IF(AND('Raw Data'!E471&lt;'Raw Data'!C471,'Raw Data'!P471&gt;'Raw Data'!O471),'Raw Data'!E471,0))</f>
        <v>0</v>
      </c>
      <c r="W476">
        <f>IF(AND('Raw Data'!C471&gt;'Raw Data'!E471,'Raw Data'!O471&gt;'Raw Data'!P471),'Raw Data'!C471,IF(AND('Raw Data'!E471&gt;'Raw Data'!C471,'Raw Data'!P471&gt;'Raw Data'!O471),'Raw Data'!E471,0))</f>
        <v>0</v>
      </c>
      <c r="X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Y476">
        <f>IF(AND('Raw Data'!D471&gt;4,'Raw Data'!O471&lt;'Raw Data'!P471),'Raw Data'!K471,IF(AND('Raw Data'!D471&gt;4,'Raw Data'!O471='Raw Data'!P471),0,IF('Raw Data'!O471='Raw Data'!P471,'Raw Data'!D471,0)))</f>
        <v>0</v>
      </c>
      <c r="Z476">
        <f>IF(AND('Raw Data'!D471&lt;4, 'Raw Data'!O471='Raw Data'!P471), 'Raw Data'!D471, 0)</f>
        <v>0</v>
      </c>
      <c r="AA476">
        <f t="shared" si="29"/>
        <v>0</v>
      </c>
      <c r="AB476">
        <f t="shared" si="30"/>
        <v>0</v>
      </c>
      <c r="AC476">
        <f t="shared" si="31"/>
        <v>0</v>
      </c>
    </row>
    <row r="477" spans="1:29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 'Raw Data'!O472&gt;'Raw Data'!P472), 'Raw Data'!C472, 0)</f>
        <v>0</v>
      </c>
      <c r="O477" t="b">
        <f>'Raw Data'!C472&lt;'Raw Data'!E472</f>
        <v>0</v>
      </c>
      <c r="P477">
        <f>IF(AND('Raw Data'!C472&gt;'Raw Data'!E472, 'Raw Data'!O472&gt;'Raw Data'!P472), 'Raw Data'!C472, 0)</f>
        <v>0</v>
      </c>
      <c r="Q477">
        <f>IF(AND('Raw Data'!C472&gt;'Raw Data'!E472, 'Raw Data'!O472&lt;'Raw Data'!P472), 'Raw Data'!E472, 0)</f>
        <v>0</v>
      </c>
      <c r="R477">
        <f>IF(AND('Raw Data'!C472&lt;'Raw Data'!E472, 'Raw Data'!O472&lt;'Raw Data'!P472), 'Raw Data'!E472, 0)</f>
        <v>0</v>
      </c>
      <c r="S477">
        <f>IF(ISNUMBER('Raw Data'!C472), IF(_xlfn.XLOOKUP(SMALL('Raw Data'!C472:E472, 1), B477:D477, B477:D477, 0)&gt;0, SMALL('Raw Data'!C472:E472, 1), 0), 0)</f>
        <v>0</v>
      </c>
      <c r="T477">
        <f>IF(ISNUMBER('Raw Data'!C472), IF(_xlfn.XLOOKUP(SMALL('Raw Data'!C472:E472, 2), B477:D477, B477:D477, 0)&gt;0, SMALL('Raw Data'!C472:E472, 2), 0), 0)</f>
        <v>0</v>
      </c>
      <c r="U477">
        <f>IF(ISNUMBER('Raw Data'!C472), IF(_xlfn.XLOOKUP(SMALL('Raw Data'!C472:E472, 3), B477:D477, B477:D477, 0)&gt;0, SMALL('Raw Data'!C472:E472, 3), 0), 0)</f>
        <v>0</v>
      </c>
      <c r="V477">
        <f>IF(AND('Raw Data'!C472&lt;'Raw Data'!E472,'Raw Data'!O472&gt;'Raw Data'!P472),'Raw Data'!C472,IF(AND('Raw Data'!E472&lt;'Raw Data'!C472,'Raw Data'!P472&gt;'Raw Data'!O472),'Raw Data'!E472,0))</f>
        <v>0</v>
      </c>
      <c r="W477">
        <f>IF(AND('Raw Data'!C472&gt;'Raw Data'!E472,'Raw Data'!O472&gt;'Raw Data'!P472),'Raw Data'!C472,IF(AND('Raw Data'!E472&gt;'Raw Data'!C472,'Raw Data'!P472&gt;'Raw Data'!O472),'Raw Data'!E472,0))</f>
        <v>0</v>
      </c>
      <c r="X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Y477">
        <f>IF(AND('Raw Data'!D472&gt;4,'Raw Data'!O472&lt;'Raw Data'!P472),'Raw Data'!K472,IF(AND('Raw Data'!D472&gt;4,'Raw Data'!O472='Raw Data'!P472),0,IF('Raw Data'!O472='Raw Data'!P472,'Raw Data'!D472,0)))</f>
        <v>0</v>
      </c>
      <c r="Z477">
        <f>IF(AND('Raw Data'!D472&lt;4, 'Raw Data'!O472='Raw Data'!P472), 'Raw Data'!D472, 0)</f>
        <v>0</v>
      </c>
      <c r="AA477">
        <f t="shared" si="29"/>
        <v>0</v>
      </c>
      <c r="AB477">
        <f t="shared" si="30"/>
        <v>0</v>
      </c>
      <c r="AC477">
        <f t="shared" si="31"/>
        <v>0</v>
      </c>
    </row>
    <row r="478" spans="1:29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 'Raw Data'!O473&gt;'Raw Data'!P473), 'Raw Data'!C473, 0)</f>
        <v>0</v>
      </c>
      <c r="O478" t="b">
        <f>'Raw Data'!C473&lt;'Raw Data'!E473</f>
        <v>0</v>
      </c>
      <c r="P478">
        <f>IF(AND('Raw Data'!C473&gt;'Raw Data'!E473, 'Raw Data'!O473&gt;'Raw Data'!P473), 'Raw Data'!C473, 0)</f>
        <v>0</v>
      </c>
      <c r="Q478">
        <f>IF(AND('Raw Data'!C473&gt;'Raw Data'!E473, 'Raw Data'!O473&lt;'Raw Data'!P473), 'Raw Data'!E473, 0)</f>
        <v>0</v>
      </c>
      <c r="R478">
        <f>IF(AND('Raw Data'!C473&lt;'Raw Data'!E473, 'Raw Data'!O473&lt;'Raw Data'!P473), 'Raw Data'!E473, 0)</f>
        <v>0</v>
      </c>
      <c r="S478">
        <f>IF(ISNUMBER('Raw Data'!C473), IF(_xlfn.XLOOKUP(SMALL('Raw Data'!C473:E473, 1), B478:D478, B478:D478, 0)&gt;0, SMALL('Raw Data'!C473:E473, 1), 0), 0)</f>
        <v>0</v>
      </c>
      <c r="T478">
        <f>IF(ISNUMBER('Raw Data'!C473), IF(_xlfn.XLOOKUP(SMALL('Raw Data'!C473:E473, 2), B478:D478, B478:D478, 0)&gt;0, SMALL('Raw Data'!C473:E473, 2), 0), 0)</f>
        <v>0</v>
      </c>
      <c r="U478">
        <f>IF(ISNUMBER('Raw Data'!C473), IF(_xlfn.XLOOKUP(SMALL('Raw Data'!C473:E473, 3), B478:D478, B478:D478, 0)&gt;0, SMALL('Raw Data'!C473:E473, 3), 0), 0)</f>
        <v>0</v>
      </c>
      <c r="V478">
        <f>IF(AND('Raw Data'!C473&lt;'Raw Data'!E473,'Raw Data'!O473&gt;'Raw Data'!P473),'Raw Data'!C473,IF(AND('Raw Data'!E473&lt;'Raw Data'!C473,'Raw Data'!P473&gt;'Raw Data'!O473),'Raw Data'!E473,0))</f>
        <v>0</v>
      </c>
      <c r="W478">
        <f>IF(AND('Raw Data'!C473&gt;'Raw Data'!E473,'Raw Data'!O473&gt;'Raw Data'!P473),'Raw Data'!C473,IF(AND('Raw Data'!E473&gt;'Raw Data'!C473,'Raw Data'!P473&gt;'Raw Data'!O473),'Raw Data'!E473,0))</f>
        <v>0</v>
      </c>
      <c r="X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Y478">
        <f>IF(AND('Raw Data'!D473&gt;4,'Raw Data'!O473&lt;'Raw Data'!P473),'Raw Data'!K473,IF(AND('Raw Data'!D473&gt;4,'Raw Data'!O473='Raw Data'!P473),0,IF('Raw Data'!O473='Raw Data'!P473,'Raw Data'!D473,0)))</f>
        <v>0</v>
      </c>
      <c r="Z478">
        <f>IF(AND('Raw Data'!D473&lt;4, 'Raw Data'!O473='Raw Data'!P473), 'Raw Data'!D473, 0)</f>
        <v>0</v>
      </c>
      <c r="AA478">
        <f t="shared" si="29"/>
        <v>0</v>
      </c>
      <c r="AB478">
        <f t="shared" si="30"/>
        <v>0</v>
      </c>
      <c r="AC478">
        <f t="shared" si="31"/>
        <v>0</v>
      </c>
    </row>
    <row r="479" spans="1:29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 'Raw Data'!O474&gt;'Raw Data'!P474), 'Raw Data'!C474, 0)</f>
        <v>0</v>
      </c>
      <c r="O479" t="b">
        <f>'Raw Data'!C474&lt;'Raw Data'!E474</f>
        <v>0</v>
      </c>
      <c r="P479">
        <f>IF(AND('Raw Data'!C474&gt;'Raw Data'!E474, 'Raw Data'!O474&gt;'Raw Data'!P474), 'Raw Data'!C474, 0)</f>
        <v>0</v>
      </c>
      <c r="Q479">
        <f>IF(AND('Raw Data'!C474&gt;'Raw Data'!E474, 'Raw Data'!O474&lt;'Raw Data'!P474), 'Raw Data'!E474, 0)</f>
        <v>0</v>
      </c>
      <c r="R479">
        <f>IF(AND('Raw Data'!C474&lt;'Raw Data'!E474, 'Raw Data'!O474&lt;'Raw Data'!P474), 'Raw Data'!E474, 0)</f>
        <v>0</v>
      </c>
      <c r="S479">
        <f>IF(ISNUMBER('Raw Data'!C474), IF(_xlfn.XLOOKUP(SMALL('Raw Data'!C474:E474, 1), B479:D479, B479:D479, 0)&gt;0, SMALL('Raw Data'!C474:E474, 1), 0), 0)</f>
        <v>0</v>
      </c>
      <c r="T479">
        <f>IF(ISNUMBER('Raw Data'!C474), IF(_xlfn.XLOOKUP(SMALL('Raw Data'!C474:E474, 2), B479:D479, B479:D479, 0)&gt;0, SMALL('Raw Data'!C474:E474, 2), 0), 0)</f>
        <v>0</v>
      </c>
      <c r="U479">
        <f>IF(ISNUMBER('Raw Data'!C474), IF(_xlfn.XLOOKUP(SMALL('Raw Data'!C474:E474, 3), B479:D479, B479:D479, 0)&gt;0, SMALL('Raw Data'!C474:E474, 3), 0), 0)</f>
        <v>0</v>
      </c>
      <c r="V479">
        <f>IF(AND('Raw Data'!C474&lt;'Raw Data'!E474,'Raw Data'!O474&gt;'Raw Data'!P474),'Raw Data'!C474,IF(AND('Raw Data'!E474&lt;'Raw Data'!C474,'Raw Data'!P474&gt;'Raw Data'!O474),'Raw Data'!E474,0))</f>
        <v>0</v>
      </c>
      <c r="W479">
        <f>IF(AND('Raw Data'!C474&gt;'Raw Data'!E474,'Raw Data'!O474&gt;'Raw Data'!P474),'Raw Data'!C474,IF(AND('Raw Data'!E474&gt;'Raw Data'!C474,'Raw Data'!P474&gt;'Raw Data'!O474),'Raw Data'!E474,0))</f>
        <v>0</v>
      </c>
      <c r="X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Y479">
        <f>IF(AND('Raw Data'!D474&gt;4,'Raw Data'!O474&lt;'Raw Data'!P474),'Raw Data'!K474,IF(AND('Raw Data'!D474&gt;4,'Raw Data'!O474='Raw Data'!P474),0,IF('Raw Data'!O474='Raw Data'!P474,'Raw Data'!D474,0)))</f>
        <v>0</v>
      </c>
      <c r="Z479">
        <f>IF(AND('Raw Data'!D474&lt;4, 'Raw Data'!O474='Raw Data'!P474), 'Raw Data'!D474, 0)</f>
        <v>0</v>
      </c>
      <c r="AA479">
        <f t="shared" si="29"/>
        <v>0</v>
      </c>
      <c r="AB479">
        <f t="shared" si="30"/>
        <v>0</v>
      </c>
      <c r="AC479">
        <f t="shared" si="31"/>
        <v>0</v>
      </c>
    </row>
    <row r="480" spans="1:29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 'Raw Data'!O475&gt;'Raw Data'!P475), 'Raw Data'!C475, 0)</f>
        <v>0</v>
      </c>
      <c r="O480" t="b">
        <f>'Raw Data'!C475&lt;'Raw Data'!E475</f>
        <v>0</v>
      </c>
      <c r="P480">
        <f>IF(AND('Raw Data'!C475&gt;'Raw Data'!E475, 'Raw Data'!O475&gt;'Raw Data'!P475), 'Raw Data'!C475, 0)</f>
        <v>0</v>
      </c>
      <c r="Q480">
        <f>IF(AND('Raw Data'!C475&gt;'Raw Data'!E475, 'Raw Data'!O475&lt;'Raw Data'!P475), 'Raw Data'!E475, 0)</f>
        <v>0</v>
      </c>
      <c r="R480">
        <f>IF(AND('Raw Data'!C475&lt;'Raw Data'!E475, 'Raw Data'!O475&lt;'Raw Data'!P475), 'Raw Data'!E475, 0)</f>
        <v>0</v>
      </c>
      <c r="S480">
        <f>IF(ISNUMBER('Raw Data'!C475), IF(_xlfn.XLOOKUP(SMALL('Raw Data'!C475:E475, 1), B480:D480, B480:D480, 0)&gt;0, SMALL('Raw Data'!C475:E475, 1), 0), 0)</f>
        <v>0</v>
      </c>
      <c r="T480">
        <f>IF(ISNUMBER('Raw Data'!C475), IF(_xlfn.XLOOKUP(SMALL('Raw Data'!C475:E475, 2), B480:D480, B480:D480, 0)&gt;0, SMALL('Raw Data'!C475:E475, 2), 0), 0)</f>
        <v>0</v>
      </c>
      <c r="U480">
        <f>IF(ISNUMBER('Raw Data'!C475), IF(_xlfn.XLOOKUP(SMALL('Raw Data'!C475:E475, 3), B480:D480, B480:D480, 0)&gt;0, SMALL('Raw Data'!C475:E475, 3), 0), 0)</f>
        <v>0</v>
      </c>
      <c r="V480">
        <f>IF(AND('Raw Data'!C475&lt;'Raw Data'!E475,'Raw Data'!O475&gt;'Raw Data'!P475),'Raw Data'!C475,IF(AND('Raw Data'!E475&lt;'Raw Data'!C475,'Raw Data'!P475&gt;'Raw Data'!O475),'Raw Data'!E475,0))</f>
        <v>0</v>
      </c>
      <c r="W480">
        <f>IF(AND('Raw Data'!C475&gt;'Raw Data'!E475,'Raw Data'!O475&gt;'Raw Data'!P475),'Raw Data'!C475,IF(AND('Raw Data'!E475&gt;'Raw Data'!C475,'Raw Data'!P475&gt;'Raw Data'!O475),'Raw Data'!E475,0))</f>
        <v>0</v>
      </c>
      <c r="X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Y480">
        <f>IF(AND('Raw Data'!D475&gt;4,'Raw Data'!O475&lt;'Raw Data'!P475),'Raw Data'!K475,IF(AND('Raw Data'!D475&gt;4,'Raw Data'!O475='Raw Data'!P475),0,IF('Raw Data'!O475='Raw Data'!P475,'Raw Data'!D475,0)))</f>
        <v>0</v>
      </c>
      <c r="Z480">
        <f>IF(AND('Raw Data'!D475&lt;4, 'Raw Data'!O475='Raw Data'!P475), 'Raw Data'!D475, 0)</f>
        <v>0</v>
      </c>
      <c r="AA480">
        <f t="shared" si="29"/>
        <v>0</v>
      </c>
      <c r="AB480">
        <f t="shared" si="30"/>
        <v>0</v>
      </c>
      <c r="AC480">
        <f t="shared" si="31"/>
        <v>0</v>
      </c>
    </row>
    <row r="481" spans="1:29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 'Raw Data'!O476&gt;'Raw Data'!P476), 'Raw Data'!C476, 0)</f>
        <v>0</v>
      </c>
      <c r="O481" t="b">
        <f>'Raw Data'!C476&lt;'Raw Data'!E476</f>
        <v>0</v>
      </c>
      <c r="P481">
        <f>IF(AND('Raw Data'!C476&gt;'Raw Data'!E476, 'Raw Data'!O476&gt;'Raw Data'!P476), 'Raw Data'!C476, 0)</f>
        <v>0</v>
      </c>
      <c r="Q481">
        <f>IF(AND('Raw Data'!C476&gt;'Raw Data'!E476, 'Raw Data'!O476&lt;'Raw Data'!P476), 'Raw Data'!E476, 0)</f>
        <v>0</v>
      </c>
      <c r="R481">
        <f>IF(AND('Raw Data'!C476&lt;'Raw Data'!E476, 'Raw Data'!O476&lt;'Raw Data'!P476), 'Raw Data'!E476, 0)</f>
        <v>0</v>
      </c>
      <c r="S481">
        <f>IF(ISNUMBER('Raw Data'!C476), IF(_xlfn.XLOOKUP(SMALL('Raw Data'!C476:E476, 1), B481:D481, B481:D481, 0)&gt;0, SMALL('Raw Data'!C476:E476, 1), 0), 0)</f>
        <v>0</v>
      </c>
      <c r="T481">
        <f>IF(ISNUMBER('Raw Data'!C476), IF(_xlfn.XLOOKUP(SMALL('Raw Data'!C476:E476, 2), B481:D481, B481:D481, 0)&gt;0, SMALL('Raw Data'!C476:E476, 2), 0), 0)</f>
        <v>0</v>
      </c>
      <c r="U481">
        <f>IF(ISNUMBER('Raw Data'!C476), IF(_xlfn.XLOOKUP(SMALL('Raw Data'!C476:E476, 3), B481:D481, B481:D481, 0)&gt;0, SMALL('Raw Data'!C476:E476, 3), 0), 0)</f>
        <v>0</v>
      </c>
      <c r="V481">
        <f>IF(AND('Raw Data'!C476&lt;'Raw Data'!E476,'Raw Data'!O476&gt;'Raw Data'!P476),'Raw Data'!C476,IF(AND('Raw Data'!E476&lt;'Raw Data'!C476,'Raw Data'!P476&gt;'Raw Data'!O476),'Raw Data'!E476,0))</f>
        <v>0</v>
      </c>
      <c r="W481">
        <f>IF(AND('Raw Data'!C476&gt;'Raw Data'!E476,'Raw Data'!O476&gt;'Raw Data'!P476),'Raw Data'!C476,IF(AND('Raw Data'!E476&gt;'Raw Data'!C476,'Raw Data'!P476&gt;'Raw Data'!O476),'Raw Data'!E476,0))</f>
        <v>0</v>
      </c>
      <c r="X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Y481">
        <f>IF(AND('Raw Data'!D476&gt;4,'Raw Data'!O476&lt;'Raw Data'!P476),'Raw Data'!K476,IF(AND('Raw Data'!D476&gt;4,'Raw Data'!O476='Raw Data'!P476),0,IF('Raw Data'!O476='Raw Data'!P476,'Raw Data'!D476,0)))</f>
        <v>0</v>
      </c>
      <c r="Z481">
        <f>IF(AND('Raw Data'!D476&lt;4, 'Raw Data'!O476='Raw Data'!P476), 'Raw Data'!D476, 0)</f>
        <v>0</v>
      </c>
      <c r="AA481">
        <f t="shared" si="29"/>
        <v>0</v>
      </c>
      <c r="AB481">
        <f t="shared" si="30"/>
        <v>0</v>
      </c>
      <c r="AC481">
        <f t="shared" si="31"/>
        <v>0</v>
      </c>
    </row>
    <row r="482" spans="1:29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 'Raw Data'!O477&gt;'Raw Data'!P477), 'Raw Data'!C477, 0)</f>
        <v>0</v>
      </c>
      <c r="O482" t="b">
        <f>'Raw Data'!C477&lt;'Raw Data'!E477</f>
        <v>0</v>
      </c>
      <c r="P482">
        <f>IF(AND('Raw Data'!C477&gt;'Raw Data'!E477, 'Raw Data'!O477&gt;'Raw Data'!P477), 'Raw Data'!C477, 0)</f>
        <v>0</v>
      </c>
      <c r="Q482">
        <f>IF(AND('Raw Data'!C477&gt;'Raw Data'!E477, 'Raw Data'!O477&lt;'Raw Data'!P477), 'Raw Data'!E477, 0)</f>
        <v>0</v>
      </c>
      <c r="R482">
        <f>IF(AND('Raw Data'!C477&lt;'Raw Data'!E477, 'Raw Data'!O477&lt;'Raw Data'!P477), 'Raw Data'!E477, 0)</f>
        <v>0</v>
      </c>
      <c r="S482">
        <f>IF(ISNUMBER('Raw Data'!C477), IF(_xlfn.XLOOKUP(SMALL('Raw Data'!C477:E477, 1), B482:D482, B482:D482, 0)&gt;0, SMALL('Raw Data'!C477:E477, 1), 0), 0)</f>
        <v>0</v>
      </c>
      <c r="T482">
        <f>IF(ISNUMBER('Raw Data'!C477), IF(_xlfn.XLOOKUP(SMALL('Raw Data'!C477:E477, 2), B482:D482, B482:D482, 0)&gt;0, SMALL('Raw Data'!C477:E477, 2), 0), 0)</f>
        <v>0</v>
      </c>
      <c r="U482">
        <f>IF(ISNUMBER('Raw Data'!C477), IF(_xlfn.XLOOKUP(SMALL('Raw Data'!C477:E477, 3), B482:D482, B482:D482, 0)&gt;0, SMALL('Raw Data'!C477:E477, 3), 0), 0)</f>
        <v>0</v>
      </c>
      <c r="V482">
        <f>IF(AND('Raw Data'!C477&lt;'Raw Data'!E477,'Raw Data'!O477&gt;'Raw Data'!P477),'Raw Data'!C477,IF(AND('Raw Data'!E477&lt;'Raw Data'!C477,'Raw Data'!P477&gt;'Raw Data'!O477),'Raw Data'!E477,0))</f>
        <v>0</v>
      </c>
      <c r="W482">
        <f>IF(AND('Raw Data'!C477&gt;'Raw Data'!E477,'Raw Data'!O477&gt;'Raw Data'!P477),'Raw Data'!C477,IF(AND('Raw Data'!E477&gt;'Raw Data'!C477,'Raw Data'!P477&gt;'Raw Data'!O477),'Raw Data'!E477,0))</f>
        <v>0</v>
      </c>
      <c r="X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Y482">
        <f>IF(AND('Raw Data'!D477&gt;4,'Raw Data'!O477&lt;'Raw Data'!P477),'Raw Data'!K477,IF(AND('Raw Data'!D477&gt;4,'Raw Data'!O477='Raw Data'!P477),0,IF('Raw Data'!O477='Raw Data'!P477,'Raw Data'!D477,0)))</f>
        <v>0</v>
      </c>
      <c r="Z482">
        <f>IF(AND('Raw Data'!D477&lt;4, 'Raw Data'!O477='Raw Data'!P477), 'Raw Data'!D477, 0)</f>
        <v>0</v>
      </c>
      <c r="AA482">
        <f t="shared" si="29"/>
        <v>0</v>
      </c>
      <c r="AB482">
        <f t="shared" si="30"/>
        <v>0</v>
      </c>
      <c r="AC482">
        <f t="shared" si="31"/>
        <v>0</v>
      </c>
    </row>
    <row r="483" spans="1:29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 'Raw Data'!O478&gt;'Raw Data'!P478), 'Raw Data'!C478, 0)</f>
        <v>0</v>
      </c>
      <c r="O483" t="b">
        <f>'Raw Data'!C478&lt;'Raw Data'!E478</f>
        <v>0</v>
      </c>
      <c r="P483">
        <f>IF(AND('Raw Data'!C478&gt;'Raw Data'!E478, 'Raw Data'!O478&gt;'Raw Data'!P478), 'Raw Data'!C478, 0)</f>
        <v>0</v>
      </c>
      <c r="Q483">
        <f>IF(AND('Raw Data'!C478&gt;'Raw Data'!E478, 'Raw Data'!O478&lt;'Raw Data'!P478), 'Raw Data'!E478, 0)</f>
        <v>0</v>
      </c>
      <c r="R483">
        <f>IF(AND('Raw Data'!C478&lt;'Raw Data'!E478, 'Raw Data'!O478&lt;'Raw Data'!P478), 'Raw Data'!E478, 0)</f>
        <v>0</v>
      </c>
      <c r="S483">
        <f>IF(ISNUMBER('Raw Data'!C478), IF(_xlfn.XLOOKUP(SMALL('Raw Data'!C478:E478, 1), B483:D483, B483:D483, 0)&gt;0, SMALL('Raw Data'!C478:E478, 1), 0), 0)</f>
        <v>0</v>
      </c>
      <c r="T483">
        <f>IF(ISNUMBER('Raw Data'!C478), IF(_xlfn.XLOOKUP(SMALL('Raw Data'!C478:E478, 2), B483:D483, B483:D483, 0)&gt;0, SMALL('Raw Data'!C478:E478, 2), 0), 0)</f>
        <v>0</v>
      </c>
      <c r="U483">
        <f>IF(ISNUMBER('Raw Data'!C478), IF(_xlfn.XLOOKUP(SMALL('Raw Data'!C478:E478, 3), B483:D483, B483:D483, 0)&gt;0, SMALL('Raw Data'!C478:E478, 3), 0), 0)</f>
        <v>0</v>
      </c>
      <c r="V483">
        <f>IF(AND('Raw Data'!C478&lt;'Raw Data'!E478,'Raw Data'!O478&gt;'Raw Data'!P478),'Raw Data'!C478,IF(AND('Raw Data'!E478&lt;'Raw Data'!C478,'Raw Data'!P478&gt;'Raw Data'!O478),'Raw Data'!E478,0))</f>
        <v>0</v>
      </c>
      <c r="W483">
        <f>IF(AND('Raw Data'!C478&gt;'Raw Data'!E478,'Raw Data'!O478&gt;'Raw Data'!P478),'Raw Data'!C478,IF(AND('Raw Data'!E478&gt;'Raw Data'!C478,'Raw Data'!P478&gt;'Raw Data'!O478),'Raw Data'!E478,0))</f>
        <v>0</v>
      </c>
      <c r="X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Y483">
        <f>IF(AND('Raw Data'!D478&gt;4,'Raw Data'!O478&lt;'Raw Data'!P478),'Raw Data'!K478,IF(AND('Raw Data'!D478&gt;4,'Raw Data'!O478='Raw Data'!P478),0,IF('Raw Data'!O478='Raw Data'!P478,'Raw Data'!D478,0)))</f>
        <v>0</v>
      </c>
      <c r="Z483">
        <f>IF(AND('Raw Data'!D478&lt;4, 'Raw Data'!O478='Raw Data'!P478), 'Raw Data'!D478, 0)</f>
        <v>0</v>
      </c>
      <c r="AA483">
        <f t="shared" si="29"/>
        <v>0</v>
      </c>
      <c r="AB483">
        <f t="shared" si="30"/>
        <v>0</v>
      </c>
      <c r="AC483">
        <f t="shared" si="31"/>
        <v>0</v>
      </c>
    </row>
    <row r="484" spans="1:29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 'Raw Data'!O479&gt;'Raw Data'!P479), 'Raw Data'!C479, 0)</f>
        <v>0</v>
      </c>
      <c r="O484" t="b">
        <f>'Raw Data'!C479&lt;'Raw Data'!E479</f>
        <v>0</v>
      </c>
      <c r="P484">
        <f>IF(AND('Raw Data'!C479&gt;'Raw Data'!E479, 'Raw Data'!O479&gt;'Raw Data'!P479), 'Raw Data'!C479, 0)</f>
        <v>0</v>
      </c>
      <c r="Q484">
        <f>IF(AND('Raw Data'!C479&gt;'Raw Data'!E479, 'Raw Data'!O479&lt;'Raw Data'!P479), 'Raw Data'!E479, 0)</f>
        <v>0</v>
      </c>
      <c r="R484">
        <f>IF(AND('Raw Data'!C479&lt;'Raw Data'!E479, 'Raw Data'!O479&lt;'Raw Data'!P479), 'Raw Data'!E479, 0)</f>
        <v>0</v>
      </c>
      <c r="S484">
        <f>IF(ISNUMBER('Raw Data'!C479), IF(_xlfn.XLOOKUP(SMALL('Raw Data'!C479:E479, 1), B484:D484, B484:D484, 0)&gt;0, SMALL('Raw Data'!C479:E479, 1), 0), 0)</f>
        <v>0</v>
      </c>
      <c r="T484">
        <f>IF(ISNUMBER('Raw Data'!C479), IF(_xlfn.XLOOKUP(SMALL('Raw Data'!C479:E479, 2), B484:D484, B484:D484, 0)&gt;0, SMALL('Raw Data'!C479:E479, 2), 0), 0)</f>
        <v>0</v>
      </c>
      <c r="U484">
        <f>IF(ISNUMBER('Raw Data'!C479), IF(_xlfn.XLOOKUP(SMALL('Raw Data'!C479:E479, 3), B484:D484, B484:D484, 0)&gt;0, SMALL('Raw Data'!C479:E479, 3), 0), 0)</f>
        <v>0</v>
      </c>
      <c r="V484">
        <f>IF(AND('Raw Data'!C479&lt;'Raw Data'!E479,'Raw Data'!O479&gt;'Raw Data'!P479),'Raw Data'!C479,IF(AND('Raw Data'!E479&lt;'Raw Data'!C479,'Raw Data'!P479&gt;'Raw Data'!O479),'Raw Data'!E479,0))</f>
        <v>0</v>
      </c>
      <c r="W484">
        <f>IF(AND('Raw Data'!C479&gt;'Raw Data'!E479,'Raw Data'!O479&gt;'Raw Data'!P479),'Raw Data'!C479,IF(AND('Raw Data'!E479&gt;'Raw Data'!C479,'Raw Data'!P479&gt;'Raw Data'!O479),'Raw Data'!E479,0))</f>
        <v>0</v>
      </c>
      <c r="X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Y484">
        <f>IF(AND('Raw Data'!D479&gt;4,'Raw Data'!O479&lt;'Raw Data'!P479),'Raw Data'!K479,IF(AND('Raw Data'!D479&gt;4,'Raw Data'!O479='Raw Data'!P479),0,IF('Raw Data'!O479='Raw Data'!P479,'Raw Data'!D479,0)))</f>
        <v>0</v>
      </c>
      <c r="Z484">
        <f>IF(AND('Raw Data'!D479&lt;4, 'Raw Data'!O479='Raw Data'!P479), 'Raw Data'!D479, 0)</f>
        <v>0</v>
      </c>
      <c r="AA484">
        <f t="shared" si="29"/>
        <v>0</v>
      </c>
      <c r="AB484">
        <f t="shared" si="30"/>
        <v>0</v>
      </c>
      <c r="AC484">
        <f t="shared" si="31"/>
        <v>0</v>
      </c>
    </row>
    <row r="485" spans="1:29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 'Raw Data'!O480&gt;'Raw Data'!P480), 'Raw Data'!C480, 0)</f>
        <v>0</v>
      </c>
      <c r="O485" t="b">
        <f>'Raw Data'!C480&lt;'Raw Data'!E480</f>
        <v>0</v>
      </c>
      <c r="P485">
        <f>IF(AND('Raw Data'!C480&gt;'Raw Data'!E480, 'Raw Data'!O480&gt;'Raw Data'!P480), 'Raw Data'!C480, 0)</f>
        <v>0</v>
      </c>
      <c r="Q485">
        <f>IF(AND('Raw Data'!C480&gt;'Raw Data'!E480, 'Raw Data'!O480&lt;'Raw Data'!P480), 'Raw Data'!E480, 0)</f>
        <v>0</v>
      </c>
      <c r="R485">
        <f>IF(AND('Raw Data'!C480&lt;'Raw Data'!E480, 'Raw Data'!O480&lt;'Raw Data'!P480), 'Raw Data'!E480, 0)</f>
        <v>0</v>
      </c>
      <c r="S485">
        <f>IF(ISNUMBER('Raw Data'!C480), IF(_xlfn.XLOOKUP(SMALL('Raw Data'!C480:E480, 1), B485:D485, B485:D485, 0)&gt;0, SMALL('Raw Data'!C480:E480, 1), 0), 0)</f>
        <v>0</v>
      </c>
      <c r="T485">
        <f>IF(ISNUMBER('Raw Data'!C480), IF(_xlfn.XLOOKUP(SMALL('Raw Data'!C480:E480, 2), B485:D485, B485:D485, 0)&gt;0, SMALL('Raw Data'!C480:E480, 2), 0), 0)</f>
        <v>0</v>
      </c>
      <c r="U485">
        <f>IF(ISNUMBER('Raw Data'!C480), IF(_xlfn.XLOOKUP(SMALL('Raw Data'!C480:E480, 3), B485:D485, B485:D485, 0)&gt;0, SMALL('Raw Data'!C480:E480, 3), 0), 0)</f>
        <v>0</v>
      </c>
      <c r="V485">
        <f>IF(AND('Raw Data'!C480&lt;'Raw Data'!E480,'Raw Data'!O480&gt;'Raw Data'!P480),'Raw Data'!C480,IF(AND('Raw Data'!E480&lt;'Raw Data'!C480,'Raw Data'!P480&gt;'Raw Data'!O480),'Raw Data'!E480,0))</f>
        <v>0</v>
      </c>
      <c r="W485">
        <f>IF(AND('Raw Data'!C480&gt;'Raw Data'!E480,'Raw Data'!O480&gt;'Raw Data'!P480),'Raw Data'!C480,IF(AND('Raw Data'!E480&gt;'Raw Data'!C480,'Raw Data'!P480&gt;'Raw Data'!O480),'Raw Data'!E480,0))</f>
        <v>0</v>
      </c>
      <c r="X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Y485">
        <f>IF(AND('Raw Data'!D480&gt;4,'Raw Data'!O480&lt;'Raw Data'!P480),'Raw Data'!K480,IF(AND('Raw Data'!D480&gt;4,'Raw Data'!O480='Raw Data'!P480),0,IF('Raw Data'!O480='Raw Data'!P480,'Raw Data'!D480,0)))</f>
        <v>0</v>
      </c>
      <c r="Z485">
        <f>IF(AND('Raw Data'!D480&lt;4, 'Raw Data'!O480='Raw Data'!P480), 'Raw Data'!D480, 0)</f>
        <v>0</v>
      </c>
      <c r="AA485">
        <f t="shared" si="29"/>
        <v>0</v>
      </c>
      <c r="AB485">
        <f t="shared" si="30"/>
        <v>0</v>
      </c>
      <c r="AC485">
        <f t="shared" si="31"/>
        <v>0</v>
      </c>
    </row>
    <row r="486" spans="1:29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 'Raw Data'!O481&gt;'Raw Data'!P481), 'Raw Data'!C481, 0)</f>
        <v>0</v>
      </c>
      <c r="O486" t="b">
        <f>'Raw Data'!C481&lt;'Raw Data'!E481</f>
        <v>0</v>
      </c>
      <c r="P486">
        <f>IF(AND('Raw Data'!C481&gt;'Raw Data'!E481, 'Raw Data'!O481&gt;'Raw Data'!P481), 'Raw Data'!C481, 0)</f>
        <v>0</v>
      </c>
      <c r="Q486">
        <f>IF(AND('Raw Data'!C481&gt;'Raw Data'!E481, 'Raw Data'!O481&lt;'Raw Data'!P481), 'Raw Data'!E481, 0)</f>
        <v>0</v>
      </c>
      <c r="R486">
        <f>IF(AND('Raw Data'!C481&lt;'Raw Data'!E481, 'Raw Data'!O481&lt;'Raw Data'!P481), 'Raw Data'!E481, 0)</f>
        <v>0</v>
      </c>
      <c r="S486">
        <f>IF(ISNUMBER('Raw Data'!C481), IF(_xlfn.XLOOKUP(SMALL('Raw Data'!C481:E481, 1), B486:D486, B486:D486, 0)&gt;0, SMALL('Raw Data'!C481:E481, 1), 0), 0)</f>
        <v>0</v>
      </c>
      <c r="T486">
        <f>IF(ISNUMBER('Raw Data'!C481), IF(_xlfn.XLOOKUP(SMALL('Raw Data'!C481:E481, 2), B486:D486, B486:D486, 0)&gt;0, SMALL('Raw Data'!C481:E481, 2), 0), 0)</f>
        <v>0</v>
      </c>
      <c r="U486">
        <f>IF(ISNUMBER('Raw Data'!C481), IF(_xlfn.XLOOKUP(SMALL('Raw Data'!C481:E481, 3), B486:D486, B486:D486, 0)&gt;0, SMALL('Raw Data'!C481:E481, 3), 0), 0)</f>
        <v>0</v>
      </c>
      <c r="V486">
        <f>IF(AND('Raw Data'!C481&lt;'Raw Data'!E481,'Raw Data'!O481&gt;'Raw Data'!P481),'Raw Data'!C481,IF(AND('Raw Data'!E481&lt;'Raw Data'!C481,'Raw Data'!P481&gt;'Raw Data'!O481),'Raw Data'!E481,0))</f>
        <v>0</v>
      </c>
      <c r="W486">
        <f>IF(AND('Raw Data'!C481&gt;'Raw Data'!E481,'Raw Data'!O481&gt;'Raw Data'!P481),'Raw Data'!C481,IF(AND('Raw Data'!E481&gt;'Raw Data'!C481,'Raw Data'!P481&gt;'Raw Data'!O481),'Raw Data'!E481,0))</f>
        <v>0</v>
      </c>
      <c r="X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Y486">
        <f>IF(AND('Raw Data'!D481&gt;4,'Raw Data'!O481&lt;'Raw Data'!P481),'Raw Data'!K481,IF(AND('Raw Data'!D481&gt;4,'Raw Data'!O481='Raw Data'!P481),0,IF('Raw Data'!O481='Raw Data'!P481,'Raw Data'!D481,0)))</f>
        <v>0</v>
      </c>
      <c r="Z486">
        <f>IF(AND('Raw Data'!D481&lt;4, 'Raw Data'!O481='Raw Data'!P481), 'Raw Data'!D481, 0)</f>
        <v>0</v>
      </c>
      <c r="AA486">
        <f t="shared" si="29"/>
        <v>0</v>
      </c>
      <c r="AB486">
        <f t="shared" si="30"/>
        <v>0</v>
      </c>
      <c r="AC486">
        <f t="shared" si="31"/>
        <v>0</v>
      </c>
    </row>
    <row r="487" spans="1:29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 'Raw Data'!O482&gt;'Raw Data'!P482), 'Raw Data'!C482, 0)</f>
        <v>0</v>
      </c>
      <c r="O487" t="b">
        <f>'Raw Data'!C482&lt;'Raw Data'!E482</f>
        <v>0</v>
      </c>
      <c r="P487">
        <f>IF(AND('Raw Data'!C482&gt;'Raw Data'!E482, 'Raw Data'!O482&gt;'Raw Data'!P482), 'Raw Data'!C482, 0)</f>
        <v>0</v>
      </c>
      <c r="Q487">
        <f>IF(AND('Raw Data'!C482&gt;'Raw Data'!E482, 'Raw Data'!O482&lt;'Raw Data'!P482), 'Raw Data'!E482, 0)</f>
        <v>0</v>
      </c>
      <c r="R487">
        <f>IF(AND('Raw Data'!C482&lt;'Raw Data'!E482, 'Raw Data'!O482&lt;'Raw Data'!P482), 'Raw Data'!E482, 0)</f>
        <v>0</v>
      </c>
      <c r="S487">
        <f>IF(ISNUMBER('Raw Data'!C482), IF(_xlfn.XLOOKUP(SMALL('Raw Data'!C482:E482, 1), B487:D487, B487:D487, 0)&gt;0, SMALL('Raw Data'!C482:E482, 1), 0), 0)</f>
        <v>0</v>
      </c>
      <c r="T487">
        <f>IF(ISNUMBER('Raw Data'!C482), IF(_xlfn.XLOOKUP(SMALL('Raw Data'!C482:E482, 2), B487:D487, B487:D487, 0)&gt;0, SMALL('Raw Data'!C482:E482, 2), 0), 0)</f>
        <v>0</v>
      </c>
      <c r="U487">
        <f>IF(ISNUMBER('Raw Data'!C482), IF(_xlfn.XLOOKUP(SMALL('Raw Data'!C482:E482, 3), B487:D487, B487:D487, 0)&gt;0, SMALL('Raw Data'!C482:E482, 3), 0), 0)</f>
        <v>0</v>
      </c>
      <c r="V487">
        <f>IF(AND('Raw Data'!C482&lt;'Raw Data'!E482,'Raw Data'!O482&gt;'Raw Data'!P482),'Raw Data'!C482,IF(AND('Raw Data'!E482&lt;'Raw Data'!C482,'Raw Data'!P482&gt;'Raw Data'!O482),'Raw Data'!E482,0))</f>
        <v>0</v>
      </c>
      <c r="W487">
        <f>IF(AND('Raw Data'!C482&gt;'Raw Data'!E482,'Raw Data'!O482&gt;'Raw Data'!P482),'Raw Data'!C482,IF(AND('Raw Data'!E482&gt;'Raw Data'!C482,'Raw Data'!P482&gt;'Raw Data'!O482),'Raw Data'!E482,0))</f>
        <v>0</v>
      </c>
      <c r="X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Y487">
        <f>IF(AND('Raw Data'!D482&gt;4,'Raw Data'!O482&lt;'Raw Data'!P482),'Raw Data'!K482,IF(AND('Raw Data'!D482&gt;4,'Raw Data'!O482='Raw Data'!P482),0,IF('Raw Data'!O482='Raw Data'!P482,'Raw Data'!D482,0)))</f>
        <v>0</v>
      </c>
      <c r="Z487">
        <f>IF(AND('Raw Data'!D482&lt;4, 'Raw Data'!O482='Raw Data'!P482), 'Raw Data'!D482, 0)</f>
        <v>0</v>
      </c>
      <c r="AA487">
        <f t="shared" si="29"/>
        <v>0</v>
      </c>
      <c r="AB487">
        <f t="shared" si="30"/>
        <v>0</v>
      </c>
      <c r="AC487">
        <f t="shared" si="31"/>
        <v>0</v>
      </c>
    </row>
    <row r="488" spans="1:29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 'Raw Data'!O483&gt;'Raw Data'!P483), 'Raw Data'!C483, 0)</f>
        <v>0</v>
      </c>
      <c r="O488" t="b">
        <f>'Raw Data'!C483&lt;'Raw Data'!E483</f>
        <v>0</v>
      </c>
      <c r="P488">
        <f>IF(AND('Raw Data'!C483&gt;'Raw Data'!E483, 'Raw Data'!O483&gt;'Raw Data'!P483), 'Raw Data'!C483, 0)</f>
        <v>0</v>
      </c>
      <c r="Q488">
        <f>IF(AND('Raw Data'!C483&gt;'Raw Data'!E483, 'Raw Data'!O483&lt;'Raw Data'!P483), 'Raw Data'!E483, 0)</f>
        <v>0</v>
      </c>
      <c r="R488">
        <f>IF(AND('Raw Data'!C483&lt;'Raw Data'!E483, 'Raw Data'!O483&lt;'Raw Data'!P483), 'Raw Data'!E483, 0)</f>
        <v>0</v>
      </c>
      <c r="S488">
        <f>IF(ISNUMBER('Raw Data'!C483), IF(_xlfn.XLOOKUP(SMALL('Raw Data'!C483:E483, 1), B488:D488, B488:D488, 0)&gt;0, SMALL('Raw Data'!C483:E483, 1), 0), 0)</f>
        <v>0</v>
      </c>
      <c r="T488">
        <f>IF(ISNUMBER('Raw Data'!C483), IF(_xlfn.XLOOKUP(SMALL('Raw Data'!C483:E483, 2), B488:D488, B488:D488, 0)&gt;0, SMALL('Raw Data'!C483:E483, 2), 0), 0)</f>
        <v>0</v>
      </c>
      <c r="U488">
        <f>IF(ISNUMBER('Raw Data'!C483), IF(_xlfn.XLOOKUP(SMALL('Raw Data'!C483:E483, 3), B488:D488, B488:D488, 0)&gt;0, SMALL('Raw Data'!C483:E483, 3), 0), 0)</f>
        <v>0</v>
      </c>
      <c r="V488">
        <f>IF(AND('Raw Data'!C483&lt;'Raw Data'!E483,'Raw Data'!O483&gt;'Raw Data'!P483),'Raw Data'!C483,IF(AND('Raw Data'!E483&lt;'Raw Data'!C483,'Raw Data'!P483&gt;'Raw Data'!O483),'Raw Data'!E483,0))</f>
        <v>0</v>
      </c>
      <c r="W488">
        <f>IF(AND('Raw Data'!C483&gt;'Raw Data'!E483,'Raw Data'!O483&gt;'Raw Data'!P483),'Raw Data'!C483,IF(AND('Raw Data'!E483&gt;'Raw Data'!C483,'Raw Data'!P483&gt;'Raw Data'!O483),'Raw Data'!E483,0))</f>
        <v>0</v>
      </c>
      <c r="X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Y488">
        <f>IF(AND('Raw Data'!D483&gt;4,'Raw Data'!O483&lt;'Raw Data'!P483),'Raw Data'!K483,IF(AND('Raw Data'!D483&gt;4,'Raw Data'!O483='Raw Data'!P483),0,IF('Raw Data'!O483='Raw Data'!P483,'Raw Data'!D483,0)))</f>
        <v>0</v>
      </c>
      <c r="Z488">
        <f>IF(AND('Raw Data'!D483&lt;4, 'Raw Data'!O483='Raw Data'!P483), 'Raw Data'!D483, 0)</f>
        <v>0</v>
      </c>
      <c r="AA488">
        <f t="shared" si="29"/>
        <v>0</v>
      </c>
      <c r="AB488">
        <f t="shared" si="30"/>
        <v>0</v>
      </c>
      <c r="AC488">
        <f t="shared" si="31"/>
        <v>0</v>
      </c>
    </row>
    <row r="489" spans="1:29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 'Raw Data'!O484&gt;'Raw Data'!P484), 'Raw Data'!C484, 0)</f>
        <v>0</v>
      </c>
      <c r="O489" t="b">
        <f>'Raw Data'!C484&lt;'Raw Data'!E484</f>
        <v>0</v>
      </c>
      <c r="P489">
        <f>IF(AND('Raw Data'!C484&gt;'Raw Data'!E484, 'Raw Data'!O484&gt;'Raw Data'!P484), 'Raw Data'!C484, 0)</f>
        <v>0</v>
      </c>
      <c r="Q489">
        <f>IF(AND('Raw Data'!C484&gt;'Raw Data'!E484, 'Raw Data'!O484&lt;'Raw Data'!P484), 'Raw Data'!E484, 0)</f>
        <v>0</v>
      </c>
      <c r="R489">
        <f>IF(AND('Raw Data'!C484&lt;'Raw Data'!E484, 'Raw Data'!O484&lt;'Raw Data'!P484), 'Raw Data'!E484, 0)</f>
        <v>0</v>
      </c>
      <c r="S489">
        <f>IF(ISNUMBER('Raw Data'!C484), IF(_xlfn.XLOOKUP(SMALL('Raw Data'!C484:E484, 1), B489:D489, B489:D489, 0)&gt;0, SMALL('Raw Data'!C484:E484, 1), 0), 0)</f>
        <v>0</v>
      </c>
      <c r="T489">
        <f>IF(ISNUMBER('Raw Data'!C484), IF(_xlfn.XLOOKUP(SMALL('Raw Data'!C484:E484, 2), B489:D489, B489:D489, 0)&gt;0, SMALL('Raw Data'!C484:E484, 2), 0), 0)</f>
        <v>0</v>
      </c>
      <c r="U489">
        <f>IF(ISNUMBER('Raw Data'!C484), IF(_xlfn.XLOOKUP(SMALL('Raw Data'!C484:E484, 3), B489:D489, B489:D489, 0)&gt;0, SMALL('Raw Data'!C484:E484, 3), 0), 0)</f>
        <v>0</v>
      </c>
      <c r="V489">
        <f>IF(AND('Raw Data'!C484&lt;'Raw Data'!E484,'Raw Data'!O484&gt;'Raw Data'!P484),'Raw Data'!C484,IF(AND('Raw Data'!E484&lt;'Raw Data'!C484,'Raw Data'!P484&gt;'Raw Data'!O484),'Raw Data'!E484,0))</f>
        <v>0</v>
      </c>
      <c r="W489">
        <f>IF(AND('Raw Data'!C484&gt;'Raw Data'!E484,'Raw Data'!O484&gt;'Raw Data'!P484),'Raw Data'!C484,IF(AND('Raw Data'!E484&gt;'Raw Data'!C484,'Raw Data'!P484&gt;'Raw Data'!O484),'Raw Data'!E484,0))</f>
        <v>0</v>
      </c>
      <c r="X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Y489">
        <f>IF(AND('Raw Data'!D484&gt;4,'Raw Data'!O484&lt;'Raw Data'!P484),'Raw Data'!K484,IF(AND('Raw Data'!D484&gt;4,'Raw Data'!O484='Raw Data'!P484),0,IF('Raw Data'!O484='Raw Data'!P484,'Raw Data'!D484,0)))</f>
        <v>0</v>
      </c>
      <c r="Z489">
        <f>IF(AND('Raw Data'!D484&lt;4, 'Raw Data'!O484='Raw Data'!P484), 'Raw Data'!D484, 0)</f>
        <v>0</v>
      </c>
      <c r="AA489">
        <f t="shared" si="29"/>
        <v>0</v>
      </c>
      <c r="AB489">
        <f t="shared" si="30"/>
        <v>0</v>
      </c>
      <c r="AC489">
        <f t="shared" si="31"/>
        <v>0</v>
      </c>
    </row>
    <row r="490" spans="1:29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 'Raw Data'!O485&gt;'Raw Data'!P485), 'Raw Data'!C485, 0)</f>
        <v>0</v>
      </c>
      <c r="O490" t="b">
        <f>'Raw Data'!C485&lt;'Raw Data'!E485</f>
        <v>0</v>
      </c>
      <c r="P490">
        <f>IF(AND('Raw Data'!C485&gt;'Raw Data'!E485, 'Raw Data'!O485&gt;'Raw Data'!P485), 'Raw Data'!C485, 0)</f>
        <v>0</v>
      </c>
      <c r="Q490">
        <f>IF(AND('Raw Data'!C485&gt;'Raw Data'!E485, 'Raw Data'!O485&lt;'Raw Data'!P485), 'Raw Data'!E485, 0)</f>
        <v>0</v>
      </c>
      <c r="R490">
        <f>IF(AND('Raw Data'!C485&lt;'Raw Data'!E485, 'Raw Data'!O485&lt;'Raw Data'!P485), 'Raw Data'!E485, 0)</f>
        <v>0</v>
      </c>
      <c r="S490">
        <f>IF(ISNUMBER('Raw Data'!C485), IF(_xlfn.XLOOKUP(SMALL('Raw Data'!C485:E485, 1), B490:D490, B490:D490, 0)&gt;0, SMALL('Raw Data'!C485:E485, 1), 0), 0)</f>
        <v>0</v>
      </c>
      <c r="T490">
        <f>IF(ISNUMBER('Raw Data'!C485), IF(_xlfn.XLOOKUP(SMALL('Raw Data'!C485:E485, 2), B490:D490, B490:D490, 0)&gt;0, SMALL('Raw Data'!C485:E485, 2), 0), 0)</f>
        <v>0</v>
      </c>
      <c r="U490">
        <f>IF(ISNUMBER('Raw Data'!C485), IF(_xlfn.XLOOKUP(SMALL('Raw Data'!C485:E485, 3), B490:D490, B490:D490, 0)&gt;0, SMALL('Raw Data'!C485:E485, 3), 0), 0)</f>
        <v>0</v>
      </c>
      <c r="V490">
        <f>IF(AND('Raw Data'!C485&lt;'Raw Data'!E485,'Raw Data'!O485&gt;'Raw Data'!P485),'Raw Data'!C485,IF(AND('Raw Data'!E485&lt;'Raw Data'!C485,'Raw Data'!P485&gt;'Raw Data'!O485),'Raw Data'!E485,0))</f>
        <v>0</v>
      </c>
      <c r="W490">
        <f>IF(AND('Raw Data'!C485&gt;'Raw Data'!E485,'Raw Data'!O485&gt;'Raw Data'!P485),'Raw Data'!C485,IF(AND('Raw Data'!E485&gt;'Raw Data'!C485,'Raw Data'!P485&gt;'Raw Data'!O485),'Raw Data'!E485,0))</f>
        <v>0</v>
      </c>
      <c r="X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Y490">
        <f>IF(AND('Raw Data'!D485&gt;4,'Raw Data'!O485&lt;'Raw Data'!P485),'Raw Data'!K485,IF(AND('Raw Data'!D485&gt;4,'Raw Data'!O485='Raw Data'!P485),0,IF('Raw Data'!O485='Raw Data'!P485,'Raw Data'!D485,0)))</f>
        <v>0</v>
      </c>
      <c r="Z490">
        <f>IF(AND('Raw Data'!D485&lt;4, 'Raw Data'!O485='Raw Data'!P485), 'Raw Data'!D485, 0)</f>
        <v>0</v>
      </c>
      <c r="AA490">
        <f t="shared" si="29"/>
        <v>0</v>
      </c>
      <c r="AB490">
        <f t="shared" si="30"/>
        <v>0</v>
      </c>
      <c r="AC490">
        <f t="shared" si="31"/>
        <v>0</v>
      </c>
    </row>
    <row r="491" spans="1:29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 'Raw Data'!O486&gt;'Raw Data'!P486), 'Raw Data'!C486, 0)</f>
        <v>0</v>
      </c>
      <c r="O491" t="b">
        <f>'Raw Data'!C486&lt;'Raw Data'!E486</f>
        <v>0</v>
      </c>
      <c r="P491">
        <f>IF(AND('Raw Data'!C486&gt;'Raw Data'!E486, 'Raw Data'!O486&gt;'Raw Data'!P486), 'Raw Data'!C486, 0)</f>
        <v>0</v>
      </c>
      <c r="Q491">
        <f>IF(AND('Raw Data'!C486&gt;'Raw Data'!E486, 'Raw Data'!O486&lt;'Raw Data'!P486), 'Raw Data'!E486, 0)</f>
        <v>0</v>
      </c>
      <c r="R491">
        <f>IF(AND('Raw Data'!C486&lt;'Raw Data'!E486, 'Raw Data'!O486&lt;'Raw Data'!P486), 'Raw Data'!E486, 0)</f>
        <v>0</v>
      </c>
      <c r="S491">
        <f>IF(ISNUMBER('Raw Data'!C486), IF(_xlfn.XLOOKUP(SMALL('Raw Data'!C486:E486, 1), B491:D491, B491:D491, 0)&gt;0, SMALL('Raw Data'!C486:E486, 1), 0), 0)</f>
        <v>0</v>
      </c>
      <c r="T491">
        <f>IF(ISNUMBER('Raw Data'!C486), IF(_xlfn.XLOOKUP(SMALL('Raw Data'!C486:E486, 2), B491:D491, B491:D491, 0)&gt;0, SMALL('Raw Data'!C486:E486, 2), 0), 0)</f>
        <v>0</v>
      </c>
      <c r="U491">
        <f>IF(ISNUMBER('Raw Data'!C486), IF(_xlfn.XLOOKUP(SMALL('Raw Data'!C486:E486, 3), B491:D491, B491:D491, 0)&gt;0, SMALL('Raw Data'!C486:E486, 3), 0), 0)</f>
        <v>0</v>
      </c>
      <c r="V491">
        <f>IF(AND('Raw Data'!C486&lt;'Raw Data'!E486,'Raw Data'!O486&gt;'Raw Data'!P486),'Raw Data'!C486,IF(AND('Raw Data'!E486&lt;'Raw Data'!C486,'Raw Data'!P486&gt;'Raw Data'!O486),'Raw Data'!E486,0))</f>
        <v>0</v>
      </c>
      <c r="W491">
        <f>IF(AND('Raw Data'!C486&gt;'Raw Data'!E486,'Raw Data'!O486&gt;'Raw Data'!P486),'Raw Data'!C486,IF(AND('Raw Data'!E486&gt;'Raw Data'!C486,'Raw Data'!P486&gt;'Raw Data'!O486),'Raw Data'!E486,0))</f>
        <v>0</v>
      </c>
      <c r="X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Y491">
        <f>IF(AND('Raw Data'!D486&gt;4,'Raw Data'!O486&lt;'Raw Data'!P486),'Raw Data'!K486,IF(AND('Raw Data'!D486&gt;4,'Raw Data'!O486='Raw Data'!P486),0,IF('Raw Data'!O486='Raw Data'!P486,'Raw Data'!D486,0)))</f>
        <v>0</v>
      </c>
      <c r="Z491">
        <f>IF(AND('Raw Data'!D486&lt;4, 'Raw Data'!O486='Raw Data'!P486), 'Raw Data'!D486, 0)</f>
        <v>0</v>
      </c>
      <c r="AA491">
        <f t="shared" si="29"/>
        <v>0</v>
      </c>
      <c r="AB491">
        <f t="shared" si="30"/>
        <v>0</v>
      </c>
      <c r="AC491">
        <f t="shared" si="31"/>
        <v>0</v>
      </c>
    </row>
    <row r="492" spans="1:29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 'Raw Data'!O487&gt;'Raw Data'!P487), 'Raw Data'!C487, 0)</f>
        <v>0</v>
      </c>
      <c r="O492" t="b">
        <f>'Raw Data'!C487&lt;'Raw Data'!E487</f>
        <v>0</v>
      </c>
      <c r="P492">
        <f>IF(AND('Raw Data'!C487&gt;'Raw Data'!E487, 'Raw Data'!O487&gt;'Raw Data'!P487), 'Raw Data'!C487, 0)</f>
        <v>0</v>
      </c>
      <c r="Q492">
        <f>IF(AND('Raw Data'!C487&gt;'Raw Data'!E487, 'Raw Data'!O487&lt;'Raw Data'!P487), 'Raw Data'!E487, 0)</f>
        <v>0</v>
      </c>
      <c r="R492">
        <f>IF(AND('Raw Data'!C487&lt;'Raw Data'!E487, 'Raw Data'!O487&lt;'Raw Data'!P487), 'Raw Data'!E487, 0)</f>
        <v>0</v>
      </c>
      <c r="S492">
        <f>IF(ISNUMBER('Raw Data'!C487), IF(_xlfn.XLOOKUP(SMALL('Raw Data'!C487:E487, 1), B492:D492, B492:D492, 0)&gt;0, SMALL('Raw Data'!C487:E487, 1), 0), 0)</f>
        <v>0</v>
      </c>
      <c r="T492">
        <f>IF(ISNUMBER('Raw Data'!C487), IF(_xlfn.XLOOKUP(SMALL('Raw Data'!C487:E487, 2), B492:D492, B492:D492, 0)&gt;0, SMALL('Raw Data'!C487:E487, 2), 0), 0)</f>
        <v>0</v>
      </c>
      <c r="U492">
        <f>IF(ISNUMBER('Raw Data'!C487), IF(_xlfn.XLOOKUP(SMALL('Raw Data'!C487:E487, 3), B492:D492, B492:D492, 0)&gt;0, SMALL('Raw Data'!C487:E487, 3), 0), 0)</f>
        <v>0</v>
      </c>
      <c r="V492">
        <f>IF(AND('Raw Data'!C487&lt;'Raw Data'!E487,'Raw Data'!O487&gt;'Raw Data'!P487),'Raw Data'!C487,IF(AND('Raw Data'!E487&lt;'Raw Data'!C487,'Raw Data'!P487&gt;'Raw Data'!O487),'Raw Data'!E487,0))</f>
        <v>0</v>
      </c>
      <c r="W492">
        <f>IF(AND('Raw Data'!C487&gt;'Raw Data'!E487,'Raw Data'!O487&gt;'Raw Data'!P487),'Raw Data'!C487,IF(AND('Raw Data'!E487&gt;'Raw Data'!C487,'Raw Data'!P487&gt;'Raw Data'!O487),'Raw Data'!E487,0))</f>
        <v>0</v>
      </c>
      <c r="X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Y492">
        <f>IF(AND('Raw Data'!D487&gt;4,'Raw Data'!O487&lt;'Raw Data'!P487),'Raw Data'!K487,IF(AND('Raw Data'!D487&gt;4,'Raw Data'!O487='Raw Data'!P487),0,IF('Raw Data'!O487='Raw Data'!P487,'Raw Data'!D487,0)))</f>
        <v>0</v>
      </c>
      <c r="Z492">
        <f>IF(AND('Raw Data'!D487&lt;4, 'Raw Data'!O487='Raw Data'!P487), 'Raw Data'!D487, 0)</f>
        <v>0</v>
      </c>
      <c r="AA492">
        <f t="shared" si="29"/>
        <v>0</v>
      </c>
      <c r="AB492">
        <f t="shared" si="30"/>
        <v>0</v>
      </c>
      <c r="AC492">
        <f t="shared" si="31"/>
        <v>0</v>
      </c>
    </row>
    <row r="493" spans="1:29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 'Raw Data'!O488&gt;'Raw Data'!P488), 'Raw Data'!C488, 0)</f>
        <v>0</v>
      </c>
      <c r="O493" t="b">
        <f>'Raw Data'!C488&lt;'Raw Data'!E488</f>
        <v>0</v>
      </c>
      <c r="P493">
        <f>IF(AND('Raw Data'!C488&gt;'Raw Data'!E488, 'Raw Data'!O488&gt;'Raw Data'!P488), 'Raw Data'!C488, 0)</f>
        <v>0</v>
      </c>
      <c r="Q493">
        <f>IF(AND('Raw Data'!C488&gt;'Raw Data'!E488, 'Raw Data'!O488&lt;'Raw Data'!P488), 'Raw Data'!E488, 0)</f>
        <v>0</v>
      </c>
      <c r="R493">
        <f>IF(AND('Raw Data'!C488&lt;'Raw Data'!E488, 'Raw Data'!O488&lt;'Raw Data'!P488), 'Raw Data'!E488, 0)</f>
        <v>0</v>
      </c>
      <c r="S493">
        <f>IF(ISNUMBER('Raw Data'!C488), IF(_xlfn.XLOOKUP(SMALL('Raw Data'!C488:E488, 1), B493:D493, B493:D493, 0)&gt;0, SMALL('Raw Data'!C488:E488, 1), 0), 0)</f>
        <v>0</v>
      </c>
      <c r="T493">
        <f>IF(ISNUMBER('Raw Data'!C488), IF(_xlfn.XLOOKUP(SMALL('Raw Data'!C488:E488, 2), B493:D493, B493:D493, 0)&gt;0, SMALL('Raw Data'!C488:E488, 2), 0), 0)</f>
        <v>0</v>
      </c>
      <c r="U493">
        <f>IF(ISNUMBER('Raw Data'!C488), IF(_xlfn.XLOOKUP(SMALL('Raw Data'!C488:E488, 3), B493:D493, B493:D493, 0)&gt;0, SMALL('Raw Data'!C488:E488, 3), 0), 0)</f>
        <v>0</v>
      </c>
      <c r="V493">
        <f>IF(AND('Raw Data'!C488&lt;'Raw Data'!E488,'Raw Data'!O488&gt;'Raw Data'!P488),'Raw Data'!C488,IF(AND('Raw Data'!E488&lt;'Raw Data'!C488,'Raw Data'!P488&gt;'Raw Data'!O488),'Raw Data'!E488,0))</f>
        <v>0</v>
      </c>
      <c r="W493">
        <f>IF(AND('Raw Data'!C488&gt;'Raw Data'!E488,'Raw Data'!O488&gt;'Raw Data'!P488),'Raw Data'!C488,IF(AND('Raw Data'!E488&gt;'Raw Data'!C488,'Raw Data'!P488&gt;'Raw Data'!O488),'Raw Data'!E488,0))</f>
        <v>0</v>
      </c>
      <c r="X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Y493">
        <f>IF(AND('Raw Data'!D488&gt;4,'Raw Data'!O488&lt;'Raw Data'!P488),'Raw Data'!K488,IF(AND('Raw Data'!D488&gt;4,'Raw Data'!O488='Raw Data'!P488),0,IF('Raw Data'!O488='Raw Data'!P488,'Raw Data'!D488,0)))</f>
        <v>0</v>
      </c>
      <c r="Z493">
        <f>IF(AND('Raw Data'!D488&lt;4, 'Raw Data'!O488='Raw Data'!P488), 'Raw Data'!D488, 0)</f>
        <v>0</v>
      </c>
      <c r="AA493">
        <f t="shared" si="29"/>
        <v>0</v>
      </c>
      <c r="AB493">
        <f t="shared" si="30"/>
        <v>0</v>
      </c>
      <c r="AC493">
        <f t="shared" si="31"/>
        <v>0</v>
      </c>
    </row>
    <row r="494" spans="1:29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 'Raw Data'!O489&gt;'Raw Data'!P489), 'Raw Data'!C489, 0)</f>
        <v>0</v>
      </c>
      <c r="O494" t="b">
        <f>'Raw Data'!C489&lt;'Raw Data'!E489</f>
        <v>0</v>
      </c>
      <c r="P494">
        <f>IF(AND('Raw Data'!C489&gt;'Raw Data'!E489, 'Raw Data'!O489&gt;'Raw Data'!P489), 'Raw Data'!C489, 0)</f>
        <v>0</v>
      </c>
      <c r="Q494">
        <f>IF(AND('Raw Data'!C489&gt;'Raw Data'!E489, 'Raw Data'!O489&lt;'Raw Data'!P489), 'Raw Data'!E489, 0)</f>
        <v>0</v>
      </c>
      <c r="R494">
        <f>IF(AND('Raw Data'!C489&lt;'Raw Data'!E489, 'Raw Data'!O489&lt;'Raw Data'!P489), 'Raw Data'!E489, 0)</f>
        <v>0</v>
      </c>
      <c r="S494">
        <f>IF(ISNUMBER('Raw Data'!C489), IF(_xlfn.XLOOKUP(SMALL('Raw Data'!C489:E489, 1), B494:D494, B494:D494, 0)&gt;0, SMALL('Raw Data'!C489:E489, 1), 0), 0)</f>
        <v>0</v>
      </c>
      <c r="T494">
        <f>IF(ISNUMBER('Raw Data'!C489), IF(_xlfn.XLOOKUP(SMALL('Raw Data'!C489:E489, 2), B494:D494, B494:D494, 0)&gt;0, SMALL('Raw Data'!C489:E489, 2), 0), 0)</f>
        <v>0</v>
      </c>
      <c r="U494">
        <f>IF(ISNUMBER('Raw Data'!C489), IF(_xlfn.XLOOKUP(SMALL('Raw Data'!C489:E489, 3), B494:D494, B494:D494, 0)&gt;0, SMALL('Raw Data'!C489:E489, 3), 0), 0)</f>
        <v>0</v>
      </c>
      <c r="V494">
        <f>IF(AND('Raw Data'!C489&lt;'Raw Data'!E489,'Raw Data'!O489&gt;'Raw Data'!P489),'Raw Data'!C489,IF(AND('Raw Data'!E489&lt;'Raw Data'!C489,'Raw Data'!P489&gt;'Raw Data'!O489),'Raw Data'!E489,0))</f>
        <v>0</v>
      </c>
      <c r="W494">
        <f>IF(AND('Raw Data'!C489&gt;'Raw Data'!E489,'Raw Data'!O489&gt;'Raw Data'!P489),'Raw Data'!C489,IF(AND('Raw Data'!E489&gt;'Raw Data'!C489,'Raw Data'!P489&gt;'Raw Data'!O489),'Raw Data'!E489,0))</f>
        <v>0</v>
      </c>
      <c r="X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Y494">
        <f>IF(AND('Raw Data'!D489&gt;4,'Raw Data'!O489&lt;'Raw Data'!P489),'Raw Data'!K489,IF(AND('Raw Data'!D489&gt;4,'Raw Data'!O489='Raw Data'!P489),0,IF('Raw Data'!O489='Raw Data'!P489,'Raw Data'!D489,0)))</f>
        <v>0</v>
      </c>
      <c r="Z494">
        <f>IF(AND('Raw Data'!D489&lt;4, 'Raw Data'!O489='Raw Data'!P489), 'Raw Data'!D489, 0)</f>
        <v>0</v>
      </c>
      <c r="AA494">
        <f t="shared" si="29"/>
        <v>0</v>
      </c>
      <c r="AB494">
        <f t="shared" si="30"/>
        <v>0</v>
      </c>
      <c r="AC494">
        <f t="shared" si="31"/>
        <v>0</v>
      </c>
    </row>
    <row r="495" spans="1:29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 'Raw Data'!O490&gt;'Raw Data'!P490), 'Raw Data'!C490, 0)</f>
        <v>0</v>
      </c>
      <c r="O495" t="b">
        <f>'Raw Data'!C490&lt;'Raw Data'!E490</f>
        <v>0</v>
      </c>
      <c r="P495">
        <f>IF(AND('Raw Data'!C490&gt;'Raw Data'!E490, 'Raw Data'!O490&gt;'Raw Data'!P490), 'Raw Data'!C490, 0)</f>
        <v>0</v>
      </c>
      <c r="Q495">
        <f>IF(AND('Raw Data'!C490&gt;'Raw Data'!E490, 'Raw Data'!O490&lt;'Raw Data'!P490), 'Raw Data'!E490, 0)</f>
        <v>0</v>
      </c>
      <c r="R495">
        <f>IF(AND('Raw Data'!C490&lt;'Raw Data'!E490, 'Raw Data'!O490&lt;'Raw Data'!P490), 'Raw Data'!E490, 0)</f>
        <v>0</v>
      </c>
      <c r="S495">
        <f>IF(ISNUMBER('Raw Data'!C490), IF(_xlfn.XLOOKUP(SMALL('Raw Data'!C490:E490, 1), B495:D495, B495:D495, 0)&gt;0, SMALL('Raw Data'!C490:E490, 1), 0), 0)</f>
        <v>0</v>
      </c>
      <c r="T495">
        <f>IF(ISNUMBER('Raw Data'!C490), IF(_xlfn.XLOOKUP(SMALL('Raw Data'!C490:E490, 2), B495:D495, B495:D495, 0)&gt;0, SMALL('Raw Data'!C490:E490, 2), 0), 0)</f>
        <v>0</v>
      </c>
      <c r="U495">
        <f>IF(ISNUMBER('Raw Data'!C490), IF(_xlfn.XLOOKUP(SMALL('Raw Data'!C490:E490, 3), B495:D495, B495:D495, 0)&gt;0, SMALL('Raw Data'!C490:E490, 3), 0), 0)</f>
        <v>0</v>
      </c>
      <c r="V495">
        <f>IF(AND('Raw Data'!C490&lt;'Raw Data'!E490,'Raw Data'!O490&gt;'Raw Data'!P490),'Raw Data'!C490,IF(AND('Raw Data'!E490&lt;'Raw Data'!C490,'Raw Data'!P490&gt;'Raw Data'!O490),'Raw Data'!E490,0))</f>
        <v>0</v>
      </c>
      <c r="W495">
        <f>IF(AND('Raw Data'!C490&gt;'Raw Data'!E490,'Raw Data'!O490&gt;'Raw Data'!P490),'Raw Data'!C490,IF(AND('Raw Data'!E490&gt;'Raw Data'!C490,'Raw Data'!P490&gt;'Raw Data'!O490),'Raw Data'!E490,0))</f>
        <v>0</v>
      </c>
      <c r="X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Y495">
        <f>IF(AND('Raw Data'!D490&gt;4,'Raw Data'!O490&lt;'Raw Data'!P490),'Raw Data'!K490,IF(AND('Raw Data'!D490&gt;4,'Raw Data'!O490='Raw Data'!P490),0,IF('Raw Data'!O490='Raw Data'!P490,'Raw Data'!D490,0)))</f>
        <v>0</v>
      </c>
      <c r="Z495">
        <f>IF(AND('Raw Data'!D490&lt;4, 'Raw Data'!O490='Raw Data'!P490), 'Raw Data'!D490, 0)</f>
        <v>0</v>
      </c>
      <c r="AA495">
        <f t="shared" si="29"/>
        <v>0</v>
      </c>
      <c r="AB495">
        <f t="shared" si="30"/>
        <v>0</v>
      </c>
      <c r="AC495">
        <f t="shared" si="31"/>
        <v>0</v>
      </c>
    </row>
    <row r="496" spans="1:29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 'Raw Data'!O491&gt;'Raw Data'!P491), 'Raw Data'!C491, 0)</f>
        <v>0</v>
      </c>
      <c r="O496" t="b">
        <f>'Raw Data'!C491&lt;'Raw Data'!E491</f>
        <v>0</v>
      </c>
      <c r="P496">
        <f>IF(AND('Raw Data'!C491&gt;'Raw Data'!E491, 'Raw Data'!O491&gt;'Raw Data'!P491), 'Raw Data'!C491, 0)</f>
        <v>0</v>
      </c>
      <c r="Q496">
        <f>IF(AND('Raw Data'!C491&gt;'Raw Data'!E491, 'Raw Data'!O491&lt;'Raw Data'!P491), 'Raw Data'!E491, 0)</f>
        <v>0</v>
      </c>
      <c r="R496">
        <f>IF(AND('Raw Data'!C491&lt;'Raw Data'!E491, 'Raw Data'!O491&lt;'Raw Data'!P491), 'Raw Data'!E491, 0)</f>
        <v>0</v>
      </c>
      <c r="S496">
        <f>IF(ISNUMBER('Raw Data'!C491), IF(_xlfn.XLOOKUP(SMALL('Raw Data'!C491:E491, 1), B496:D496, B496:D496, 0)&gt;0, SMALL('Raw Data'!C491:E491, 1), 0), 0)</f>
        <v>0</v>
      </c>
      <c r="T496">
        <f>IF(ISNUMBER('Raw Data'!C491), IF(_xlfn.XLOOKUP(SMALL('Raw Data'!C491:E491, 2), B496:D496, B496:D496, 0)&gt;0, SMALL('Raw Data'!C491:E491, 2), 0), 0)</f>
        <v>0</v>
      </c>
      <c r="U496">
        <f>IF(ISNUMBER('Raw Data'!C491), IF(_xlfn.XLOOKUP(SMALL('Raw Data'!C491:E491, 3), B496:D496, B496:D496, 0)&gt;0, SMALL('Raw Data'!C491:E491, 3), 0), 0)</f>
        <v>0</v>
      </c>
      <c r="V496">
        <f>IF(AND('Raw Data'!C491&lt;'Raw Data'!E491,'Raw Data'!O491&gt;'Raw Data'!P491),'Raw Data'!C491,IF(AND('Raw Data'!E491&lt;'Raw Data'!C491,'Raw Data'!P491&gt;'Raw Data'!O491),'Raw Data'!E491,0))</f>
        <v>0</v>
      </c>
      <c r="W496">
        <f>IF(AND('Raw Data'!C491&gt;'Raw Data'!E491,'Raw Data'!O491&gt;'Raw Data'!P491),'Raw Data'!C491,IF(AND('Raw Data'!E491&gt;'Raw Data'!C491,'Raw Data'!P491&gt;'Raw Data'!O491),'Raw Data'!E491,0))</f>
        <v>0</v>
      </c>
      <c r="X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Y496">
        <f>IF(AND('Raw Data'!D491&gt;4,'Raw Data'!O491&lt;'Raw Data'!P491),'Raw Data'!K491,IF(AND('Raw Data'!D491&gt;4,'Raw Data'!O491='Raw Data'!P491),0,IF('Raw Data'!O491='Raw Data'!P491,'Raw Data'!D491,0)))</f>
        <v>0</v>
      </c>
      <c r="Z496">
        <f>IF(AND('Raw Data'!D491&lt;4, 'Raw Data'!O491='Raw Data'!P491), 'Raw Data'!D491, 0)</f>
        <v>0</v>
      </c>
      <c r="AA496">
        <f t="shared" si="29"/>
        <v>0</v>
      </c>
      <c r="AB496">
        <f t="shared" si="30"/>
        <v>0</v>
      </c>
      <c r="AC496">
        <f t="shared" si="31"/>
        <v>0</v>
      </c>
    </row>
    <row r="497" spans="1:29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 'Raw Data'!O492&gt;'Raw Data'!P492), 'Raw Data'!C492, 0)</f>
        <v>0</v>
      </c>
      <c r="O497" t="b">
        <f>'Raw Data'!C492&lt;'Raw Data'!E492</f>
        <v>0</v>
      </c>
      <c r="P497">
        <f>IF(AND('Raw Data'!C492&gt;'Raw Data'!E492, 'Raw Data'!O492&gt;'Raw Data'!P492), 'Raw Data'!C492, 0)</f>
        <v>0</v>
      </c>
      <c r="Q497">
        <f>IF(AND('Raw Data'!C492&gt;'Raw Data'!E492, 'Raw Data'!O492&lt;'Raw Data'!P492), 'Raw Data'!E492, 0)</f>
        <v>0</v>
      </c>
      <c r="R497">
        <f>IF(AND('Raw Data'!C492&lt;'Raw Data'!E492, 'Raw Data'!O492&lt;'Raw Data'!P492), 'Raw Data'!E492, 0)</f>
        <v>0</v>
      </c>
      <c r="S497">
        <f>IF(ISNUMBER('Raw Data'!C492), IF(_xlfn.XLOOKUP(SMALL('Raw Data'!C492:E492, 1), B497:D497, B497:D497, 0)&gt;0, SMALL('Raw Data'!C492:E492, 1), 0), 0)</f>
        <v>0</v>
      </c>
      <c r="T497">
        <f>IF(ISNUMBER('Raw Data'!C492), IF(_xlfn.XLOOKUP(SMALL('Raw Data'!C492:E492, 2), B497:D497, B497:D497, 0)&gt;0, SMALL('Raw Data'!C492:E492, 2), 0), 0)</f>
        <v>0</v>
      </c>
      <c r="U497">
        <f>IF(ISNUMBER('Raw Data'!C492), IF(_xlfn.XLOOKUP(SMALL('Raw Data'!C492:E492, 3), B497:D497, B497:D497, 0)&gt;0, SMALL('Raw Data'!C492:E492, 3), 0), 0)</f>
        <v>0</v>
      </c>
      <c r="V497">
        <f>IF(AND('Raw Data'!C492&lt;'Raw Data'!E492,'Raw Data'!O492&gt;'Raw Data'!P492),'Raw Data'!C492,IF(AND('Raw Data'!E492&lt;'Raw Data'!C492,'Raw Data'!P492&gt;'Raw Data'!O492),'Raw Data'!E492,0))</f>
        <v>0</v>
      </c>
      <c r="W497">
        <f>IF(AND('Raw Data'!C492&gt;'Raw Data'!E492,'Raw Data'!O492&gt;'Raw Data'!P492),'Raw Data'!C492,IF(AND('Raw Data'!E492&gt;'Raw Data'!C492,'Raw Data'!P492&gt;'Raw Data'!O492),'Raw Data'!E492,0))</f>
        <v>0</v>
      </c>
      <c r="X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Y497">
        <f>IF(AND('Raw Data'!D492&gt;4,'Raw Data'!O492&lt;'Raw Data'!P492),'Raw Data'!K492,IF(AND('Raw Data'!D492&gt;4,'Raw Data'!O492='Raw Data'!P492),0,IF('Raw Data'!O492='Raw Data'!P492,'Raw Data'!D492,0)))</f>
        <v>0</v>
      </c>
      <c r="Z497">
        <f>IF(AND('Raw Data'!D492&lt;4, 'Raw Data'!O492='Raw Data'!P492), 'Raw Data'!D492, 0)</f>
        <v>0</v>
      </c>
      <c r="AA497">
        <f t="shared" si="29"/>
        <v>0</v>
      </c>
      <c r="AB497">
        <f t="shared" si="30"/>
        <v>0</v>
      </c>
      <c r="AC497">
        <f t="shared" si="31"/>
        <v>0</v>
      </c>
    </row>
    <row r="498" spans="1:29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 'Raw Data'!O493&gt;'Raw Data'!P493), 'Raw Data'!C493, 0)</f>
        <v>0</v>
      </c>
      <c r="O498" t="b">
        <f>'Raw Data'!C493&lt;'Raw Data'!E493</f>
        <v>0</v>
      </c>
      <c r="P498">
        <f>IF(AND('Raw Data'!C493&gt;'Raw Data'!E493, 'Raw Data'!O493&gt;'Raw Data'!P493), 'Raw Data'!C493, 0)</f>
        <v>0</v>
      </c>
      <c r="Q498">
        <f>IF(AND('Raw Data'!C493&gt;'Raw Data'!E493, 'Raw Data'!O493&lt;'Raw Data'!P493), 'Raw Data'!E493, 0)</f>
        <v>0</v>
      </c>
      <c r="R498">
        <f>IF(AND('Raw Data'!C493&lt;'Raw Data'!E493, 'Raw Data'!O493&lt;'Raw Data'!P493), 'Raw Data'!E493, 0)</f>
        <v>0</v>
      </c>
      <c r="S498">
        <f>IF(ISNUMBER('Raw Data'!C493), IF(_xlfn.XLOOKUP(SMALL('Raw Data'!C493:E493, 1), B498:D498, B498:D498, 0)&gt;0, SMALL('Raw Data'!C493:E493, 1), 0), 0)</f>
        <v>0</v>
      </c>
      <c r="T498">
        <f>IF(ISNUMBER('Raw Data'!C493), IF(_xlfn.XLOOKUP(SMALL('Raw Data'!C493:E493, 2), B498:D498, B498:D498, 0)&gt;0, SMALL('Raw Data'!C493:E493, 2), 0), 0)</f>
        <v>0</v>
      </c>
      <c r="U498">
        <f>IF(ISNUMBER('Raw Data'!C493), IF(_xlfn.XLOOKUP(SMALL('Raw Data'!C493:E493, 3), B498:D498, B498:D498, 0)&gt;0, SMALL('Raw Data'!C493:E493, 3), 0), 0)</f>
        <v>0</v>
      </c>
      <c r="V498">
        <f>IF(AND('Raw Data'!C493&lt;'Raw Data'!E493,'Raw Data'!O493&gt;'Raw Data'!P493),'Raw Data'!C493,IF(AND('Raw Data'!E493&lt;'Raw Data'!C493,'Raw Data'!P493&gt;'Raw Data'!O493),'Raw Data'!E493,0))</f>
        <v>0</v>
      </c>
      <c r="W498">
        <f>IF(AND('Raw Data'!C493&gt;'Raw Data'!E493,'Raw Data'!O493&gt;'Raw Data'!P493),'Raw Data'!C493,IF(AND('Raw Data'!E493&gt;'Raw Data'!C493,'Raw Data'!P493&gt;'Raw Data'!O493),'Raw Data'!E493,0))</f>
        <v>0</v>
      </c>
      <c r="X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Y498">
        <f>IF(AND('Raw Data'!D493&gt;4,'Raw Data'!O493&lt;'Raw Data'!P493),'Raw Data'!K493,IF(AND('Raw Data'!D493&gt;4,'Raw Data'!O493='Raw Data'!P493),0,IF('Raw Data'!O493='Raw Data'!P493,'Raw Data'!D493,0)))</f>
        <v>0</v>
      </c>
      <c r="Z498">
        <f>IF(AND('Raw Data'!D493&lt;4, 'Raw Data'!O493='Raw Data'!P493), 'Raw Data'!D493, 0)</f>
        <v>0</v>
      </c>
      <c r="AA498">
        <f t="shared" si="29"/>
        <v>0</v>
      </c>
      <c r="AB498">
        <f t="shared" si="30"/>
        <v>0</v>
      </c>
      <c r="AC498">
        <f t="shared" si="31"/>
        <v>0</v>
      </c>
    </row>
    <row r="499" spans="1:29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 'Raw Data'!O494&gt;'Raw Data'!P494), 'Raw Data'!C494, 0)</f>
        <v>0</v>
      </c>
      <c r="O499" t="b">
        <f>'Raw Data'!C494&lt;'Raw Data'!E494</f>
        <v>0</v>
      </c>
      <c r="P499">
        <f>IF(AND('Raw Data'!C494&gt;'Raw Data'!E494, 'Raw Data'!O494&gt;'Raw Data'!P494), 'Raw Data'!C494, 0)</f>
        <v>0</v>
      </c>
      <c r="Q499">
        <f>IF(AND('Raw Data'!C494&gt;'Raw Data'!E494, 'Raw Data'!O494&lt;'Raw Data'!P494), 'Raw Data'!E494, 0)</f>
        <v>0</v>
      </c>
      <c r="R499">
        <f>IF(AND('Raw Data'!C494&lt;'Raw Data'!E494, 'Raw Data'!O494&lt;'Raw Data'!P494), 'Raw Data'!E494, 0)</f>
        <v>0</v>
      </c>
      <c r="S499">
        <f>IF(ISNUMBER('Raw Data'!C494), IF(_xlfn.XLOOKUP(SMALL('Raw Data'!C494:E494, 1), B499:D499, B499:D499, 0)&gt;0, SMALL('Raw Data'!C494:E494, 1), 0), 0)</f>
        <v>0</v>
      </c>
      <c r="T499">
        <f>IF(ISNUMBER('Raw Data'!C494), IF(_xlfn.XLOOKUP(SMALL('Raw Data'!C494:E494, 2), B499:D499, B499:D499, 0)&gt;0, SMALL('Raw Data'!C494:E494, 2), 0), 0)</f>
        <v>0</v>
      </c>
      <c r="U499">
        <f>IF(ISNUMBER('Raw Data'!C494), IF(_xlfn.XLOOKUP(SMALL('Raw Data'!C494:E494, 3), B499:D499, B499:D499, 0)&gt;0, SMALL('Raw Data'!C494:E494, 3), 0), 0)</f>
        <v>0</v>
      </c>
      <c r="V499">
        <f>IF(AND('Raw Data'!C494&lt;'Raw Data'!E494,'Raw Data'!O494&gt;'Raw Data'!P494),'Raw Data'!C494,IF(AND('Raw Data'!E494&lt;'Raw Data'!C494,'Raw Data'!P494&gt;'Raw Data'!O494),'Raw Data'!E494,0))</f>
        <v>0</v>
      </c>
      <c r="W499">
        <f>IF(AND('Raw Data'!C494&gt;'Raw Data'!E494,'Raw Data'!O494&gt;'Raw Data'!P494),'Raw Data'!C494,IF(AND('Raw Data'!E494&gt;'Raw Data'!C494,'Raw Data'!P494&gt;'Raw Data'!O494),'Raw Data'!E494,0))</f>
        <v>0</v>
      </c>
      <c r="X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Y499">
        <f>IF(AND('Raw Data'!D494&gt;4,'Raw Data'!O494&lt;'Raw Data'!P494),'Raw Data'!K494,IF(AND('Raw Data'!D494&gt;4,'Raw Data'!O494='Raw Data'!P494),0,IF('Raw Data'!O494='Raw Data'!P494,'Raw Data'!D494,0)))</f>
        <v>0</v>
      </c>
      <c r="Z499">
        <f>IF(AND('Raw Data'!D494&lt;4, 'Raw Data'!O494='Raw Data'!P494), 'Raw Data'!D494, 0)</f>
        <v>0</v>
      </c>
      <c r="AA499">
        <f t="shared" si="29"/>
        <v>0</v>
      </c>
      <c r="AB499">
        <f t="shared" si="30"/>
        <v>0</v>
      </c>
      <c r="AC499">
        <f t="shared" si="31"/>
        <v>0</v>
      </c>
    </row>
    <row r="500" spans="1:29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 'Raw Data'!O495&gt;'Raw Data'!P495), 'Raw Data'!C495, 0)</f>
        <v>0</v>
      </c>
      <c r="O500" t="b">
        <f>'Raw Data'!C495&lt;'Raw Data'!E495</f>
        <v>0</v>
      </c>
      <c r="P500">
        <f>IF(AND('Raw Data'!C495&gt;'Raw Data'!E495, 'Raw Data'!O495&gt;'Raw Data'!P495), 'Raw Data'!C495, 0)</f>
        <v>0</v>
      </c>
      <c r="Q500">
        <f>IF(AND('Raw Data'!C495&gt;'Raw Data'!E495, 'Raw Data'!O495&lt;'Raw Data'!P495), 'Raw Data'!E495, 0)</f>
        <v>0</v>
      </c>
      <c r="R500">
        <f>IF(AND('Raw Data'!C495&lt;'Raw Data'!E495, 'Raw Data'!O495&lt;'Raw Data'!P495), 'Raw Data'!E495, 0)</f>
        <v>0</v>
      </c>
      <c r="S500">
        <f>IF(ISNUMBER('Raw Data'!C495), IF(_xlfn.XLOOKUP(SMALL('Raw Data'!C495:E495, 1), B500:D500, B500:D500, 0)&gt;0, SMALL('Raw Data'!C495:E495, 1), 0), 0)</f>
        <v>0</v>
      </c>
      <c r="T500">
        <f>IF(ISNUMBER('Raw Data'!C495), IF(_xlfn.XLOOKUP(SMALL('Raw Data'!C495:E495, 2), B500:D500, B500:D500, 0)&gt;0, SMALL('Raw Data'!C495:E495, 2), 0), 0)</f>
        <v>0</v>
      </c>
      <c r="U500">
        <f>IF(ISNUMBER('Raw Data'!C495), IF(_xlfn.XLOOKUP(SMALL('Raw Data'!C495:E495, 3), B500:D500, B500:D500, 0)&gt;0, SMALL('Raw Data'!C495:E495, 3), 0), 0)</f>
        <v>0</v>
      </c>
      <c r="V500">
        <f>IF(AND('Raw Data'!C495&lt;'Raw Data'!E495,'Raw Data'!O495&gt;'Raw Data'!P495),'Raw Data'!C495,IF(AND('Raw Data'!E495&lt;'Raw Data'!C495,'Raw Data'!P495&gt;'Raw Data'!O495),'Raw Data'!E495,0))</f>
        <v>0</v>
      </c>
      <c r="W500">
        <f>IF(AND('Raw Data'!C495&gt;'Raw Data'!E495,'Raw Data'!O495&gt;'Raw Data'!P495),'Raw Data'!C495,IF(AND('Raw Data'!E495&gt;'Raw Data'!C495,'Raw Data'!P495&gt;'Raw Data'!O495),'Raw Data'!E495,0))</f>
        <v>0</v>
      </c>
      <c r="X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Y500">
        <f>IF(AND('Raw Data'!D495&gt;4,'Raw Data'!O495&lt;'Raw Data'!P495),'Raw Data'!K495,IF(AND('Raw Data'!D495&gt;4,'Raw Data'!O495='Raw Data'!P495),0,IF('Raw Data'!O495='Raw Data'!P495,'Raw Data'!D495,0)))</f>
        <v>0</v>
      </c>
      <c r="Z500">
        <f>IF(AND('Raw Data'!D495&lt;4, 'Raw Data'!O495='Raw Data'!P495), 'Raw Data'!D495, 0)</f>
        <v>0</v>
      </c>
      <c r="AA500">
        <f t="shared" si="29"/>
        <v>0</v>
      </c>
      <c r="AB500">
        <f t="shared" si="30"/>
        <v>0</v>
      </c>
      <c r="AC500">
        <f t="shared" si="31"/>
        <v>0</v>
      </c>
    </row>
    <row r="501" spans="1:29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 'Raw Data'!O496&gt;'Raw Data'!P496), 'Raw Data'!C496, 0)</f>
        <v>0</v>
      </c>
      <c r="O501" t="b">
        <f>'Raw Data'!C496&lt;'Raw Data'!E496</f>
        <v>0</v>
      </c>
      <c r="P501">
        <f>IF(AND('Raw Data'!C496&gt;'Raw Data'!E496, 'Raw Data'!O496&gt;'Raw Data'!P496), 'Raw Data'!C496, 0)</f>
        <v>0</v>
      </c>
      <c r="Q501">
        <f>IF(AND('Raw Data'!C496&gt;'Raw Data'!E496, 'Raw Data'!O496&lt;'Raw Data'!P496), 'Raw Data'!E496, 0)</f>
        <v>0</v>
      </c>
      <c r="R501">
        <f>IF(AND('Raw Data'!C496&lt;'Raw Data'!E496, 'Raw Data'!O496&lt;'Raw Data'!P496), 'Raw Data'!E496, 0)</f>
        <v>0</v>
      </c>
      <c r="S501">
        <f>IF(ISNUMBER('Raw Data'!C496), IF(_xlfn.XLOOKUP(SMALL('Raw Data'!C496:E496, 1), B501:D501, B501:D501, 0)&gt;0, SMALL('Raw Data'!C496:E496, 1), 0), 0)</f>
        <v>0</v>
      </c>
      <c r="T501">
        <f>IF(ISNUMBER('Raw Data'!C496), IF(_xlfn.XLOOKUP(SMALL('Raw Data'!C496:E496, 2), B501:D501, B501:D501, 0)&gt;0, SMALL('Raw Data'!C496:E496, 2), 0), 0)</f>
        <v>0</v>
      </c>
      <c r="U501">
        <f>IF(ISNUMBER('Raw Data'!C496), IF(_xlfn.XLOOKUP(SMALL('Raw Data'!C496:E496, 3), B501:D501, B501:D501, 0)&gt;0, SMALL('Raw Data'!C496:E496, 3), 0), 0)</f>
        <v>0</v>
      </c>
      <c r="V501">
        <f>IF(AND('Raw Data'!C496&lt;'Raw Data'!E496,'Raw Data'!O496&gt;'Raw Data'!P496),'Raw Data'!C496,IF(AND('Raw Data'!E496&lt;'Raw Data'!C496,'Raw Data'!P496&gt;'Raw Data'!O496),'Raw Data'!E496,0))</f>
        <v>0</v>
      </c>
      <c r="W501">
        <f>IF(AND('Raw Data'!C496&gt;'Raw Data'!E496,'Raw Data'!O496&gt;'Raw Data'!P496),'Raw Data'!C496,IF(AND('Raw Data'!E496&gt;'Raw Data'!C496,'Raw Data'!P496&gt;'Raw Data'!O496),'Raw Data'!E496,0))</f>
        <v>0</v>
      </c>
      <c r="X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Y501">
        <f>IF(AND('Raw Data'!D496&gt;4,'Raw Data'!O496&lt;'Raw Data'!P496),'Raw Data'!K496,IF(AND('Raw Data'!D496&gt;4,'Raw Data'!O496='Raw Data'!P496),0,IF('Raw Data'!O496='Raw Data'!P496,'Raw Data'!D496,0)))</f>
        <v>0</v>
      </c>
      <c r="Z501">
        <f>IF(AND('Raw Data'!D496&lt;4, 'Raw Data'!O496='Raw Data'!P496), 'Raw Data'!D496, 0)</f>
        <v>0</v>
      </c>
      <c r="AA501">
        <f t="shared" si="29"/>
        <v>0</v>
      </c>
      <c r="AB501">
        <f t="shared" si="30"/>
        <v>0</v>
      </c>
      <c r="AC501">
        <f t="shared" si="31"/>
        <v>0</v>
      </c>
    </row>
    <row r="502" spans="1:29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 'Raw Data'!O497&gt;'Raw Data'!P497), 'Raw Data'!C497, 0)</f>
        <v>0</v>
      </c>
      <c r="O502" t="b">
        <f>'Raw Data'!C497&lt;'Raw Data'!E497</f>
        <v>0</v>
      </c>
      <c r="P502">
        <f>IF(AND('Raw Data'!C497&gt;'Raw Data'!E497, 'Raw Data'!O497&gt;'Raw Data'!P497), 'Raw Data'!C497, 0)</f>
        <v>0</v>
      </c>
      <c r="Q502">
        <f>IF(AND('Raw Data'!C497&gt;'Raw Data'!E497, 'Raw Data'!O497&lt;'Raw Data'!P497), 'Raw Data'!E497, 0)</f>
        <v>0</v>
      </c>
      <c r="R502">
        <f>IF(AND('Raw Data'!C497&lt;'Raw Data'!E497, 'Raw Data'!O497&lt;'Raw Data'!P497), 'Raw Data'!E497, 0)</f>
        <v>0</v>
      </c>
      <c r="S502">
        <f>IF(ISNUMBER('Raw Data'!C497), IF(_xlfn.XLOOKUP(SMALL('Raw Data'!C497:E497, 1), B502:D502, B502:D502, 0)&gt;0, SMALL('Raw Data'!C497:E497, 1), 0), 0)</f>
        <v>0</v>
      </c>
      <c r="T502">
        <f>IF(ISNUMBER('Raw Data'!C497), IF(_xlfn.XLOOKUP(SMALL('Raw Data'!C497:E497, 2), B502:D502, B502:D502, 0)&gt;0, SMALL('Raw Data'!C497:E497, 2), 0), 0)</f>
        <v>0</v>
      </c>
      <c r="U502">
        <f>IF(ISNUMBER('Raw Data'!C497), IF(_xlfn.XLOOKUP(SMALL('Raw Data'!C497:E497, 3), B502:D502, B502:D502, 0)&gt;0, SMALL('Raw Data'!C497:E497, 3), 0), 0)</f>
        <v>0</v>
      </c>
      <c r="V502">
        <f>IF(AND('Raw Data'!C497&lt;'Raw Data'!E497,'Raw Data'!O497&gt;'Raw Data'!P497),'Raw Data'!C497,IF(AND('Raw Data'!E497&lt;'Raw Data'!C497,'Raw Data'!P497&gt;'Raw Data'!O497),'Raw Data'!E497,0))</f>
        <v>0</v>
      </c>
      <c r="W502">
        <f>IF(AND('Raw Data'!C497&gt;'Raw Data'!E497,'Raw Data'!O497&gt;'Raw Data'!P497),'Raw Data'!C497,IF(AND('Raw Data'!E497&gt;'Raw Data'!C497,'Raw Data'!P497&gt;'Raw Data'!O497),'Raw Data'!E497,0))</f>
        <v>0</v>
      </c>
      <c r="X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Y502">
        <f>IF(AND('Raw Data'!D497&gt;4,'Raw Data'!O497&lt;'Raw Data'!P497),'Raw Data'!K497,IF(AND('Raw Data'!D497&gt;4,'Raw Data'!O497='Raw Data'!P497),0,IF('Raw Data'!O497='Raw Data'!P497,'Raw Data'!D497,0)))</f>
        <v>0</v>
      </c>
      <c r="Z502">
        <f>IF(AND('Raw Data'!D497&lt;4, 'Raw Data'!O497='Raw Data'!P497), 'Raw Data'!D497, 0)</f>
        <v>0</v>
      </c>
      <c r="AA502">
        <f t="shared" si="29"/>
        <v>0</v>
      </c>
      <c r="AB502">
        <f t="shared" si="30"/>
        <v>0</v>
      </c>
      <c r="AC502">
        <f t="shared" si="31"/>
        <v>0</v>
      </c>
    </row>
    <row r="503" spans="1:29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 'Raw Data'!O498&gt;'Raw Data'!P498), 'Raw Data'!C498, 0)</f>
        <v>0</v>
      </c>
      <c r="O503" t="b">
        <f>'Raw Data'!C498&lt;'Raw Data'!E498</f>
        <v>0</v>
      </c>
      <c r="P503">
        <f>IF(AND('Raw Data'!C498&gt;'Raw Data'!E498, 'Raw Data'!O498&gt;'Raw Data'!P498), 'Raw Data'!C498, 0)</f>
        <v>0</v>
      </c>
      <c r="Q503">
        <f>IF(AND('Raw Data'!C498&gt;'Raw Data'!E498, 'Raw Data'!O498&lt;'Raw Data'!P498), 'Raw Data'!E498, 0)</f>
        <v>0</v>
      </c>
      <c r="R503">
        <f>IF(AND('Raw Data'!C498&lt;'Raw Data'!E498, 'Raw Data'!O498&lt;'Raw Data'!P498), 'Raw Data'!E498, 0)</f>
        <v>0</v>
      </c>
      <c r="S503">
        <f>IF(ISNUMBER('Raw Data'!C498), IF(_xlfn.XLOOKUP(SMALL('Raw Data'!C498:E498, 1), B503:D503, B503:D503, 0)&gt;0, SMALL('Raw Data'!C498:E498, 1), 0), 0)</f>
        <v>0</v>
      </c>
      <c r="T503">
        <f>IF(ISNUMBER('Raw Data'!C498), IF(_xlfn.XLOOKUP(SMALL('Raw Data'!C498:E498, 2), B503:D503, B503:D503, 0)&gt;0, SMALL('Raw Data'!C498:E498, 2), 0), 0)</f>
        <v>0</v>
      </c>
      <c r="U503">
        <f>IF(ISNUMBER('Raw Data'!C498), IF(_xlfn.XLOOKUP(SMALL('Raw Data'!C498:E498, 3), B503:D503, B503:D503, 0)&gt;0, SMALL('Raw Data'!C498:E498, 3), 0), 0)</f>
        <v>0</v>
      </c>
      <c r="V503">
        <f>IF(AND('Raw Data'!C498&lt;'Raw Data'!E498,'Raw Data'!O498&gt;'Raw Data'!P498),'Raw Data'!C498,IF(AND('Raw Data'!E498&lt;'Raw Data'!C498,'Raw Data'!P498&gt;'Raw Data'!O498),'Raw Data'!E498,0))</f>
        <v>0</v>
      </c>
      <c r="W503">
        <f>IF(AND('Raw Data'!C498&gt;'Raw Data'!E498,'Raw Data'!O498&gt;'Raw Data'!P498),'Raw Data'!C498,IF(AND('Raw Data'!E498&gt;'Raw Data'!C498,'Raw Data'!P498&gt;'Raw Data'!O498),'Raw Data'!E498,0))</f>
        <v>0</v>
      </c>
      <c r="X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Y503">
        <f>IF(AND('Raw Data'!D498&gt;4,'Raw Data'!O498&lt;'Raw Data'!P498),'Raw Data'!K498,IF(AND('Raw Data'!D498&gt;4,'Raw Data'!O498='Raw Data'!P498),0,IF('Raw Data'!O498='Raw Data'!P498,'Raw Data'!D498,0)))</f>
        <v>0</v>
      </c>
      <c r="Z503">
        <f>IF(AND('Raw Data'!D498&lt;4, 'Raw Data'!O498='Raw Data'!P498), 'Raw Data'!D498, 0)</f>
        <v>0</v>
      </c>
      <c r="AA503">
        <f t="shared" si="29"/>
        <v>0</v>
      </c>
      <c r="AB503">
        <f t="shared" si="30"/>
        <v>0</v>
      </c>
      <c r="AC503">
        <f t="shared" si="31"/>
        <v>0</v>
      </c>
    </row>
    <row r="504" spans="1:29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 'Raw Data'!O499&gt;'Raw Data'!P499), 'Raw Data'!C499, 0)</f>
        <v>0</v>
      </c>
      <c r="O504" t="b">
        <f>'Raw Data'!C499&lt;'Raw Data'!E499</f>
        <v>0</v>
      </c>
      <c r="P504">
        <f>IF(AND('Raw Data'!C499&gt;'Raw Data'!E499, 'Raw Data'!O499&gt;'Raw Data'!P499), 'Raw Data'!C499, 0)</f>
        <v>0</v>
      </c>
      <c r="Q504">
        <f>IF(AND('Raw Data'!C499&gt;'Raw Data'!E499, 'Raw Data'!O499&lt;'Raw Data'!P499), 'Raw Data'!E499, 0)</f>
        <v>0</v>
      </c>
      <c r="R504">
        <f>IF(AND('Raw Data'!C499&lt;'Raw Data'!E499, 'Raw Data'!O499&lt;'Raw Data'!P499), 'Raw Data'!E499, 0)</f>
        <v>0</v>
      </c>
      <c r="S504">
        <f>IF(ISNUMBER('Raw Data'!C499), IF(_xlfn.XLOOKUP(SMALL('Raw Data'!C499:E499, 1), B504:D504, B504:D504, 0)&gt;0, SMALL('Raw Data'!C499:E499, 1), 0), 0)</f>
        <v>0</v>
      </c>
      <c r="T504">
        <f>IF(ISNUMBER('Raw Data'!C499), IF(_xlfn.XLOOKUP(SMALL('Raw Data'!C499:E499, 2), B504:D504, B504:D504, 0)&gt;0, SMALL('Raw Data'!C499:E499, 2), 0), 0)</f>
        <v>0</v>
      </c>
      <c r="U504">
        <f>IF(ISNUMBER('Raw Data'!C499), IF(_xlfn.XLOOKUP(SMALL('Raw Data'!C499:E499, 3), B504:D504, B504:D504, 0)&gt;0, SMALL('Raw Data'!C499:E499, 3), 0), 0)</f>
        <v>0</v>
      </c>
      <c r="V504">
        <f>IF(AND('Raw Data'!C499&lt;'Raw Data'!E499,'Raw Data'!O499&gt;'Raw Data'!P499),'Raw Data'!C499,IF(AND('Raw Data'!E499&lt;'Raw Data'!C499,'Raw Data'!P499&gt;'Raw Data'!O499),'Raw Data'!E499,0))</f>
        <v>0</v>
      </c>
      <c r="W504">
        <f>IF(AND('Raw Data'!C499&gt;'Raw Data'!E499,'Raw Data'!O499&gt;'Raw Data'!P499),'Raw Data'!C499,IF(AND('Raw Data'!E499&gt;'Raw Data'!C499,'Raw Data'!P499&gt;'Raw Data'!O499),'Raw Data'!E499,0))</f>
        <v>0</v>
      </c>
      <c r="X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Y504">
        <f>IF(AND('Raw Data'!D499&gt;4,'Raw Data'!O499&lt;'Raw Data'!P499),'Raw Data'!K499,IF(AND('Raw Data'!D499&gt;4,'Raw Data'!O499='Raw Data'!P499),0,IF('Raw Data'!O499='Raw Data'!P499,'Raw Data'!D499,0)))</f>
        <v>0</v>
      </c>
      <c r="Z504">
        <f>IF(AND('Raw Data'!D499&lt;4, 'Raw Data'!O499='Raw Data'!P499), 'Raw Data'!D499, 0)</f>
        <v>0</v>
      </c>
      <c r="AA504">
        <f t="shared" si="29"/>
        <v>0</v>
      </c>
      <c r="AB504">
        <f t="shared" si="30"/>
        <v>0</v>
      </c>
      <c r="AC504">
        <f t="shared" si="31"/>
        <v>0</v>
      </c>
    </row>
    <row r="505" spans="1:29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 'Raw Data'!O500&gt;'Raw Data'!P500), 'Raw Data'!C500, 0)</f>
        <v>0</v>
      </c>
      <c r="O505" t="b">
        <f>'Raw Data'!C500&lt;'Raw Data'!E500</f>
        <v>0</v>
      </c>
      <c r="P505">
        <f>IF(AND('Raw Data'!C500&gt;'Raw Data'!E500, 'Raw Data'!O500&gt;'Raw Data'!P500), 'Raw Data'!C500, 0)</f>
        <v>0</v>
      </c>
      <c r="Q505">
        <f>IF(AND('Raw Data'!C500&gt;'Raw Data'!E500, 'Raw Data'!O500&lt;'Raw Data'!P500), 'Raw Data'!E500, 0)</f>
        <v>0</v>
      </c>
      <c r="R505">
        <f>IF(AND('Raw Data'!C500&lt;'Raw Data'!E500, 'Raw Data'!O500&lt;'Raw Data'!P500), 'Raw Data'!E500, 0)</f>
        <v>0</v>
      </c>
      <c r="S505">
        <f>IF(ISNUMBER('Raw Data'!C500), IF(_xlfn.XLOOKUP(SMALL('Raw Data'!C500:E500, 1), B505:D505, B505:D505, 0)&gt;0, SMALL('Raw Data'!C500:E500, 1), 0), 0)</f>
        <v>0</v>
      </c>
      <c r="T505">
        <f>IF(ISNUMBER('Raw Data'!C500), IF(_xlfn.XLOOKUP(SMALL('Raw Data'!C500:E500, 2), B505:D505, B505:D505, 0)&gt;0, SMALL('Raw Data'!C500:E500, 2), 0), 0)</f>
        <v>0</v>
      </c>
      <c r="U505">
        <f>IF(ISNUMBER('Raw Data'!C500), IF(_xlfn.XLOOKUP(SMALL('Raw Data'!C500:E500, 3), B505:D505, B505:D505, 0)&gt;0, SMALL('Raw Data'!C500:E500, 3), 0), 0)</f>
        <v>0</v>
      </c>
      <c r="V505">
        <f>IF(AND('Raw Data'!C500&lt;'Raw Data'!E500,'Raw Data'!O500&gt;'Raw Data'!P500),'Raw Data'!C500,IF(AND('Raw Data'!E500&lt;'Raw Data'!C500,'Raw Data'!P500&gt;'Raw Data'!O500),'Raw Data'!E500,0))</f>
        <v>0</v>
      </c>
      <c r="W505">
        <f>IF(AND('Raw Data'!C500&gt;'Raw Data'!E500,'Raw Data'!O500&gt;'Raw Data'!P500),'Raw Data'!C500,IF(AND('Raw Data'!E500&gt;'Raw Data'!C500,'Raw Data'!P500&gt;'Raw Data'!O500),'Raw Data'!E500,0))</f>
        <v>0</v>
      </c>
      <c r="X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Y505">
        <f>IF(AND('Raw Data'!D500&gt;4,'Raw Data'!O500&lt;'Raw Data'!P500),'Raw Data'!K500,IF(AND('Raw Data'!D500&gt;4,'Raw Data'!O500='Raw Data'!P500),0,IF('Raw Data'!O500='Raw Data'!P500,'Raw Data'!D500,0)))</f>
        <v>0</v>
      </c>
      <c r="Z505">
        <f>IF(AND('Raw Data'!D500&lt;4, 'Raw Data'!O500='Raw Data'!P500), 'Raw Data'!D500, 0)</f>
        <v>0</v>
      </c>
      <c r="AA505">
        <f t="shared" si="29"/>
        <v>0</v>
      </c>
      <c r="AB505">
        <f t="shared" si="30"/>
        <v>0</v>
      </c>
      <c r="AC505">
        <f t="shared" si="31"/>
        <v>0</v>
      </c>
    </row>
    <row r="506" spans="1:29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 'Raw Data'!O501&gt;'Raw Data'!P501), 'Raw Data'!C501, 0)</f>
        <v>0</v>
      </c>
      <c r="O506" t="b">
        <f>'Raw Data'!C501&lt;'Raw Data'!E501</f>
        <v>0</v>
      </c>
      <c r="P506">
        <f>IF(AND('Raw Data'!C501&gt;'Raw Data'!E501, 'Raw Data'!O501&gt;'Raw Data'!P501), 'Raw Data'!C501, 0)</f>
        <v>0</v>
      </c>
      <c r="Q506">
        <f>IF(AND('Raw Data'!C501&gt;'Raw Data'!E501, 'Raw Data'!O501&lt;'Raw Data'!P501), 'Raw Data'!E501, 0)</f>
        <v>0</v>
      </c>
      <c r="R506">
        <f>IF(AND('Raw Data'!C501&lt;'Raw Data'!E501, 'Raw Data'!O501&lt;'Raw Data'!P501), 'Raw Data'!E501, 0)</f>
        <v>0</v>
      </c>
      <c r="S506">
        <f>IF(ISNUMBER('Raw Data'!C501), IF(_xlfn.XLOOKUP(SMALL('Raw Data'!C501:E501, 1), B506:D506, B506:D506, 0)&gt;0, SMALL('Raw Data'!C501:E501, 1), 0), 0)</f>
        <v>0</v>
      </c>
      <c r="T506">
        <f>IF(ISNUMBER('Raw Data'!C501), IF(_xlfn.XLOOKUP(SMALL('Raw Data'!C501:E501, 2), B506:D506, B506:D506, 0)&gt;0, SMALL('Raw Data'!C501:E501, 2), 0), 0)</f>
        <v>0</v>
      </c>
      <c r="U506">
        <f>IF(ISNUMBER('Raw Data'!C501), IF(_xlfn.XLOOKUP(SMALL('Raw Data'!C501:E501, 3), B506:D506, B506:D506, 0)&gt;0, SMALL('Raw Data'!C501:E501, 3), 0), 0)</f>
        <v>0</v>
      </c>
      <c r="V506">
        <f>IF(AND('Raw Data'!C501&lt;'Raw Data'!E501,'Raw Data'!O501&gt;'Raw Data'!P501),'Raw Data'!C501,IF(AND('Raw Data'!E501&lt;'Raw Data'!C501,'Raw Data'!P501&gt;'Raw Data'!O501),'Raw Data'!E501,0))</f>
        <v>0</v>
      </c>
      <c r="W506">
        <f>IF(AND('Raw Data'!C501&gt;'Raw Data'!E501,'Raw Data'!O501&gt;'Raw Data'!P501),'Raw Data'!C501,IF(AND('Raw Data'!E501&gt;'Raw Data'!C501,'Raw Data'!P501&gt;'Raw Data'!O501),'Raw Data'!E501,0))</f>
        <v>0</v>
      </c>
      <c r="X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Y506">
        <f>IF(AND('Raw Data'!D501&gt;4,'Raw Data'!O501&lt;'Raw Data'!P501),'Raw Data'!K501,IF(AND('Raw Data'!D501&gt;4,'Raw Data'!O501='Raw Data'!P501),0,IF('Raw Data'!O501='Raw Data'!P501,'Raw Data'!D501,0)))</f>
        <v>0</v>
      </c>
      <c r="Z506">
        <f>IF(AND('Raw Data'!D501&lt;4, 'Raw Data'!O501='Raw Data'!P501), 'Raw Data'!D501, 0)</f>
        <v>0</v>
      </c>
      <c r="AA506">
        <f t="shared" si="29"/>
        <v>0</v>
      </c>
      <c r="AB506">
        <f t="shared" si="30"/>
        <v>0</v>
      </c>
      <c r="AC506">
        <f t="shared" si="31"/>
        <v>0</v>
      </c>
    </row>
    <row r="507" spans="1:29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 'Raw Data'!O502&gt;'Raw Data'!P502), 'Raw Data'!C502, 0)</f>
        <v>0</v>
      </c>
      <c r="O507" t="b">
        <f>'Raw Data'!C502&lt;'Raw Data'!E502</f>
        <v>0</v>
      </c>
      <c r="P507">
        <f>IF(AND('Raw Data'!C502&gt;'Raw Data'!E502, 'Raw Data'!O502&gt;'Raw Data'!P502), 'Raw Data'!C502, 0)</f>
        <v>0</v>
      </c>
      <c r="Q507">
        <f>IF(AND('Raw Data'!C502&gt;'Raw Data'!E502, 'Raw Data'!O502&lt;'Raw Data'!P502), 'Raw Data'!E502, 0)</f>
        <v>0</v>
      </c>
      <c r="R507">
        <f>IF(AND('Raw Data'!C502&lt;'Raw Data'!E502, 'Raw Data'!O502&lt;'Raw Data'!P502), 'Raw Data'!E502, 0)</f>
        <v>0</v>
      </c>
      <c r="S507">
        <f>IF(ISNUMBER('Raw Data'!C502), IF(_xlfn.XLOOKUP(SMALL('Raw Data'!C502:E502, 1), B507:D507, B507:D507, 0)&gt;0, SMALL('Raw Data'!C502:E502, 1), 0), 0)</f>
        <v>0</v>
      </c>
      <c r="T507">
        <f>IF(ISNUMBER('Raw Data'!C502), IF(_xlfn.XLOOKUP(SMALL('Raw Data'!C502:E502, 2), B507:D507, B507:D507, 0)&gt;0, SMALL('Raw Data'!C502:E502, 2), 0), 0)</f>
        <v>0</v>
      </c>
      <c r="U507">
        <f>IF(ISNUMBER('Raw Data'!C502), IF(_xlfn.XLOOKUP(SMALL('Raw Data'!C502:E502, 3), B507:D507, B507:D507, 0)&gt;0, SMALL('Raw Data'!C502:E502, 3), 0), 0)</f>
        <v>0</v>
      </c>
      <c r="V507">
        <f>IF(AND('Raw Data'!C502&lt;'Raw Data'!E502,'Raw Data'!O502&gt;'Raw Data'!P502),'Raw Data'!C502,IF(AND('Raw Data'!E502&lt;'Raw Data'!C502,'Raw Data'!P502&gt;'Raw Data'!O502),'Raw Data'!E502,0))</f>
        <v>0</v>
      </c>
      <c r="W507">
        <f>IF(AND('Raw Data'!C502&gt;'Raw Data'!E502,'Raw Data'!O502&gt;'Raw Data'!P502),'Raw Data'!C502,IF(AND('Raw Data'!E502&gt;'Raw Data'!C502,'Raw Data'!P502&gt;'Raw Data'!O502),'Raw Data'!E502,0))</f>
        <v>0</v>
      </c>
      <c r="X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Y507">
        <f>IF(AND('Raw Data'!D502&gt;4,'Raw Data'!O502&lt;'Raw Data'!P502),'Raw Data'!K502,IF(AND('Raw Data'!D502&gt;4,'Raw Data'!O502='Raw Data'!P502),0,IF('Raw Data'!O502='Raw Data'!P502,'Raw Data'!D502,0)))</f>
        <v>0</v>
      </c>
      <c r="Z507">
        <f>IF(AND('Raw Data'!D502&lt;4, 'Raw Data'!O502='Raw Data'!P502), 'Raw Data'!D502, 0)</f>
        <v>0</v>
      </c>
      <c r="AA507">
        <f t="shared" si="29"/>
        <v>0</v>
      </c>
      <c r="AB507">
        <f t="shared" si="30"/>
        <v>0</v>
      </c>
      <c r="AC507">
        <f t="shared" si="31"/>
        <v>0</v>
      </c>
    </row>
    <row r="508" spans="1:29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 'Raw Data'!O503&gt;'Raw Data'!P503), 'Raw Data'!C503, 0)</f>
        <v>0</v>
      </c>
      <c r="O508" t="b">
        <f>'Raw Data'!C503&lt;'Raw Data'!E503</f>
        <v>0</v>
      </c>
      <c r="P508">
        <f>IF(AND('Raw Data'!C503&gt;'Raw Data'!E503, 'Raw Data'!O503&gt;'Raw Data'!P503), 'Raw Data'!C503, 0)</f>
        <v>0</v>
      </c>
      <c r="Q508">
        <f>IF(AND('Raw Data'!C503&gt;'Raw Data'!E503, 'Raw Data'!O503&lt;'Raw Data'!P503), 'Raw Data'!E503, 0)</f>
        <v>0</v>
      </c>
      <c r="R508">
        <f>IF(AND('Raw Data'!C503&lt;'Raw Data'!E503, 'Raw Data'!O503&lt;'Raw Data'!P503), 'Raw Data'!E503, 0)</f>
        <v>0</v>
      </c>
      <c r="S508">
        <f>IF(ISNUMBER('Raw Data'!C503), IF(_xlfn.XLOOKUP(SMALL('Raw Data'!C503:E503, 1), B508:D508, B508:D508, 0)&gt;0, SMALL('Raw Data'!C503:E503, 1), 0), 0)</f>
        <v>0</v>
      </c>
      <c r="T508">
        <f>IF(ISNUMBER('Raw Data'!C503), IF(_xlfn.XLOOKUP(SMALL('Raw Data'!C503:E503, 2), B508:D508, B508:D508, 0)&gt;0, SMALL('Raw Data'!C503:E503, 2), 0), 0)</f>
        <v>0</v>
      </c>
      <c r="U508">
        <f>IF(ISNUMBER('Raw Data'!C503), IF(_xlfn.XLOOKUP(SMALL('Raw Data'!C503:E503, 3), B508:D508, B508:D508, 0)&gt;0, SMALL('Raw Data'!C503:E503, 3), 0), 0)</f>
        <v>0</v>
      </c>
      <c r="V508">
        <f>IF(AND('Raw Data'!C503&lt;'Raw Data'!E503,'Raw Data'!O503&gt;'Raw Data'!P503),'Raw Data'!C503,IF(AND('Raw Data'!E503&lt;'Raw Data'!C503,'Raw Data'!P503&gt;'Raw Data'!O503),'Raw Data'!E503,0))</f>
        <v>0</v>
      </c>
      <c r="W508">
        <f>IF(AND('Raw Data'!C503&gt;'Raw Data'!E503,'Raw Data'!O503&gt;'Raw Data'!P503),'Raw Data'!C503,IF(AND('Raw Data'!E503&gt;'Raw Data'!C503,'Raw Data'!P503&gt;'Raw Data'!O503),'Raw Data'!E503,0))</f>
        <v>0</v>
      </c>
      <c r="X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Y508">
        <f>IF(AND('Raw Data'!D503&gt;4,'Raw Data'!O503&lt;'Raw Data'!P503),'Raw Data'!K503,IF(AND('Raw Data'!D503&gt;4,'Raw Data'!O503='Raw Data'!P503),0,IF('Raw Data'!O503='Raw Data'!P503,'Raw Data'!D503,0)))</f>
        <v>0</v>
      </c>
      <c r="Z508">
        <f>IF(AND('Raw Data'!D503&lt;4, 'Raw Data'!O503='Raw Data'!P503), 'Raw Data'!D503, 0)</f>
        <v>0</v>
      </c>
      <c r="AA508">
        <f t="shared" si="29"/>
        <v>0</v>
      </c>
      <c r="AB508">
        <f t="shared" si="30"/>
        <v>0</v>
      </c>
      <c r="AC508">
        <f t="shared" si="31"/>
        <v>0</v>
      </c>
    </row>
    <row r="509" spans="1:29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 'Raw Data'!O504&gt;'Raw Data'!P504), 'Raw Data'!C504, 0)</f>
        <v>0</v>
      </c>
      <c r="O509" t="b">
        <f>'Raw Data'!C504&lt;'Raw Data'!E504</f>
        <v>0</v>
      </c>
      <c r="P509">
        <f>IF(AND('Raw Data'!C504&gt;'Raw Data'!E504, 'Raw Data'!O504&gt;'Raw Data'!P504), 'Raw Data'!C504, 0)</f>
        <v>0</v>
      </c>
      <c r="Q509">
        <f>IF(AND('Raw Data'!C504&gt;'Raw Data'!E504, 'Raw Data'!O504&lt;'Raw Data'!P504), 'Raw Data'!E504, 0)</f>
        <v>0</v>
      </c>
      <c r="R509">
        <f>IF(AND('Raw Data'!C504&lt;'Raw Data'!E504, 'Raw Data'!O504&lt;'Raw Data'!P504), 'Raw Data'!E504, 0)</f>
        <v>0</v>
      </c>
      <c r="S509">
        <f>IF(ISNUMBER('Raw Data'!C504), IF(_xlfn.XLOOKUP(SMALL('Raw Data'!C504:E504, 1), B509:D509, B509:D509, 0)&gt;0, SMALL('Raw Data'!C504:E504, 1), 0), 0)</f>
        <v>0</v>
      </c>
      <c r="T509">
        <f>IF(ISNUMBER('Raw Data'!C504), IF(_xlfn.XLOOKUP(SMALL('Raw Data'!C504:E504, 2), B509:D509, B509:D509, 0)&gt;0, SMALL('Raw Data'!C504:E504, 2), 0), 0)</f>
        <v>0</v>
      </c>
      <c r="U509">
        <f>IF(ISNUMBER('Raw Data'!C504), IF(_xlfn.XLOOKUP(SMALL('Raw Data'!C504:E504, 3), B509:D509, B509:D509, 0)&gt;0, SMALL('Raw Data'!C504:E504, 3), 0), 0)</f>
        <v>0</v>
      </c>
      <c r="V509">
        <f>IF(AND('Raw Data'!C504&lt;'Raw Data'!E504,'Raw Data'!O504&gt;'Raw Data'!P504),'Raw Data'!C504,IF(AND('Raw Data'!E504&lt;'Raw Data'!C504,'Raw Data'!P504&gt;'Raw Data'!O504),'Raw Data'!E504,0))</f>
        <v>0</v>
      </c>
      <c r="W509">
        <f>IF(AND('Raw Data'!C504&gt;'Raw Data'!E504,'Raw Data'!O504&gt;'Raw Data'!P504),'Raw Data'!C504,IF(AND('Raw Data'!E504&gt;'Raw Data'!C504,'Raw Data'!P504&gt;'Raw Data'!O504),'Raw Data'!E504,0))</f>
        <v>0</v>
      </c>
      <c r="X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Y509">
        <f>IF(AND('Raw Data'!D504&gt;4,'Raw Data'!O504&lt;'Raw Data'!P504),'Raw Data'!K504,IF(AND('Raw Data'!D504&gt;4,'Raw Data'!O504='Raw Data'!P504),0,IF('Raw Data'!O504='Raw Data'!P504,'Raw Data'!D504,0)))</f>
        <v>0</v>
      </c>
      <c r="Z509">
        <f>IF(AND('Raw Data'!D504&lt;4, 'Raw Data'!O504='Raw Data'!P504), 'Raw Data'!D504, 0)</f>
        <v>0</v>
      </c>
      <c r="AA509">
        <f t="shared" si="29"/>
        <v>0</v>
      </c>
      <c r="AB509">
        <f t="shared" si="30"/>
        <v>0</v>
      </c>
      <c r="AC509">
        <f t="shared" si="31"/>
        <v>0</v>
      </c>
    </row>
    <row r="510" spans="1:29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 'Raw Data'!O505&gt;'Raw Data'!P505), 'Raw Data'!C505, 0)</f>
        <v>0</v>
      </c>
      <c r="O510" t="b">
        <f>'Raw Data'!C505&lt;'Raw Data'!E505</f>
        <v>0</v>
      </c>
      <c r="P510">
        <f>IF(AND('Raw Data'!C505&gt;'Raw Data'!E505, 'Raw Data'!O505&gt;'Raw Data'!P505), 'Raw Data'!C505, 0)</f>
        <v>0</v>
      </c>
      <c r="Q510">
        <f>IF(AND('Raw Data'!C505&gt;'Raw Data'!E505, 'Raw Data'!O505&lt;'Raw Data'!P505), 'Raw Data'!E505, 0)</f>
        <v>0</v>
      </c>
      <c r="R510">
        <f>IF(AND('Raw Data'!C505&lt;'Raw Data'!E505, 'Raw Data'!O505&lt;'Raw Data'!P505), 'Raw Data'!E505, 0)</f>
        <v>0</v>
      </c>
      <c r="S510">
        <f>IF(ISNUMBER('Raw Data'!C505), IF(_xlfn.XLOOKUP(SMALL('Raw Data'!C505:E505, 1), B510:D510, B510:D510, 0)&gt;0, SMALL('Raw Data'!C505:E505, 1), 0), 0)</f>
        <v>0</v>
      </c>
      <c r="T510">
        <f>IF(ISNUMBER('Raw Data'!C505), IF(_xlfn.XLOOKUP(SMALL('Raw Data'!C505:E505, 2), B510:D510, B510:D510, 0)&gt;0, SMALL('Raw Data'!C505:E505, 2), 0), 0)</f>
        <v>0</v>
      </c>
      <c r="U510">
        <f>IF(ISNUMBER('Raw Data'!C505), IF(_xlfn.XLOOKUP(SMALL('Raw Data'!C505:E505, 3), B510:D510, B510:D510, 0)&gt;0, SMALL('Raw Data'!C505:E505, 3), 0), 0)</f>
        <v>0</v>
      </c>
      <c r="V510">
        <f>IF(AND('Raw Data'!C505&lt;'Raw Data'!E505,'Raw Data'!O505&gt;'Raw Data'!P505),'Raw Data'!C505,IF(AND('Raw Data'!E505&lt;'Raw Data'!C505,'Raw Data'!P505&gt;'Raw Data'!O505),'Raw Data'!E505,0))</f>
        <v>0</v>
      </c>
      <c r="W510">
        <f>IF(AND('Raw Data'!C505&gt;'Raw Data'!E505,'Raw Data'!O505&gt;'Raw Data'!P505),'Raw Data'!C505,IF(AND('Raw Data'!E505&gt;'Raw Data'!C505,'Raw Data'!P505&gt;'Raw Data'!O505),'Raw Data'!E505,0))</f>
        <v>0</v>
      </c>
      <c r="X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Y510">
        <f>IF(AND('Raw Data'!D505&gt;4,'Raw Data'!O505&lt;'Raw Data'!P505),'Raw Data'!K505,IF(AND('Raw Data'!D505&gt;4,'Raw Data'!O505='Raw Data'!P505),0,IF('Raw Data'!O505='Raw Data'!P505,'Raw Data'!D505,0)))</f>
        <v>0</v>
      </c>
      <c r="Z510">
        <f>IF(AND('Raw Data'!D505&lt;4, 'Raw Data'!O505='Raw Data'!P505), 'Raw Data'!D505, 0)</f>
        <v>0</v>
      </c>
      <c r="AA510">
        <f t="shared" si="29"/>
        <v>0</v>
      </c>
      <c r="AB510">
        <f t="shared" si="30"/>
        <v>0</v>
      </c>
      <c r="AC510">
        <f t="shared" si="31"/>
        <v>0</v>
      </c>
    </row>
    <row r="511" spans="1:29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 'Raw Data'!O506&gt;'Raw Data'!P506), 'Raw Data'!C506, 0)</f>
        <v>0</v>
      </c>
      <c r="O511" t="b">
        <f>'Raw Data'!C506&lt;'Raw Data'!E506</f>
        <v>0</v>
      </c>
      <c r="P511">
        <f>IF(AND('Raw Data'!C506&gt;'Raw Data'!E506, 'Raw Data'!O506&gt;'Raw Data'!P506), 'Raw Data'!C506, 0)</f>
        <v>0</v>
      </c>
      <c r="Q511">
        <f>IF(AND('Raw Data'!C506&gt;'Raw Data'!E506, 'Raw Data'!O506&lt;'Raw Data'!P506), 'Raw Data'!E506, 0)</f>
        <v>0</v>
      </c>
      <c r="R511">
        <f>IF(AND('Raw Data'!C506&lt;'Raw Data'!E506, 'Raw Data'!O506&lt;'Raw Data'!P506), 'Raw Data'!E506, 0)</f>
        <v>0</v>
      </c>
      <c r="S511">
        <f>IF(ISNUMBER('Raw Data'!C506), IF(_xlfn.XLOOKUP(SMALL('Raw Data'!C506:E506, 1), B511:D511, B511:D511, 0)&gt;0, SMALL('Raw Data'!C506:E506, 1), 0), 0)</f>
        <v>0</v>
      </c>
      <c r="T511">
        <f>IF(ISNUMBER('Raw Data'!C506), IF(_xlfn.XLOOKUP(SMALL('Raw Data'!C506:E506, 2), B511:D511, B511:D511, 0)&gt;0, SMALL('Raw Data'!C506:E506, 2), 0), 0)</f>
        <v>0</v>
      </c>
      <c r="U511">
        <f>IF(ISNUMBER('Raw Data'!C506), IF(_xlfn.XLOOKUP(SMALL('Raw Data'!C506:E506, 3), B511:D511, B511:D511, 0)&gt;0, SMALL('Raw Data'!C506:E506, 3), 0), 0)</f>
        <v>0</v>
      </c>
      <c r="V511">
        <f>IF(AND('Raw Data'!C506&lt;'Raw Data'!E506,'Raw Data'!O506&gt;'Raw Data'!P506),'Raw Data'!C506,IF(AND('Raw Data'!E506&lt;'Raw Data'!C506,'Raw Data'!P506&gt;'Raw Data'!O506),'Raw Data'!E506,0))</f>
        <v>0</v>
      </c>
      <c r="W511">
        <f>IF(AND('Raw Data'!C506&gt;'Raw Data'!E506,'Raw Data'!O506&gt;'Raw Data'!P506),'Raw Data'!C506,IF(AND('Raw Data'!E506&gt;'Raw Data'!C506,'Raw Data'!P506&gt;'Raw Data'!O506),'Raw Data'!E506,0))</f>
        <v>0</v>
      </c>
      <c r="X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Y511">
        <f>IF(AND('Raw Data'!D506&gt;4,'Raw Data'!O506&lt;'Raw Data'!P506),'Raw Data'!K506,IF(AND('Raw Data'!D506&gt;4,'Raw Data'!O506='Raw Data'!P506),0,IF('Raw Data'!O506='Raw Data'!P506,'Raw Data'!D506,0)))</f>
        <v>0</v>
      </c>
      <c r="Z511">
        <f>IF(AND('Raw Data'!D506&lt;4, 'Raw Data'!O506='Raw Data'!P506), 'Raw Data'!D506, 0)</f>
        <v>0</v>
      </c>
      <c r="AA511">
        <f t="shared" si="29"/>
        <v>0</v>
      </c>
      <c r="AB511">
        <f t="shared" si="30"/>
        <v>0</v>
      </c>
      <c r="AC511">
        <f t="shared" si="31"/>
        <v>0</v>
      </c>
    </row>
    <row r="512" spans="1:29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 'Raw Data'!O507&gt;'Raw Data'!P507), 'Raw Data'!C507, 0)</f>
        <v>0</v>
      </c>
      <c r="O512" t="b">
        <f>'Raw Data'!C507&lt;'Raw Data'!E507</f>
        <v>0</v>
      </c>
      <c r="P512">
        <f>IF(AND('Raw Data'!C507&gt;'Raw Data'!E507, 'Raw Data'!O507&gt;'Raw Data'!P507), 'Raw Data'!C507, 0)</f>
        <v>0</v>
      </c>
      <c r="Q512">
        <f>IF(AND('Raw Data'!C507&gt;'Raw Data'!E507, 'Raw Data'!O507&lt;'Raw Data'!P507), 'Raw Data'!E507, 0)</f>
        <v>0</v>
      </c>
      <c r="R512">
        <f>IF(AND('Raw Data'!C507&lt;'Raw Data'!E507, 'Raw Data'!O507&lt;'Raw Data'!P507), 'Raw Data'!E507, 0)</f>
        <v>0</v>
      </c>
      <c r="S512">
        <f>IF(ISNUMBER('Raw Data'!C507), IF(_xlfn.XLOOKUP(SMALL('Raw Data'!C507:E507, 1), B512:D512, B512:D512, 0)&gt;0, SMALL('Raw Data'!C507:E507, 1), 0), 0)</f>
        <v>0</v>
      </c>
      <c r="T512">
        <f>IF(ISNUMBER('Raw Data'!C507), IF(_xlfn.XLOOKUP(SMALL('Raw Data'!C507:E507, 2), B512:D512, B512:D512, 0)&gt;0, SMALL('Raw Data'!C507:E507, 2), 0), 0)</f>
        <v>0</v>
      </c>
      <c r="U512">
        <f>IF(ISNUMBER('Raw Data'!C507), IF(_xlfn.XLOOKUP(SMALL('Raw Data'!C507:E507, 3), B512:D512, B512:D512, 0)&gt;0, SMALL('Raw Data'!C507:E507, 3), 0), 0)</f>
        <v>0</v>
      </c>
      <c r="V512">
        <f>IF(AND('Raw Data'!C507&lt;'Raw Data'!E507,'Raw Data'!O507&gt;'Raw Data'!P507),'Raw Data'!C507,IF(AND('Raw Data'!E507&lt;'Raw Data'!C507,'Raw Data'!P507&gt;'Raw Data'!O507),'Raw Data'!E507,0))</f>
        <v>0</v>
      </c>
      <c r="W512">
        <f>IF(AND('Raw Data'!C507&gt;'Raw Data'!E507,'Raw Data'!O507&gt;'Raw Data'!P507),'Raw Data'!C507,IF(AND('Raw Data'!E507&gt;'Raw Data'!C507,'Raw Data'!P507&gt;'Raw Data'!O507),'Raw Data'!E507,0))</f>
        <v>0</v>
      </c>
      <c r="X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Y512">
        <f>IF(AND('Raw Data'!D507&gt;4,'Raw Data'!O507&lt;'Raw Data'!P507),'Raw Data'!K507,IF(AND('Raw Data'!D507&gt;4,'Raw Data'!O507='Raw Data'!P507),0,IF('Raw Data'!O507='Raw Data'!P507,'Raw Data'!D507,0)))</f>
        <v>0</v>
      </c>
      <c r="Z512">
        <f>IF(AND('Raw Data'!D507&lt;4, 'Raw Data'!O507='Raw Data'!P507), 'Raw Data'!D507, 0)</f>
        <v>0</v>
      </c>
      <c r="AA512">
        <f t="shared" si="29"/>
        <v>0</v>
      </c>
      <c r="AB512">
        <f t="shared" si="30"/>
        <v>0</v>
      </c>
      <c r="AC512">
        <f t="shared" si="31"/>
        <v>0</v>
      </c>
    </row>
    <row r="513" spans="1:29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 'Raw Data'!O508&gt;'Raw Data'!P508), 'Raw Data'!C508, 0)</f>
        <v>0</v>
      </c>
      <c r="O513" t="b">
        <f>'Raw Data'!C508&lt;'Raw Data'!E508</f>
        <v>0</v>
      </c>
      <c r="P513">
        <f>IF(AND('Raw Data'!C508&gt;'Raw Data'!E508, 'Raw Data'!O508&gt;'Raw Data'!P508), 'Raw Data'!C508, 0)</f>
        <v>0</v>
      </c>
      <c r="Q513">
        <f>IF(AND('Raw Data'!C508&gt;'Raw Data'!E508, 'Raw Data'!O508&lt;'Raw Data'!P508), 'Raw Data'!E508, 0)</f>
        <v>0</v>
      </c>
      <c r="R513">
        <f>IF(AND('Raw Data'!C508&lt;'Raw Data'!E508, 'Raw Data'!O508&lt;'Raw Data'!P508), 'Raw Data'!E508, 0)</f>
        <v>0</v>
      </c>
      <c r="S513">
        <f>IF(ISNUMBER('Raw Data'!C508), IF(_xlfn.XLOOKUP(SMALL('Raw Data'!C508:E508, 1), B513:D513, B513:D513, 0)&gt;0, SMALL('Raw Data'!C508:E508, 1), 0), 0)</f>
        <v>0</v>
      </c>
      <c r="T513">
        <f>IF(ISNUMBER('Raw Data'!C508), IF(_xlfn.XLOOKUP(SMALL('Raw Data'!C508:E508, 2), B513:D513, B513:D513, 0)&gt;0, SMALL('Raw Data'!C508:E508, 2), 0), 0)</f>
        <v>0</v>
      </c>
      <c r="U513">
        <f>IF(ISNUMBER('Raw Data'!C508), IF(_xlfn.XLOOKUP(SMALL('Raw Data'!C508:E508, 3), B513:D513, B513:D513, 0)&gt;0, SMALL('Raw Data'!C508:E508, 3), 0), 0)</f>
        <v>0</v>
      </c>
      <c r="V513">
        <f>IF(AND('Raw Data'!C508&lt;'Raw Data'!E508,'Raw Data'!O508&gt;'Raw Data'!P508),'Raw Data'!C508,IF(AND('Raw Data'!E508&lt;'Raw Data'!C508,'Raw Data'!P508&gt;'Raw Data'!O508),'Raw Data'!E508,0))</f>
        <v>0</v>
      </c>
      <c r="W513">
        <f>IF(AND('Raw Data'!C508&gt;'Raw Data'!E508,'Raw Data'!O508&gt;'Raw Data'!P508),'Raw Data'!C508,IF(AND('Raw Data'!E508&gt;'Raw Data'!C508,'Raw Data'!P508&gt;'Raw Data'!O508),'Raw Data'!E508,0))</f>
        <v>0</v>
      </c>
      <c r="X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Y513">
        <f>IF(AND('Raw Data'!D508&gt;4,'Raw Data'!O508&lt;'Raw Data'!P508),'Raw Data'!K508,IF(AND('Raw Data'!D508&gt;4,'Raw Data'!O508='Raw Data'!P508),0,IF('Raw Data'!O508='Raw Data'!P508,'Raw Data'!D508,0)))</f>
        <v>0</v>
      </c>
      <c r="Z513">
        <f>IF(AND('Raw Data'!D508&lt;4, 'Raw Data'!O508='Raw Data'!P508), 'Raw Data'!D508, 0)</f>
        <v>0</v>
      </c>
      <c r="AA513">
        <f t="shared" si="29"/>
        <v>0</v>
      </c>
      <c r="AB513">
        <f t="shared" si="30"/>
        <v>0</v>
      </c>
      <c r="AC513">
        <f t="shared" si="31"/>
        <v>0</v>
      </c>
    </row>
    <row r="514" spans="1:29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 'Raw Data'!O509&gt;'Raw Data'!P509), 'Raw Data'!C509, 0)</f>
        <v>0</v>
      </c>
      <c r="O514" t="b">
        <f>'Raw Data'!C509&lt;'Raw Data'!E509</f>
        <v>0</v>
      </c>
      <c r="P514">
        <f>IF(AND('Raw Data'!C509&gt;'Raw Data'!E509, 'Raw Data'!O509&gt;'Raw Data'!P509), 'Raw Data'!C509, 0)</f>
        <v>0</v>
      </c>
      <c r="Q514">
        <f>IF(AND('Raw Data'!C509&gt;'Raw Data'!E509, 'Raw Data'!O509&lt;'Raw Data'!P509), 'Raw Data'!E509, 0)</f>
        <v>0</v>
      </c>
      <c r="R514">
        <f>IF(AND('Raw Data'!C509&lt;'Raw Data'!E509, 'Raw Data'!O509&lt;'Raw Data'!P509), 'Raw Data'!E509, 0)</f>
        <v>0</v>
      </c>
      <c r="S514">
        <f>IF(ISNUMBER('Raw Data'!C509), IF(_xlfn.XLOOKUP(SMALL('Raw Data'!C509:E509, 1), B514:D514, B514:D514, 0)&gt;0, SMALL('Raw Data'!C509:E509, 1), 0), 0)</f>
        <v>0</v>
      </c>
      <c r="T514">
        <f>IF(ISNUMBER('Raw Data'!C509), IF(_xlfn.XLOOKUP(SMALL('Raw Data'!C509:E509, 2), B514:D514, B514:D514, 0)&gt;0, SMALL('Raw Data'!C509:E509, 2), 0), 0)</f>
        <v>0</v>
      </c>
      <c r="U514">
        <f>IF(ISNUMBER('Raw Data'!C509), IF(_xlfn.XLOOKUP(SMALL('Raw Data'!C509:E509, 3), B514:D514, B514:D514, 0)&gt;0, SMALL('Raw Data'!C509:E509, 3), 0), 0)</f>
        <v>0</v>
      </c>
      <c r="V514">
        <f>IF(AND('Raw Data'!C509&lt;'Raw Data'!E509,'Raw Data'!O509&gt;'Raw Data'!P509),'Raw Data'!C509,IF(AND('Raw Data'!E509&lt;'Raw Data'!C509,'Raw Data'!P509&gt;'Raw Data'!O509),'Raw Data'!E509,0))</f>
        <v>0</v>
      </c>
      <c r="W514">
        <f>IF(AND('Raw Data'!C509&gt;'Raw Data'!E509,'Raw Data'!O509&gt;'Raw Data'!P509),'Raw Data'!C509,IF(AND('Raw Data'!E509&gt;'Raw Data'!C509,'Raw Data'!P509&gt;'Raw Data'!O509),'Raw Data'!E509,0))</f>
        <v>0</v>
      </c>
      <c r="X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Y514">
        <f>IF(AND('Raw Data'!D509&gt;4,'Raw Data'!O509&lt;'Raw Data'!P509),'Raw Data'!K509,IF(AND('Raw Data'!D509&gt;4,'Raw Data'!O509='Raw Data'!P509),0,IF('Raw Data'!O509='Raw Data'!P509,'Raw Data'!D509,0)))</f>
        <v>0</v>
      </c>
      <c r="Z514">
        <f>IF(AND('Raw Data'!D509&lt;4, 'Raw Data'!O509='Raw Data'!P509), 'Raw Data'!D509, 0)</f>
        <v>0</v>
      </c>
      <c r="AA514">
        <f t="shared" si="29"/>
        <v>0</v>
      </c>
      <c r="AB514">
        <f t="shared" si="30"/>
        <v>0</v>
      </c>
      <c r="AC514">
        <f t="shared" si="31"/>
        <v>0</v>
      </c>
    </row>
    <row r="515" spans="1:29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 'Raw Data'!O510&gt;'Raw Data'!P510), 'Raw Data'!C510, 0)</f>
        <v>0</v>
      </c>
      <c r="O515" t="b">
        <f>'Raw Data'!C510&lt;'Raw Data'!E510</f>
        <v>0</v>
      </c>
      <c r="P515">
        <f>IF(AND('Raw Data'!C510&gt;'Raw Data'!E510, 'Raw Data'!O510&gt;'Raw Data'!P510), 'Raw Data'!C510, 0)</f>
        <v>0</v>
      </c>
      <c r="Q515">
        <f>IF(AND('Raw Data'!C510&gt;'Raw Data'!E510, 'Raw Data'!O510&lt;'Raw Data'!P510), 'Raw Data'!E510, 0)</f>
        <v>0</v>
      </c>
      <c r="R515">
        <f>IF(AND('Raw Data'!C510&lt;'Raw Data'!E510, 'Raw Data'!O510&lt;'Raw Data'!P510), 'Raw Data'!E510, 0)</f>
        <v>0</v>
      </c>
      <c r="S515">
        <f>IF(ISNUMBER('Raw Data'!C510), IF(_xlfn.XLOOKUP(SMALL('Raw Data'!C510:E510, 1), B515:D515, B515:D515, 0)&gt;0, SMALL('Raw Data'!C510:E510, 1), 0), 0)</f>
        <v>0</v>
      </c>
      <c r="T515">
        <f>IF(ISNUMBER('Raw Data'!C510), IF(_xlfn.XLOOKUP(SMALL('Raw Data'!C510:E510, 2), B515:D515, B515:D515, 0)&gt;0, SMALL('Raw Data'!C510:E510, 2), 0), 0)</f>
        <v>0</v>
      </c>
      <c r="U515">
        <f>IF(ISNUMBER('Raw Data'!C510), IF(_xlfn.XLOOKUP(SMALL('Raw Data'!C510:E510, 3), B515:D515, B515:D515, 0)&gt;0, SMALL('Raw Data'!C510:E510, 3), 0), 0)</f>
        <v>0</v>
      </c>
      <c r="V515">
        <f>IF(AND('Raw Data'!C510&lt;'Raw Data'!E510,'Raw Data'!O510&gt;'Raw Data'!P510),'Raw Data'!C510,IF(AND('Raw Data'!E510&lt;'Raw Data'!C510,'Raw Data'!P510&gt;'Raw Data'!O510),'Raw Data'!E510,0))</f>
        <v>0</v>
      </c>
      <c r="W515">
        <f>IF(AND('Raw Data'!C510&gt;'Raw Data'!E510,'Raw Data'!O510&gt;'Raw Data'!P510),'Raw Data'!C510,IF(AND('Raw Data'!E510&gt;'Raw Data'!C510,'Raw Data'!P510&gt;'Raw Data'!O510),'Raw Data'!E510,0))</f>
        <v>0</v>
      </c>
      <c r="X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Y515">
        <f>IF(AND('Raw Data'!D510&gt;4,'Raw Data'!O510&lt;'Raw Data'!P510),'Raw Data'!K510,IF(AND('Raw Data'!D510&gt;4,'Raw Data'!O510='Raw Data'!P510),0,IF('Raw Data'!O510='Raw Data'!P510,'Raw Data'!D510,0)))</f>
        <v>0</v>
      </c>
      <c r="Z515">
        <f>IF(AND('Raw Data'!D510&lt;4, 'Raw Data'!O510='Raw Data'!P510), 'Raw Data'!D510, 0)</f>
        <v>0</v>
      </c>
      <c r="AA515">
        <f t="shared" si="29"/>
        <v>0</v>
      </c>
      <c r="AB515">
        <f t="shared" si="30"/>
        <v>0</v>
      </c>
      <c r="AC515">
        <f t="shared" si="31"/>
        <v>0</v>
      </c>
    </row>
    <row r="516" spans="1:29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 'Raw Data'!O511&gt;'Raw Data'!P511), 'Raw Data'!C511, 0)</f>
        <v>0</v>
      </c>
      <c r="O516" t="b">
        <f>'Raw Data'!C511&lt;'Raw Data'!E511</f>
        <v>0</v>
      </c>
      <c r="P516">
        <f>IF(AND('Raw Data'!C511&gt;'Raw Data'!E511, 'Raw Data'!O511&gt;'Raw Data'!P511), 'Raw Data'!C511, 0)</f>
        <v>0</v>
      </c>
      <c r="Q516">
        <f>IF(AND('Raw Data'!C511&gt;'Raw Data'!E511, 'Raw Data'!O511&lt;'Raw Data'!P511), 'Raw Data'!E511, 0)</f>
        <v>0</v>
      </c>
      <c r="R516">
        <f>IF(AND('Raw Data'!C511&lt;'Raw Data'!E511, 'Raw Data'!O511&lt;'Raw Data'!P511), 'Raw Data'!E511, 0)</f>
        <v>0</v>
      </c>
      <c r="S516">
        <f>IF(ISNUMBER('Raw Data'!C511), IF(_xlfn.XLOOKUP(SMALL('Raw Data'!C511:E511, 1), B516:D516, B516:D516, 0)&gt;0, SMALL('Raw Data'!C511:E511, 1), 0), 0)</f>
        <v>0</v>
      </c>
      <c r="T516">
        <f>IF(ISNUMBER('Raw Data'!C511), IF(_xlfn.XLOOKUP(SMALL('Raw Data'!C511:E511, 2), B516:D516, B516:D516, 0)&gt;0, SMALL('Raw Data'!C511:E511, 2), 0), 0)</f>
        <v>0</v>
      </c>
      <c r="U516">
        <f>IF(ISNUMBER('Raw Data'!C511), IF(_xlfn.XLOOKUP(SMALL('Raw Data'!C511:E511, 3), B516:D516, B516:D516, 0)&gt;0, SMALL('Raw Data'!C511:E511, 3), 0), 0)</f>
        <v>0</v>
      </c>
      <c r="V516">
        <f>IF(AND('Raw Data'!C511&lt;'Raw Data'!E511,'Raw Data'!O511&gt;'Raw Data'!P511),'Raw Data'!C511,IF(AND('Raw Data'!E511&lt;'Raw Data'!C511,'Raw Data'!P511&gt;'Raw Data'!O511),'Raw Data'!E511,0))</f>
        <v>0</v>
      </c>
      <c r="W516">
        <f>IF(AND('Raw Data'!C511&gt;'Raw Data'!E511,'Raw Data'!O511&gt;'Raw Data'!P511),'Raw Data'!C511,IF(AND('Raw Data'!E511&gt;'Raw Data'!C511,'Raw Data'!P511&gt;'Raw Data'!O511),'Raw Data'!E511,0))</f>
        <v>0</v>
      </c>
      <c r="X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Y516">
        <f>IF(AND('Raw Data'!D511&gt;4,'Raw Data'!O511&lt;'Raw Data'!P511),'Raw Data'!K511,IF(AND('Raw Data'!D511&gt;4,'Raw Data'!O511='Raw Data'!P511),0,IF('Raw Data'!O511='Raw Data'!P511,'Raw Data'!D511,0)))</f>
        <v>0</v>
      </c>
      <c r="Z516">
        <f>IF(AND('Raw Data'!D511&lt;4, 'Raw Data'!O511='Raw Data'!P511), 'Raw Data'!D511, 0)</f>
        <v>0</v>
      </c>
      <c r="AA516">
        <f t="shared" si="29"/>
        <v>0</v>
      </c>
      <c r="AB516">
        <f t="shared" si="30"/>
        <v>0</v>
      </c>
      <c r="AC516">
        <f t="shared" si="31"/>
        <v>0</v>
      </c>
    </row>
    <row r="517" spans="1:29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 'Raw Data'!O512&gt;'Raw Data'!P512), 'Raw Data'!C512, 0)</f>
        <v>0</v>
      </c>
      <c r="O517" t="b">
        <f>'Raw Data'!C512&lt;'Raw Data'!E512</f>
        <v>0</v>
      </c>
      <c r="P517">
        <f>IF(AND('Raw Data'!C512&gt;'Raw Data'!E512, 'Raw Data'!O512&gt;'Raw Data'!P512), 'Raw Data'!C512, 0)</f>
        <v>0</v>
      </c>
      <c r="Q517">
        <f>IF(AND('Raw Data'!C512&gt;'Raw Data'!E512, 'Raw Data'!O512&lt;'Raw Data'!P512), 'Raw Data'!E512, 0)</f>
        <v>0</v>
      </c>
      <c r="R517">
        <f>IF(AND('Raw Data'!C512&lt;'Raw Data'!E512, 'Raw Data'!O512&lt;'Raw Data'!P512), 'Raw Data'!E512, 0)</f>
        <v>0</v>
      </c>
      <c r="S517">
        <f>IF(ISNUMBER('Raw Data'!C512), IF(_xlfn.XLOOKUP(SMALL('Raw Data'!C512:E512, 1), B517:D517, B517:D517, 0)&gt;0, SMALL('Raw Data'!C512:E512, 1), 0), 0)</f>
        <v>0</v>
      </c>
      <c r="T517">
        <f>IF(ISNUMBER('Raw Data'!C512), IF(_xlfn.XLOOKUP(SMALL('Raw Data'!C512:E512, 2), B517:D517, B517:D517, 0)&gt;0, SMALL('Raw Data'!C512:E512, 2), 0), 0)</f>
        <v>0</v>
      </c>
      <c r="U517">
        <f>IF(ISNUMBER('Raw Data'!C512), IF(_xlfn.XLOOKUP(SMALL('Raw Data'!C512:E512, 3), B517:D517, B517:D517, 0)&gt;0, SMALL('Raw Data'!C512:E512, 3), 0), 0)</f>
        <v>0</v>
      </c>
      <c r="V517">
        <f>IF(AND('Raw Data'!C512&lt;'Raw Data'!E512,'Raw Data'!O512&gt;'Raw Data'!P512),'Raw Data'!C512,IF(AND('Raw Data'!E512&lt;'Raw Data'!C512,'Raw Data'!P512&gt;'Raw Data'!O512),'Raw Data'!E512,0))</f>
        <v>0</v>
      </c>
      <c r="W517">
        <f>IF(AND('Raw Data'!C512&gt;'Raw Data'!E512,'Raw Data'!O512&gt;'Raw Data'!P512),'Raw Data'!C512,IF(AND('Raw Data'!E512&gt;'Raw Data'!C512,'Raw Data'!P512&gt;'Raw Data'!O512),'Raw Data'!E512,0))</f>
        <v>0</v>
      </c>
      <c r="X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Y517">
        <f>IF(AND('Raw Data'!D512&gt;4,'Raw Data'!O512&lt;'Raw Data'!P512),'Raw Data'!K512,IF(AND('Raw Data'!D512&gt;4,'Raw Data'!O512='Raw Data'!P512),0,IF('Raw Data'!O512='Raw Data'!P512,'Raw Data'!D512,0)))</f>
        <v>0</v>
      </c>
      <c r="Z517">
        <f>IF(AND('Raw Data'!D512&lt;4, 'Raw Data'!O512='Raw Data'!P512), 'Raw Data'!D512, 0)</f>
        <v>0</v>
      </c>
      <c r="AA517">
        <f t="shared" si="29"/>
        <v>0</v>
      </c>
      <c r="AB517">
        <f t="shared" si="30"/>
        <v>0</v>
      </c>
      <c r="AC517">
        <f t="shared" si="31"/>
        <v>0</v>
      </c>
    </row>
    <row r="518" spans="1:29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 'Raw Data'!O513&gt;'Raw Data'!P513), 'Raw Data'!C513, 0)</f>
        <v>0</v>
      </c>
      <c r="O518" t="b">
        <f>'Raw Data'!C513&lt;'Raw Data'!E513</f>
        <v>0</v>
      </c>
      <c r="P518">
        <f>IF(AND('Raw Data'!C513&gt;'Raw Data'!E513, 'Raw Data'!O513&gt;'Raw Data'!P513), 'Raw Data'!C513, 0)</f>
        <v>0</v>
      </c>
      <c r="Q518">
        <f>IF(AND('Raw Data'!C513&gt;'Raw Data'!E513, 'Raw Data'!O513&lt;'Raw Data'!P513), 'Raw Data'!E513, 0)</f>
        <v>0</v>
      </c>
      <c r="R518">
        <f>IF(AND('Raw Data'!C513&lt;'Raw Data'!E513, 'Raw Data'!O513&lt;'Raw Data'!P513), 'Raw Data'!E513, 0)</f>
        <v>0</v>
      </c>
      <c r="S518">
        <f>IF(ISNUMBER('Raw Data'!C513), IF(_xlfn.XLOOKUP(SMALL('Raw Data'!C513:E513, 1), B518:D518, B518:D518, 0)&gt;0, SMALL('Raw Data'!C513:E513, 1), 0), 0)</f>
        <v>0</v>
      </c>
      <c r="T518">
        <f>IF(ISNUMBER('Raw Data'!C513), IF(_xlfn.XLOOKUP(SMALL('Raw Data'!C513:E513, 2), B518:D518, B518:D518, 0)&gt;0, SMALL('Raw Data'!C513:E513, 2), 0), 0)</f>
        <v>0</v>
      </c>
      <c r="U518">
        <f>IF(ISNUMBER('Raw Data'!C513), IF(_xlfn.XLOOKUP(SMALL('Raw Data'!C513:E513, 3), B518:D518, B518:D518, 0)&gt;0, SMALL('Raw Data'!C513:E513, 3), 0), 0)</f>
        <v>0</v>
      </c>
      <c r="V518">
        <f>IF(AND('Raw Data'!C513&lt;'Raw Data'!E513,'Raw Data'!O513&gt;'Raw Data'!P513),'Raw Data'!C513,IF(AND('Raw Data'!E513&lt;'Raw Data'!C513,'Raw Data'!P513&gt;'Raw Data'!O513),'Raw Data'!E513,0))</f>
        <v>0</v>
      </c>
      <c r="W518">
        <f>IF(AND('Raw Data'!C513&gt;'Raw Data'!E513,'Raw Data'!O513&gt;'Raw Data'!P513),'Raw Data'!C513,IF(AND('Raw Data'!E513&gt;'Raw Data'!C513,'Raw Data'!P513&gt;'Raw Data'!O513),'Raw Data'!E513,0))</f>
        <v>0</v>
      </c>
      <c r="X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Y518">
        <f>IF(AND('Raw Data'!D513&gt;4,'Raw Data'!O513&lt;'Raw Data'!P513),'Raw Data'!K513,IF(AND('Raw Data'!D513&gt;4,'Raw Data'!O513='Raw Data'!P513),0,IF('Raw Data'!O513='Raw Data'!P513,'Raw Data'!D513,0)))</f>
        <v>0</v>
      </c>
      <c r="Z518">
        <f>IF(AND('Raw Data'!D513&lt;4, 'Raw Data'!O513='Raw Data'!P513), 'Raw Data'!D513, 0)</f>
        <v>0</v>
      </c>
      <c r="AA518">
        <f t="shared" si="29"/>
        <v>0</v>
      </c>
      <c r="AB518">
        <f t="shared" si="30"/>
        <v>0</v>
      </c>
      <c r="AC518">
        <f t="shared" si="31"/>
        <v>0</v>
      </c>
    </row>
    <row r="519" spans="1:29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 'Raw Data'!O514&gt;'Raw Data'!P514), 'Raw Data'!C514, 0)</f>
        <v>0</v>
      </c>
      <c r="O519" t="b">
        <f>'Raw Data'!C514&lt;'Raw Data'!E514</f>
        <v>0</v>
      </c>
      <c r="P519">
        <f>IF(AND('Raw Data'!C514&gt;'Raw Data'!E514, 'Raw Data'!O514&gt;'Raw Data'!P514), 'Raw Data'!C514, 0)</f>
        <v>0</v>
      </c>
      <c r="Q519">
        <f>IF(AND('Raw Data'!C514&gt;'Raw Data'!E514, 'Raw Data'!O514&lt;'Raw Data'!P514), 'Raw Data'!E514, 0)</f>
        <v>0</v>
      </c>
      <c r="R519">
        <f>IF(AND('Raw Data'!C514&lt;'Raw Data'!E514, 'Raw Data'!O514&lt;'Raw Data'!P514), 'Raw Data'!E514, 0)</f>
        <v>0</v>
      </c>
      <c r="S519">
        <f>IF(ISNUMBER('Raw Data'!C514), IF(_xlfn.XLOOKUP(SMALL('Raw Data'!C514:E514, 1), B519:D519, B519:D519, 0)&gt;0, SMALL('Raw Data'!C514:E514, 1), 0), 0)</f>
        <v>0</v>
      </c>
      <c r="T519">
        <f>IF(ISNUMBER('Raw Data'!C514), IF(_xlfn.XLOOKUP(SMALL('Raw Data'!C514:E514, 2), B519:D519, B519:D519, 0)&gt;0, SMALL('Raw Data'!C514:E514, 2), 0), 0)</f>
        <v>0</v>
      </c>
      <c r="U519">
        <f>IF(ISNUMBER('Raw Data'!C514), IF(_xlfn.XLOOKUP(SMALL('Raw Data'!C514:E514, 3), B519:D519, B519:D519, 0)&gt;0, SMALL('Raw Data'!C514:E514, 3), 0), 0)</f>
        <v>0</v>
      </c>
      <c r="V519">
        <f>IF(AND('Raw Data'!C514&lt;'Raw Data'!E514,'Raw Data'!O514&gt;'Raw Data'!P514),'Raw Data'!C514,IF(AND('Raw Data'!E514&lt;'Raw Data'!C514,'Raw Data'!P514&gt;'Raw Data'!O514),'Raw Data'!E514,0))</f>
        <v>0</v>
      </c>
      <c r="W519">
        <f>IF(AND('Raw Data'!C514&gt;'Raw Data'!E514,'Raw Data'!O514&gt;'Raw Data'!P514),'Raw Data'!C514,IF(AND('Raw Data'!E514&gt;'Raw Data'!C514,'Raw Data'!P514&gt;'Raw Data'!O514),'Raw Data'!E514,0))</f>
        <v>0</v>
      </c>
      <c r="X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Y519">
        <f>IF(AND('Raw Data'!D514&gt;4,'Raw Data'!O514&lt;'Raw Data'!P514),'Raw Data'!K514,IF(AND('Raw Data'!D514&gt;4,'Raw Data'!O514='Raw Data'!P514),0,IF('Raw Data'!O514='Raw Data'!P514,'Raw Data'!D514,0)))</f>
        <v>0</v>
      </c>
      <c r="Z519">
        <f>IF(AND('Raw Data'!D514&lt;4, 'Raw Data'!O514='Raw Data'!P514), 'Raw Data'!D514, 0)</f>
        <v>0</v>
      </c>
      <c r="AA519">
        <f t="shared" ref="AA519:AA535" si="32">IF(AND(W519&gt;0, F519&gt;0), F519*W519, 0)</f>
        <v>0</v>
      </c>
      <c r="AB519">
        <f t="shared" ref="AB519:AB535" si="33">IF(AND(C519&gt;0, E519&gt;0), E519*C519, 0)</f>
        <v>0</v>
      </c>
      <c r="AC519">
        <f t="shared" ref="AC519:AC535" si="34">IF(AND(F519, D519), D519*F519, 0)</f>
        <v>0</v>
      </c>
    </row>
    <row r="520" spans="1:29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 'Raw Data'!O515&gt;'Raw Data'!P515), 'Raw Data'!C515, 0)</f>
        <v>0</v>
      </c>
      <c r="O520" t="b">
        <f>'Raw Data'!C515&lt;'Raw Data'!E515</f>
        <v>0</v>
      </c>
      <c r="P520">
        <f>IF(AND('Raw Data'!C515&gt;'Raw Data'!E515, 'Raw Data'!O515&gt;'Raw Data'!P515), 'Raw Data'!C515, 0)</f>
        <v>0</v>
      </c>
      <c r="Q520">
        <f>IF(AND('Raw Data'!C515&gt;'Raw Data'!E515, 'Raw Data'!O515&lt;'Raw Data'!P515), 'Raw Data'!E515, 0)</f>
        <v>0</v>
      </c>
      <c r="R520">
        <f>IF(AND('Raw Data'!C515&lt;'Raw Data'!E515, 'Raw Data'!O515&lt;'Raw Data'!P515), 'Raw Data'!E515, 0)</f>
        <v>0</v>
      </c>
      <c r="S520">
        <f>IF(ISNUMBER('Raw Data'!C515), IF(_xlfn.XLOOKUP(SMALL('Raw Data'!C515:E515, 1), B520:D520, B520:D520, 0)&gt;0, SMALL('Raw Data'!C515:E515, 1), 0), 0)</f>
        <v>0</v>
      </c>
      <c r="T520">
        <f>IF(ISNUMBER('Raw Data'!C515), IF(_xlfn.XLOOKUP(SMALL('Raw Data'!C515:E515, 2), B520:D520, B520:D520, 0)&gt;0, SMALL('Raw Data'!C515:E515, 2), 0), 0)</f>
        <v>0</v>
      </c>
      <c r="U520">
        <f>IF(ISNUMBER('Raw Data'!C515), IF(_xlfn.XLOOKUP(SMALL('Raw Data'!C515:E515, 3), B520:D520, B520:D520, 0)&gt;0, SMALL('Raw Data'!C515:E515, 3), 0), 0)</f>
        <v>0</v>
      </c>
      <c r="V520">
        <f>IF(AND('Raw Data'!C515&lt;'Raw Data'!E515,'Raw Data'!O515&gt;'Raw Data'!P515),'Raw Data'!C515,IF(AND('Raw Data'!E515&lt;'Raw Data'!C515,'Raw Data'!P515&gt;'Raw Data'!O515),'Raw Data'!E515,0))</f>
        <v>0</v>
      </c>
      <c r="W520">
        <f>IF(AND('Raw Data'!C515&gt;'Raw Data'!E515,'Raw Data'!O515&gt;'Raw Data'!P515),'Raw Data'!C515,IF(AND('Raw Data'!E515&gt;'Raw Data'!C515,'Raw Data'!P515&gt;'Raw Data'!O515),'Raw Data'!E515,0))</f>
        <v>0</v>
      </c>
      <c r="X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Y520">
        <f>IF(AND('Raw Data'!D515&gt;4,'Raw Data'!O515&lt;'Raw Data'!P515),'Raw Data'!K515,IF(AND('Raw Data'!D515&gt;4,'Raw Data'!O515='Raw Data'!P515),0,IF('Raw Data'!O515='Raw Data'!P515,'Raw Data'!D515,0)))</f>
        <v>0</v>
      </c>
      <c r="Z520">
        <f>IF(AND('Raw Data'!D515&lt;4, 'Raw Data'!O515='Raw Data'!P515), 'Raw Data'!D515, 0)</f>
        <v>0</v>
      </c>
      <c r="AA520">
        <f t="shared" si="32"/>
        <v>0</v>
      </c>
      <c r="AB520">
        <f t="shared" si="33"/>
        <v>0</v>
      </c>
      <c r="AC520">
        <f t="shared" si="34"/>
        <v>0</v>
      </c>
    </row>
    <row r="521" spans="1:29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 'Raw Data'!O516&gt;'Raw Data'!P516), 'Raw Data'!C516, 0)</f>
        <v>0</v>
      </c>
      <c r="O521" t="b">
        <f>'Raw Data'!C516&lt;'Raw Data'!E516</f>
        <v>0</v>
      </c>
      <c r="P521">
        <f>IF(AND('Raw Data'!C516&gt;'Raw Data'!E516, 'Raw Data'!O516&gt;'Raw Data'!P516), 'Raw Data'!C516, 0)</f>
        <v>0</v>
      </c>
      <c r="Q521">
        <f>IF(AND('Raw Data'!C516&gt;'Raw Data'!E516, 'Raw Data'!O516&lt;'Raw Data'!P516), 'Raw Data'!E516, 0)</f>
        <v>0</v>
      </c>
      <c r="R521">
        <f>IF(AND('Raw Data'!C516&lt;'Raw Data'!E516, 'Raw Data'!O516&lt;'Raw Data'!P516), 'Raw Data'!E516, 0)</f>
        <v>0</v>
      </c>
      <c r="S521">
        <f>IF(ISNUMBER('Raw Data'!C516), IF(_xlfn.XLOOKUP(SMALL('Raw Data'!C516:E516, 1), B521:D521, B521:D521, 0)&gt;0, SMALL('Raw Data'!C516:E516, 1), 0), 0)</f>
        <v>0</v>
      </c>
      <c r="T521">
        <f>IF(ISNUMBER('Raw Data'!C516), IF(_xlfn.XLOOKUP(SMALL('Raw Data'!C516:E516, 2), B521:D521, B521:D521, 0)&gt;0, SMALL('Raw Data'!C516:E516, 2), 0), 0)</f>
        <v>0</v>
      </c>
      <c r="U521">
        <f>IF(ISNUMBER('Raw Data'!C516), IF(_xlfn.XLOOKUP(SMALL('Raw Data'!C516:E516, 3), B521:D521, B521:D521, 0)&gt;0, SMALL('Raw Data'!C516:E516, 3), 0), 0)</f>
        <v>0</v>
      </c>
      <c r="V521">
        <f>IF(AND('Raw Data'!C516&lt;'Raw Data'!E516,'Raw Data'!O516&gt;'Raw Data'!P516),'Raw Data'!C516,IF(AND('Raw Data'!E516&lt;'Raw Data'!C516,'Raw Data'!P516&gt;'Raw Data'!O516),'Raw Data'!E516,0))</f>
        <v>0</v>
      </c>
      <c r="W521">
        <f>IF(AND('Raw Data'!C516&gt;'Raw Data'!E516,'Raw Data'!O516&gt;'Raw Data'!P516),'Raw Data'!C516,IF(AND('Raw Data'!E516&gt;'Raw Data'!C516,'Raw Data'!P516&gt;'Raw Data'!O516),'Raw Data'!E516,0))</f>
        <v>0</v>
      </c>
      <c r="X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Y521">
        <f>IF(AND('Raw Data'!D516&gt;4,'Raw Data'!O516&lt;'Raw Data'!P516),'Raw Data'!K516,IF(AND('Raw Data'!D516&gt;4,'Raw Data'!O516='Raw Data'!P516),0,IF('Raw Data'!O516='Raw Data'!P516,'Raw Data'!D516,0)))</f>
        <v>0</v>
      </c>
      <c r="Z521">
        <f>IF(AND('Raw Data'!D516&lt;4, 'Raw Data'!O516='Raw Data'!P516), 'Raw Data'!D516, 0)</f>
        <v>0</v>
      </c>
      <c r="AA521">
        <f t="shared" si="32"/>
        <v>0</v>
      </c>
      <c r="AB521">
        <f t="shared" si="33"/>
        <v>0</v>
      </c>
      <c r="AC521">
        <f t="shared" si="34"/>
        <v>0</v>
      </c>
    </row>
    <row r="522" spans="1:29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 'Raw Data'!O517&gt;'Raw Data'!P517), 'Raw Data'!C517, 0)</f>
        <v>0</v>
      </c>
      <c r="O522" t="b">
        <f>'Raw Data'!C517&lt;'Raw Data'!E517</f>
        <v>0</v>
      </c>
      <c r="P522">
        <f>IF(AND('Raw Data'!C517&gt;'Raw Data'!E517, 'Raw Data'!O517&gt;'Raw Data'!P517), 'Raw Data'!C517, 0)</f>
        <v>0</v>
      </c>
      <c r="Q522">
        <f>IF(AND('Raw Data'!C517&gt;'Raw Data'!E517, 'Raw Data'!O517&lt;'Raw Data'!P517), 'Raw Data'!E517, 0)</f>
        <v>0</v>
      </c>
      <c r="R522">
        <f>IF(AND('Raw Data'!C517&lt;'Raw Data'!E517, 'Raw Data'!O517&lt;'Raw Data'!P517), 'Raw Data'!E517, 0)</f>
        <v>0</v>
      </c>
      <c r="S522">
        <f>IF(ISNUMBER('Raw Data'!C517), IF(_xlfn.XLOOKUP(SMALL('Raw Data'!C517:E517, 1), B522:D522, B522:D522, 0)&gt;0, SMALL('Raw Data'!C517:E517, 1), 0), 0)</f>
        <v>0</v>
      </c>
      <c r="T522">
        <f>IF(ISNUMBER('Raw Data'!C517), IF(_xlfn.XLOOKUP(SMALL('Raw Data'!C517:E517, 2), B522:D522, B522:D522, 0)&gt;0, SMALL('Raw Data'!C517:E517, 2), 0), 0)</f>
        <v>0</v>
      </c>
      <c r="U522">
        <f>IF(ISNUMBER('Raw Data'!C517), IF(_xlfn.XLOOKUP(SMALL('Raw Data'!C517:E517, 3), B522:D522, B522:D522, 0)&gt;0, SMALL('Raw Data'!C517:E517, 3), 0), 0)</f>
        <v>0</v>
      </c>
      <c r="V522">
        <f>IF(AND('Raw Data'!C517&lt;'Raw Data'!E517,'Raw Data'!O517&gt;'Raw Data'!P517),'Raw Data'!C517,IF(AND('Raw Data'!E517&lt;'Raw Data'!C517,'Raw Data'!P517&gt;'Raw Data'!O517),'Raw Data'!E517,0))</f>
        <v>0</v>
      </c>
      <c r="W522">
        <f>IF(AND('Raw Data'!C517&gt;'Raw Data'!E517,'Raw Data'!O517&gt;'Raw Data'!P517),'Raw Data'!C517,IF(AND('Raw Data'!E517&gt;'Raw Data'!C517,'Raw Data'!P517&gt;'Raw Data'!O517),'Raw Data'!E517,0))</f>
        <v>0</v>
      </c>
      <c r="X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Y522">
        <f>IF(AND('Raw Data'!D517&gt;4,'Raw Data'!O517&lt;'Raw Data'!P517),'Raw Data'!K517,IF(AND('Raw Data'!D517&gt;4,'Raw Data'!O517='Raw Data'!P517),0,IF('Raw Data'!O517='Raw Data'!P517,'Raw Data'!D517,0)))</f>
        <v>0</v>
      </c>
      <c r="Z522">
        <f>IF(AND('Raw Data'!D517&lt;4, 'Raw Data'!O517='Raw Data'!P517), 'Raw Data'!D517, 0)</f>
        <v>0</v>
      </c>
      <c r="AA522">
        <f t="shared" si="32"/>
        <v>0</v>
      </c>
      <c r="AB522">
        <f t="shared" si="33"/>
        <v>0</v>
      </c>
      <c r="AC522">
        <f t="shared" si="34"/>
        <v>0</v>
      </c>
    </row>
    <row r="523" spans="1:29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 'Raw Data'!O518&gt;'Raw Data'!P518), 'Raw Data'!C518, 0)</f>
        <v>0</v>
      </c>
      <c r="O523" t="b">
        <f>'Raw Data'!C518&lt;'Raw Data'!E518</f>
        <v>0</v>
      </c>
      <c r="P523">
        <f>IF(AND('Raw Data'!C518&gt;'Raw Data'!E518, 'Raw Data'!O518&gt;'Raw Data'!P518), 'Raw Data'!C518, 0)</f>
        <v>0</v>
      </c>
      <c r="Q523">
        <f>IF(AND('Raw Data'!C518&gt;'Raw Data'!E518, 'Raw Data'!O518&lt;'Raw Data'!P518), 'Raw Data'!E518, 0)</f>
        <v>0</v>
      </c>
      <c r="R523">
        <f>IF(AND('Raw Data'!C518&lt;'Raw Data'!E518, 'Raw Data'!O518&lt;'Raw Data'!P518), 'Raw Data'!E518, 0)</f>
        <v>0</v>
      </c>
      <c r="S523">
        <f>IF(ISNUMBER('Raw Data'!C518), IF(_xlfn.XLOOKUP(SMALL('Raw Data'!C518:E518, 1), B523:D523, B523:D523, 0)&gt;0, SMALL('Raw Data'!C518:E518, 1), 0), 0)</f>
        <v>0</v>
      </c>
      <c r="T523">
        <f>IF(ISNUMBER('Raw Data'!C518), IF(_xlfn.XLOOKUP(SMALL('Raw Data'!C518:E518, 2), B523:D523, B523:D523, 0)&gt;0, SMALL('Raw Data'!C518:E518, 2), 0), 0)</f>
        <v>0</v>
      </c>
      <c r="U523">
        <f>IF(ISNUMBER('Raw Data'!C518), IF(_xlfn.XLOOKUP(SMALL('Raw Data'!C518:E518, 3), B523:D523, B523:D523, 0)&gt;0, SMALL('Raw Data'!C518:E518, 3), 0), 0)</f>
        <v>0</v>
      </c>
      <c r="V523">
        <f>IF(AND('Raw Data'!C518&lt;'Raw Data'!E518,'Raw Data'!O518&gt;'Raw Data'!P518),'Raw Data'!C518,IF(AND('Raw Data'!E518&lt;'Raw Data'!C518,'Raw Data'!P518&gt;'Raw Data'!O518),'Raw Data'!E518,0))</f>
        <v>0</v>
      </c>
      <c r="W523">
        <f>IF(AND('Raw Data'!C518&gt;'Raw Data'!E518,'Raw Data'!O518&gt;'Raw Data'!P518),'Raw Data'!C518,IF(AND('Raw Data'!E518&gt;'Raw Data'!C518,'Raw Data'!P518&gt;'Raw Data'!O518),'Raw Data'!E518,0))</f>
        <v>0</v>
      </c>
      <c r="X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Y523">
        <f>IF(AND('Raw Data'!D518&gt;4,'Raw Data'!O518&lt;'Raw Data'!P518),'Raw Data'!K518,IF(AND('Raw Data'!D518&gt;4,'Raw Data'!O518='Raw Data'!P518),0,IF('Raw Data'!O518='Raw Data'!P518,'Raw Data'!D518,0)))</f>
        <v>0</v>
      </c>
      <c r="Z523">
        <f>IF(AND('Raw Data'!D518&lt;4, 'Raw Data'!O518='Raw Data'!P518), 'Raw Data'!D518, 0)</f>
        <v>0</v>
      </c>
      <c r="AA523">
        <f t="shared" si="32"/>
        <v>0</v>
      </c>
      <c r="AB523">
        <f t="shared" si="33"/>
        <v>0</v>
      </c>
      <c r="AC523">
        <f t="shared" si="34"/>
        <v>0</v>
      </c>
    </row>
    <row r="524" spans="1:29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 'Raw Data'!O519&gt;'Raw Data'!P519), 'Raw Data'!C519, 0)</f>
        <v>0</v>
      </c>
      <c r="O524" t="b">
        <f>'Raw Data'!C519&lt;'Raw Data'!E519</f>
        <v>0</v>
      </c>
      <c r="P524">
        <f>IF(AND('Raw Data'!C519&gt;'Raw Data'!E519, 'Raw Data'!O519&gt;'Raw Data'!P519), 'Raw Data'!C519, 0)</f>
        <v>0</v>
      </c>
      <c r="Q524">
        <f>IF(AND('Raw Data'!C519&gt;'Raw Data'!E519, 'Raw Data'!O519&lt;'Raw Data'!P519), 'Raw Data'!E519, 0)</f>
        <v>0</v>
      </c>
      <c r="R524">
        <f>IF(AND('Raw Data'!C519&lt;'Raw Data'!E519, 'Raw Data'!O519&lt;'Raw Data'!P519), 'Raw Data'!E519, 0)</f>
        <v>0</v>
      </c>
      <c r="S524">
        <f>IF(ISNUMBER('Raw Data'!C519), IF(_xlfn.XLOOKUP(SMALL('Raw Data'!C519:E519, 1), B524:D524, B524:D524, 0)&gt;0, SMALL('Raw Data'!C519:E519, 1), 0), 0)</f>
        <v>0</v>
      </c>
      <c r="T524">
        <f>IF(ISNUMBER('Raw Data'!C519), IF(_xlfn.XLOOKUP(SMALL('Raw Data'!C519:E519, 2), B524:D524, B524:D524, 0)&gt;0, SMALL('Raw Data'!C519:E519, 2), 0), 0)</f>
        <v>0</v>
      </c>
      <c r="U524">
        <f>IF(ISNUMBER('Raw Data'!C519), IF(_xlfn.XLOOKUP(SMALL('Raw Data'!C519:E519, 3), B524:D524, B524:D524, 0)&gt;0, SMALL('Raw Data'!C519:E519, 3), 0), 0)</f>
        <v>0</v>
      </c>
      <c r="V524">
        <f>IF(AND('Raw Data'!C519&lt;'Raw Data'!E519,'Raw Data'!O519&gt;'Raw Data'!P519),'Raw Data'!C519,IF(AND('Raw Data'!E519&lt;'Raw Data'!C519,'Raw Data'!P519&gt;'Raw Data'!O519),'Raw Data'!E519,0))</f>
        <v>0</v>
      </c>
      <c r="W524">
        <f>IF(AND('Raw Data'!C519&gt;'Raw Data'!E519,'Raw Data'!O519&gt;'Raw Data'!P519),'Raw Data'!C519,IF(AND('Raw Data'!E519&gt;'Raw Data'!C519,'Raw Data'!P519&gt;'Raw Data'!O519),'Raw Data'!E519,0))</f>
        <v>0</v>
      </c>
      <c r="X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Y524">
        <f>IF(AND('Raw Data'!D519&gt;4,'Raw Data'!O519&lt;'Raw Data'!P519),'Raw Data'!K519,IF(AND('Raw Data'!D519&gt;4,'Raw Data'!O519='Raw Data'!P519),0,IF('Raw Data'!O519='Raw Data'!P519,'Raw Data'!D519,0)))</f>
        <v>0</v>
      </c>
      <c r="Z524">
        <f>IF(AND('Raw Data'!D519&lt;4, 'Raw Data'!O519='Raw Data'!P519), 'Raw Data'!D519, 0)</f>
        <v>0</v>
      </c>
      <c r="AA524">
        <f t="shared" si="32"/>
        <v>0</v>
      </c>
      <c r="AB524">
        <f t="shared" si="33"/>
        <v>0</v>
      </c>
      <c r="AC524">
        <f t="shared" si="34"/>
        <v>0</v>
      </c>
    </row>
    <row r="525" spans="1:29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 'Raw Data'!O520&gt;'Raw Data'!P520), 'Raw Data'!C520, 0)</f>
        <v>0</v>
      </c>
      <c r="O525" t="b">
        <f>'Raw Data'!C520&lt;'Raw Data'!E520</f>
        <v>0</v>
      </c>
      <c r="P525">
        <f>IF(AND('Raw Data'!C520&gt;'Raw Data'!E520, 'Raw Data'!O520&gt;'Raw Data'!P520), 'Raw Data'!C520, 0)</f>
        <v>0</v>
      </c>
      <c r="Q525">
        <f>IF(AND('Raw Data'!C520&gt;'Raw Data'!E520, 'Raw Data'!O520&lt;'Raw Data'!P520), 'Raw Data'!E520, 0)</f>
        <v>0</v>
      </c>
      <c r="R525">
        <f>IF(AND('Raw Data'!C520&lt;'Raw Data'!E520, 'Raw Data'!O520&lt;'Raw Data'!P520), 'Raw Data'!E520, 0)</f>
        <v>0</v>
      </c>
      <c r="S525">
        <f>IF(ISNUMBER('Raw Data'!C520), IF(_xlfn.XLOOKUP(SMALL('Raw Data'!C520:E520, 1), B525:D525, B525:D525, 0)&gt;0, SMALL('Raw Data'!C520:E520, 1), 0), 0)</f>
        <v>0</v>
      </c>
      <c r="T525">
        <f>IF(ISNUMBER('Raw Data'!C520), IF(_xlfn.XLOOKUP(SMALL('Raw Data'!C520:E520, 2), B525:D525, B525:D525, 0)&gt;0, SMALL('Raw Data'!C520:E520, 2), 0), 0)</f>
        <v>0</v>
      </c>
      <c r="U525">
        <f>IF(ISNUMBER('Raw Data'!C520), IF(_xlfn.XLOOKUP(SMALL('Raw Data'!C520:E520, 3), B525:D525, B525:D525, 0)&gt;0, SMALL('Raw Data'!C520:E520, 3), 0), 0)</f>
        <v>0</v>
      </c>
      <c r="V525">
        <f>IF(AND('Raw Data'!C520&lt;'Raw Data'!E520,'Raw Data'!O520&gt;'Raw Data'!P520),'Raw Data'!C520,IF(AND('Raw Data'!E520&lt;'Raw Data'!C520,'Raw Data'!P520&gt;'Raw Data'!O520),'Raw Data'!E520,0))</f>
        <v>0</v>
      </c>
      <c r="W525">
        <f>IF(AND('Raw Data'!C520&gt;'Raw Data'!E520,'Raw Data'!O520&gt;'Raw Data'!P520),'Raw Data'!C520,IF(AND('Raw Data'!E520&gt;'Raw Data'!C520,'Raw Data'!P520&gt;'Raw Data'!O520),'Raw Data'!E520,0))</f>
        <v>0</v>
      </c>
      <c r="X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Y525">
        <f>IF(AND('Raw Data'!D520&gt;4,'Raw Data'!O520&lt;'Raw Data'!P520),'Raw Data'!K520,IF(AND('Raw Data'!D520&gt;4,'Raw Data'!O520='Raw Data'!P520),0,IF('Raw Data'!O520='Raw Data'!P520,'Raw Data'!D520,0)))</f>
        <v>0</v>
      </c>
      <c r="Z525">
        <f>IF(AND('Raw Data'!D520&lt;4, 'Raw Data'!O520='Raw Data'!P520), 'Raw Data'!D520, 0)</f>
        <v>0</v>
      </c>
      <c r="AA525">
        <f t="shared" si="32"/>
        <v>0</v>
      </c>
      <c r="AB525">
        <f t="shared" si="33"/>
        <v>0</v>
      </c>
      <c r="AC525">
        <f t="shared" si="34"/>
        <v>0</v>
      </c>
    </row>
    <row r="526" spans="1:29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 'Raw Data'!O521&gt;'Raw Data'!P521), 'Raw Data'!C521, 0)</f>
        <v>0</v>
      </c>
      <c r="O526" t="b">
        <f>'Raw Data'!C521&lt;'Raw Data'!E521</f>
        <v>0</v>
      </c>
      <c r="P526">
        <f>IF(AND('Raw Data'!C521&gt;'Raw Data'!E521, 'Raw Data'!O521&gt;'Raw Data'!P521), 'Raw Data'!C521, 0)</f>
        <v>0</v>
      </c>
      <c r="Q526">
        <f>IF(AND('Raw Data'!C521&gt;'Raw Data'!E521, 'Raw Data'!O521&lt;'Raw Data'!P521), 'Raw Data'!E521, 0)</f>
        <v>0</v>
      </c>
      <c r="R526">
        <f>IF(AND('Raw Data'!C521&lt;'Raw Data'!E521, 'Raw Data'!O521&lt;'Raw Data'!P521), 'Raw Data'!E521, 0)</f>
        <v>0</v>
      </c>
      <c r="S526">
        <f>IF(ISNUMBER('Raw Data'!C521), IF(_xlfn.XLOOKUP(SMALL('Raw Data'!C521:E521, 1), B526:D526, B526:D526, 0)&gt;0, SMALL('Raw Data'!C521:E521, 1), 0), 0)</f>
        <v>0</v>
      </c>
      <c r="T526">
        <f>IF(ISNUMBER('Raw Data'!C521), IF(_xlfn.XLOOKUP(SMALL('Raw Data'!C521:E521, 2), B526:D526, B526:D526, 0)&gt;0, SMALL('Raw Data'!C521:E521, 2), 0), 0)</f>
        <v>0</v>
      </c>
      <c r="U526">
        <f>IF(ISNUMBER('Raw Data'!C521), IF(_xlfn.XLOOKUP(SMALL('Raw Data'!C521:E521, 3), B526:D526, B526:D526, 0)&gt;0, SMALL('Raw Data'!C521:E521, 3), 0), 0)</f>
        <v>0</v>
      </c>
      <c r="V526">
        <f>IF(AND('Raw Data'!C521&lt;'Raw Data'!E521,'Raw Data'!O521&gt;'Raw Data'!P521),'Raw Data'!C521,IF(AND('Raw Data'!E521&lt;'Raw Data'!C521,'Raw Data'!P521&gt;'Raw Data'!O521),'Raw Data'!E521,0))</f>
        <v>0</v>
      </c>
      <c r="W526">
        <f>IF(AND('Raw Data'!C521&gt;'Raw Data'!E521,'Raw Data'!O521&gt;'Raw Data'!P521),'Raw Data'!C521,IF(AND('Raw Data'!E521&gt;'Raw Data'!C521,'Raw Data'!P521&gt;'Raw Data'!O521),'Raw Data'!E521,0))</f>
        <v>0</v>
      </c>
      <c r="X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Y526">
        <f>IF(AND('Raw Data'!D521&gt;4,'Raw Data'!O521&lt;'Raw Data'!P521),'Raw Data'!K521,IF(AND('Raw Data'!D521&gt;4,'Raw Data'!O521='Raw Data'!P521),0,IF('Raw Data'!O521='Raw Data'!P521,'Raw Data'!D521,0)))</f>
        <v>0</v>
      </c>
      <c r="Z526">
        <f>IF(AND('Raw Data'!D521&lt;4, 'Raw Data'!O521='Raw Data'!P521), 'Raw Data'!D521, 0)</f>
        <v>0</v>
      </c>
      <c r="AA526">
        <f t="shared" si="32"/>
        <v>0</v>
      </c>
      <c r="AB526">
        <f t="shared" si="33"/>
        <v>0</v>
      </c>
      <c r="AC526">
        <f t="shared" si="34"/>
        <v>0</v>
      </c>
    </row>
    <row r="527" spans="1:29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 'Raw Data'!O522&gt;'Raw Data'!P522), 'Raw Data'!C522, 0)</f>
        <v>0</v>
      </c>
      <c r="O527" t="b">
        <f>'Raw Data'!C522&lt;'Raw Data'!E522</f>
        <v>0</v>
      </c>
      <c r="P527">
        <f>IF(AND('Raw Data'!C522&gt;'Raw Data'!E522, 'Raw Data'!O522&gt;'Raw Data'!P522), 'Raw Data'!C522, 0)</f>
        <v>0</v>
      </c>
      <c r="Q527">
        <f>IF(AND('Raw Data'!C522&gt;'Raw Data'!E522, 'Raw Data'!O522&lt;'Raw Data'!P522), 'Raw Data'!E522, 0)</f>
        <v>0</v>
      </c>
      <c r="R527">
        <f>IF(AND('Raw Data'!C522&lt;'Raw Data'!E522, 'Raw Data'!O522&lt;'Raw Data'!P522), 'Raw Data'!E522, 0)</f>
        <v>0</v>
      </c>
      <c r="S527">
        <f>IF(ISNUMBER('Raw Data'!C522), IF(_xlfn.XLOOKUP(SMALL('Raw Data'!C522:E522, 1), B527:D527, B527:D527, 0)&gt;0, SMALL('Raw Data'!C522:E522, 1), 0), 0)</f>
        <v>0</v>
      </c>
      <c r="T527">
        <f>IF(ISNUMBER('Raw Data'!C522), IF(_xlfn.XLOOKUP(SMALL('Raw Data'!C522:E522, 2), B527:D527, B527:D527, 0)&gt;0, SMALL('Raw Data'!C522:E522, 2), 0), 0)</f>
        <v>0</v>
      </c>
      <c r="U527">
        <f>IF(ISNUMBER('Raw Data'!C522), IF(_xlfn.XLOOKUP(SMALL('Raw Data'!C522:E522, 3), B527:D527, B527:D527, 0)&gt;0, SMALL('Raw Data'!C522:E522, 3), 0), 0)</f>
        <v>0</v>
      </c>
      <c r="V527">
        <f>IF(AND('Raw Data'!C522&lt;'Raw Data'!E522,'Raw Data'!O522&gt;'Raw Data'!P522),'Raw Data'!C522,IF(AND('Raw Data'!E522&lt;'Raw Data'!C522,'Raw Data'!P522&gt;'Raw Data'!O522),'Raw Data'!E522,0))</f>
        <v>0</v>
      </c>
      <c r="W527">
        <f>IF(AND('Raw Data'!C522&gt;'Raw Data'!E522,'Raw Data'!O522&gt;'Raw Data'!P522),'Raw Data'!C522,IF(AND('Raw Data'!E522&gt;'Raw Data'!C522,'Raw Data'!P522&gt;'Raw Data'!O522),'Raw Data'!E522,0))</f>
        <v>0</v>
      </c>
      <c r="X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Y527">
        <f>IF(AND('Raw Data'!D522&gt;4,'Raw Data'!O522&lt;'Raw Data'!P522),'Raw Data'!K522,IF(AND('Raw Data'!D522&gt;4,'Raw Data'!O522='Raw Data'!P522),0,IF('Raw Data'!O522='Raw Data'!P522,'Raw Data'!D522,0)))</f>
        <v>0</v>
      </c>
      <c r="Z527">
        <f>IF(AND('Raw Data'!D522&lt;4, 'Raw Data'!O522='Raw Data'!P522), 'Raw Data'!D522, 0)</f>
        <v>0</v>
      </c>
      <c r="AA527">
        <f t="shared" si="32"/>
        <v>0</v>
      </c>
      <c r="AB527">
        <f t="shared" si="33"/>
        <v>0</v>
      </c>
      <c r="AC527">
        <f t="shared" si="34"/>
        <v>0</v>
      </c>
    </row>
    <row r="528" spans="1:29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 'Raw Data'!O523&gt;'Raw Data'!P523), 'Raw Data'!C523, 0)</f>
        <v>0</v>
      </c>
      <c r="O528" t="b">
        <f>'Raw Data'!C523&lt;'Raw Data'!E523</f>
        <v>0</v>
      </c>
      <c r="P528">
        <f>IF(AND('Raw Data'!C523&gt;'Raw Data'!E523, 'Raw Data'!O523&gt;'Raw Data'!P523), 'Raw Data'!C523, 0)</f>
        <v>0</v>
      </c>
      <c r="Q528">
        <f>IF(AND('Raw Data'!C523&gt;'Raw Data'!E523, 'Raw Data'!O523&lt;'Raw Data'!P523), 'Raw Data'!E523, 0)</f>
        <v>0</v>
      </c>
      <c r="R528">
        <f>IF(AND('Raw Data'!C523&lt;'Raw Data'!E523, 'Raw Data'!O523&lt;'Raw Data'!P523), 'Raw Data'!E523, 0)</f>
        <v>0</v>
      </c>
      <c r="S528">
        <f>IF(ISNUMBER('Raw Data'!C523), IF(_xlfn.XLOOKUP(SMALL('Raw Data'!C523:E523, 1), B528:D528, B528:D528, 0)&gt;0, SMALL('Raw Data'!C523:E523, 1), 0), 0)</f>
        <v>0</v>
      </c>
      <c r="T528">
        <f>IF(ISNUMBER('Raw Data'!C523), IF(_xlfn.XLOOKUP(SMALL('Raw Data'!C523:E523, 2), B528:D528, B528:D528, 0)&gt;0, SMALL('Raw Data'!C523:E523, 2), 0), 0)</f>
        <v>0</v>
      </c>
      <c r="U528">
        <f>IF(ISNUMBER('Raw Data'!C523), IF(_xlfn.XLOOKUP(SMALL('Raw Data'!C523:E523, 3), B528:D528, B528:D528, 0)&gt;0, SMALL('Raw Data'!C523:E523, 3), 0), 0)</f>
        <v>0</v>
      </c>
      <c r="V528">
        <f>IF(AND('Raw Data'!C523&lt;'Raw Data'!E523,'Raw Data'!O523&gt;'Raw Data'!P523),'Raw Data'!C523,IF(AND('Raw Data'!E523&lt;'Raw Data'!C523,'Raw Data'!P523&gt;'Raw Data'!O523),'Raw Data'!E523,0))</f>
        <v>0</v>
      </c>
      <c r="W528">
        <f>IF(AND('Raw Data'!C523&gt;'Raw Data'!E523,'Raw Data'!O523&gt;'Raw Data'!P523),'Raw Data'!C523,IF(AND('Raw Data'!E523&gt;'Raw Data'!C523,'Raw Data'!P523&gt;'Raw Data'!O523),'Raw Data'!E523,0))</f>
        <v>0</v>
      </c>
      <c r="X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Y528">
        <f>IF(AND('Raw Data'!D523&gt;4,'Raw Data'!O523&lt;'Raw Data'!P523),'Raw Data'!K523,IF(AND('Raw Data'!D523&gt;4,'Raw Data'!O523='Raw Data'!P523),0,IF('Raw Data'!O523='Raw Data'!P523,'Raw Data'!D523,0)))</f>
        <v>0</v>
      </c>
      <c r="Z528">
        <f>IF(AND('Raw Data'!D523&lt;4, 'Raw Data'!O523='Raw Data'!P523), 'Raw Data'!D523, 0)</f>
        <v>0</v>
      </c>
      <c r="AA528">
        <f t="shared" si="32"/>
        <v>0</v>
      </c>
      <c r="AB528">
        <f t="shared" si="33"/>
        <v>0</v>
      </c>
      <c r="AC528">
        <f t="shared" si="34"/>
        <v>0</v>
      </c>
    </row>
    <row r="529" spans="1:29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 'Raw Data'!O524&gt;'Raw Data'!P524), 'Raw Data'!C524, 0)</f>
        <v>0</v>
      </c>
      <c r="O529" t="b">
        <f>'Raw Data'!C524&lt;'Raw Data'!E524</f>
        <v>0</v>
      </c>
      <c r="P529">
        <f>IF(AND('Raw Data'!C524&gt;'Raw Data'!E524, 'Raw Data'!O524&gt;'Raw Data'!P524), 'Raw Data'!C524, 0)</f>
        <v>0</v>
      </c>
      <c r="Q529">
        <f>IF(AND('Raw Data'!C524&gt;'Raw Data'!E524, 'Raw Data'!O524&lt;'Raw Data'!P524), 'Raw Data'!E524, 0)</f>
        <v>0</v>
      </c>
      <c r="R529">
        <f>IF(AND('Raw Data'!C524&lt;'Raw Data'!E524, 'Raw Data'!O524&lt;'Raw Data'!P524), 'Raw Data'!E524, 0)</f>
        <v>0</v>
      </c>
      <c r="S529">
        <f>IF(ISNUMBER('Raw Data'!C524), IF(_xlfn.XLOOKUP(SMALL('Raw Data'!C524:E524, 1), B529:D529, B529:D529, 0)&gt;0, SMALL('Raw Data'!C524:E524, 1), 0), 0)</f>
        <v>0</v>
      </c>
      <c r="T529">
        <f>IF(ISNUMBER('Raw Data'!C524), IF(_xlfn.XLOOKUP(SMALL('Raw Data'!C524:E524, 2), B529:D529, B529:D529, 0)&gt;0, SMALL('Raw Data'!C524:E524, 2), 0), 0)</f>
        <v>0</v>
      </c>
      <c r="U529">
        <f>IF(ISNUMBER('Raw Data'!C524), IF(_xlfn.XLOOKUP(SMALL('Raw Data'!C524:E524, 3), B529:D529, B529:D529, 0)&gt;0, SMALL('Raw Data'!C524:E524, 3), 0), 0)</f>
        <v>0</v>
      </c>
      <c r="V529">
        <f>IF(AND('Raw Data'!C524&lt;'Raw Data'!E524,'Raw Data'!O524&gt;'Raw Data'!P524),'Raw Data'!C524,IF(AND('Raw Data'!E524&lt;'Raw Data'!C524,'Raw Data'!P524&gt;'Raw Data'!O524),'Raw Data'!E524,0))</f>
        <v>0</v>
      </c>
      <c r="W529">
        <f>IF(AND('Raw Data'!C524&gt;'Raw Data'!E524,'Raw Data'!O524&gt;'Raw Data'!P524),'Raw Data'!C524,IF(AND('Raw Data'!E524&gt;'Raw Data'!C524,'Raw Data'!P524&gt;'Raw Data'!O524),'Raw Data'!E524,0))</f>
        <v>0</v>
      </c>
      <c r="X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Y529">
        <f>IF(AND('Raw Data'!D524&gt;4,'Raw Data'!O524&lt;'Raw Data'!P524),'Raw Data'!K524,IF(AND('Raw Data'!D524&gt;4,'Raw Data'!O524='Raw Data'!P524),0,IF('Raw Data'!O524='Raw Data'!P524,'Raw Data'!D524,0)))</f>
        <v>0</v>
      </c>
      <c r="Z529">
        <f>IF(AND('Raw Data'!D524&lt;4, 'Raw Data'!O524='Raw Data'!P524), 'Raw Data'!D524, 0)</f>
        <v>0</v>
      </c>
      <c r="AA529">
        <f t="shared" si="32"/>
        <v>0</v>
      </c>
      <c r="AB529">
        <f t="shared" si="33"/>
        <v>0</v>
      </c>
      <c r="AC529">
        <f t="shared" si="34"/>
        <v>0</v>
      </c>
    </row>
    <row r="530" spans="1:29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 'Raw Data'!O525&gt;'Raw Data'!P525), 'Raw Data'!C525, 0)</f>
        <v>0</v>
      </c>
      <c r="O530" t="b">
        <f>'Raw Data'!C525&lt;'Raw Data'!E525</f>
        <v>0</v>
      </c>
      <c r="P530">
        <f>IF(AND('Raw Data'!C525&gt;'Raw Data'!E525, 'Raw Data'!O525&gt;'Raw Data'!P525), 'Raw Data'!C525, 0)</f>
        <v>0</v>
      </c>
      <c r="Q530">
        <f>IF(AND('Raw Data'!C525&gt;'Raw Data'!E525, 'Raw Data'!O525&lt;'Raw Data'!P525), 'Raw Data'!E525, 0)</f>
        <v>0</v>
      </c>
      <c r="R530">
        <f>IF(AND('Raw Data'!C525&lt;'Raw Data'!E525, 'Raw Data'!O525&lt;'Raw Data'!P525), 'Raw Data'!E525, 0)</f>
        <v>0</v>
      </c>
      <c r="S530">
        <f>IF(ISNUMBER('Raw Data'!C525), IF(_xlfn.XLOOKUP(SMALL('Raw Data'!C525:E525, 1), B530:D530, B530:D530, 0)&gt;0, SMALL('Raw Data'!C525:E525, 1), 0), 0)</f>
        <v>0</v>
      </c>
      <c r="T530">
        <f>IF(ISNUMBER('Raw Data'!C525), IF(_xlfn.XLOOKUP(SMALL('Raw Data'!C525:E525, 2), B530:D530, B530:D530, 0)&gt;0, SMALL('Raw Data'!C525:E525, 2), 0), 0)</f>
        <v>0</v>
      </c>
      <c r="U530">
        <f>IF(ISNUMBER('Raw Data'!C525), IF(_xlfn.XLOOKUP(SMALL('Raw Data'!C525:E525, 3), B530:D530, B530:D530, 0)&gt;0, SMALL('Raw Data'!C525:E525, 3), 0), 0)</f>
        <v>0</v>
      </c>
      <c r="V530">
        <f>IF(AND('Raw Data'!C525&lt;'Raw Data'!E525,'Raw Data'!O525&gt;'Raw Data'!P525),'Raw Data'!C525,IF(AND('Raw Data'!E525&lt;'Raw Data'!C525,'Raw Data'!P525&gt;'Raw Data'!O525),'Raw Data'!E525,0))</f>
        <v>0</v>
      </c>
      <c r="W530">
        <f>IF(AND('Raw Data'!C525&gt;'Raw Data'!E525,'Raw Data'!O525&gt;'Raw Data'!P525),'Raw Data'!C525,IF(AND('Raw Data'!E525&gt;'Raw Data'!C525,'Raw Data'!P525&gt;'Raw Data'!O525),'Raw Data'!E525,0))</f>
        <v>0</v>
      </c>
      <c r="X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Y530">
        <f>IF(AND('Raw Data'!D525&gt;4,'Raw Data'!O525&lt;'Raw Data'!P525),'Raw Data'!K525,IF(AND('Raw Data'!D525&gt;4,'Raw Data'!O525='Raw Data'!P525),0,IF('Raw Data'!O525='Raw Data'!P525,'Raw Data'!D525,0)))</f>
        <v>0</v>
      </c>
      <c r="Z530">
        <f>IF(AND('Raw Data'!D525&lt;4, 'Raw Data'!O525='Raw Data'!P525), 'Raw Data'!D525, 0)</f>
        <v>0</v>
      </c>
      <c r="AA530">
        <f t="shared" si="32"/>
        <v>0</v>
      </c>
      <c r="AB530">
        <f t="shared" si="33"/>
        <v>0</v>
      </c>
      <c r="AC530">
        <f t="shared" si="34"/>
        <v>0</v>
      </c>
    </row>
    <row r="531" spans="1:29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 'Raw Data'!O526&gt;'Raw Data'!P526), 'Raw Data'!C526, 0)</f>
        <v>0</v>
      </c>
      <c r="O531" t="b">
        <f>'Raw Data'!C526&lt;'Raw Data'!E526</f>
        <v>0</v>
      </c>
      <c r="P531">
        <f>IF(AND('Raw Data'!C526&gt;'Raw Data'!E526, 'Raw Data'!O526&gt;'Raw Data'!P526), 'Raw Data'!C526, 0)</f>
        <v>0</v>
      </c>
      <c r="Q531">
        <f>IF(AND('Raw Data'!C526&gt;'Raw Data'!E526, 'Raw Data'!O526&lt;'Raw Data'!P526), 'Raw Data'!E526, 0)</f>
        <v>0</v>
      </c>
      <c r="R531">
        <f>IF(AND('Raw Data'!C526&lt;'Raw Data'!E526, 'Raw Data'!O526&lt;'Raw Data'!P526), 'Raw Data'!E526, 0)</f>
        <v>0</v>
      </c>
      <c r="S531">
        <f>IF(ISNUMBER('Raw Data'!C526), IF(_xlfn.XLOOKUP(SMALL('Raw Data'!C526:E526, 1), B531:D531, B531:D531, 0)&gt;0, SMALL('Raw Data'!C526:E526, 1), 0), 0)</f>
        <v>0</v>
      </c>
      <c r="T531">
        <f>IF(ISNUMBER('Raw Data'!C526), IF(_xlfn.XLOOKUP(SMALL('Raw Data'!C526:E526, 2), B531:D531, B531:D531, 0)&gt;0, SMALL('Raw Data'!C526:E526, 2), 0), 0)</f>
        <v>0</v>
      </c>
      <c r="U531">
        <f>IF(ISNUMBER('Raw Data'!C526), IF(_xlfn.XLOOKUP(SMALL('Raw Data'!C526:E526, 3), B531:D531, B531:D531, 0)&gt;0, SMALL('Raw Data'!C526:E526, 3), 0), 0)</f>
        <v>0</v>
      </c>
      <c r="V531">
        <f>IF(AND('Raw Data'!C526&lt;'Raw Data'!E526,'Raw Data'!O526&gt;'Raw Data'!P526),'Raw Data'!C526,IF(AND('Raw Data'!E526&lt;'Raw Data'!C526,'Raw Data'!P526&gt;'Raw Data'!O526),'Raw Data'!E526,0))</f>
        <v>0</v>
      </c>
      <c r="W531">
        <f>IF(AND('Raw Data'!C526&gt;'Raw Data'!E526,'Raw Data'!O526&gt;'Raw Data'!P526),'Raw Data'!C526,IF(AND('Raw Data'!E526&gt;'Raw Data'!C526,'Raw Data'!P526&gt;'Raw Data'!O526),'Raw Data'!E526,0))</f>
        <v>0</v>
      </c>
      <c r="X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Y531">
        <f>IF(AND('Raw Data'!D526&gt;4,'Raw Data'!O526&lt;'Raw Data'!P526),'Raw Data'!K526,IF(AND('Raw Data'!D526&gt;4,'Raw Data'!O526='Raw Data'!P526),0,IF('Raw Data'!O526='Raw Data'!P526,'Raw Data'!D526,0)))</f>
        <v>0</v>
      </c>
      <c r="Z531">
        <f>IF(AND('Raw Data'!D526&lt;4, 'Raw Data'!O526='Raw Data'!P526), 'Raw Data'!D526, 0)</f>
        <v>0</v>
      </c>
      <c r="AA531">
        <f t="shared" si="32"/>
        <v>0</v>
      </c>
      <c r="AB531">
        <f t="shared" si="33"/>
        <v>0</v>
      </c>
      <c r="AC531">
        <f t="shared" si="34"/>
        <v>0</v>
      </c>
    </row>
    <row r="532" spans="1:29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 'Raw Data'!O527&gt;'Raw Data'!P527), 'Raw Data'!C527, 0)</f>
        <v>0</v>
      </c>
      <c r="O532" t="b">
        <f>'Raw Data'!C527&lt;'Raw Data'!E527</f>
        <v>0</v>
      </c>
      <c r="P532">
        <f>IF(AND('Raw Data'!C527&gt;'Raw Data'!E527, 'Raw Data'!O527&gt;'Raw Data'!P527), 'Raw Data'!C527, 0)</f>
        <v>0</v>
      </c>
      <c r="Q532">
        <f>IF(AND('Raw Data'!C527&gt;'Raw Data'!E527, 'Raw Data'!O527&lt;'Raw Data'!P527), 'Raw Data'!E527, 0)</f>
        <v>0</v>
      </c>
      <c r="R532">
        <f>IF(AND('Raw Data'!C527&lt;'Raw Data'!E527, 'Raw Data'!O527&lt;'Raw Data'!P527), 'Raw Data'!E527, 0)</f>
        <v>0</v>
      </c>
      <c r="S532">
        <f>IF(ISNUMBER('Raw Data'!C527), IF(_xlfn.XLOOKUP(SMALL('Raw Data'!C527:E527, 1), B532:D532, B532:D532, 0)&gt;0, SMALL('Raw Data'!C527:E527, 1), 0), 0)</f>
        <v>0</v>
      </c>
      <c r="T532">
        <f>IF(ISNUMBER('Raw Data'!C527), IF(_xlfn.XLOOKUP(SMALL('Raw Data'!C527:E527, 2), B532:D532, B532:D532, 0)&gt;0, SMALL('Raw Data'!C527:E527, 2), 0), 0)</f>
        <v>0</v>
      </c>
      <c r="U532">
        <f>IF(ISNUMBER('Raw Data'!C527), IF(_xlfn.XLOOKUP(SMALL('Raw Data'!C527:E527, 3), B532:D532, B532:D532, 0)&gt;0, SMALL('Raw Data'!C527:E527, 3), 0), 0)</f>
        <v>0</v>
      </c>
      <c r="V532">
        <f>IF(AND('Raw Data'!C527&lt;'Raw Data'!E527,'Raw Data'!O527&gt;'Raw Data'!P527),'Raw Data'!C527,IF(AND('Raw Data'!E527&lt;'Raw Data'!C527,'Raw Data'!P527&gt;'Raw Data'!O527),'Raw Data'!E527,0))</f>
        <v>0</v>
      </c>
      <c r="W532">
        <f>IF(AND('Raw Data'!C527&gt;'Raw Data'!E527,'Raw Data'!O527&gt;'Raw Data'!P527),'Raw Data'!C527,IF(AND('Raw Data'!E527&gt;'Raw Data'!C527,'Raw Data'!P527&gt;'Raw Data'!O527),'Raw Data'!E527,0))</f>
        <v>0</v>
      </c>
      <c r="X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Y532">
        <f>IF(AND('Raw Data'!D527&gt;4,'Raw Data'!O527&lt;'Raw Data'!P527),'Raw Data'!K527,IF(AND('Raw Data'!D527&gt;4,'Raw Data'!O527='Raw Data'!P527),0,IF('Raw Data'!O527='Raw Data'!P527,'Raw Data'!D527,0)))</f>
        <v>0</v>
      </c>
      <c r="Z532">
        <f>IF(AND('Raw Data'!D527&lt;4, 'Raw Data'!O527='Raw Data'!P527), 'Raw Data'!D527, 0)</f>
        <v>0</v>
      </c>
      <c r="AA532">
        <f t="shared" si="32"/>
        <v>0</v>
      </c>
      <c r="AB532">
        <f t="shared" si="33"/>
        <v>0</v>
      </c>
      <c r="AC532">
        <f t="shared" si="34"/>
        <v>0</v>
      </c>
    </row>
    <row r="533" spans="1:29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 'Raw Data'!O528&gt;'Raw Data'!P528), 'Raw Data'!C528, 0)</f>
        <v>0</v>
      </c>
      <c r="O533" t="b">
        <f>'Raw Data'!C528&lt;'Raw Data'!E528</f>
        <v>0</v>
      </c>
      <c r="P533">
        <f>IF(AND('Raw Data'!C528&gt;'Raw Data'!E528, 'Raw Data'!O528&gt;'Raw Data'!P528), 'Raw Data'!C528, 0)</f>
        <v>0</v>
      </c>
      <c r="Q533">
        <f>IF(AND('Raw Data'!C528&gt;'Raw Data'!E528, 'Raw Data'!O528&lt;'Raw Data'!P528), 'Raw Data'!E528, 0)</f>
        <v>0</v>
      </c>
      <c r="R533">
        <f>IF(AND('Raw Data'!C528&lt;'Raw Data'!E528, 'Raw Data'!O528&lt;'Raw Data'!P528), 'Raw Data'!E528, 0)</f>
        <v>0</v>
      </c>
      <c r="S533">
        <f>IF(ISNUMBER('Raw Data'!C528), IF(_xlfn.XLOOKUP(SMALL('Raw Data'!C528:E528, 1), B533:D533, B533:D533, 0)&gt;0, SMALL('Raw Data'!C528:E528, 1), 0), 0)</f>
        <v>0</v>
      </c>
      <c r="T533">
        <f>IF(ISNUMBER('Raw Data'!C528), IF(_xlfn.XLOOKUP(SMALL('Raw Data'!C528:E528, 2), B533:D533, B533:D533, 0)&gt;0, SMALL('Raw Data'!C528:E528, 2), 0), 0)</f>
        <v>0</v>
      </c>
      <c r="U533">
        <f>IF(ISNUMBER('Raw Data'!C528), IF(_xlfn.XLOOKUP(SMALL('Raw Data'!C528:E528, 3), B533:D533, B533:D533, 0)&gt;0, SMALL('Raw Data'!C528:E528, 3), 0), 0)</f>
        <v>0</v>
      </c>
      <c r="V533">
        <f>IF(AND('Raw Data'!C528&lt;'Raw Data'!E528,'Raw Data'!O528&gt;'Raw Data'!P528),'Raw Data'!C528,IF(AND('Raw Data'!E528&lt;'Raw Data'!C528,'Raw Data'!P528&gt;'Raw Data'!O528),'Raw Data'!E528,0))</f>
        <v>0</v>
      </c>
      <c r="W533">
        <f>IF(AND('Raw Data'!C528&gt;'Raw Data'!E528,'Raw Data'!O528&gt;'Raw Data'!P528),'Raw Data'!C528,IF(AND('Raw Data'!E528&gt;'Raw Data'!C528,'Raw Data'!P528&gt;'Raw Data'!O528),'Raw Data'!E528,0))</f>
        <v>0</v>
      </c>
      <c r="X533">
        <f>IF(AND('Raw Data'!D528&gt;4,'Raw Data'!O528&gt;'Raw Data'!P528, ISNUMBER('Raw Data'!O528)),'Raw Data'!J528,IF(AND('Raw Data'!D528&gt;4,'Raw Data'!O528='Raw Data'!P528, ISNUMBER('Raw Data'!O528)),0,IF(AND(ISNUMBER('Raw Data'!O528), 'Raw Data'!O528='Raw Data'!P528),'Raw Data'!D528,0)))</f>
        <v>0</v>
      </c>
      <c r="Y533">
        <f>IF(AND('Raw Data'!D528&gt;4,'Raw Data'!O528&lt;'Raw Data'!P528),'Raw Data'!K528,IF(AND('Raw Data'!D528&gt;4,'Raw Data'!O528='Raw Data'!P528),0,IF('Raw Data'!O528='Raw Data'!P528,'Raw Data'!D528,0)))</f>
        <v>0</v>
      </c>
      <c r="Z533">
        <f>IF(AND('Raw Data'!D528&lt;4, 'Raw Data'!O528='Raw Data'!P528), 'Raw Data'!D528, 0)</f>
        <v>0</v>
      </c>
      <c r="AA533">
        <f t="shared" si="32"/>
        <v>0</v>
      </c>
      <c r="AB533">
        <f t="shared" si="33"/>
        <v>0</v>
      </c>
      <c r="AC533">
        <f t="shared" si="34"/>
        <v>0</v>
      </c>
    </row>
    <row r="534" spans="1:29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 'Raw Data'!O529&gt;'Raw Data'!P529), 'Raw Data'!C529, 0)</f>
        <v>0</v>
      </c>
      <c r="O534" t="b">
        <f>'Raw Data'!C529&lt;'Raw Data'!E529</f>
        <v>0</v>
      </c>
      <c r="P534">
        <f>IF(AND('Raw Data'!C529&gt;'Raw Data'!E529, 'Raw Data'!O529&gt;'Raw Data'!P529), 'Raw Data'!C529, 0)</f>
        <v>0</v>
      </c>
      <c r="Q534">
        <f>IF(AND('Raw Data'!C529&gt;'Raw Data'!E529, 'Raw Data'!O529&lt;'Raw Data'!P529), 'Raw Data'!E529, 0)</f>
        <v>0</v>
      </c>
      <c r="R534">
        <f>IF(AND('Raw Data'!C529&lt;'Raw Data'!E529, 'Raw Data'!O529&lt;'Raw Data'!P529), 'Raw Data'!E529, 0)</f>
        <v>0</v>
      </c>
      <c r="S534">
        <f>IF(ISNUMBER('Raw Data'!C529), IF(_xlfn.XLOOKUP(SMALL('Raw Data'!C529:E529, 1), B534:D534, B534:D534, 0)&gt;0, SMALL('Raw Data'!C529:E529, 1), 0), 0)</f>
        <v>0</v>
      </c>
      <c r="T534">
        <f>IF(ISNUMBER('Raw Data'!C529), IF(_xlfn.XLOOKUP(SMALL('Raw Data'!C529:E529, 2), B534:D534, B534:D534, 0)&gt;0, SMALL('Raw Data'!C529:E529, 2), 0), 0)</f>
        <v>0</v>
      </c>
      <c r="U534">
        <f>IF(ISNUMBER('Raw Data'!C529), IF(_xlfn.XLOOKUP(SMALL('Raw Data'!C529:E529, 3), B534:D534, B534:D534, 0)&gt;0, SMALL('Raw Data'!C529:E529, 3), 0), 0)</f>
        <v>0</v>
      </c>
      <c r="V534">
        <f>IF(AND('Raw Data'!C529&lt;'Raw Data'!E529,'Raw Data'!O529&gt;'Raw Data'!P529),'Raw Data'!C529,IF(AND('Raw Data'!E529&lt;'Raw Data'!C529,'Raw Data'!P529&gt;'Raw Data'!O529),'Raw Data'!E529,0))</f>
        <v>0</v>
      </c>
      <c r="W534">
        <f>IF(AND('Raw Data'!C529&gt;'Raw Data'!E529,'Raw Data'!O529&gt;'Raw Data'!P529),'Raw Data'!C529,IF(AND('Raw Data'!E529&gt;'Raw Data'!C529,'Raw Data'!P529&gt;'Raw Data'!O529),'Raw Data'!E529,0))</f>
        <v>0</v>
      </c>
      <c r="X534">
        <f>IF(AND('Raw Data'!D529&gt;4,'Raw Data'!O529&gt;'Raw Data'!P529, ISNUMBER('Raw Data'!O529)),'Raw Data'!J529,IF(AND('Raw Data'!D529&gt;4,'Raw Data'!O529='Raw Data'!P529, ISNUMBER('Raw Data'!O529)),0,IF(AND(ISNUMBER('Raw Data'!O529), 'Raw Data'!O529='Raw Data'!P529),'Raw Data'!D529,0)))</f>
        <v>0</v>
      </c>
      <c r="Y534">
        <f>IF(AND('Raw Data'!D529&gt;4,'Raw Data'!O529&lt;'Raw Data'!P529),'Raw Data'!K529,IF(AND('Raw Data'!D529&gt;4,'Raw Data'!O529='Raw Data'!P529),0,IF('Raw Data'!O529='Raw Data'!P529,'Raw Data'!D529,0)))</f>
        <v>0</v>
      </c>
      <c r="Z534">
        <f>IF(AND('Raw Data'!D529&lt;4, 'Raw Data'!O529='Raw Data'!P529), 'Raw Data'!D529, 0)</f>
        <v>0</v>
      </c>
      <c r="AA534">
        <f t="shared" si="32"/>
        <v>0</v>
      </c>
      <c r="AB534">
        <f t="shared" si="33"/>
        <v>0</v>
      </c>
      <c r="AC534">
        <f t="shared" si="34"/>
        <v>0</v>
      </c>
    </row>
    <row r="535" spans="1:29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 'Raw Data'!O530&gt;'Raw Data'!P530), 'Raw Data'!C530, 0)</f>
        <v>0</v>
      </c>
      <c r="O535" t="b">
        <f>'Raw Data'!C530&lt;'Raw Data'!E530</f>
        <v>0</v>
      </c>
      <c r="P535">
        <f>IF(AND('Raw Data'!C530&gt;'Raw Data'!E530, 'Raw Data'!O530&gt;'Raw Data'!P530), 'Raw Data'!C530, 0)</f>
        <v>0</v>
      </c>
      <c r="Q535">
        <f>IF(AND('Raw Data'!C530&gt;'Raw Data'!E530, 'Raw Data'!O530&lt;'Raw Data'!P530), 'Raw Data'!E530, 0)</f>
        <v>0</v>
      </c>
      <c r="R535">
        <f>IF(AND('Raw Data'!C530&lt;'Raw Data'!E530, 'Raw Data'!O530&lt;'Raw Data'!P530), 'Raw Data'!E530, 0)</f>
        <v>0</v>
      </c>
      <c r="S535">
        <f>IF(ISNUMBER('Raw Data'!C530), IF(_xlfn.XLOOKUP(SMALL('Raw Data'!C530:E530, 1), B535:D535, B535:D535, 0)&gt;0, SMALL('Raw Data'!C530:E530, 1), 0), 0)</f>
        <v>0</v>
      </c>
      <c r="T535">
        <f>IF(ISNUMBER('Raw Data'!C530), IF(_xlfn.XLOOKUP(SMALL('Raw Data'!C530:E530, 2), B535:D535, B535:D535, 0)&gt;0, SMALL('Raw Data'!C530:E530, 2), 0), 0)</f>
        <v>0</v>
      </c>
      <c r="U535">
        <f>IF(ISNUMBER('Raw Data'!C530), IF(_xlfn.XLOOKUP(SMALL('Raw Data'!C530:E530, 3), B535:D535, B535:D535, 0)&gt;0, SMALL('Raw Data'!C530:E530, 3), 0), 0)</f>
        <v>0</v>
      </c>
      <c r="V535">
        <f>IF(AND('Raw Data'!C530&lt;'Raw Data'!E530,'Raw Data'!O530&gt;'Raw Data'!P530),'Raw Data'!C530,IF(AND('Raw Data'!E530&lt;'Raw Data'!C530,'Raw Data'!P530&gt;'Raw Data'!O530),'Raw Data'!E530,0))</f>
        <v>0</v>
      </c>
      <c r="W535">
        <f>IF(AND('Raw Data'!C530&gt;'Raw Data'!E530,'Raw Data'!O530&gt;'Raw Data'!P530),'Raw Data'!C530,IF(AND('Raw Data'!E530&gt;'Raw Data'!C530,'Raw Data'!P530&gt;'Raw Data'!O530),'Raw Data'!E530,0))</f>
        <v>0</v>
      </c>
      <c r="X535">
        <f>IF(AND('Raw Data'!D530&gt;4,'Raw Data'!O530&gt;'Raw Data'!P530, ISNUMBER('Raw Data'!O530)),'Raw Data'!J530,IF(AND('Raw Data'!D530&gt;4,'Raw Data'!O530='Raw Data'!P530, ISNUMBER('Raw Data'!O530)),0,IF(AND(ISNUMBER('Raw Data'!O530), 'Raw Data'!O530='Raw Data'!P530),'Raw Data'!D530,0)))</f>
        <v>0</v>
      </c>
      <c r="Y535">
        <f>IF(AND('Raw Data'!D530&gt;4,'Raw Data'!O530&lt;'Raw Data'!P530),'Raw Data'!K530,IF(AND('Raw Data'!D530&gt;4,'Raw Data'!O530='Raw Data'!P530),0,IF('Raw Data'!O530='Raw Data'!P530,'Raw Data'!D530,0)))</f>
        <v>0</v>
      </c>
      <c r="Z535">
        <f>IF(AND('Raw Data'!D530&lt;4, 'Raw Data'!O530='Raw Data'!P530), 'Raw Data'!D530, 0)</f>
        <v>0</v>
      </c>
      <c r="AA535">
        <f t="shared" si="32"/>
        <v>0</v>
      </c>
      <c r="AB535">
        <f t="shared" si="33"/>
        <v>0</v>
      </c>
      <c r="AC535">
        <f t="shared" si="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2022-10-21T03:15:42Z</dcterms:modified>
</cp:coreProperties>
</file>