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71C6E1FC53AC8718577C1712DF02B7F10258" xr6:coauthVersionLast="47" xr6:coauthVersionMax="47" xr10:uidLastSave="{12130FEB-830C-42DD-BDEE-240CB6C2B6F2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35" i="3" l="1"/>
  <c r="Z535" i="3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B535" i="3"/>
  <c r="A535" i="3"/>
  <c r="AC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A534" i="3" s="1"/>
  <c r="E534" i="3"/>
  <c r="D534" i="3"/>
  <c r="C534" i="3"/>
  <c r="AB534" i="3" s="1"/>
  <c r="B534" i="3"/>
  <c r="A534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B532" i="3" s="1"/>
  <c r="B532" i="3"/>
  <c r="A532" i="3"/>
  <c r="AB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AC531" i="3" s="1"/>
  <c r="C531" i="3"/>
  <c r="B531" i="3"/>
  <c r="A531" i="3"/>
  <c r="AC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D529" i="3"/>
  <c r="C529" i="3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AB527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B527" i="3"/>
  <c r="A527" i="3"/>
  <c r="AC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A526" i="3" s="1"/>
  <c r="E526" i="3"/>
  <c r="D526" i="3"/>
  <c r="C526" i="3"/>
  <c r="AB526" i="3" s="1"/>
  <c r="B526" i="3"/>
  <c r="A526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B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AC523" i="3" s="1"/>
  <c r="C523" i="3"/>
  <c r="B523" i="3"/>
  <c r="A523" i="3"/>
  <c r="AC522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AB519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B519" i="3"/>
  <c r="A519" i="3"/>
  <c r="AC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B518" i="3" s="1"/>
  <c r="B518" i="3"/>
  <c r="A518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B516" i="3" s="1"/>
  <c r="B516" i="3"/>
  <c r="A516" i="3"/>
  <c r="AB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AC515" i="3" s="1"/>
  <c r="C515" i="3"/>
  <c r="B515" i="3"/>
  <c r="A515" i="3"/>
  <c r="AC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D513" i="3"/>
  <c r="C513" i="3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AB511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B511" i="3"/>
  <c r="A511" i="3"/>
  <c r="AC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A510" i="3" s="1"/>
  <c r="E510" i="3"/>
  <c r="D510" i="3"/>
  <c r="C510" i="3"/>
  <c r="AB510" i="3" s="1"/>
  <c r="B510" i="3"/>
  <c r="A510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AB508" i="3" s="1"/>
  <c r="B508" i="3"/>
  <c r="A508" i="3"/>
  <c r="AB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AC507" i="3" s="1"/>
  <c r="C507" i="3"/>
  <c r="B507" i="3"/>
  <c r="A507" i="3"/>
  <c r="AC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AB506" i="3" s="1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AB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B503" i="3"/>
  <c r="A503" i="3"/>
  <c r="AC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B502" i="3" s="1"/>
  <c r="B502" i="3"/>
  <c r="A502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AB500" i="3" s="1"/>
  <c r="B500" i="3"/>
  <c r="A500" i="3"/>
  <c r="AB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AC499" i="3" s="1"/>
  <c r="C499" i="3"/>
  <c r="B499" i="3"/>
  <c r="A499" i="3"/>
  <c r="AC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C497" i="3" s="1"/>
  <c r="E497" i="3"/>
  <c r="D497" i="3"/>
  <c r="C497" i="3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AB495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B495" i="3"/>
  <c r="A495" i="3"/>
  <c r="AC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A494" i="3" s="1"/>
  <c r="E494" i="3"/>
  <c r="D494" i="3"/>
  <c r="C494" i="3"/>
  <c r="AB494" i="3" s="1"/>
  <c r="B494" i="3"/>
  <c r="A494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B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AC491" i="3" s="1"/>
  <c r="C491" i="3"/>
  <c r="B491" i="3"/>
  <c r="A491" i="3"/>
  <c r="AC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AB487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B487" i="3"/>
  <c r="A487" i="3"/>
  <c r="AC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A486" i="3" s="1"/>
  <c r="E486" i="3"/>
  <c r="D486" i="3"/>
  <c r="C486" i="3"/>
  <c r="AB486" i="3" s="1"/>
  <c r="B486" i="3"/>
  <c r="A486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AB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AC483" i="3" s="1"/>
  <c r="C483" i="3"/>
  <c r="B483" i="3"/>
  <c r="A483" i="3"/>
  <c r="AC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D481" i="3"/>
  <c r="C481" i="3"/>
  <c r="B481" i="3"/>
  <c r="A481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AB479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B479" i="3"/>
  <c r="A479" i="3"/>
  <c r="AC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A478" i="3" s="1"/>
  <c r="E478" i="3"/>
  <c r="D478" i="3"/>
  <c r="C478" i="3"/>
  <c r="AB478" i="3" s="1"/>
  <c r="B478" i="3"/>
  <c r="A478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AB476" i="3" s="1"/>
  <c r="B476" i="3"/>
  <c r="A476" i="3"/>
  <c r="AB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C475" i="3" s="1"/>
  <c r="C475" i="3"/>
  <c r="B475" i="3"/>
  <c r="A475" i="3"/>
  <c r="AC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B473" i="3"/>
  <c r="A473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AB471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B471" i="3"/>
  <c r="A471" i="3"/>
  <c r="AC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A470" i="3" s="1"/>
  <c r="E470" i="3"/>
  <c r="D470" i="3"/>
  <c r="C470" i="3"/>
  <c r="AB470" i="3" s="1"/>
  <c r="B470" i="3"/>
  <c r="A470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B468" i="3" s="1"/>
  <c r="B468" i="3"/>
  <c r="A468" i="3"/>
  <c r="AB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C467" i="3" s="1"/>
  <c r="C467" i="3"/>
  <c r="B467" i="3"/>
  <c r="A467" i="3"/>
  <c r="AC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AB466" i="3" s="1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C465" i="3" s="1"/>
  <c r="E465" i="3"/>
  <c r="D465" i="3"/>
  <c r="C465" i="3"/>
  <c r="B465" i="3"/>
  <c r="A465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AB463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B463" i="3"/>
  <c r="A463" i="3"/>
  <c r="AC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A462" i="3" s="1"/>
  <c r="E462" i="3"/>
  <c r="D462" i="3"/>
  <c r="C462" i="3"/>
  <c r="AB462" i="3" s="1"/>
  <c r="B462" i="3"/>
  <c r="A462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B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C459" i="3" s="1"/>
  <c r="C459" i="3"/>
  <c r="B459" i="3"/>
  <c r="A459" i="3"/>
  <c r="AC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AB458" i="3" s="1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D457" i="3"/>
  <c r="C457" i="3"/>
  <c r="B457" i="3"/>
  <c r="A457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AB455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B455" i="3"/>
  <c r="A455" i="3"/>
  <c r="AC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A454" i="3" s="1"/>
  <c r="E454" i="3"/>
  <c r="D454" i="3"/>
  <c r="C454" i="3"/>
  <c r="AB454" i="3" s="1"/>
  <c r="B454" i="3"/>
  <c r="A454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B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C451" i="3" s="1"/>
  <c r="C451" i="3"/>
  <c r="B451" i="3"/>
  <c r="A451" i="3"/>
  <c r="AC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C449" i="3" s="1"/>
  <c r="E449" i="3"/>
  <c r="D449" i="3"/>
  <c r="C449" i="3"/>
  <c r="B449" i="3"/>
  <c r="A449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AB447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B447" i="3"/>
  <c r="A447" i="3"/>
  <c r="AC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A446" i="3" s="1"/>
  <c r="E446" i="3"/>
  <c r="D446" i="3"/>
  <c r="C446" i="3"/>
  <c r="AB446" i="3" s="1"/>
  <c r="B446" i="3"/>
  <c r="A446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AB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AC443" i="3" s="1"/>
  <c r="C443" i="3"/>
  <c r="B443" i="3"/>
  <c r="A443" i="3"/>
  <c r="AC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B441" i="3"/>
  <c r="A441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AB439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B439" i="3"/>
  <c r="A439" i="3"/>
  <c r="AC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A438" i="3" s="1"/>
  <c r="E438" i="3"/>
  <c r="D438" i="3"/>
  <c r="C438" i="3"/>
  <c r="AB438" i="3" s="1"/>
  <c r="B438" i="3"/>
  <c r="A438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AB436" i="3" s="1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C435" i="3" s="1"/>
  <c r="C435" i="3"/>
  <c r="B435" i="3"/>
  <c r="A435" i="3"/>
  <c r="AC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C433" i="3" s="1"/>
  <c r="E433" i="3"/>
  <c r="D433" i="3"/>
  <c r="C433" i="3"/>
  <c r="B433" i="3"/>
  <c r="A433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AB432" i="3" s="1"/>
  <c r="B432" i="3"/>
  <c r="A432" i="3"/>
  <c r="AB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B431" i="3"/>
  <c r="A431" i="3"/>
  <c r="AC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A430" i="3" s="1"/>
  <c r="E430" i="3"/>
  <c r="D430" i="3"/>
  <c r="C430" i="3"/>
  <c r="AB430" i="3" s="1"/>
  <c r="B430" i="3"/>
  <c r="A430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C427" i="3" s="1"/>
  <c r="C427" i="3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B426" i="3" s="1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C425" i="3" s="1"/>
  <c r="E425" i="3"/>
  <c r="D425" i="3"/>
  <c r="C425" i="3"/>
  <c r="B425" i="3"/>
  <c r="A425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AB423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AC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A422" i="3" s="1"/>
  <c r="E422" i="3"/>
  <c r="D422" i="3"/>
  <c r="C422" i="3"/>
  <c r="AB422" i="3" s="1"/>
  <c r="B422" i="3"/>
  <c r="A422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AB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C419" i="3" s="1"/>
  <c r="C419" i="3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AB418" i="3" s="1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C417" i="3" s="1"/>
  <c r="E417" i="3"/>
  <c r="D417" i="3"/>
  <c r="C417" i="3"/>
  <c r="B417" i="3"/>
  <c r="A417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AB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B415" i="3"/>
  <c r="A415" i="3"/>
  <c r="AC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A414" i="3" s="1"/>
  <c r="E414" i="3"/>
  <c r="D414" i="3"/>
  <c r="C414" i="3"/>
  <c r="AB414" i="3" s="1"/>
  <c r="B414" i="3"/>
  <c r="A414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AB412" i="3" s="1"/>
  <c r="B412" i="3"/>
  <c r="A412" i="3"/>
  <c r="AB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A411" i="3" s="1"/>
  <c r="E411" i="3"/>
  <c r="D411" i="3"/>
  <c r="AC411" i="3" s="1"/>
  <c r="C411" i="3"/>
  <c r="B411" i="3"/>
  <c r="A411" i="3"/>
  <c r="AC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B410" i="3" s="1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B409" i="3"/>
  <c r="A409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AB407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B407" i="3"/>
  <c r="A407" i="3"/>
  <c r="AC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A406" i="3" s="1"/>
  <c r="E406" i="3"/>
  <c r="D406" i="3"/>
  <c r="C406" i="3"/>
  <c r="AB406" i="3" s="1"/>
  <c r="B406" i="3"/>
  <c r="A406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B404" i="3" s="1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C403" i="3" s="1"/>
  <c r="C403" i="3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B402" i="3" s="1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C401" i="3" s="1"/>
  <c r="E401" i="3"/>
  <c r="D401" i="3"/>
  <c r="C401" i="3"/>
  <c r="B401" i="3"/>
  <c r="A401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AB399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B399" i="3"/>
  <c r="A399" i="3"/>
  <c r="AC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A398" i="3" s="1"/>
  <c r="E398" i="3"/>
  <c r="D398" i="3"/>
  <c r="C398" i="3"/>
  <c r="AB398" i="3" s="1"/>
  <c r="B398" i="3"/>
  <c r="A398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B396" i="3" s="1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C395" i="3" s="1"/>
  <c r="C395" i="3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B394" i="3" s="1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B393" i="3"/>
  <c r="A393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AB391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B391" i="3"/>
  <c r="A391" i="3"/>
  <c r="AC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A390" i="3" s="1"/>
  <c r="E390" i="3"/>
  <c r="D390" i="3"/>
  <c r="C390" i="3"/>
  <c r="AB390" i="3" s="1"/>
  <c r="B390" i="3"/>
  <c r="A390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B388" i="3" s="1"/>
  <c r="B388" i="3"/>
  <c r="A388" i="3"/>
  <c r="AB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87" i="3" s="1"/>
  <c r="C387" i="3"/>
  <c r="B387" i="3"/>
  <c r="A387" i="3"/>
  <c r="AC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B386" i="3" s="1"/>
  <c r="D386" i="3"/>
  <c r="C386" i="3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C385" i="3" s="1"/>
  <c r="E385" i="3"/>
  <c r="D385" i="3"/>
  <c r="C385" i="3"/>
  <c r="B385" i="3"/>
  <c r="A385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AB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B383" i="3"/>
  <c r="A383" i="3"/>
  <c r="AC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A382" i="3" s="1"/>
  <c r="E382" i="3"/>
  <c r="D382" i="3"/>
  <c r="C382" i="3"/>
  <c r="AB382" i="3" s="1"/>
  <c r="B382" i="3"/>
  <c r="A382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B379" i="3" s="1"/>
  <c r="D379" i="3"/>
  <c r="AC379" i="3" s="1"/>
  <c r="C379" i="3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B378" i="3" s="1"/>
  <c r="D378" i="3"/>
  <c r="C378" i="3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D377" i="3"/>
  <c r="C377" i="3"/>
  <c r="B377" i="3"/>
  <c r="A377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AB375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B375" i="3"/>
  <c r="A375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AB374" i="3" s="1"/>
  <c r="B374" i="3"/>
  <c r="A374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B371" i="3" s="1"/>
  <c r="D371" i="3"/>
  <c r="AC371" i="3" s="1"/>
  <c r="C371" i="3"/>
  <c r="B371" i="3"/>
  <c r="A371" i="3"/>
  <c r="AC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B370" i="3" s="1"/>
  <c r="D370" i="3"/>
  <c r="C370" i="3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C369" i="3" s="1"/>
  <c r="E369" i="3"/>
  <c r="D369" i="3"/>
  <c r="C369" i="3"/>
  <c r="B369" i="3"/>
  <c r="A369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AB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B367" i="3"/>
  <c r="A367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AB366" i="3" s="1"/>
  <c r="B366" i="3"/>
  <c r="A366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AB364" i="3" s="1"/>
  <c r="B364" i="3"/>
  <c r="A364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B363" i="3" s="1"/>
  <c r="D363" i="3"/>
  <c r="AC363" i="3" s="1"/>
  <c r="C363" i="3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B362" i="3" s="1"/>
  <c r="D362" i="3"/>
  <c r="C362" i="3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B361" i="3"/>
  <c r="A361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AB360" i="3" s="1"/>
  <c r="B360" i="3"/>
  <c r="A360" i="3"/>
  <c r="AB359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AC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B358" i="3" s="1"/>
  <c r="B358" i="3"/>
  <c r="A358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B356" i="3" s="1"/>
  <c r="B356" i="3"/>
  <c r="A356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B355" i="3" s="1"/>
  <c r="D355" i="3"/>
  <c r="AC355" i="3" s="1"/>
  <c r="C355" i="3"/>
  <c r="B355" i="3"/>
  <c r="A355" i="3"/>
  <c r="AC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B354" i="3" s="1"/>
  <c r="D354" i="3"/>
  <c r="C354" i="3"/>
  <c r="B354" i="3"/>
  <c r="A354" i="3"/>
  <c r="AB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C353" i="3" s="1"/>
  <c r="E353" i="3"/>
  <c r="D353" i="3"/>
  <c r="C353" i="3"/>
  <c r="B353" i="3"/>
  <c r="A353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AB352" i="3" s="1"/>
  <c r="B352" i="3"/>
  <c r="A352" i="3"/>
  <c r="AB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AC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B350" i="3" s="1"/>
  <c r="B350" i="3"/>
  <c r="A350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C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AB347" i="3" s="1"/>
  <c r="D347" i="3"/>
  <c r="AC347" i="3" s="1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B346" i="3" s="1"/>
  <c r="D346" i="3"/>
  <c r="C346" i="3"/>
  <c r="B346" i="3"/>
  <c r="A346" i="3"/>
  <c r="AB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C345" i="3" s="1"/>
  <c r="E345" i="3"/>
  <c r="D345" i="3"/>
  <c r="C345" i="3"/>
  <c r="B345" i="3"/>
  <c r="A345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AB344" i="3" s="1"/>
  <c r="B344" i="3"/>
  <c r="A344" i="3"/>
  <c r="AB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AC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B340" i="3" s="1"/>
  <c r="B340" i="3"/>
  <c r="A340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A339" i="3" s="1"/>
  <c r="E339" i="3"/>
  <c r="AB339" i="3" s="1"/>
  <c r="D339" i="3"/>
  <c r="AC339" i="3" s="1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B338" i="3" s="1"/>
  <c r="B338" i="3"/>
  <c r="A338" i="3"/>
  <c r="AB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C337" i="3" s="1"/>
  <c r="E337" i="3"/>
  <c r="D337" i="3"/>
  <c r="C337" i="3"/>
  <c r="B337" i="3"/>
  <c r="A337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AB336" i="3" s="1"/>
  <c r="B336" i="3"/>
  <c r="A336" i="3"/>
  <c r="AB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AB334" i="3" s="1"/>
  <c r="B334" i="3"/>
  <c r="A334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AC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B332" i="3" s="1"/>
  <c r="B332" i="3"/>
  <c r="A332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AB331" i="3" s="1"/>
  <c r="D331" i="3"/>
  <c r="AC331" i="3" s="1"/>
  <c r="C331" i="3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B330" i="3" s="1"/>
  <c r="B330" i="3"/>
  <c r="A330" i="3"/>
  <c r="AB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B329" i="3"/>
  <c r="A329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AB328" i="3" s="1"/>
  <c r="B328" i="3"/>
  <c r="A328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B327" i="3"/>
  <c r="A327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AB326" i="3" s="1"/>
  <c r="B326" i="3"/>
  <c r="A326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B324" i="3" s="1"/>
  <c r="B324" i="3"/>
  <c r="A324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AB323" i="3" s="1"/>
  <c r="D323" i="3"/>
  <c r="AC323" i="3" s="1"/>
  <c r="C323" i="3"/>
  <c r="B323" i="3"/>
  <c r="A323" i="3"/>
  <c r="AC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B322" i="3" s="1"/>
  <c r="B322" i="3"/>
  <c r="A322" i="3"/>
  <c r="AB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AB320" i="3" s="1"/>
  <c r="B320" i="3"/>
  <c r="A320" i="3"/>
  <c r="AB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B319" i="3"/>
  <c r="A319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AB318" i="3" s="1"/>
  <c r="B318" i="3"/>
  <c r="A318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AC316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B316" i="3" s="1"/>
  <c r="B316" i="3"/>
  <c r="A316" i="3"/>
  <c r="AB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5" i="3" s="1"/>
  <c r="C315" i="3"/>
  <c r="B315" i="3"/>
  <c r="A315" i="3"/>
  <c r="AC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AB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B313" i="3"/>
  <c r="A313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D312" i="3"/>
  <c r="C312" i="3"/>
  <c r="B312" i="3"/>
  <c r="A312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AB311" i="3" s="1"/>
  <c r="D311" i="3"/>
  <c r="C311" i="3"/>
  <c r="B311" i="3"/>
  <c r="A311" i="3"/>
  <c r="AC310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B310" i="3" s="1"/>
  <c r="B310" i="3"/>
  <c r="A310" i="3"/>
  <c r="AB309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AC308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AB308" i="3" s="1"/>
  <c r="D308" i="3"/>
  <c r="C308" i="3"/>
  <c r="B308" i="3"/>
  <c r="A308" i="3"/>
  <c r="AB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C306" i="3" s="1"/>
  <c r="E306" i="3"/>
  <c r="D306" i="3"/>
  <c r="C306" i="3"/>
  <c r="AB306" i="3" s="1"/>
  <c r="B306" i="3"/>
  <c r="A306" i="3"/>
  <c r="AB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B305" i="3"/>
  <c r="A305" i="3"/>
  <c r="AC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B304" i="3" s="1"/>
  <c r="B304" i="3"/>
  <c r="A304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AB303" i="3" s="1"/>
  <c r="D303" i="3"/>
  <c r="C303" i="3"/>
  <c r="B303" i="3"/>
  <c r="A303" i="3"/>
  <c r="AC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B302" i="3" s="1"/>
  <c r="B302" i="3"/>
  <c r="A302" i="3"/>
  <c r="AB301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AC300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AB300" i="3" s="1"/>
  <c r="D300" i="3"/>
  <c r="C300" i="3"/>
  <c r="B300" i="3"/>
  <c r="A300" i="3"/>
  <c r="AB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B299" i="3"/>
  <c r="A299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C298" i="3" s="1"/>
  <c r="E298" i="3"/>
  <c r="D298" i="3"/>
  <c r="C298" i="3"/>
  <c r="AB298" i="3" s="1"/>
  <c r="B298" i="3"/>
  <c r="A298" i="3"/>
  <c r="AB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B297" i="3"/>
  <c r="A297" i="3"/>
  <c r="AC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B296" i="3" s="1"/>
  <c r="B296" i="3"/>
  <c r="A296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AB295" i="3" s="1"/>
  <c r="D295" i="3"/>
  <c r="C295" i="3"/>
  <c r="B295" i="3"/>
  <c r="A295" i="3"/>
  <c r="AC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B294" i="3" s="1"/>
  <c r="B294" i="3"/>
  <c r="A294" i="3"/>
  <c r="AB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AC292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AB292" i="3" s="1"/>
  <c r="D292" i="3"/>
  <c r="C292" i="3"/>
  <c r="B292" i="3"/>
  <c r="A292" i="3"/>
  <c r="AB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D291" i="3"/>
  <c r="C291" i="3"/>
  <c r="B291" i="3"/>
  <c r="A291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C290" i="3" s="1"/>
  <c r="E290" i="3"/>
  <c r="D290" i="3"/>
  <c r="C290" i="3"/>
  <c r="AB290" i="3" s="1"/>
  <c r="B290" i="3"/>
  <c r="A290" i="3"/>
  <c r="AB289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B289" i="3"/>
  <c r="A289" i="3"/>
  <c r="AC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AB287" i="3" s="1"/>
  <c r="D287" i="3"/>
  <c r="C287" i="3"/>
  <c r="B287" i="3"/>
  <c r="A287" i="3"/>
  <c r="AC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B286" i="3" s="1"/>
  <c r="B286" i="3"/>
  <c r="A286" i="3"/>
  <c r="AB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B285" i="3"/>
  <c r="A285" i="3"/>
  <c r="AC284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AB284" i="3" s="1"/>
  <c r="D284" i="3"/>
  <c r="C284" i="3"/>
  <c r="B284" i="3"/>
  <c r="A284" i="3"/>
  <c r="AB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B283" i="3"/>
  <c r="A283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C282" i="3" s="1"/>
  <c r="E282" i="3"/>
  <c r="D282" i="3"/>
  <c r="C282" i="3"/>
  <c r="AB282" i="3" s="1"/>
  <c r="B282" i="3"/>
  <c r="A282" i="3"/>
  <c r="AB281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B281" i="3"/>
  <c r="A281" i="3"/>
  <c r="AC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B280" i="3" s="1"/>
  <c r="B280" i="3"/>
  <c r="A280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AB279" i="3" s="1"/>
  <c r="D279" i="3"/>
  <c r="C279" i="3"/>
  <c r="B279" i="3"/>
  <c r="A279" i="3"/>
  <c r="AC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AB278" i="3" s="1"/>
  <c r="B278" i="3"/>
  <c r="A278" i="3"/>
  <c r="AB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B277" i="3"/>
  <c r="A277" i="3"/>
  <c r="AC276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AB276" i="3" s="1"/>
  <c r="D276" i="3"/>
  <c r="C276" i="3"/>
  <c r="B276" i="3"/>
  <c r="A276" i="3"/>
  <c r="AB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B275" i="3"/>
  <c r="A275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C274" i="3" s="1"/>
  <c r="E274" i="3"/>
  <c r="D274" i="3"/>
  <c r="C274" i="3"/>
  <c r="AB274" i="3" s="1"/>
  <c r="B274" i="3"/>
  <c r="A274" i="3"/>
  <c r="AB273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B273" i="3"/>
  <c r="A273" i="3"/>
  <c r="AC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B272" i="3" s="1"/>
  <c r="B272" i="3"/>
  <c r="A272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AB271" i="3" s="1"/>
  <c r="D271" i="3"/>
  <c r="C271" i="3"/>
  <c r="B271" i="3"/>
  <c r="A271" i="3"/>
  <c r="AC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B270" i="3" s="1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B269" i="3"/>
  <c r="A269" i="3"/>
  <c r="AC268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AB268" i="3" s="1"/>
  <c r="D268" i="3"/>
  <c r="C268" i="3"/>
  <c r="B268" i="3"/>
  <c r="A268" i="3"/>
  <c r="AB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D267" i="3"/>
  <c r="C267" i="3"/>
  <c r="B267" i="3"/>
  <c r="A267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C266" i="3" s="1"/>
  <c r="E266" i="3"/>
  <c r="D266" i="3"/>
  <c r="C266" i="3"/>
  <c r="AB266" i="3" s="1"/>
  <c r="B266" i="3"/>
  <c r="A266" i="3"/>
  <c r="AB265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B265" i="3"/>
  <c r="A265" i="3"/>
  <c r="AC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B264" i="3" s="1"/>
  <c r="B264" i="3"/>
  <c r="A264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AB263" i="3" s="1"/>
  <c r="D263" i="3"/>
  <c r="C263" i="3"/>
  <c r="B263" i="3"/>
  <c r="A263" i="3"/>
  <c r="AC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AB262" i="3" s="1"/>
  <c r="B262" i="3"/>
  <c r="A262" i="3"/>
  <c r="AB261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B261" i="3"/>
  <c r="A261" i="3"/>
  <c r="AC260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AB260" i="3" s="1"/>
  <c r="D260" i="3"/>
  <c r="C260" i="3"/>
  <c r="B260" i="3"/>
  <c r="A260" i="3"/>
  <c r="AB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B259" i="3"/>
  <c r="A259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AB257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B257" i="3"/>
  <c r="A257" i="3"/>
  <c r="AC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B256" i="3" s="1"/>
  <c r="B256" i="3"/>
  <c r="A256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AB255" i="3" s="1"/>
  <c r="D255" i="3"/>
  <c r="C255" i="3"/>
  <c r="B255" i="3"/>
  <c r="A255" i="3"/>
  <c r="AC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B254" i="3" s="1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B253" i="3"/>
  <c r="A253" i="3"/>
  <c r="AC252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AB252" i="3" s="1"/>
  <c r="D252" i="3"/>
  <c r="C252" i="3"/>
  <c r="B252" i="3"/>
  <c r="A252" i="3"/>
  <c r="AB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D251" i="3"/>
  <c r="C251" i="3"/>
  <c r="B251" i="3"/>
  <c r="A251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AB249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B249" i="3"/>
  <c r="A249" i="3"/>
  <c r="AC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AB247" i="3" s="1"/>
  <c r="D247" i="3"/>
  <c r="C247" i="3"/>
  <c r="B247" i="3"/>
  <c r="A247" i="3"/>
  <c r="AC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AB246" i="3" s="1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B245" i="3"/>
  <c r="A245" i="3"/>
  <c r="AC244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AB244" i="3" s="1"/>
  <c r="D244" i="3"/>
  <c r="C244" i="3"/>
  <c r="B244" i="3"/>
  <c r="A244" i="3"/>
  <c r="AB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B243" i="3"/>
  <c r="A243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AB241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B241" i="3"/>
  <c r="A241" i="3"/>
  <c r="AC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B240" i="3" s="1"/>
  <c r="B240" i="3"/>
  <c r="A240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AB239" i="3" s="1"/>
  <c r="D239" i="3"/>
  <c r="C239" i="3"/>
  <c r="B239" i="3"/>
  <c r="A239" i="3"/>
  <c r="AC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B238" i="3" s="1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B237" i="3"/>
  <c r="A237" i="3"/>
  <c r="AC236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AB236" i="3" s="1"/>
  <c r="D236" i="3"/>
  <c r="C236" i="3"/>
  <c r="B236" i="3"/>
  <c r="A236" i="3"/>
  <c r="AB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D235" i="3"/>
  <c r="C235" i="3"/>
  <c r="B235" i="3"/>
  <c r="A235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AB233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B233" i="3"/>
  <c r="A233" i="3"/>
  <c r="AC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AB231" i="3" s="1"/>
  <c r="D231" i="3"/>
  <c r="C231" i="3"/>
  <c r="B231" i="3"/>
  <c r="A231" i="3"/>
  <c r="AC230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AB230" i="3" s="1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B229" i="3"/>
  <c r="A229" i="3"/>
  <c r="AC228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AB228" i="3" s="1"/>
  <c r="D228" i="3"/>
  <c r="C228" i="3"/>
  <c r="B228" i="3"/>
  <c r="A228" i="3"/>
  <c r="AB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D227" i="3"/>
  <c r="C227" i="3"/>
  <c r="B227" i="3"/>
  <c r="A227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AB225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B225" i="3"/>
  <c r="A225" i="3"/>
  <c r="AC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B224" i="3" s="1"/>
  <c r="B224" i="3"/>
  <c r="A224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AB223" i="3" s="1"/>
  <c r="D223" i="3"/>
  <c r="C223" i="3"/>
  <c r="B223" i="3"/>
  <c r="A223" i="3"/>
  <c r="AC222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B222" i="3" s="1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B221" i="3"/>
  <c r="A221" i="3"/>
  <c r="AC220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AB220" i="3" s="1"/>
  <c r="D220" i="3"/>
  <c r="C220" i="3"/>
  <c r="B220" i="3"/>
  <c r="A220" i="3"/>
  <c r="AB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AC219" i="3" s="1"/>
  <c r="E219" i="3"/>
  <c r="D219" i="3"/>
  <c r="C219" i="3"/>
  <c r="B219" i="3"/>
  <c r="A219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AB217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B217" i="3"/>
  <c r="A217" i="3"/>
  <c r="AC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B216" i="3" s="1"/>
  <c r="B216" i="3"/>
  <c r="A216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AB215" i="3" s="1"/>
  <c r="D215" i="3"/>
  <c r="C215" i="3"/>
  <c r="B215" i="3"/>
  <c r="A215" i="3"/>
  <c r="AC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B214" i="3" s="1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B213" i="3"/>
  <c r="A213" i="3"/>
  <c r="AC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AB212" i="3" s="1"/>
  <c r="D212" i="3"/>
  <c r="C212" i="3"/>
  <c r="B212" i="3"/>
  <c r="A212" i="3"/>
  <c r="AB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D211" i="3"/>
  <c r="C211" i="3"/>
  <c r="B211" i="3"/>
  <c r="A211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AB209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B209" i="3"/>
  <c r="A209" i="3"/>
  <c r="AC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AB207" i="3" s="1"/>
  <c r="D207" i="3"/>
  <c r="C207" i="3"/>
  <c r="B207" i="3"/>
  <c r="A207" i="3"/>
  <c r="AC206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B206" i="3" s="1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B205" i="3"/>
  <c r="A205" i="3"/>
  <c r="AC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AB204" i="3" s="1"/>
  <c r="D204" i="3"/>
  <c r="C204" i="3"/>
  <c r="B204" i="3"/>
  <c r="A204" i="3"/>
  <c r="AB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D203" i="3"/>
  <c r="C203" i="3"/>
  <c r="B203" i="3"/>
  <c r="A203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AB202" i="3" s="1"/>
  <c r="B202" i="3"/>
  <c r="A202" i="3"/>
  <c r="AB201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B201" i="3"/>
  <c r="A201" i="3"/>
  <c r="AC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AB199" i="3" s="1"/>
  <c r="D199" i="3"/>
  <c r="C199" i="3"/>
  <c r="B199" i="3"/>
  <c r="A199" i="3"/>
  <c r="AC198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B198" i="3" s="1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B197" i="3"/>
  <c r="A197" i="3"/>
  <c r="AC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AB196" i="3" s="1"/>
  <c r="D196" i="3"/>
  <c r="C196" i="3"/>
  <c r="B196" i="3"/>
  <c r="A196" i="3"/>
  <c r="AB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D195" i="3"/>
  <c r="C195" i="3"/>
  <c r="B195" i="3"/>
  <c r="A195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AB193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B193" i="3"/>
  <c r="A193" i="3"/>
  <c r="AC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AB191" i="3" s="1"/>
  <c r="D191" i="3"/>
  <c r="C191" i="3"/>
  <c r="B191" i="3"/>
  <c r="A191" i="3"/>
  <c r="AC190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B190" i="3" s="1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B189" i="3"/>
  <c r="A189" i="3"/>
  <c r="AC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AB188" i="3" s="1"/>
  <c r="D188" i="3"/>
  <c r="C188" i="3"/>
  <c r="B188" i="3"/>
  <c r="A188" i="3"/>
  <c r="AB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D187" i="3"/>
  <c r="C187" i="3"/>
  <c r="B187" i="3"/>
  <c r="A187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AB185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B185" i="3"/>
  <c r="A185" i="3"/>
  <c r="AC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AB183" i="3" s="1"/>
  <c r="D183" i="3"/>
  <c r="C183" i="3"/>
  <c r="B183" i="3"/>
  <c r="A183" i="3"/>
  <c r="AC182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B182" i="3" s="1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B181" i="3"/>
  <c r="A181" i="3"/>
  <c r="AC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AB180" i="3" s="1"/>
  <c r="D180" i="3"/>
  <c r="C180" i="3"/>
  <c r="B180" i="3"/>
  <c r="A180" i="3"/>
  <c r="AB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B179" i="3"/>
  <c r="A179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AB177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B177" i="3"/>
  <c r="A177" i="3"/>
  <c r="AC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AB175" i="3" s="1"/>
  <c r="D175" i="3"/>
  <c r="C175" i="3"/>
  <c r="B175" i="3"/>
  <c r="A175" i="3"/>
  <c r="AC174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B174" i="3" s="1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B173" i="3"/>
  <c r="A173" i="3"/>
  <c r="AC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AB172" i="3" s="1"/>
  <c r="D172" i="3"/>
  <c r="C172" i="3"/>
  <c r="B172" i="3"/>
  <c r="A172" i="3"/>
  <c r="AB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D171" i="3"/>
  <c r="C171" i="3"/>
  <c r="B171" i="3"/>
  <c r="A171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AB169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B169" i="3"/>
  <c r="A169" i="3"/>
  <c r="AC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AB167" i="3" s="1"/>
  <c r="D167" i="3"/>
  <c r="C167" i="3"/>
  <c r="B167" i="3"/>
  <c r="A167" i="3"/>
  <c r="AC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AB166" i="3" s="1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B165" i="3"/>
  <c r="A165" i="3"/>
  <c r="AC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AB164" i="3" s="1"/>
  <c r="D164" i="3"/>
  <c r="C164" i="3"/>
  <c r="B164" i="3"/>
  <c r="A164" i="3"/>
  <c r="AB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B163" i="3"/>
  <c r="A163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AB161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B161" i="3"/>
  <c r="A161" i="3"/>
  <c r="AC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AB159" i="3" s="1"/>
  <c r="D159" i="3"/>
  <c r="C159" i="3"/>
  <c r="B159" i="3"/>
  <c r="A159" i="3"/>
  <c r="AC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AB158" i="3" s="1"/>
  <c r="B158" i="3"/>
  <c r="A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B157" i="3"/>
  <c r="A157" i="3"/>
  <c r="AC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AB156" i="3" s="1"/>
  <c r="D156" i="3"/>
  <c r="C156" i="3"/>
  <c r="B156" i="3"/>
  <c r="A156" i="3"/>
  <c r="AB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B155" i="3"/>
  <c r="A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B153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B153" i="3"/>
  <c r="A153" i="3"/>
  <c r="AC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B152" i="3" s="1"/>
  <c r="B152" i="3"/>
  <c r="A152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AB151" i="3" s="1"/>
  <c r="D151" i="3"/>
  <c r="C151" i="3"/>
  <c r="B151" i="3"/>
  <c r="A151" i="3"/>
  <c r="AC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AB150" i="3" s="1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B149" i="3"/>
  <c r="A149" i="3"/>
  <c r="AC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AB148" i="3" s="1"/>
  <c r="D148" i="3"/>
  <c r="C148" i="3"/>
  <c r="B148" i="3"/>
  <c r="A148" i="3"/>
  <c r="AB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D147" i="3"/>
  <c r="C147" i="3"/>
  <c r="B147" i="3"/>
  <c r="A147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B145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B145" i="3"/>
  <c r="A145" i="3"/>
  <c r="AC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B144" i="3" s="1"/>
  <c r="B144" i="3"/>
  <c r="A144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AB143" i="3" s="1"/>
  <c r="D143" i="3"/>
  <c r="C143" i="3"/>
  <c r="B143" i="3"/>
  <c r="A143" i="3"/>
  <c r="AC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B142" i="3" s="1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B141" i="3"/>
  <c r="A141" i="3"/>
  <c r="AC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B140" i="3" s="1"/>
  <c r="D140" i="3"/>
  <c r="C140" i="3"/>
  <c r="B140" i="3"/>
  <c r="A140" i="3"/>
  <c r="AB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D139" i="3"/>
  <c r="C139" i="3"/>
  <c r="B139" i="3"/>
  <c r="A139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B137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B137" i="3"/>
  <c r="A137" i="3"/>
  <c r="AC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B136" i="3" s="1"/>
  <c r="B136" i="3"/>
  <c r="A136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AB135" i="3" s="1"/>
  <c r="D135" i="3"/>
  <c r="C135" i="3"/>
  <c r="B135" i="3"/>
  <c r="A135" i="3"/>
  <c r="AC134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AB134" i="3" s="1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B133" i="3"/>
  <c r="A133" i="3"/>
  <c r="AC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AB132" i="3" s="1"/>
  <c r="D132" i="3"/>
  <c r="C132" i="3"/>
  <c r="B132" i="3"/>
  <c r="A132" i="3"/>
  <c r="AB131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D131" i="3"/>
  <c r="C131" i="3"/>
  <c r="B131" i="3"/>
  <c r="A131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AB129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B129" i="3"/>
  <c r="A129" i="3"/>
  <c r="AC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B128" i="3" s="1"/>
  <c r="B128" i="3"/>
  <c r="A128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C127" i="3" s="1"/>
  <c r="E127" i="3"/>
  <c r="AB127" i="3" s="1"/>
  <c r="D127" i="3"/>
  <c r="C127" i="3"/>
  <c r="B127" i="3"/>
  <c r="A127" i="3"/>
  <c r="AC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B126" i="3" s="1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B125" i="3"/>
  <c r="A125" i="3"/>
  <c r="AC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AB124" i="3" s="1"/>
  <c r="D124" i="3"/>
  <c r="C124" i="3"/>
  <c r="B124" i="3"/>
  <c r="A124" i="3"/>
  <c r="AB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AB121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C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B120" i="3" s="1"/>
  <c r="B120" i="3"/>
  <c r="A120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C119" i="3" s="1"/>
  <c r="E119" i="3"/>
  <c r="AB119" i="3" s="1"/>
  <c r="D119" i="3"/>
  <c r="C119" i="3"/>
  <c r="B119" i="3"/>
  <c r="A119" i="3"/>
  <c r="AC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B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C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AB116" i="3" s="1"/>
  <c r="D116" i="3"/>
  <c r="C116" i="3"/>
  <c r="B116" i="3"/>
  <c r="A116" i="3"/>
  <c r="AB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B115" i="3"/>
  <c r="A115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AB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C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C111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B111" i="3" s="1"/>
  <c r="D111" i="3"/>
  <c r="C111" i="3"/>
  <c r="B111" i="3"/>
  <c r="A111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B109" i="3" s="1"/>
  <c r="B109" i="3"/>
  <c r="A109" i="3"/>
  <c r="AB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C108" i="3" s="1"/>
  <c r="C108" i="3"/>
  <c r="B108" i="3"/>
  <c r="A108" i="3"/>
  <c r="AB107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C107" i="3" s="1"/>
  <c r="C107" i="3"/>
  <c r="B107" i="3"/>
  <c r="A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B106" i="3"/>
  <c r="A106" i="3"/>
  <c r="AB105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B105" i="3"/>
  <c r="A105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C104" i="3" s="1"/>
  <c r="C104" i="3"/>
  <c r="AB104" i="3" s="1"/>
  <c r="B104" i="3"/>
  <c r="A104" i="3"/>
  <c r="AB103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C103" i="3" s="1"/>
  <c r="C103" i="3"/>
  <c r="B103" i="3"/>
  <c r="A103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B101" i="3" s="1"/>
  <c r="B101" i="3"/>
  <c r="A101" i="3"/>
  <c r="AB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C100" i="3" s="1"/>
  <c r="C100" i="3"/>
  <c r="B100" i="3"/>
  <c r="A100" i="3"/>
  <c r="AB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C99" i="3" s="1"/>
  <c r="C99" i="3"/>
  <c r="B99" i="3"/>
  <c r="A99" i="3"/>
  <c r="AC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B97" i="3" s="1"/>
  <c r="B97" i="3"/>
  <c r="A97" i="3"/>
  <c r="AC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B96" i="3" s="1"/>
  <c r="B96" i="3"/>
  <c r="A96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B95" i="3" s="1"/>
  <c r="D95" i="3"/>
  <c r="AC95" i="3" s="1"/>
  <c r="C95" i="3"/>
  <c r="B95" i="3"/>
  <c r="A95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B94" i="3"/>
  <c r="A94" i="3"/>
  <c r="AB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B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C92" i="3" s="1"/>
  <c r="C92" i="3"/>
  <c r="B92" i="3"/>
  <c r="A92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AB91" i="3" s="1"/>
  <c r="B91" i="3"/>
  <c r="A91" i="3"/>
  <c r="AC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B90" i="3" s="1"/>
  <c r="B90" i="3"/>
  <c r="A90" i="3"/>
  <c r="AB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AC89" i="3" s="1"/>
  <c r="C89" i="3"/>
  <c r="B89" i="3"/>
  <c r="A89" i="3"/>
  <c r="AB88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AC88" i="3" s="1"/>
  <c r="C88" i="3"/>
  <c r="B88" i="3"/>
  <c r="A88" i="3"/>
  <c r="AB87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D87" i="3"/>
  <c r="C87" i="3"/>
  <c r="B87" i="3"/>
  <c r="A87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AB86" i="3" s="1"/>
  <c r="B86" i="3"/>
  <c r="A86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AC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A84" i="3" s="1"/>
  <c r="E84" i="3"/>
  <c r="D84" i="3"/>
  <c r="C84" i="3"/>
  <c r="AB84" i="3" s="1"/>
  <c r="B84" i="3"/>
  <c r="A84" i="3"/>
  <c r="AC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A83" i="3" s="1"/>
  <c r="E83" i="3"/>
  <c r="D83" i="3"/>
  <c r="C83" i="3"/>
  <c r="B83" i="3"/>
  <c r="A83" i="3"/>
  <c r="AC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B82" i="3" s="1"/>
  <c r="B82" i="3"/>
  <c r="A82" i="3"/>
  <c r="AB81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AC81" i="3" s="1"/>
  <c r="C81" i="3"/>
  <c r="B81" i="3"/>
  <c r="A81" i="3"/>
  <c r="AB80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C80" i="3" s="1"/>
  <c r="C80" i="3"/>
  <c r="B80" i="3"/>
  <c r="A80" i="3"/>
  <c r="AB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C79" i="3" s="1"/>
  <c r="E79" i="3"/>
  <c r="D79" i="3"/>
  <c r="C79" i="3"/>
  <c r="B79" i="3"/>
  <c r="A79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AB78" i="3" s="1"/>
  <c r="B78" i="3"/>
  <c r="A78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B77" i="3" s="1"/>
  <c r="B77" i="3"/>
  <c r="A77" i="3"/>
  <c r="AC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A76" i="3" s="1"/>
  <c r="E76" i="3"/>
  <c r="D76" i="3"/>
  <c r="C76" i="3"/>
  <c r="AB76" i="3" s="1"/>
  <c r="B76" i="3"/>
  <c r="A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A75" i="3" s="1"/>
  <c r="E75" i="3"/>
  <c r="D75" i="3"/>
  <c r="C75" i="3"/>
  <c r="B75" i="3"/>
  <c r="A75" i="3"/>
  <c r="AC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B74" i="3" s="1"/>
  <c r="B74" i="3"/>
  <c r="A74" i="3"/>
  <c r="AB73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AC73" i="3" s="1"/>
  <c r="C73" i="3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B72" i="3" s="1"/>
  <c r="D72" i="3"/>
  <c r="AC72" i="3" s="1"/>
  <c r="C72" i="3"/>
  <c r="B72" i="3"/>
  <c r="A72" i="3"/>
  <c r="AB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C71" i="3" s="1"/>
  <c r="E71" i="3"/>
  <c r="D71" i="3"/>
  <c r="C71" i="3"/>
  <c r="B71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AB70" i="3" s="1"/>
  <c r="B70" i="3"/>
  <c r="A70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AC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A68" i="3" s="1"/>
  <c r="E68" i="3"/>
  <c r="D68" i="3"/>
  <c r="C68" i="3"/>
  <c r="AB68" i="3" s="1"/>
  <c r="B68" i="3"/>
  <c r="A68" i="3"/>
  <c r="AC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A67" i="3" s="1"/>
  <c r="E67" i="3"/>
  <c r="D67" i="3"/>
  <c r="C67" i="3"/>
  <c r="AB67" i="3" s="1"/>
  <c r="B67" i="3"/>
  <c r="A67" i="3"/>
  <c r="AC66" i="3"/>
  <c r="AA66" i="3"/>
  <c r="Z66" i="3"/>
  <c r="Y66" i="3"/>
  <c r="X66" i="3"/>
  <c r="W66" i="3"/>
  <c r="V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B66" i="3" s="1"/>
  <c r="B66" i="3"/>
  <c r="A66" i="3"/>
  <c r="AB65" i="3"/>
  <c r="Z65" i="3"/>
  <c r="Y65" i="3"/>
  <c r="X65" i="3"/>
  <c r="W65" i="3"/>
  <c r="AA65" i="3" s="1"/>
  <c r="V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C65" i="3" s="1"/>
  <c r="C65" i="3"/>
  <c r="B65" i="3"/>
  <c r="S65" i="3" s="1"/>
  <c r="A65" i="3"/>
  <c r="Z64" i="3"/>
  <c r="Y64" i="3"/>
  <c r="X64" i="3"/>
  <c r="W64" i="3"/>
  <c r="AA64" i="3" s="1"/>
  <c r="V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AB64" i="3" s="1"/>
  <c r="D64" i="3"/>
  <c r="AC64" i="3" s="1"/>
  <c r="C64" i="3"/>
  <c r="B64" i="3"/>
  <c r="A64" i="3"/>
  <c r="AB63" i="3"/>
  <c r="Z63" i="3"/>
  <c r="Y63" i="3"/>
  <c r="X63" i="3"/>
  <c r="W63" i="3"/>
  <c r="AA63" i="3" s="1"/>
  <c r="V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B63" i="3"/>
  <c r="A63" i="3"/>
  <c r="Z62" i="3"/>
  <c r="Y62" i="3"/>
  <c r="X62" i="3"/>
  <c r="W62" i="3"/>
  <c r="AA62" i="3" s="1"/>
  <c r="V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AB62" i="3" s="1"/>
  <c r="B62" i="3"/>
  <c r="U62" i="3" s="1"/>
  <c r="A62" i="3"/>
  <c r="AA61" i="3"/>
  <c r="Z61" i="3"/>
  <c r="Y61" i="3"/>
  <c r="X61" i="3"/>
  <c r="W61" i="3"/>
  <c r="V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AC60" i="3"/>
  <c r="Z60" i="3"/>
  <c r="Y60" i="3"/>
  <c r="X60" i="3"/>
  <c r="W60" i="3"/>
  <c r="V60" i="3"/>
  <c r="U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A60" i="3" s="1"/>
  <c r="E60" i="3"/>
  <c r="D60" i="3"/>
  <c r="C60" i="3"/>
  <c r="AB60" i="3" s="1"/>
  <c r="B60" i="3"/>
  <c r="A60" i="3"/>
  <c r="AC59" i="3"/>
  <c r="Z59" i="3"/>
  <c r="Y59" i="3"/>
  <c r="X59" i="3"/>
  <c r="W59" i="3"/>
  <c r="V59" i="3"/>
  <c r="U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A59" i="3" s="1"/>
  <c r="E59" i="3"/>
  <c r="D59" i="3"/>
  <c r="C59" i="3"/>
  <c r="B59" i="3"/>
  <c r="T59" i="3" s="1"/>
  <c r="A59" i="3"/>
  <c r="AC58" i="3"/>
  <c r="AA58" i="3"/>
  <c r="Z58" i="3"/>
  <c r="Y58" i="3"/>
  <c r="X58" i="3"/>
  <c r="W58" i="3"/>
  <c r="V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8" i="3" s="1"/>
  <c r="B58" i="3"/>
  <c r="A58" i="3"/>
  <c r="AB57" i="3"/>
  <c r="Z57" i="3"/>
  <c r="Y57" i="3"/>
  <c r="X57" i="3"/>
  <c r="W57" i="3"/>
  <c r="AA57" i="3" s="1"/>
  <c r="V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C57" i="3" s="1"/>
  <c r="C57" i="3"/>
  <c r="B57" i="3"/>
  <c r="S57" i="3" s="1"/>
  <c r="A57" i="3"/>
  <c r="Z56" i="3"/>
  <c r="Y56" i="3"/>
  <c r="X56" i="3"/>
  <c r="W56" i="3"/>
  <c r="AA56" i="3" s="1"/>
  <c r="V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B56" i="3" s="1"/>
  <c r="D56" i="3"/>
  <c r="U56" i="3" s="1"/>
  <c r="C56" i="3"/>
  <c r="B56" i="3"/>
  <c r="S56" i="3" s="1"/>
  <c r="A56" i="3"/>
  <c r="Z55" i="3"/>
  <c r="Y55" i="3"/>
  <c r="X55" i="3"/>
  <c r="W55" i="3"/>
  <c r="AA55" i="3" s="1"/>
  <c r="V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AB55" i="3" s="1"/>
  <c r="D55" i="3"/>
  <c r="C55" i="3"/>
  <c r="B55" i="3"/>
  <c r="A55" i="3"/>
  <c r="Z54" i="3"/>
  <c r="Y54" i="3"/>
  <c r="X54" i="3"/>
  <c r="W54" i="3"/>
  <c r="AA54" i="3" s="1"/>
  <c r="V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AB54" i="3" s="1"/>
  <c r="B54" i="3"/>
  <c r="U54" i="3" s="1"/>
  <c r="A54" i="3"/>
  <c r="AA53" i="3"/>
  <c r="Z53" i="3"/>
  <c r="Y53" i="3"/>
  <c r="X53" i="3"/>
  <c r="W53" i="3"/>
  <c r="V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S53" i="3" s="1"/>
  <c r="B53" i="3"/>
  <c r="U53" i="3" s="1"/>
  <c r="A53" i="3"/>
  <c r="Z52" i="3"/>
  <c r="Y52" i="3"/>
  <c r="X52" i="3"/>
  <c r="W52" i="3"/>
  <c r="V52" i="3"/>
  <c r="U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AC51" i="3"/>
  <c r="Z51" i="3"/>
  <c r="Y51" i="3"/>
  <c r="X51" i="3"/>
  <c r="W51" i="3"/>
  <c r="V51" i="3"/>
  <c r="U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A51" i="3" s="1"/>
  <c r="E51" i="3"/>
  <c r="D51" i="3"/>
  <c r="C51" i="3"/>
  <c r="B51" i="3"/>
  <c r="T51" i="3" s="1"/>
  <c r="A51" i="3"/>
  <c r="AC50" i="3"/>
  <c r="AA50" i="3"/>
  <c r="Z50" i="3"/>
  <c r="Y50" i="3"/>
  <c r="X50" i="3"/>
  <c r="W50" i="3"/>
  <c r="V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B50" i="3" s="1"/>
  <c r="B50" i="3"/>
  <c r="S50" i="3" s="1"/>
  <c r="A50" i="3"/>
  <c r="AC49" i="3"/>
  <c r="Z49" i="3"/>
  <c r="Y49" i="3"/>
  <c r="X49" i="3"/>
  <c r="W49" i="3"/>
  <c r="AA49" i="3" s="1"/>
  <c r="V49" i="3"/>
  <c r="U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AB49" i="3" s="1"/>
  <c r="D49" i="3"/>
  <c r="T49" i="3" s="1"/>
  <c r="C49" i="3"/>
  <c r="B49" i="3"/>
  <c r="S49" i="3" s="1"/>
  <c r="A49" i="3"/>
  <c r="AC48" i="3"/>
  <c r="Z48" i="3"/>
  <c r="Y48" i="3"/>
  <c r="X48" i="3"/>
  <c r="W48" i="3"/>
  <c r="AA48" i="3" s="1"/>
  <c r="V48" i="3"/>
  <c r="T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B48" i="3" s="1"/>
  <c r="D48" i="3"/>
  <c r="U48" i="3" s="1"/>
  <c r="C48" i="3"/>
  <c r="B48" i="3"/>
  <c r="S48" i="3" s="1"/>
  <c r="A48" i="3"/>
  <c r="AB47" i="3"/>
  <c r="Z47" i="3"/>
  <c r="Y47" i="3"/>
  <c r="X47" i="3"/>
  <c r="W47" i="3"/>
  <c r="AA47" i="3" s="1"/>
  <c r="V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B47" i="3"/>
  <c r="A47" i="3"/>
  <c r="AB46" i="3"/>
  <c r="Z46" i="3"/>
  <c r="Y46" i="3"/>
  <c r="X46" i="3"/>
  <c r="W46" i="3"/>
  <c r="V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D46" i="3"/>
  <c r="C46" i="3"/>
  <c r="S46" i="3" s="1"/>
  <c r="B46" i="3"/>
  <c r="U46" i="3" s="1"/>
  <c r="A46" i="3"/>
  <c r="AA45" i="3"/>
  <c r="Z45" i="3"/>
  <c r="Y45" i="3"/>
  <c r="X45" i="3"/>
  <c r="W45" i="3"/>
  <c r="V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5" i="3" s="1"/>
  <c r="B45" i="3"/>
  <c r="A45" i="3"/>
  <c r="Z44" i="3"/>
  <c r="Y44" i="3"/>
  <c r="X44" i="3"/>
  <c r="W44" i="3"/>
  <c r="V44" i="3"/>
  <c r="U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T44" i="3" s="1"/>
  <c r="A44" i="3"/>
  <c r="Z43" i="3"/>
  <c r="Y43" i="3"/>
  <c r="X43" i="3"/>
  <c r="W43" i="3"/>
  <c r="V43" i="3"/>
  <c r="U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A43" i="3" s="1"/>
  <c r="E43" i="3"/>
  <c r="D43" i="3"/>
  <c r="C43" i="3"/>
  <c r="B43" i="3"/>
  <c r="T43" i="3" s="1"/>
  <c r="A43" i="3"/>
  <c r="AA42" i="3"/>
  <c r="Z42" i="3"/>
  <c r="Y42" i="3"/>
  <c r="X42" i="3"/>
  <c r="W42" i="3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C42" i="3" s="1"/>
  <c r="C42" i="3"/>
  <c r="AB42" i="3" s="1"/>
  <c r="B42" i="3"/>
  <c r="A42" i="3"/>
  <c r="AC41" i="3"/>
  <c r="Z41" i="3"/>
  <c r="Y41" i="3"/>
  <c r="X41" i="3"/>
  <c r="W41" i="3"/>
  <c r="AA41" i="3" s="1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AB41" i="3" s="1"/>
  <c r="D41" i="3"/>
  <c r="C41" i="3"/>
  <c r="B41" i="3"/>
  <c r="S41" i="3" s="1"/>
  <c r="A41" i="3"/>
  <c r="AC40" i="3"/>
  <c r="AB40" i="3"/>
  <c r="Z40" i="3"/>
  <c r="Y40" i="3"/>
  <c r="X40" i="3"/>
  <c r="W40" i="3"/>
  <c r="AA40" i="3" s="1"/>
  <c r="V40" i="3"/>
  <c r="T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U40" i="3" s="1"/>
  <c r="C40" i="3"/>
  <c r="B40" i="3"/>
  <c r="S40" i="3" s="1"/>
  <c r="A40" i="3"/>
  <c r="Z39" i="3"/>
  <c r="Y39" i="3"/>
  <c r="X39" i="3"/>
  <c r="W39" i="3"/>
  <c r="AA39" i="3" s="1"/>
  <c r="V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A39" i="3"/>
  <c r="AB38" i="3"/>
  <c r="Z38" i="3"/>
  <c r="Y38" i="3"/>
  <c r="X38" i="3"/>
  <c r="W38" i="3"/>
  <c r="V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T38" i="3" s="1"/>
  <c r="C38" i="3"/>
  <c r="B38" i="3"/>
  <c r="U38" i="3" s="1"/>
  <c r="A38" i="3"/>
  <c r="AA37" i="3"/>
  <c r="Z37" i="3"/>
  <c r="Y37" i="3"/>
  <c r="X37" i="3"/>
  <c r="W37" i="3"/>
  <c r="V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U37" i="3" s="1"/>
  <c r="B37" i="3"/>
  <c r="A37" i="3"/>
  <c r="Z36" i="3"/>
  <c r="Y36" i="3"/>
  <c r="X36" i="3"/>
  <c r="W36" i="3"/>
  <c r="V36" i="3"/>
  <c r="U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T36" i="3" s="1"/>
  <c r="A36" i="3"/>
  <c r="Z35" i="3"/>
  <c r="Y35" i="3"/>
  <c r="X35" i="3"/>
  <c r="W35" i="3"/>
  <c r="V35" i="3"/>
  <c r="U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A35" i="3" s="1"/>
  <c r="E35" i="3"/>
  <c r="D35" i="3"/>
  <c r="C35" i="3"/>
  <c r="AB35" i="3" s="1"/>
  <c r="B35" i="3"/>
  <c r="T35" i="3" s="1"/>
  <c r="A35" i="3"/>
  <c r="AA34" i="3"/>
  <c r="Z34" i="3"/>
  <c r="Y34" i="3"/>
  <c r="X34" i="3"/>
  <c r="W34" i="3"/>
  <c r="V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C34" i="3" s="1"/>
  <c r="C34" i="3"/>
  <c r="AB34" i="3" s="1"/>
  <c r="B34" i="3"/>
  <c r="A34" i="3"/>
  <c r="AC33" i="3"/>
  <c r="Z33" i="3"/>
  <c r="Y33" i="3"/>
  <c r="X33" i="3"/>
  <c r="W33" i="3"/>
  <c r="AA33" i="3" s="1"/>
  <c r="V33" i="3"/>
  <c r="U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B33" i="3" s="1"/>
  <c r="D33" i="3"/>
  <c r="T33" i="3" s="1"/>
  <c r="C33" i="3"/>
  <c r="B33" i="3"/>
  <c r="S33" i="3" s="1"/>
  <c r="A33" i="3"/>
  <c r="AC32" i="3"/>
  <c r="Z32" i="3"/>
  <c r="Y32" i="3"/>
  <c r="X32" i="3"/>
  <c r="W32" i="3"/>
  <c r="AA32" i="3" s="1"/>
  <c r="V32" i="3"/>
  <c r="U32" i="3"/>
  <c r="T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B32" i="3" s="1"/>
  <c r="D32" i="3"/>
  <c r="C32" i="3"/>
  <c r="B32" i="3"/>
  <c r="S32" i="3" s="1"/>
  <c r="A32" i="3"/>
  <c r="Z31" i="3"/>
  <c r="Y31" i="3"/>
  <c r="X31" i="3"/>
  <c r="W31" i="3"/>
  <c r="AA31" i="3" s="1"/>
  <c r="V31" i="3"/>
  <c r="R31" i="3"/>
  <c r="R3" i="3" s="1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AB31" i="3" s="1"/>
  <c r="B31" i="3"/>
  <c r="A31" i="3"/>
  <c r="AB30" i="3"/>
  <c r="Z30" i="3"/>
  <c r="Y30" i="3"/>
  <c r="X30" i="3"/>
  <c r="W30" i="3"/>
  <c r="AA30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T30" i="3" s="1"/>
  <c r="C30" i="3"/>
  <c r="S30" i="3" s="1"/>
  <c r="B30" i="3"/>
  <c r="U30" i="3" s="1"/>
  <c r="A30" i="3"/>
  <c r="AA29" i="3"/>
  <c r="Z29" i="3"/>
  <c r="Y29" i="3"/>
  <c r="X29" i="3"/>
  <c r="W29" i="3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9" i="3" s="1"/>
  <c r="C29" i="3"/>
  <c r="U29" i="3" s="1"/>
  <c r="B29" i="3"/>
  <c r="A29" i="3"/>
  <c r="Z28" i="3"/>
  <c r="Y28" i="3"/>
  <c r="X28" i="3"/>
  <c r="W28" i="3"/>
  <c r="V28" i="3"/>
  <c r="U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8" i="3" s="1"/>
  <c r="B28" i="3"/>
  <c r="T28" i="3" s="1"/>
  <c r="A28" i="3"/>
  <c r="AA27" i="3"/>
  <c r="Z27" i="3"/>
  <c r="Y27" i="3"/>
  <c r="X27" i="3"/>
  <c r="W27" i="3"/>
  <c r="V27" i="3"/>
  <c r="U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B27" i="3"/>
  <c r="T27" i="3" s="1"/>
  <c r="A27" i="3"/>
  <c r="AA26" i="3"/>
  <c r="Z26" i="3"/>
  <c r="Y26" i="3"/>
  <c r="X26" i="3"/>
  <c r="W26" i="3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C26" i="3" s="1"/>
  <c r="C26" i="3"/>
  <c r="AB26" i="3" s="1"/>
  <c r="B26" i="3"/>
  <c r="S26" i="3" s="1"/>
  <c r="A26" i="3"/>
  <c r="AC25" i="3"/>
  <c r="Z25" i="3"/>
  <c r="Y25" i="3"/>
  <c r="X25" i="3"/>
  <c r="W25" i="3"/>
  <c r="AA25" i="3" s="1"/>
  <c r="V25" i="3"/>
  <c r="U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AB25" i="3" s="1"/>
  <c r="D25" i="3"/>
  <c r="T25" i="3" s="1"/>
  <c r="C25" i="3"/>
  <c r="B25" i="3"/>
  <c r="S25" i="3" s="1"/>
  <c r="A25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B24" i="3" s="1"/>
  <c r="D24" i="3"/>
  <c r="AC24" i="3" s="1"/>
  <c r="C24" i="3"/>
  <c r="B24" i="3"/>
  <c r="S24" i="3" s="1"/>
  <c r="A24" i="3"/>
  <c r="Z23" i="3"/>
  <c r="Y23" i="3"/>
  <c r="X23" i="3"/>
  <c r="W23" i="3"/>
  <c r="AA23" i="3" s="1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AB23" i="3" s="1"/>
  <c r="B23" i="3"/>
  <c r="A23" i="3"/>
  <c r="AB22" i="3"/>
  <c r="Z22" i="3"/>
  <c r="Y22" i="3"/>
  <c r="X22" i="3"/>
  <c r="W22" i="3"/>
  <c r="V22" i="3"/>
  <c r="S22" i="3"/>
  <c r="R22" i="3"/>
  <c r="Q22" i="3"/>
  <c r="P22" i="3"/>
  <c r="O22" i="3"/>
  <c r="N22" i="3"/>
  <c r="N4" i="3" s="1"/>
  <c r="M22" i="3"/>
  <c r="L22" i="3"/>
  <c r="K22" i="3"/>
  <c r="J22" i="3"/>
  <c r="I22" i="3"/>
  <c r="H22" i="3"/>
  <c r="G22" i="3"/>
  <c r="F22" i="3"/>
  <c r="AC22" i="3" s="1"/>
  <c r="E22" i="3"/>
  <c r="D22" i="3"/>
  <c r="T22" i="3" s="1"/>
  <c r="C22" i="3"/>
  <c r="B22" i="3"/>
  <c r="A22" i="3"/>
  <c r="AA21" i="3"/>
  <c r="Z21" i="3"/>
  <c r="Y21" i="3"/>
  <c r="X21" i="3"/>
  <c r="W21" i="3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C21" i="3" s="1"/>
  <c r="C21" i="3"/>
  <c r="U21" i="3" s="1"/>
  <c r="B21" i="3"/>
  <c r="A21" i="3"/>
  <c r="Z20" i="3"/>
  <c r="Y20" i="3"/>
  <c r="X20" i="3"/>
  <c r="W20" i="3"/>
  <c r="V20" i="3"/>
  <c r="U20" i="3"/>
  <c r="R20" i="3"/>
  <c r="Q20" i="3"/>
  <c r="P20" i="3"/>
  <c r="O20" i="3"/>
  <c r="N20" i="3"/>
  <c r="M20" i="3"/>
  <c r="L20" i="3"/>
  <c r="K20" i="3"/>
  <c r="J20" i="3"/>
  <c r="I20" i="3"/>
  <c r="I3" i="3" s="1"/>
  <c r="H20" i="3"/>
  <c r="G20" i="3"/>
  <c r="F20" i="3"/>
  <c r="E20" i="3"/>
  <c r="D20" i="3"/>
  <c r="C20" i="3"/>
  <c r="AB20" i="3" s="1"/>
  <c r="B20" i="3"/>
  <c r="T20" i="3" s="1"/>
  <c r="A20" i="3"/>
  <c r="Z19" i="3"/>
  <c r="Y19" i="3"/>
  <c r="X19" i="3"/>
  <c r="W19" i="3"/>
  <c r="V19" i="3"/>
  <c r="V3" i="3" s="1"/>
  <c r="U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B19" i="3"/>
  <c r="A19" i="3"/>
  <c r="AA18" i="3"/>
  <c r="Z18" i="3"/>
  <c r="Y18" i="3"/>
  <c r="X18" i="3"/>
  <c r="W18" i="3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C18" i="3" s="1"/>
  <c r="C18" i="3"/>
  <c r="AB18" i="3" s="1"/>
  <c r="B18" i="3"/>
  <c r="S18" i="3" s="1"/>
  <c r="A18" i="3"/>
  <c r="AC17" i="3"/>
  <c r="Z17" i="3"/>
  <c r="Y17" i="3"/>
  <c r="X17" i="3"/>
  <c r="W17" i="3"/>
  <c r="AA17" i="3" s="1"/>
  <c r="V17" i="3"/>
  <c r="U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B17" i="3" s="1"/>
  <c r="D17" i="3"/>
  <c r="T17" i="3" s="1"/>
  <c r="C17" i="3"/>
  <c r="B17" i="3"/>
  <c r="S17" i="3" s="1"/>
  <c r="A17" i="3"/>
  <c r="AC16" i="3"/>
  <c r="AB16" i="3"/>
  <c r="Z16" i="3"/>
  <c r="Z3" i="3" s="1"/>
  <c r="Y16" i="3"/>
  <c r="X16" i="3"/>
  <c r="W16" i="3"/>
  <c r="AA16" i="3" s="1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S16" i="3" s="1"/>
  <c r="A16" i="3"/>
  <c r="Z15" i="3"/>
  <c r="Y15" i="3"/>
  <c r="X15" i="3"/>
  <c r="W15" i="3"/>
  <c r="AA15" i="3" s="1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A15" i="3"/>
  <c r="AB14" i="3"/>
  <c r="Z14" i="3"/>
  <c r="Y14" i="3"/>
  <c r="X14" i="3"/>
  <c r="W14" i="3"/>
  <c r="V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T14" i="3" s="1"/>
  <c r="C14" i="3"/>
  <c r="B14" i="3"/>
  <c r="U14" i="3" s="1"/>
  <c r="A14" i="3"/>
  <c r="AA13" i="3"/>
  <c r="Z13" i="3"/>
  <c r="Y13" i="3"/>
  <c r="X13" i="3"/>
  <c r="W13" i="3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C13" i="3" s="1"/>
  <c r="C13" i="3"/>
  <c r="U13" i="3" s="1"/>
  <c r="B13" i="3"/>
  <c r="A13" i="3"/>
  <c r="Z12" i="3"/>
  <c r="Y12" i="3"/>
  <c r="X12" i="3"/>
  <c r="W12" i="3"/>
  <c r="V12" i="3"/>
  <c r="U12" i="3"/>
  <c r="R12" i="3"/>
  <c r="Q12" i="3"/>
  <c r="P12" i="3"/>
  <c r="O12" i="3"/>
  <c r="N12" i="3"/>
  <c r="N3" i="3" s="1"/>
  <c r="M12" i="3"/>
  <c r="L12" i="3"/>
  <c r="K12" i="3"/>
  <c r="J12" i="3"/>
  <c r="I12" i="3"/>
  <c r="H12" i="3"/>
  <c r="G12" i="3"/>
  <c r="F12" i="3"/>
  <c r="E12" i="3"/>
  <c r="D12" i="3"/>
  <c r="C12" i="3"/>
  <c r="B12" i="3"/>
  <c r="T12" i="3" s="1"/>
  <c r="A12" i="3"/>
  <c r="AA11" i="3"/>
  <c r="Z11" i="3"/>
  <c r="Y11" i="3"/>
  <c r="X11" i="3"/>
  <c r="W11" i="3"/>
  <c r="V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C11" i="3" s="1"/>
  <c r="E11" i="3"/>
  <c r="D11" i="3"/>
  <c r="C11" i="3"/>
  <c r="B11" i="3"/>
  <c r="T11" i="3" s="1"/>
  <c r="A11" i="3"/>
  <c r="AA10" i="3"/>
  <c r="Z10" i="3"/>
  <c r="Y10" i="3"/>
  <c r="X10" i="3"/>
  <c r="W10" i="3"/>
  <c r="V10" i="3"/>
  <c r="R10" i="3"/>
  <c r="R4" i="3" s="1"/>
  <c r="Q10" i="3"/>
  <c r="P10" i="3"/>
  <c r="O10" i="3"/>
  <c r="N10" i="3"/>
  <c r="M10" i="3"/>
  <c r="L10" i="3"/>
  <c r="K10" i="3"/>
  <c r="J10" i="3"/>
  <c r="J4" i="3" s="1"/>
  <c r="I10" i="3"/>
  <c r="H10" i="3"/>
  <c r="G10" i="3"/>
  <c r="F10" i="3"/>
  <c r="E10" i="3"/>
  <c r="D10" i="3"/>
  <c r="AC10" i="3" s="1"/>
  <c r="C10" i="3"/>
  <c r="AB10" i="3" s="1"/>
  <c r="B10" i="3"/>
  <c r="B4" i="3" s="1"/>
  <c r="B5" i="3" s="1"/>
  <c r="A10" i="3"/>
  <c r="Z9" i="3"/>
  <c r="Y9" i="3"/>
  <c r="X9" i="3"/>
  <c r="W9" i="3"/>
  <c r="AA9" i="3" s="1"/>
  <c r="V9" i="3"/>
  <c r="R9" i="3"/>
  <c r="Q9" i="3"/>
  <c r="P9" i="3"/>
  <c r="O9" i="3"/>
  <c r="N9" i="3"/>
  <c r="M9" i="3"/>
  <c r="M3" i="3" s="1"/>
  <c r="L9" i="3"/>
  <c r="K9" i="3"/>
  <c r="J9" i="3"/>
  <c r="I9" i="3"/>
  <c r="H9" i="3"/>
  <c r="G9" i="3"/>
  <c r="F9" i="3"/>
  <c r="E9" i="3"/>
  <c r="AB9" i="3" s="1"/>
  <c r="D9" i="3"/>
  <c r="AC9" i="3" s="1"/>
  <c r="C9" i="3"/>
  <c r="B9" i="3"/>
  <c r="A9" i="3"/>
  <c r="Z8" i="3"/>
  <c r="Z4" i="3" s="1"/>
  <c r="Z5" i="3" s="1"/>
  <c r="Y8" i="3"/>
  <c r="Y4" i="3" s="1"/>
  <c r="X8" i="3"/>
  <c r="W8" i="3"/>
  <c r="V8" i="3"/>
  <c r="U8" i="3"/>
  <c r="R8" i="3"/>
  <c r="Q8" i="3"/>
  <c r="Q4" i="3" s="1"/>
  <c r="P8" i="3"/>
  <c r="O8" i="3"/>
  <c r="N2" i="3" s="1"/>
  <c r="N8" i="3"/>
  <c r="M8" i="3"/>
  <c r="L8" i="3"/>
  <c r="K8" i="3"/>
  <c r="J8" i="3"/>
  <c r="I8" i="3"/>
  <c r="I4" i="3" s="1"/>
  <c r="H8" i="3"/>
  <c r="G8" i="3"/>
  <c r="G3" i="3" s="1"/>
  <c r="F8" i="3"/>
  <c r="AC8" i="3" s="1"/>
  <c r="E8" i="3"/>
  <c r="AB8" i="3" s="1"/>
  <c r="D8" i="3"/>
  <c r="T8" i="3" s="1"/>
  <c r="C8" i="3"/>
  <c r="B8" i="3"/>
  <c r="S8" i="3" s="1"/>
  <c r="A8" i="3"/>
  <c r="AA7" i="3"/>
  <c r="Z7" i="3"/>
  <c r="Y7" i="3"/>
  <c r="X7" i="3"/>
  <c r="X3" i="3" s="1"/>
  <c r="W7" i="3"/>
  <c r="V7" i="3"/>
  <c r="S7" i="3"/>
  <c r="R7" i="3"/>
  <c r="Q7" i="3"/>
  <c r="P7" i="3"/>
  <c r="P3" i="3" s="1"/>
  <c r="O7" i="3"/>
  <c r="N7" i="3"/>
  <c r="M7" i="3"/>
  <c r="L7" i="3"/>
  <c r="L4" i="3" s="1"/>
  <c r="L5" i="3" s="1"/>
  <c r="K7" i="3"/>
  <c r="K4" i="3" s="1"/>
  <c r="K5" i="3" s="1"/>
  <c r="J7" i="3"/>
  <c r="I7" i="3"/>
  <c r="H7" i="3"/>
  <c r="H4" i="3" s="1"/>
  <c r="H5" i="3" s="1"/>
  <c r="G7" i="3"/>
  <c r="F7" i="3"/>
  <c r="E7" i="3"/>
  <c r="D7" i="3"/>
  <c r="D4" i="3" s="1"/>
  <c r="D5" i="3" s="1"/>
  <c r="C7" i="3"/>
  <c r="J2" i="3" s="1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4" i="3"/>
  <c r="V5" i="3" s="1"/>
  <c r="M4" i="3"/>
  <c r="M5" i="3" s="1"/>
  <c r="E4" i="3"/>
  <c r="E5" i="3" s="1"/>
  <c r="Y3" i="3"/>
  <c r="Q3" i="3"/>
  <c r="H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Q2" i="3" l="1"/>
  <c r="P2" i="3" s="1"/>
  <c r="R2" i="3"/>
  <c r="N5" i="3"/>
  <c r="J5" i="3"/>
  <c r="R5" i="3"/>
  <c r="AA22" i="3"/>
  <c r="U58" i="3"/>
  <c r="T58" i="3"/>
  <c r="U64" i="3"/>
  <c r="U31" i="3"/>
  <c r="T31" i="3"/>
  <c r="S31" i="3"/>
  <c r="AB7" i="3"/>
  <c r="AC12" i="3"/>
  <c r="AA12" i="3"/>
  <c r="S58" i="3"/>
  <c r="U66" i="3"/>
  <c r="T66" i="3"/>
  <c r="J3" i="3"/>
  <c r="G4" i="3"/>
  <c r="G5" i="3" s="1"/>
  <c r="U15" i="3"/>
  <c r="T15" i="3"/>
  <c r="S15" i="3"/>
  <c r="T16" i="3"/>
  <c r="S21" i="3"/>
  <c r="AB21" i="3"/>
  <c r="T45" i="3"/>
  <c r="S66" i="3"/>
  <c r="AA70" i="3"/>
  <c r="U26" i="3"/>
  <c r="T26" i="3"/>
  <c r="P4" i="3"/>
  <c r="C3" i="3"/>
  <c r="K3" i="3"/>
  <c r="AC7" i="3"/>
  <c r="AB11" i="3"/>
  <c r="S11" i="3"/>
  <c r="U16" i="3"/>
  <c r="T21" i="3"/>
  <c r="AB27" i="3"/>
  <c r="S27" i="3"/>
  <c r="U34" i="3"/>
  <c r="T34" i="3"/>
  <c r="AC35" i="3"/>
  <c r="AA38" i="3"/>
  <c r="AB51" i="3"/>
  <c r="AB59" i="3"/>
  <c r="AA78" i="3"/>
  <c r="AC28" i="3"/>
  <c r="AA28" i="3"/>
  <c r="B3" i="3"/>
  <c r="X4" i="3"/>
  <c r="X5" i="3" s="1"/>
  <c r="U7" i="3"/>
  <c r="S10" i="3"/>
  <c r="X2" i="3"/>
  <c r="D3" i="3"/>
  <c r="L3" i="3"/>
  <c r="U11" i="3"/>
  <c r="AC14" i="3"/>
  <c r="AA14" i="3"/>
  <c r="U22" i="3"/>
  <c r="AC30" i="3"/>
  <c r="AC45" i="3"/>
  <c r="U47" i="3"/>
  <c r="T47" i="3"/>
  <c r="S47" i="3"/>
  <c r="U61" i="3"/>
  <c r="F4" i="3"/>
  <c r="F5" i="3" s="1"/>
  <c r="E3" i="3"/>
  <c r="T7" i="3"/>
  <c r="U10" i="3"/>
  <c r="T10" i="3"/>
  <c r="U39" i="3"/>
  <c r="T39" i="3"/>
  <c r="S39" i="3"/>
  <c r="Y2" i="3"/>
  <c r="Y5" i="3" s="1"/>
  <c r="U42" i="3"/>
  <c r="T42" i="3"/>
  <c r="AB53" i="3"/>
  <c r="S61" i="3"/>
  <c r="I2" i="3"/>
  <c r="I5" i="3" s="1"/>
  <c r="F3" i="3"/>
  <c r="W3" i="3"/>
  <c r="C4" i="3"/>
  <c r="C5" i="3" s="1"/>
  <c r="S9" i="3"/>
  <c r="S3" i="3" s="1"/>
  <c r="AB12" i="3"/>
  <c r="S13" i="3"/>
  <c r="AB13" i="3"/>
  <c r="T19" i="3"/>
  <c r="AA19" i="3"/>
  <c r="U23" i="3"/>
  <c r="T23" i="3"/>
  <c r="S23" i="3"/>
  <c r="T24" i="3"/>
  <c r="S29" i="3"/>
  <c r="AB29" i="3"/>
  <c r="S37" i="3"/>
  <c r="AB37" i="3"/>
  <c r="S42" i="3"/>
  <c r="AC43" i="3"/>
  <c r="AA46" i="3"/>
  <c r="T53" i="3"/>
  <c r="U55" i="3"/>
  <c r="T55" i="3"/>
  <c r="S55" i="3"/>
  <c r="T56" i="3"/>
  <c r="AC56" i="3"/>
  <c r="T61" i="3"/>
  <c r="U63" i="3"/>
  <c r="T63" i="3"/>
  <c r="S63" i="3"/>
  <c r="S64" i="3"/>
  <c r="AB75" i="3"/>
  <c r="AC75" i="3"/>
  <c r="AB83" i="3"/>
  <c r="U9" i="3"/>
  <c r="U50" i="3"/>
  <c r="T50" i="3"/>
  <c r="W4" i="3"/>
  <c r="W5" i="3" s="1"/>
  <c r="AB45" i="3"/>
  <c r="U18" i="3"/>
  <c r="T18" i="3"/>
  <c r="AC20" i="3"/>
  <c r="AA20" i="3"/>
  <c r="AA8" i="3"/>
  <c r="AA4" i="3" s="1"/>
  <c r="AA5" i="3" s="1"/>
  <c r="T9" i="3"/>
  <c r="T13" i="3"/>
  <c r="AB19" i="3"/>
  <c r="U24" i="3"/>
  <c r="T29" i="3"/>
  <c r="T37" i="3"/>
  <c r="AB43" i="3"/>
  <c r="T64" i="3"/>
  <c r="AC77" i="3"/>
  <c r="AC293" i="3"/>
  <c r="AC301" i="3"/>
  <c r="AC309" i="3"/>
  <c r="AA91" i="3"/>
  <c r="AC93" i="3"/>
  <c r="AA115" i="3"/>
  <c r="AC123" i="3"/>
  <c r="S12" i="3"/>
  <c r="S20" i="3"/>
  <c r="S28" i="3"/>
  <c r="S36" i="3"/>
  <c r="AA36" i="3"/>
  <c r="S44" i="3"/>
  <c r="AA44" i="3"/>
  <c r="AA52" i="3"/>
  <c r="S60" i="3"/>
  <c r="AB94" i="3"/>
  <c r="AA94" i="3"/>
  <c r="AC97" i="3"/>
  <c r="AC113" i="3"/>
  <c r="AC307" i="3"/>
  <c r="AA307" i="3"/>
  <c r="T52" i="3"/>
  <c r="T60" i="3"/>
  <c r="AB98" i="3"/>
  <c r="AA99" i="3"/>
  <c r="AC101" i="3"/>
  <c r="AC109" i="3"/>
  <c r="AB112" i="3"/>
  <c r="AA113" i="3"/>
  <c r="AC121" i="3"/>
  <c r="AA163" i="3"/>
  <c r="AA171" i="3"/>
  <c r="AA179" i="3"/>
  <c r="AA187" i="3"/>
  <c r="AA195" i="3"/>
  <c r="AA203" i="3"/>
  <c r="AA211" i="3"/>
  <c r="AA219" i="3"/>
  <c r="AA227" i="3"/>
  <c r="AA235" i="3"/>
  <c r="AA243" i="3"/>
  <c r="AA251" i="3"/>
  <c r="AA259" i="3"/>
  <c r="AA267" i="3"/>
  <c r="AA275" i="3"/>
  <c r="AA283" i="3"/>
  <c r="AA291" i="3"/>
  <c r="AA299" i="3"/>
  <c r="S54" i="3"/>
  <c r="T57" i="3"/>
  <c r="S62" i="3"/>
  <c r="T65" i="3"/>
  <c r="S35" i="3"/>
  <c r="S51" i="3"/>
  <c r="T54" i="3"/>
  <c r="U57" i="3"/>
  <c r="S59" i="3"/>
  <c r="T62" i="3"/>
  <c r="U65" i="3"/>
  <c r="AB106" i="3"/>
  <c r="AA106" i="3"/>
  <c r="AB160" i="3"/>
  <c r="AB168" i="3"/>
  <c r="AB176" i="3"/>
  <c r="AB184" i="3"/>
  <c r="AB192" i="3"/>
  <c r="AB200" i="3"/>
  <c r="AB208" i="3"/>
  <c r="AC117" i="3"/>
  <c r="AB118" i="3"/>
  <c r="AA119" i="3"/>
  <c r="AA143" i="3"/>
  <c r="AA319" i="3"/>
  <c r="AB314" i="3"/>
  <c r="AA313" i="3"/>
  <c r="AC321" i="3"/>
  <c r="AA374" i="3"/>
  <c r="AA325" i="3"/>
  <c r="AA333" i="3"/>
  <c r="AA341" i="3"/>
  <c r="AA349" i="3"/>
  <c r="AA357" i="3"/>
  <c r="AA365" i="3"/>
  <c r="AA373" i="3"/>
  <c r="AA381" i="3"/>
  <c r="AA389" i="3"/>
  <c r="AA397" i="3"/>
  <c r="AA405" i="3"/>
  <c r="AA413" i="3"/>
  <c r="AA421" i="3"/>
  <c r="AA429" i="3"/>
  <c r="AA437" i="3"/>
  <c r="AA445" i="3"/>
  <c r="AA453" i="3"/>
  <c r="AA461" i="3"/>
  <c r="AA469" i="3"/>
  <c r="AA477" i="3"/>
  <c r="AA485" i="3"/>
  <c r="AA493" i="3"/>
  <c r="AA501" i="3"/>
  <c r="AA509" i="3"/>
  <c r="AA517" i="3"/>
  <c r="AA525" i="3"/>
  <c r="AA533" i="3"/>
  <c r="AA383" i="3"/>
  <c r="AA503" i="3"/>
  <c r="AA3" i="3" l="1"/>
  <c r="AB4" i="3"/>
  <c r="AB5" i="3" s="1"/>
  <c r="AB3" i="3"/>
  <c r="S4" i="3"/>
  <c r="S5" i="3" s="1"/>
  <c r="C8" i="2" s="1"/>
  <c r="B8" i="2" s="1"/>
  <c r="Q5" i="3"/>
  <c r="AC4" i="3"/>
  <c r="AC5" i="3" s="1"/>
  <c r="AC3" i="3"/>
  <c r="P5" i="3"/>
  <c r="C7" i="2" s="1"/>
  <c r="B7" i="2" s="1"/>
  <c r="T4" i="3"/>
  <c r="T5" i="3" s="1"/>
  <c r="T3" i="3"/>
  <c r="U4" i="3"/>
  <c r="U5" i="3" s="1"/>
  <c r="U3" i="3"/>
  <c r="C6" i="2" l="1"/>
  <c r="B6" i="2" s="1"/>
  <c r="C4" i="2"/>
  <c r="B4" i="2" s="1"/>
  <c r="C5" i="2"/>
  <c r="B5" i="2" s="1"/>
</calcChain>
</file>

<file path=xl/sharedStrings.xml><?xml version="1.0" encoding="utf-8"?>
<sst xmlns="http://schemas.openxmlformats.org/spreadsheetml/2006/main" count="173" uniqueCount="58">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</sst>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opLeftCell="J1" workbookViewId="0">
      <selection activeCell="Q25" sqref="Q25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  <row r="22" spans="1:17" x14ac:dyDescent="0.3">
      <c r="A22" t="s">
        <v>21</v>
      </c>
      <c r="B22" t="s">
        <v>18</v>
      </c>
      <c r="C22">
        <v>3</v>
      </c>
      <c r="D22">
        <v>3.3</v>
      </c>
      <c r="E22">
        <v>2.2999999999999998</v>
      </c>
      <c r="F22">
        <v>1.81</v>
      </c>
      <c r="G22">
        <v>1.92</v>
      </c>
      <c r="H22">
        <v>1.65</v>
      </c>
      <c r="I22">
        <v>2.23</v>
      </c>
      <c r="J22">
        <v>2.15</v>
      </c>
      <c r="K22">
        <v>1.65</v>
      </c>
      <c r="L22">
        <v>1.57</v>
      </c>
      <c r="M22">
        <v>1.35</v>
      </c>
      <c r="N22">
        <v>1.28</v>
      </c>
      <c r="O22">
        <v>1</v>
      </c>
      <c r="P22">
        <v>2</v>
      </c>
      <c r="Q22">
        <v>3</v>
      </c>
    </row>
    <row r="23" spans="1:17" x14ac:dyDescent="0.3">
      <c r="A23" t="s">
        <v>25</v>
      </c>
      <c r="B23" t="s">
        <v>20</v>
      </c>
      <c r="C23">
        <v>4</v>
      </c>
      <c r="D23">
        <v>3.8</v>
      </c>
      <c r="E23">
        <v>1.8</v>
      </c>
      <c r="F23">
        <v>1.63</v>
      </c>
      <c r="G23">
        <v>2.1800000000000002</v>
      </c>
      <c r="H23">
        <v>1.6</v>
      </c>
      <c r="I23">
        <v>2.33</v>
      </c>
      <c r="J23">
        <v>3.09</v>
      </c>
      <c r="K23">
        <v>1.34</v>
      </c>
      <c r="L23">
        <v>1.96</v>
      </c>
      <c r="M23">
        <v>1.2</v>
      </c>
      <c r="N23">
        <v>1.23</v>
      </c>
      <c r="O23">
        <v>3</v>
      </c>
      <c r="P23">
        <v>1</v>
      </c>
      <c r="Q23">
        <v>3</v>
      </c>
    </row>
    <row r="24" spans="1:17" x14ac:dyDescent="0.3">
      <c r="A24" t="s">
        <v>33</v>
      </c>
      <c r="B24" t="s">
        <v>28</v>
      </c>
      <c r="C24">
        <v>2.2999999999999998</v>
      </c>
      <c r="D24">
        <v>3.1</v>
      </c>
      <c r="E24">
        <v>3.1</v>
      </c>
      <c r="F24">
        <v>2.04</v>
      </c>
      <c r="G24">
        <v>1.72</v>
      </c>
      <c r="H24">
        <v>1.81</v>
      </c>
      <c r="I24">
        <v>1.99</v>
      </c>
      <c r="J24">
        <v>1.61</v>
      </c>
      <c r="K24">
        <v>2.21</v>
      </c>
      <c r="L24">
        <v>1.32</v>
      </c>
      <c r="M24">
        <v>1.57</v>
      </c>
      <c r="N24">
        <v>1.32</v>
      </c>
      <c r="O24">
        <v>1</v>
      </c>
      <c r="P24">
        <v>1</v>
      </c>
      <c r="Q24">
        <v>3</v>
      </c>
    </row>
    <row r="25" spans="1:17" x14ac:dyDescent="0.3">
      <c r="A25" t="s">
        <v>24</v>
      </c>
      <c r="B25" t="s">
        <v>22</v>
      </c>
      <c r="C25">
        <v>3.2</v>
      </c>
      <c r="D25">
        <v>3.2</v>
      </c>
      <c r="E25">
        <v>2.25</v>
      </c>
      <c r="F25">
        <v>1.92</v>
      </c>
      <c r="G25">
        <v>1.81</v>
      </c>
      <c r="H25">
        <v>1.73</v>
      </c>
      <c r="I25">
        <v>2.09</v>
      </c>
      <c r="J25">
        <v>2.2599999999999998</v>
      </c>
      <c r="K25">
        <v>1.59</v>
      </c>
      <c r="L25">
        <v>1.6</v>
      </c>
      <c r="M25">
        <v>1.32</v>
      </c>
      <c r="N25">
        <v>1.31</v>
      </c>
      <c r="O25">
        <v>1</v>
      </c>
      <c r="P25">
        <v>2</v>
      </c>
      <c r="Q25">
        <v>3</v>
      </c>
    </row>
    <row r="26" spans="1:17" x14ac:dyDescent="0.3">
      <c r="A26" t="s">
        <v>29</v>
      </c>
      <c r="B26" t="s">
        <v>34</v>
      </c>
      <c r="C26">
        <v>3</v>
      </c>
      <c r="D26">
        <v>3.5</v>
      </c>
      <c r="E26">
        <v>2.25</v>
      </c>
      <c r="F26">
        <v>1.58</v>
      </c>
      <c r="G26">
        <v>2.27</v>
      </c>
      <c r="H26">
        <v>1.51</v>
      </c>
      <c r="I26">
        <v>2.5299999999999998</v>
      </c>
      <c r="J26">
        <v>2.1800000000000002</v>
      </c>
      <c r="K26">
        <v>1.63</v>
      </c>
      <c r="L26">
        <v>1.6</v>
      </c>
      <c r="M26">
        <v>1.35</v>
      </c>
      <c r="N26">
        <v>1.27</v>
      </c>
      <c r="O26">
        <v>2</v>
      </c>
      <c r="P26">
        <v>2</v>
      </c>
      <c r="Q26">
        <v>3</v>
      </c>
    </row>
    <row r="27" spans="1:17" x14ac:dyDescent="0.3">
      <c r="A27" t="s">
        <v>17</v>
      </c>
      <c r="B27" t="s">
        <v>26</v>
      </c>
      <c r="C27">
        <v>1.3</v>
      </c>
      <c r="D27">
        <v>5</v>
      </c>
      <c r="E27">
        <v>8</v>
      </c>
      <c r="F27">
        <v>1.55</v>
      </c>
      <c r="G27">
        <v>2.35</v>
      </c>
      <c r="H27">
        <v>1.83</v>
      </c>
      <c r="I27">
        <v>1.96</v>
      </c>
      <c r="J27">
        <v>1.1000000000000001</v>
      </c>
      <c r="K27">
        <v>6</v>
      </c>
      <c r="L27">
        <v>1.06</v>
      </c>
      <c r="M27">
        <v>3.26</v>
      </c>
      <c r="N27">
        <v>1.1299999999999999</v>
      </c>
      <c r="O27">
        <v>2</v>
      </c>
      <c r="P27">
        <v>0</v>
      </c>
      <c r="Q27">
        <v>3</v>
      </c>
    </row>
    <row r="28" spans="1:17" x14ac:dyDescent="0.3">
      <c r="A28" t="s">
        <v>31</v>
      </c>
      <c r="B28" t="s">
        <v>16</v>
      </c>
      <c r="C28">
        <v>4.2</v>
      </c>
      <c r="D28">
        <v>3.75</v>
      </c>
      <c r="E28">
        <v>1.75</v>
      </c>
      <c r="F28">
        <v>1.6</v>
      </c>
      <c r="G28">
        <v>2.25</v>
      </c>
      <c r="H28">
        <v>1.58</v>
      </c>
      <c r="I28">
        <v>2.36</v>
      </c>
      <c r="J28">
        <v>3.25</v>
      </c>
      <c r="K28">
        <v>1.31</v>
      </c>
      <c r="L28">
        <v>1.99</v>
      </c>
      <c r="M28">
        <v>1.18</v>
      </c>
      <c r="N28">
        <v>1.22</v>
      </c>
      <c r="O28">
        <v>0</v>
      </c>
      <c r="P28">
        <v>1</v>
      </c>
      <c r="Q28">
        <v>3</v>
      </c>
    </row>
    <row r="29" spans="1:17" x14ac:dyDescent="0.3">
      <c r="A29" t="s">
        <v>27</v>
      </c>
      <c r="B29" t="s">
        <v>15</v>
      </c>
      <c r="C29">
        <v>2.4</v>
      </c>
      <c r="D29">
        <v>3.1</v>
      </c>
      <c r="E29">
        <v>3</v>
      </c>
      <c r="F29">
        <v>1.94</v>
      </c>
      <c r="G29">
        <v>1.8</v>
      </c>
      <c r="H29">
        <v>1.74</v>
      </c>
      <c r="I29">
        <v>2.08</v>
      </c>
      <c r="J29">
        <v>1.68</v>
      </c>
      <c r="K29">
        <v>2.1</v>
      </c>
      <c r="L29">
        <v>1.35</v>
      </c>
      <c r="M29">
        <v>1.52</v>
      </c>
      <c r="N29">
        <v>1.32</v>
      </c>
      <c r="O29">
        <v>4</v>
      </c>
      <c r="P29">
        <v>0</v>
      </c>
      <c r="Q29">
        <v>3</v>
      </c>
    </row>
    <row r="30" spans="1:17" x14ac:dyDescent="0.3">
      <c r="A30" t="s">
        <v>23</v>
      </c>
      <c r="B30" t="s">
        <v>32</v>
      </c>
      <c r="C30">
        <v>3.3</v>
      </c>
      <c r="D30">
        <v>3.5</v>
      </c>
      <c r="E30">
        <v>2.0499999999999998</v>
      </c>
      <c r="F30">
        <v>1.65</v>
      </c>
      <c r="G30">
        <v>2.15</v>
      </c>
      <c r="H30">
        <v>1.57</v>
      </c>
      <c r="I30">
        <v>2.4</v>
      </c>
      <c r="J30">
        <v>2.44</v>
      </c>
      <c r="K30">
        <v>1.51</v>
      </c>
      <c r="L30">
        <v>1.7</v>
      </c>
      <c r="M30">
        <v>1.29</v>
      </c>
      <c r="N30">
        <v>1.27</v>
      </c>
      <c r="O30">
        <v>0</v>
      </c>
      <c r="P30">
        <v>0</v>
      </c>
      <c r="Q30">
        <v>3</v>
      </c>
    </row>
    <row r="31" spans="1:17" x14ac:dyDescent="0.3">
      <c r="A31" t="s">
        <v>19</v>
      </c>
      <c r="B31" t="s">
        <v>30</v>
      </c>
      <c r="C31">
        <v>2.2999999999999998</v>
      </c>
      <c r="D31">
        <v>3.4</v>
      </c>
      <c r="E31">
        <v>2.87</v>
      </c>
      <c r="F31">
        <v>1.79</v>
      </c>
      <c r="G31">
        <v>1.95</v>
      </c>
      <c r="H31">
        <v>1.64</v>
      </c>
      <c r="I31">
        <v>2.2400000000000002</v>
      </c>
      <c r="J31">
        <v>1.67</v>
      </c>
      <c r="K31">
        <v>2.11</v>
      </c>
      <c r="L31">
        <v>1.37</v>
      </c>
      <c r="M31">
        <v>1.57</v>
      </c>
      <c r="N31">
        <v>1.28</v>
      </c>
      <c r="O31">
        <v>1</v>
      </c>
      <c r="P31">
        <v>1</v>
      </c>
      <c r="Q31">
        <v>3</v>
      </c>
    </row>
    <row r="32" spans="1:17" x14ac:dyDescent="0.3">
      <c r="A32" t="s">
        <v>34</v>
      </c>
      <c r="B32" t="s">
        <v>17</v>
      </c>
      <c r="C32">
        <v>5</v>
      </c>
      <c r="D32">
        <v>4</v>
      </c>
      <c r="E32">
        <v>1.6</v>
      </c>
      <c r="F32">
        <v>1.48</v>
      </c>
      <c r="G32">
        <v>2.5299999999999998</v>
      </c>
      <c r="H32">
        <v>1.56</v>
      </c>
      <c r="I32">
        <v>2.41</v>
      </c>
      <c r="J32">
        <v>4</v>
      </c>
      <c r="K32">
        <v>1.22</v>
      </c>
      <c r="L32">
        <v>2.25</v>
      </c>
      <c r="M32">
        <v>1.1399999999999999</v>
      </c>
      <c r="N32">
        <v>1.2</v>
      </c>
      <c r="O32">
        <v>0</v>
      </c>
      <c r="P32">
        <v>0</v>
      </c>
      <c r="Q32">
        <v>4</v>
      </c>
    </row>
    <row r="33" spans="1:17" x14ac:dyDescent="0.3">
      <c r="A33" t="s">
        <v>28</v>
      </c>
      <c r="B33" t="s">
        <v>21</v>
      </c>
      <c r="C33">
        <v>1.22</v>
      </c>
      <c r="D33">
        <v>6</v>
      </c>
      <c r="E33">
        <v>11</v>
      </c>
      <c r="F33">
        <v>1.47</v>
      </c>
      <c r="G33">
        <v>2.57</v>
      </c>
      <c r="H33">
        <v>1.9</v>
      </c>
      <c r="I33">
        <v>1.89</v>
      </c>
      <c r="J33">
        <v>1.05</v>
      </c>
      <c r="K33">
        <v>8.5</v>
      </c>
      <c r="L33">
        <v>1.03</v>
      </c>
      <c r="M33">
        <v>4</v>
      </c>
      <c r="N33">
        <v>1.1000000000000001</v>
      </c>
      <c r="O33">
        <v>3</v>
      </c>
      <c r="P33">
        <v>0</v>
      </c>
      <c r="Q33">
        <v>4</v>
      </c>
    </row>
    <row r="34" spans="1:17" x14ac:dyDescent="0.3">
      <c r="A34" t="s">
        <v>20</v>
      </c>
      <c r="B34" t="s">
        <v>24</v>
      </c>
      <c r="C34">
        <v>1.1100000000000001</v>
      </c>
      <c r="D34">
        <v>8.5</v>
      </c>
      <c r="E34">
        <v>19</v>
      </c>
      <c r="F34">
        <v>1.28</v>
      </c>
      <c r="G34">
        <v>3.45</v>
      </c>
      <c r="H34">
        <v>1.9</v>
      </c>
      <c r="I34">
        <v>1.8</v>
      </c>
      <c r="J34">
        <v>1.02</v>
      </c>
      <c r="K34">
        <v>12</v>
      </c>
      <c r="L34">
        <v>1.01</v>
      </c>
      <c r="M34">
        <v>6.05</v>
      </c>
      <c r="N34">
        <v>1.05</v>
      </c>
      <c r="O34">
        <v>3</v>
      </c>
      <c r="P34">
        <v>1</v>
      </c>
      <c r="Q34">
        <v>4</v>
      </c>
    </row>
    <row r="35" spans="1:17" x14ac:dyDescent="0.3">
      <c r="A35" t="s">
        <v>15</v>
      </c>
      <c r="B35" t="s">
        <v>25</v>
      </c>
      <c r="C35">
        <v>4.0999999999999996</v>
      </c>
      <c r="D35">
        <v>3.6</v>
      </c>
      <c r="E35">
        <v>1.8</v>
      </c>
      <c r="F35">
        <v>1.81</v>
      </c>
      <c r="G35">
        <v>1.93</v>
      </c>
      <c r="H35">
        <v>1.72</v>
      </c>
      <c r="I35">
        <v>2.11</v>
      </c>
      <c r="J35">
        <v>3.12</v>
      </c>
      <c r="K35">
        <v>1.33</v>
      </c>
      <c r="L35">
        <v>1.93</v>
      </c>
      <c r="M35">
        <v>1.19</v>
      </c>
      <c r="N35">
        <v>1.25</v>
      </c>
      <c r="O35">
        <v>1</v>
      </c>
      <c r="P35">
        <v>1</v>
      </c>
      <c r="Q35">
        <v>4</v>
      </c>
    </row>
    <row r="36" spans="1:17" x14ac:dyDescent="0.3">
      <c r="A36" t="s">
        <v>18</v>
      </c>
      <c r="B36" t="s">
        <v>23</v>
      </c>
      <c r="C36">
        <v>2.62</v>
      </c>
      <c r="D36">
        <v>3.3</v>
      </c>
      <c r="E36">
        <v>2.5499999999999998</v>
      </c>
      <c r="F36">
        <v>1.77</v>
      </c>
      <c r="G36">
        <v>1.97</v>
      </c>
      <c r="H36">
        <v>1.62</v>
      </c>
      <c r="I36">
        <v>2.27</v>
      </c>
      <c r="J36">
        <v>1.9</v>
      </c>
      <c r="K36">
        <v>1.83</v>
      </c>
      <c r="L36">
        <v>1.47</v>
      </c>
      <c r="M36">
        <v>1.44</v>
      </c>
      <c r="N36">
        <v>1.29</v>
      </c>
      <c r="O36">
        <v>1</v>
      </c>
      <c r="P36">
        <v>0</v>
      </c>
      <c r="Q36">
        <v>4</v>
      </c>
    </row>
    <row r="37" spans="1:17" x14ac:dyDescent="0.3">
      <c r="A37" t="s">
        <v>30</v>
      </c>
      <c r="B37" t="s">
        <v>31</v>
      </c>
      <c r="C37">
        <v>2.6</v>
      </c>
      <c r="D37">
        <v>3.3</v>
      </c>
      <c r="E37">
        <v>2.6</v>
      </c>
      <c r="F37">
        <v>1.73</v>
      </c>
      <c r="G37">
        <v>2.02</v>
      </c>
      <c r="H37">
        <v>1.59</v>
      </c>
      <c r="I37">
        <v>2.34</v>
      </c>
      <c r="J37">
        <v>1.87</v>
      </c>
      <c r="K37">
        <v>1.87</v>
      </c>
      <c r="L37">
        <v>1.45</v>
      </c>
      <c r="M37">
        <v>1.45</v>
      </c>
      <c r="N37">
        <v>1.29</v>
      </c>
      <c r="O37">
        <v>1</v>
      </c>
      <c r="P37">
        <v>1</v>
      </c>
      <c r="Q37">
        <v>4</v>
      </c>
    </row>
    <row r="38" spans="1:17" x14ac:dyDescent="0.3">
      <c r="A38" t="s">
        <v>33</v>
      </c>
      <c r="B38" t="s">
        <v>29</v>
      </c>
      <c r="C38">
        <v>1.22</v>
      </c>
      <c r="D38">
        <v>5.5</v>
      </c>
      <c r="E38">
        <v>11</v>
      </c>
      <c r="F38">
        <v>1.57</v>
      </c>
      <c r="G38">
        <v>2.31</v>
      </c>
      <c r="H38">
        <v>2.0699999999999998</v>
      </c>
      <c r="I38">
        <v>1.75</v>
      </c>
      <c r="J38">
        <v>1.05</v>
      </c>
      <c r="K38">
        <v>8.5</v>
      </c>
      <c r="L38">
        <v>1.03</v>
      </c>
      <c r="M38">
        <v>4</v>
      </c>
      <c r="N38">
        <v>1.1000000000000001</v>
      </c>
      <c r="O38">
        <v>2</v>
      </c>
      <c r="P38">
        <v>0</v>
      </c>
      <c r="Q38">
        <v>4</v>
      </c>
    </row>
    <row r="39" spans="1:17" x14ac:dyDescent="0.3">
      <c r="A39" t="s">
        <v>32</v>
      </c>
      <c r="B39" t="s">
        <v>19</v>
      </c>
      <c r="C39">
        <v>1.22</v>
      </c>
      <c r="D39">
        <v>6</v>
      </c>
      <c r="E39">
        <v>11</v>
      </c>
      <c r="F39">
        <v>1.4</v>
      </c>
      <c r="G39">
        <v>2.81</v>
      </c>
      <c r="H39">
        <v>1.79</v>
      </c>
      <c r="I39">
        <v>2.02</v>
      </c>
      <c r="J39">
        <v>1.06</v>
      </c>
      <c r="K39">
        <v>8</v>
      </c>
      <c r="L39">
        <v>1.03</v>
      </c>
      <c r="M39">
        <v>3.94</v>
      </c>
      <c r="N39">
        <v>1.1000000000000001</v>
      </c>
      <c r="O39">
        <v>1</v>
      </c>
      <c r="P39">
        <v>1</v>
      </c>
      <c r="Q39">
        <v>4</v>
      </c>
    </row>
    <row r="40" spans="1:17" x14ac:dyDescent="0.3">
      <c r="A40" t="s">
        <v>26</v>
      </c>
      <c r="B40" t="s">
        <v>27</v>
      </c>
      <c r="C40">
        <v>1.85</v>
      </c>
      <c r="D40">
        <v>3.5</v>
      </c>
      <c r="E40">
        <v>4.2</v>
      </c>
      <c r="F40">
        <v>1.76</v>
      </c>
      <c r="G40">
        <v>1.98</v>
      </c>
      <c r="H40">
        <v>1.69</v>
      </c>
      <c r="I40">
        <v>2.15</v>
      </c>
      <c r="J40">
        <v>1.33</v>
      </c>
      <c r="K40">
        <v>3.12</v>
      </c>
      <c r="L40">
        <v>1.19</v>
      </c>
      <c r="M40">
        <v>1.91</v>
      </c>
      <c r="N40">
        <v>1.26</v>
      </c>
      <c r="O40">
        <v>1</v>
      </c>
      <c r="P40">
        <v>1</v>
      </c>
      <c r="Q40">
        <v>4</v>
      </c>
    </row>
    <row r="41" spans="1:17" x14ac:dyDescent="0.3">
      <c r="A41" t="s">
        <v>16</v>
      </c>
      <c r="B41" t="s">
        <v>22</v>
      </c>
      <c r="C41">
        <v>1.66</v>
      </c>
      <c r="D41">
        <v>3.8</v>
      </c>
      <c r="E41">
        <v>4.75</v>
      </c>
      <c r="F41">
        <v>1.65</v>
      </c>
      <c r="G41">
        <v>2.14</v>
      </c>
      <c r="H41">
        <v>1.67</v>
      </c>
      <c r="I41">
        <v>2.19</v>
      </c>
      <c r="J41">
        <v>1.25</v>
      </c>
      <c r="K41">
        <v>3.7</v>
      </c>
      <c r="L41">
        <v>1.1399999999999999</v>
      </c>
      <c r="M41">
        <v>2.13</v>
      </c>
      <c r="N41">
        <v>1.22</v>
      </c>
      <c r="O41">
        <v>2</v>
      </c>
      <c r="P41">
        <v>2</v>
      </c>
      <c r="Q41">
        <v>4</v>
      </c>
    </row>
    <row r="42" spans="1:17" x14ac:dyDescent="0.3">
      <c r="A42" t="s">
        <v>23</v>
      </c>
      <c r="B42" t="s">
        <v>33</v>
      </c>
      <c r="C42">
        <v>3</v>
      </c>
      <c r="D42">
        <v>3.1</v>
      </c>
      <c r="E42">
        <v>2.37</v>
      </c>
      <c r="F42">
        <v>2.13</v>
      </c>
      <c r="G42">
        <v>1.66</v>
      </c>
      <c r="H42">
        <v>1.87</v>
      </c>
      <c r="I42">
        <v>1.93</v>
      </c>
      <c r="J42">
        <v>2.12</v>
      </c>
      <c r="K42">
        <v>1.67</v>
      </c>
      <c r="L42">
        <v>1.53</v>
      </c>
      <c r="M42">
        <v>1.34</v>
      </c>
      <c r="N42">
        <v>1.32</v>
      </c>
      <c r="O42">
        <v>1</v>
      </c>
      <c r="P42">
        <v>1</v>
      </c>
      <c r="Q42">
        <v>5</v>
      </c>
    </row>
    <row r="43" spans="1:17" x14ac:dyDescent="0.3">
      <c r="A43" t="s">
        <v>17</v>
      </c>
      <c r="B43" t="s">
        <v>20</v>
      </c>
      <c r="C43">
        <v>2.7</v>
      </c>
      <c r="D43">
        <v>3.2</v>
      </c>
      <c r="E43">
        <v>2.5499999999999998</v>
      </c>
      <c r="F43">
        <v>1.76</v>
      </c>
      <c r="G43">
        <v>1.98</v>
      </c>
      <c r="H43">
        <v>1.63</v>
      </c>
      <c r="I43">
        <v>2.27</v>
      </c>
      <c r="J43">
        <v>1.93</v>
      </c>
      <c r="K43">
        <v>1.81</v>
      </c>
      <c r="L43">
        <v>1.47</v>
      </c>
      <c r="M43">
        <v>1.42</v>
      </c>
      <c r="N43">
        <v>1.31</v>
      </c>
      <c r="O43">
        <v>3</v>
      </c>
      <c r="P43">
        <v>2</v>
      </c>
      <c r="Q43">
        <v>5</v>
      </c>
    </row>
    <row r="44" spans="1:17" x14ac:dyDescent="0.3">
      <c r="A44" t="s">
        <v>25</v>
      </c>
      <c r="B44" t="s">
        <v>32</v>
      </c>
      <c r="C44">
        <v>2.8</v>
      </c>
      <c r="D44">
        <v>3.4</v>
      </c>
      <c r="E44">
        <v>2.2999999999999998</v>
      </c>
      <c r="F44">
        <v>1.67</v>
      </c>
      <c r="G44">
        <v>2.11</v>
      </c>
      <c r="H44">
        <v>1.57</v>
      </c>
      <c r="I44">
        <v>2.39</v>
      </c>
      <c r="J44">
        <v>2.08</v>
      </c>
      <c r="K44">
        <v>1.69</v>
      </c>
      <c r="L44">
        <v>1.55</v>
      </c>
      <c r="M44">
        <v>1.37</v>
      </c>
      <c r="N44">
        <v>1.27</v>
      </c>
      <c r="O44">
        <v>1</v>
      </c>
      <c r="P44">
        <v>2</v>
      </c>
      <c r="Q44">
        <v>5</v>
      </c>
    </row>
    <row r="45" spans="1:17" x14ac:dyDescent="0.3">
      <c r="A45" t="s">
        <v>24</v>
      </c>
      <c r="B45" t="s">
        <v>34</v>
      </c>
      <c r="C45">
        <v>3</v>
      </c>
      <c r="D45">
        <v>3.5</v>
      </c>
      <c r="E45">
        <v>2.2000000000000002</v>
      </c>
      <c r="F45">
        <v>1.64</v>
      </c>
      <c r="G45">
        <v>2.17</v>
      </c>
      <c r="H45">
        <v>1.54</v>
      </c>
      <c r="I45">
        <v>2.44</v>
      </c>
      <c r="J45">
        <v>2.21</v>
      </c>
      <c r="K45">
        <v>1.62</v>
      </c>
      <c r="L45">
        <v>1.62</v>
      </c>
      <c r="M45">
        <v>1.35</v>
      </c>
      <c r="N45">
        <v>1.25</v>
      </c>
      <c r="O45">
        <v>0</v>
      </c>
      <c r="P45">
        <v>0</v>
      </c>
      <c r="Q45">
        <v>5</v>
      </c>
    </row>
    <row r="46" spans="1:17" x14ac:dyDescent="0.3">
      <c r="A46" t="s">
        <v>29</v>
      </c>
      <c r="B46" t="s">
        <v>26</v>
      </c>
      <c r="C46">
        <v>2.9</v>
      </c>
      <c r="D46">
        <v>3.1</v>
      </c>
      <c r="E46">
        <v>2.4</v>
      </c>
      <c r="F46">
        <v>1.79</v>
      </c>
      <c r="G46">
        <v>1.94</v>
      </c>
      <c r="H46">
        <v>1.64</v>
      </c>
      <c r="I46">
        <v>2.25</v>
      </c>
      <c r="J46">
        <v>2.09</v>
      </c>
      <c r="K46">
        <v>1.69</v>
      </c>
      <c r="L46">
        <v>1.52</v>
      </c>
      <c r="M46">
        <v>1.36</v>
      </c>
      <c r="N46">
        <v>1.32</v>
      </c>
      <c r="O46">
        <v>2</v>
      </c>
      <c r="P46">
        <v>2</v>
      </c>
      <c r="Q46">
        <v>5</v>
      </c>
    </row>
    <row r="47" spans="1:17" x14ac:dyDescent="0.3">
      <c r="A47" t="s">
        <v>31</v>
      </c>
      <c r="B47" t="s">
        <v>15</v>
      </c>
      <c r="C47">
        <v>2</v>
      </c>
      <c r="D47">
        <v>3.5</v>
      </c>
      <c r="E47">
        <v>3.5</v>
      </c>
      <c r="F47">
        <v>1.85</v>
      </c>
      <c r="G47">
        <v>1.88</v>
      </c>
      <c r="H47">
        <v>1.73</v>
      </c>
      <c r="I47">
        <v>2.1</v>
      </c>
      <c r="J47">
        <v>1.45</v>
      </c>
      <c r="K47">
        <v>2.63</v>
      </c>
      <c r="L47">
        <v>1.26</v>
      </c>
      <c r="M47">
        <v>1.76</v>
      </c>
      <c r="N47">
        <v>1.27</v>
      </c>
      <c r="O47">
        <v>2</v>
      </c>
      <c r="P47">
        <v>1</v>
      </c>
      <c r="Q47">
        <v>5</v>
      </c>
    </row>
    <row r="48" spans="1:17" x14ac:dyDescent="0.3">
      <c r="A48" t="s">
        <v>18</v>
      </c>
      <c r="B48" t="s">
        <v>28</v>
      </c>
      <c r="C48">
        <v>4</v>
      </c>
      <c r="D48">
        <v>3.5</v>
      </c>
      <c r="E48">
        <v>1.85</v>
      </c>
      <c r="F48">
        <v>1.76</v>
      </c>
      <c r="G48">
        <v>1.99</v>
      </c>
      <c r="H48">
        <v>1.68</v>
      </c>
      <c r="I48">
        <v>2.17</v>
      </c>
      <c r="J48">
        <v>2.97</v>
      </c>
      <c r="K48">
        <v>1.36</v>
      </c>
      <c r="L48">
        <v>1.88</v>
      </c>
      <c r="M48">
        <v>1.2</v>
      </c>
      <c r="N48">
        <v>1.25</v>
      </c>
      <c r="O48">
        <v>4</v>
      </c>
      <c r="P48">
        <v>0</v>
      </c>
      <c r="Q48">
        <v>5</v>
      </c>
    </row>
    <row r="49" spans="1:17" x14ac:dyDescent="0.3">
      <c r="A49" t="s">
        <v>27</v>
      </c>
      <c r="B49" t="s">
        <v>30</v>
      </c>
      <c r="C49">
        <v>2.25</v>
      </c>
      <c r="D49">
        <v>3.3</v>
      </c>
      <c r="E49">
        <v>3</v>
      </c>
      <c r="F49">
        <v>1.86</v>
      </c>
      <c r="G49">
        <v>1.87</v>
      </c>
      <c r="H49">
        <v>1.7</v>
      </c>
      <c r="I49">
        <v>2.15</v>
      </c>
      <c r="J49">
        <v>1.61</v>
      </c>
      <c r="K49">
        <v>2.21</v>
      </c>
      <c r="L49">
        <v>1.33</v>
      </c>
      <c r="M49">
        <v>1.59</v>
      </c>
      <c r="N49">
        <v>1.29</v>
      </c>
      <c r="O49">
        <v>2</v>
      </c>
      <c r="P49">
        <v>2</v>
      </c>
      <c r="Q49">
        <v>5</v>
      </c>
    </row>
    <row r="50" spans="1:17" x14ac:dyDescent="0.3">
      <c r="A50" t="s">
        <v>21</v>
      </c>
      <c r="B50" t="s">
        <v>16</v>
      </c>
      <c r="C50">
        <v>5.5</v>
      </c>
      <c r="D50">
        <v>4</v>
      </c>
      <c r="E50">
        <v>1.55</v>
      </c>
      <c r="F50">
        <v>1.65</v>
      </c>
      <c r="G50">
        <v>2.16</v>
      </c>
      <c r="H50">
        <v>1.71</v>
      </c>
      <c r="I50">
        <v>2.12</v>
      </c>
      <c r="J50">
        <v>4.25</v>
      </c>
      <c r="K50">
        <v>1.2</v>
      </c>
      <c r="L50">
        <v>2.36</v>
      </c>
      <c r="M50">
        <v>1.1200000000000001</v>
      </c>
      <c r="N50">
        <v>1.2</v>
      </c>
      <c r="O50">
        <v>0</v>
      </c>
      <c r="P50">
        <v>2</v>
      </c>
      <c r="Q50">
        <v>5</v>
      </c>
    </row>
    <row r="51" spans="1:17" x14ac:dyDescent="0.3">
      <c r="A51" t="s">
        <v>22</v>
      </c>
      <c r="B51" t="s">
        <v>19</v>
      </c>
      <c r="C51">
        <v>1.66</v>
      </c>
      <c r="D51">
        <v>3.8</v>
      </c>
      <c r="E51">
        <v>4.5999999999999996</v>
      </c>
      <c r="F51">
        <v>1.74</v>
      </c>
      <c r="G51">
        <v>2</v>
      </c>
      <c r="H51">
        <v>1.74</v>
      </c>
      <c r="I51">
        <v>2.08</v>
      </c>
      <c r="J51">
        <v>1.28</v>
      </c>
      <c r="K51">
        <v>3.45</v>
      </c>
      <c r="L51">
        <v>1.1499999999999999</v>
      </c>
      <c r="M51">
        <v>2.09</v>
      </c>
      <c r="N51">
        <v>1.22</v>
      </c>
      <c r="O51">
        <v>1</v>
      </c>
      <c r="P51">
        <v>0</v>
      </c>
      <c r="Q51">
        <v>5</v>
      </c>
    </row>
    <row r="52" spans="1:17" x14ac:dyDescent="0.3">
      <c r="A52" t="s">
        <v>27</v>
      </c>
      <c r="B52" t="s">
        <v>19</v>
      </c>
      <c r="C52">
        <v>2.1</v>
      </c>
      <c r="D52">
        <v>3</v>
      </c>
      <c r="E52">
        <v>3.1</v>
      </c>
      <c r="F52">
        <v>1.95</v>
      </c>
      <c r="G52">
        <v>1.79</v>
      </c>
      <c r="H52">
        <v>1.74</v>
      </c>
      <c r="I52">
        <v>2.08</v>
      </c>
      <c r="J52">
        <v>1.55</v>
      </c>
      <c r="K52">
        <v>2.34</v>
      </c>
      <c r="L52">
        <v>1.29</v>
      </c>
      <c r="M52">
        <v>1.61</v>
      </c>
      <c r="N52">
        <v>1.3</v>
      </c>
      <c r="Q52">
        <v>6</v>
      </c>
    </row>
    <row r="53" spans="1:17" x14ac:dyDescent="0.3">
      <c r="A53" t="s">
        <v>26</v>
      </c>
      <c r="B53" t="s">
        <v>30</v>
      </c>
      <c r="C53">
        <v>2.0499999999999998</v>
      </c>
      <c r="D53">
        <v>3.3</v>
      </c>
      <c r="E53">
        <v>3.5</v>
      </c>
      <c r="F53">
        <v>1.84</v>
      </c>
      <c r="G53">
        <v>1.89</v>
      </c>
      <c r="H53">
        <v>1.71</v>
      </c>
      <c r="I53">
        <v>2.13</v>
      </c>
      <c r="J53">
        <v>1.48</v>
      </c>
      <c r="K53">
        <v>2.52</v>
      </c>
      <c r="L53">
        <v>1.27</v>
      </c>
      <c r="M53">
        <v>1.71</v>
      </c>
      <c r="N53">
        <v>1.29</v>
      </c>
      <c r="Q53">
        <v>6</v>
      </c>
    </row>
    <row r="54" spans="1:17" x14ac:dyDescent="0.3">
      <c r="A54" t="s">
        <v>29</v>
      </c>
      <c r="B54" t="s">
        <v>15</v>
      </c>
      <c r="C54">
        <v>2.62</v>
      </c>
      <c r="D54">
        <v>3.1</v>
      </c>
      <c r="E54">
        <v>2.62</v>
      </c>
      <c r="F54">
        <v>1.98</v>
      </c>
      <c r="G54">
        <v>1.77</v>
      </c>
      <c r="H54">
        <v>1.75</v>
      </c>
      <c r="I54">
        <v>2.06</v>
      </c>
      <c r="J54">
        <v>1.87</v>
      </c>
      <c r="K54">
        <v>1.87</v>
      </c>
      <c r="L54">
        <v>1.43</v>
      </c>
      <c r="M54">
        <v>1.43</v>
      </c>
      <c r="N54">
        <v>1.31</v>
      </c>
      <c r="Q54">
        <v>6</v>
      </c>
    </row>
    <row r="55" spans="1:17" x14ac:dyDescent="0.3">
      <c r="A55" t="s">
        <v>22</v>
      </c>
      <c r="B55" t="s">
        <v>34</v>
      </c>
      <c r="C55">
        <v>1.75</v>
      </c>
      <c r="D55">
        <v>3.6</v>
      </c>
      <c r="E55">
        <v>4.4000000000000004</v>
      </c>
      <c r="F55">
        <v>1.71</v>
      </c>
      <c r="G55">
        <v>2.06</v>
      </c>
      <c r="H55">
        <v>1.67</v>
      </c>
      <c r="I55">
        <v>2.2000000000000002</v>
      </c>
      <c r="J55">
        <v>1.3</v>
      </c>
      <c r="K55">
        <v>3.32</v>
      </c>
      <c r="L55">
        <v>1.17</v>
      </c>
      <c r="M55">
        <v>1.99</v>
      </c>
      <c r="N55">
        <v>1.25</v>
      </c>
      <c r="Q55">
        <v>6</v>
      </c>
    </row>
    <row r="56" spans="1:17" x14ac:dyDescent="0.3">
      <c r="A56" t="s">
        <v>18</v>
      </c>
      <c r="B56" t="s">
        <v>20</v>
      </c>
      <c r="C56">
        <v>3.8</v>
      </c>
      <c r="D56">
        <v>3.6</v>
      </c>
      <c r="E56">
        <v>1.86</v>
      </c>
      <c r="F56">
        <v>1.63</v>
      </c>
      <c r="G56">
        <v>2.19</v>
      </c>
      <c r="H56">
        <v>1.58</v>
      </c>
      <c r="I56">
        <v>2.38</v>
      </c>
      <c r="J56">
        <v>2.9</v>
      </c>
      <c r="K56">
        <v>1.38</v>
      </c>
      <c r="L56">
        <v>1.87</v>
      </c>
      <c r="M56">
        <v>1.22</v>
      </c>
      <c r="N56">
        <v>1.24</v>
      </c>
      <c r="Q56">
        <v>6</v>
      </c>
    </row>
    <row r="57" spans="1:17" x14ac:dyDescent="0.3">
      <c r="A57" t="s">
        <v>23</v>
      </c>
      <c r="B57" t="s">
        <v>31</v>
      </c>
      <c r="C57">
        <v>1.75</v>
      </c>
      <c r="D57">
        <v>3.6</v>
      </c>
      <c r="E57">
        <v>4.4000000000000004</v>
      </c>
      <c r="F57">
        <v>1.71</v>
      </c>
      <c r="G57">
        <v>2.06</v>
      </c>
      <c r="H57">
        <v>1.67</v>
      </c>
      <c r="I57">
        <v>2.2000000000000002</v>
      </c>
      <c r="J57">
        <v>1.3</v>
      </c>
      <c r="K57">
        <v>3.32</v>
      </c>
      <c r="L57">
        <v>1.17</v>
      </c>
      <c r="M57">
        <v>1.99</v>
      </c>
      <c r="N57">
        <v>1.25</v>
      </c>
      <c r="Q57">
        <v>6</v>
      </c>
    </row>
    <row r="58" spans="1:17" x14ac:dyDescent="0.3">
      <c r="A58" t="s">
        <v>24</v>
      </c>
      <c r="B58" t="s">
        <v>25</v>
      </c>
      <c r="C58">
        <v>4.2</v>
      </c>
      <c r="D58">
        <v>3.8</v>
      </c>
      <c r="E58">
        <v>1.75</v>
      </c>
      <c r="F58">
        <v>1.66</v>
      </c>
      <c r="G58">
        <v>2.14</v>
      </c>
      <c r="H58">
        <v>1.63</v>
      </c>
      <c r="I58">
        <v>2.2599999999999998</v>
      </c>
      <c r="J58">
        <v>3.25</v>
      </c>
      <c r="K58">
        <v>1.31</v>
      </c>
      <c r="L58">
        <v>2</v>
      </c>
      <c r="M58">
        <v>1.18</v>
      </c>
      <c r="N58">
        <v>1.22</v>
      </c>
      <c r="Q58">
        <v>6</v>
      </c>
    </row>
    <row r="59" spans="1:17" x14ac:dyDescent="0.3">
      <c r="A59" t="s">
        <v>21</v>
      </c>
      <c r="B59" t="s">
        <v>33</v>
      </c>
      <c r="C59">
        <v>4.4000000000000004</v>
      </c>
      <c r="D59">
        <v>3.5</v>
      </c>
      <c r="E59">
        <v>1.75</v>
      </c>
      <c r="F59">
        <v>1.9</v>
      </c>
      <c r="G59">
        <v>1.83</v>
      </c>
      <c r="H59">
        <v>1.83</v>
      </c>
      <c r="I59">
        <v>1.97</v>
      </c>
      <c r="J59">
        <v>3.33</v>
      </c>
      <c r="K59">
        <v>1.3</v>
      </c>
      <c r="L59">
        <v>1.96</v>
      </c>
      <c r="M59">
        <v>1.17</v>
      </c>
      <c r="N59">
        <v>1.26</v>
      </c>
      <c r="Q59">
        <v>6</v>
      </c>
    </row>
    <row r="60" spans="1:17" x14ac:dyDescent="0.3">
      <c r="A60" t="s">
        <v>28</v>
      </c>
      <c r="B60" t="s">
        <v>16</v>
      </c>
      <c r="C60">
        <v>2</v>
      </c>
      <c r="D60">
        <v>3.3</v>
      </c>
      <c r="E60">
        <v>3.5</v>
      </c>
      <c r="F60">
        <v>1.76</v>
      </c>
      <c r="G60">
        <v>1.98</v>
      </c>
      <c r="H60">
        <v>1.66</v>
      </c>
      <c r="I60">
        <v>2.21</v>
      </c>
      <c r="J60">
        <v>1.46</v>
      </c>
      <c r="K60">
        <v>2.58</v>
      </c>
      <c r="L60">
        <v>1.26</v>
      </c>
      <c r="M60">
        <v>1.72</v>
      </c>
      <c r="N60">
        <v>1.28</v>
      </c>
      <c r="Q60">
        <v>6</v>
      </c>
    </row>
    <row r="61" spans="1:17" x14ac:dyDescent="0.3">
      <c r="A61" t="s">
        <v>17</v>
      </c>
      <c r="B61" t="s">
        <v>32</v>
      </c>
      <c r="C61">
        <v>2.1</v>
      </c>
      <c r="D61">
        <v>3.3</v>
      </c>
      <c r="E61">
        <v>3.3</v>
      </c>
      <c r="F61">
        <v>1.83</v>
      </c>
      <c r="G61">
        <v>1.89</v>
      </c>
      <c r="H61">
        <v>1.7</v>
      </c>
      <c r="I61">
        <v>2.15</v>
      </c>
      <c r="J61">
        <v>1.52</v>
      </c>
      <c r="K61">
        <v>2.41</v>
      </c>
      <c r="L61">
        <v>1.29</v>
      </c>
      <c r="M61">
        <v>1.67</v>
      </c>
      <c r="N61">
        <v>1.29</v>
      </c>
      <c r="Q61">
        <v>6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2.1979591836734684</v>
      </c>
    </row>
    <row r="5" spans="2:3" x14ac:dyDescent="0.3">
      <c r="B5" t="str">
        <f>_xlfn.XLOOKUP(C5, Analysis!$5:$5, Analysis!$1:$1)</f>
        <v>Draw If &lt;4</v>
      </c>
      <c r="C5">
        <f>LARGE(Analysis!$5:$5, 2)</f>
        <v>2.146511627906976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1.5716326530612239</v>
      </c>
    </row>
    <row r="7" spans="2:3" x14ac:dyDescent="0.3">
      <c r="B7" t="str">
        <f>_xlfn.XLOOKUP(C7, Analysis!$5:$5, Analysis!$1:$1)</f>
        <v>Draw</v>
      </c>
      <c r="C7">
        <f>LARGE(Analysis!$5:$5, 4)</f>
        <v>1.4439999999999997</v>
      </c>
    </row>
    <row r="8" spans="2:3" x14ac:dyDescent="0.3">
      <c r="B8" t="str">
        <f>_xlfn.XLOOKUP(C8, Analysis!$5:$5, Analysis!$1:$1)</f>
        <v>Third Outcome</v>
      </c>
      <c r="C8">
        <f>LARGE(Analysis!$5:$5, 5)</f>
        <v>1.1579999999999999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P23" sqref="P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50</v>
      </c>
      <c r="C2">
        <f>COUNT('Raw Data'!$O:$O)</f>
        <v>50</v>
      </c>
      <c r="D2">
        <f>COUNT('Raw Data'!$O:$O)</f>
        <v>50</v>
      </c>
      <c r="E2">
        <f>COUNT('Raw Data'!$O:$O)</f>
        <v>50</v>
      </c>
      <c r="F2">
        <f>COUNT('Raw Data'!$O:$O)</f>
        <v>50</v>
      </c>
      <c r="G2">
        <f>COUNT('Raw Data'!$O:$O)</f>
        <v>50</v>
      </c>
      <c r="H2">
        <f>COUNT('Raw Data'!$O:$O)</f>
        <v>50</v>
      </c>
      <c r="I2">
        <f>COUNT('Raw Data'!$O:$O)-COUNTIF($C7:$C1048576, "&gt;0")</f>
        <v>30</v>
      </c>
      <c r="J2">
        <f>COUNT('Raw Data'!$O:$O)-COUNTIF($C7:$C1048576, "&gt;0")</f>
        <v>30</v>
      </c>
      <c r="K2">
        <f>COUNT('Raw Data'!$O:$O)</f>
        <v>50</v>
      </c>
      <c r="L2">
        <f>COUNT('Raw Data'!$O:$O)</f>
        <v>50</v>
      </c>
      <c r="M2">
        <f>COUNT('Raw Data'!$O:$O)</f>
        <v>50</v>
      </c>
      <c r="N2">
        <f>COUNTIF(O:O, TRUE())</f>
        <v>31</v>
      </c>
      <c r="P2">
        <f>Q2</f>
        <v>19</v>
      </c>
      <c r="Q2">
        <f>B2-N2</f>
        <v>19</v>
      </c>
      <c r="R2">
        <f>N2</f>
        <v>31</v>
      </c>
      <c r="S2">
        <f>COUNT('Raw Data'!$O:$O)</f>
        <v>50</v>
      </c>
      <c r="T2">
        <f>COUNT('Raw Data'!$O:$O)</f>
        <v>50</v>
      </c>
      <c r="U2">
        <f>COUNT('Raw Data'!$O:$O)</f>
        <v>50</v>
      </c>
      <c r="V2">
        <f>COUNT('Raw Data'!$O:$O)</f>
        <v>50</v>
      </c>
      <c r="W2">
        <f>COUNT('Raw Data'!$O:$O)</f>
        <v>50</v>
      </c>
      <c r="X2">
        <f>COUNT('Raw Data'!$O:$O)-COUNTIF(C7:C1048576, "&gt;4")</f>
        <v>49</v>
      </c>
      <c r="Y2">
        <f>COUNT('Raw Data'!$O:$O)-COUNTIF(C7:C1048576, "&gt;4")</f>
        <v>49</v>
      </c>
      <c r="Z2">
        <f>COUNTIF('Raw Data'!D:D, "&lt;4")</f>
        <v>43</v>
      </c>
      <c r="AA2">
        <f>COUNT('Raw Data'!$O:$O)-1</f>
        <v>49</v>
      </c>
      <c r="AB2">
        <f>COUNT('Raw Data'!$O:$O)-1</f>
        <v>49</v>
      </c>
      <c r="AC2">
        <f>COUNT('Raw Data'!$O:$O)-1</f>
        <v>49</v>
      </c>
    </row>
    <row r="3" spans="1:29" x14ac:dyDescent="0.3">
      <c r="A3" s="6" t="s">
        <v>55</v>
      </c>
      <c r="B3">
        <f t="shared" ref="B3:N3" si="0">COUNTIF(B7:B1048576, "&gt;0")</f>
        <v>19</v>
      </c>
      <c r="C3">
        <f t="shared" si="0"/>
        <v>20</v>
      </c>
      <c r="D3">
        <f t="shared" si="0"/>
        <v>11</v>
      </c>
      <c r="E3">
        <f t="shared" si="0"/>
        <v>22</v>
      </c>
      <c r="F3">
        <f t="shared" si="0"/>
        <v>28</v>
      </c>
      <c r="G3">
        <f t="shared" si="0"/>
        <v>26</v>
      </c>
      <c r="H3">
        <f t="shared" si="0"/>
        <v>24</v>
      </c>
      <c r="I3">
        <f t="shared" si="0"/>
        <v>19</v>
      </c>
      <c r="J3">
        <f t="shared" si="0"/>
        <v>11</v>
      </c>
      <c r="K3">
        <f t="shared" si="0"/>
        <v>39</v>
      </c>
      <c r="L3">
        <f t="shared" si="0"/>
        <v>31</v>
      </c>
      <c r="M3">
        <f t="shared" si="0"/>
        <v>30</v>
      </c>
      <c r="N3">
        <f t="shared" si="0"/>
        <v>15</v>
      </c>
      <c r="P3">
        <f t="shared" ref="P3:AC3" si="1">COUNTIF(P7:P1048576, "&gt;0")</f>
        <v>4</v>
      </c>
      <c r="Q3">
        <f t="shared" si="1"/>
        <v>9</v>
      </c>
      <c r="R3">
        <f t="shared" si="1"/>
        <v>2</v>
      </c>
      <c r="S3">
        <f t="shared" si="1"/>
        <v>24</v>
      </c>
      <c r="T3">
        <f t="shared" si="1"/>
        <v>12</v>
      </c>
      <c r="U3">
        <f t="shared" si="1"/>
        <v>16</v>
      </c>
      <c r="V3">
        <f t="shared" si="1"/>
        <v>24</v>
      </c>
      <c r="W3">
        <f t="shared" si="1"/>
        <v>6</v>
      </c>
      <c r="X3">
        <f t="shared" si="1"/>
        <v>29</v>
      </c>
      <c r="Y3">
        <f t="shared" si="1"/>
        <v>32</v>
      </c>
      <c r="Z3">
        <f t="shared" si="1"/>
        <v>27</v>
      </c>
      <c r="AA3">
        <f t="shared" si="1"/>
        <v>2</v>
      </c>
      <c r="AB3">
        <f t="shared" si="1"/>
        <v>4</v>
      </c>
      <c r="AC3">
        <f t="shared" si="1"/>
        <v>5</v>
      </c>
    </row>
    <row r="4" spans="1:29" x14ac:dyDescent="0.3">
      <c r="A4" s="6" t="s">
        <v>56</v>
      </c>
      <c r="B4">
        <f t="shared" ref="B4:N4" si="2">SUM(B7:B1048576)</f>
        <v>36.339999999999989</v>
      </c>
      <c r="C4">
        <f t="shared" si="2"/>
        <v>72.199999999999989</v>
      </c>
      <c r="D4">
        <f t="shared" si="2"/>
        <v>25.86</v>
      </c>
      <c r="E4">
        <f t="shared" si="2"/>
        <v>37.020000000000003</v>
      </c>
      <c r="F4">
        <f t="shared" si="2"/>
        <v>47.510000000000005</v>
      </c>
      <c r="G4">
        <f t="shared" si="2"/>
        <v>44.480000000000004</v>
      </c>
      <c r="H4">
        <f t="shared" si="2"/>
        <v>51.459999999999994</v>
      </c>
      <c r="I4">
        <f t="shared" si="2"/>
        <v>28.199999999999996</v>
      </c>
      <c r="J4">
        <f t="shared" si="2"/>
        <v>19.62</v>
      </c>
      <c r="K4">
        <f t="shared" si="2"/>
        <v>54.24</v>
      </c>
      <c r="L4">
        <f t="shared" si="2"/>
        <v>47.330000000000005</v>
      </c>
      <c r="M4">
        <f t="shared" si="2"/>
        <v>36.110000000000007</v>
      </c>
      <c r="N4">
        <f t="shared" si="2"/>
        <v>23.02</v>
      </c>
      <c r="P4">
        <f t="shared" ref="P4:AC4" si="3">SUM(P7:P1048576)</f>
        <v>13.32</v>
      </c>
      <c r="Q4">
        <f t="shared" si="3"/>
        <v>16.560000000000002</v>
      </c>
      <c r="R4">
        <f t="shared" si="3"/>
        <v>9.3000000000000007</v>
      </c>
      <c r="S4">
        <f t="shared" si="3"/>
        <v>39.579999999999991</v>
      </c>
      <c r="T4">
        <f t="shared" si="3"/>
        <v>43.320000000000007</v>
      </c>
      <c r="U4">
        <f t="shared" si="3"/>
        <v>57.9</v>
      </c>
      <c r="V4">
        <f t="shared" si="3"/>
        <v>39.579999999999991</v>
      </c>
      <c r="W4">
        <f t="shared" si="3"/>
        <v>22.62</v>
      </c>
      <c r="X4">
        <f t="shared" si="3"/>
        <v>77.009999999999977</v>
      </c>
      <c r="Y4">
        <f t="shared" si="3"/>
        <v>107.69999999999995</v>
      </c>
      <c r="Z4">
        <f t="shared" si="3"/>
        <v>92.299999999999969</v>
      </c>
      <c r="AA4">
        <f t="shared" si="3"/>
        <v>14.192399999999999</v>
      </c>
      <c r="AB4">
        <f t="shared" si="3"/>
        <v>23.487000000000002</v>
      </c>
      <c r="AC4">
        <f t="shared" si="3"/>
        <v>20.212900000000001</v>
      </c>
    </row>
    <row r="5" spans="1:29" x14ac:dyDescent="0.3">
      <c r="A5" s="6" t="s">
        <v>36</v>
      </c>
      <c r="B5">
        <f t="shared" ref="B5:N5" si="4">B4/B2</f>
        <v>0.72679999999999978</v>
      </c>
      <c r="C5">
        <f t="shared" si="4"/>
        <v>1.4439999999999997</v>
      </c>
      <c r="D5">
        <f t="shared" si="4"/>
        <v>0.51719999999999999</v>
      </c>
      <c r="E5">
        <f t="shared" si="4"/>
        <v>0.74040000000000006</v>
      </c>
      <c r="F5">
        <f t="shared" si="4"/>
        <v>0.95020000000000016</v>
      </c>
      <c r="G5">
        <f t="shared" si="4"/>
        <v>0.88960000000000006</v>
      </c>
      <c r="H5">
        <f t="shared" si="4"/>
        <v>1.0291999999999999</v>
      </c>
      <c r="I5">
        <f t="shared" si="4"/>
        <v>0.93999999999999984</v>
      </c>
      <c r="J5">
        <f t="shared" si="4"/>
        <v>0.65400000000000003</v>
      </c>
      <c r="K5">
        <f t="shared" si="4"/>
        <v>1.0848</v>
      </c>
      <c r="L5">
        <f t="shared" si="4"/>
        <v>0.94660000000000011</v>
      </c>
      <c r="M5">
        <f t="shared" si="4"/>
        <v>0.72220000000000018</v>
      </c>
      <c r="N5">
        <f t="shared" si="4"/>
        <v>0.7425806451612903</v>
      </c>
      <c r="P5">
        <f t="shared" ref="P5:AC5" si="5">P4/P2</f>
        <v>0.70105263157894737</v>
      </c>
      <c r="Q5">
        <f t="shared" si="5"/>
        <v>0.87157894736842112</v>
      </c>
      <c r="R5">
        <f t="shared" si="5"/>
        <v>0.30000000000000004</v>
      </c>
      <c r="S5">
        <f t="shared" si="5"/>
        <v>0.79159999999999986</v>
      </c>
      <c r="T5">
        <f t="shared" si="5"/>
        <v>0.86640000000000017</v>
      </c>
      <c r="U5">
        <f t="shared" si="5"/>
        <v>1.1579999999999999</v>
      </c>
      <c r="V5">
        <f t="shared" si="5"/>
        <v>0.79159999999999986</v>
      </c>
      <c r="W5">
        <f t="shared" si="5"/>
        <v>0.45240000000000002</v>
      </c>
      <c r="X5">
        <f t="shared" si="5"/>
        <v>1.5716326530612239</v>
      </c>
      <c r="Y5">
        <f t="shared" si="5"/>
        <v>2.1979591836734684</v>
      </c>
      <c r="Z5">
        <f t="shared" si="5"/>
        <v>2.146511627906976</v>
      </c>
      <c r="AA5">
        <f t="shared" si="5"/>
        <v>0.2896408163265306</v>
      </c>
      <c r="AB5">
        <f t="shared" si="5"/>
        <v>0.47932653061224495</v>
      </c>
      <c r="AC5">
        <f t="shared" si="5"/>
        <v>0.41250816326530615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1.72</v>
      </c>
      <c r="E7">
        <f>IF(SUM('Raw Data'!O2:P2)&gt;2, 'Raw Data'!F2, 0)</f>
        <v>0</v>
      </c>
      <c r="F7">
        <f>IF(AND(ISNUMBER('Raw Data'!O2),SUM('Raw Data'!O2:P2)&lt;3),'Raw Data'!F2,)</f>
        <v>1.65</v>
      </c>
      <c r="G7">
        <f>IF(AND('Raw Data'!O2&gt;0, 'Raw Data'!P2&gt;0), 'Raw Data'!H2, 0)</f>
        <v>0</v>
      </c>
      <c r="H7">
        <f>IF(AND(ISNUMBER('Raw Data'!O2), OR('Raw Data'!O2=0, 'Raw Data'!P2=0)), 'Raw Data'!I2, 0)</f>
        <v>2.27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1.3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1.1599999999999999</v>
      </c>
      <c r="M7">
        <f>IF(AND(ISNUMBER('Raw Data'!O2), OR('Raw Data'!O2&gt;'Raw Data'!P2, 'Raw Data'!O2&lt;'Raw Data'!P2)), 'Raw Data'!N2, 0)</f>
        <v>1.23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1.72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1.72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1.72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2.8379999999999996</v>
      </c>
    </row>
    <row r="8" spans="1:29" x14ac:dyDescent="0.3">
      <c r="A8" s="2">
        <f>'Raw Data'!Q3</f>
        <v>1</v>
      </c>
      <c r="B8">
        <f>IF('Raw Data'!O3&gt;'Raw Data'!P3, 'Raw Data'!C3, 0)</f>
        <v>1.36</v>
      </c>
      <c r="C8">
        <f>IF(AND(ISNUMBER('Raw Data'!O3), 'Raw Data'!O3='Raw Data'!P3), 'Raw Data'!D3, 0)</f>
        <v>0</v>
      </c>
      <c r="D8">
        <f>IF('Raw Data'!O3&lt;'Raw Data'!P3, 'Raw Data'!E3, 0)</f>
        <v>0</v>
      </c>
      <c r="E8">
        <f>IF(SUM('Raw Data'!O3:P3)&gt;2, 'Raw Data'!F3, 0)</f>
        <v>1.7</v>
      </c>
      <c r="F8">
        <f>IF(AND(ISNUMBER('Raw Data'!O3),SUM('Raw Data'!O3:P3)&lt;3),'Raw Data'!F3,)</f>
        <v>0</v>
      </c>
      <c r="G8">
        <f>IF(AND('Raw Data'!O3&gt;0, 'Raw Data'!P3&gt;0), 'Raw Data'!H3, 0)</f>
        <v>1.94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1.1100000000000001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1.06</v>
      </c>
      <c r="L8">
        <f>IF(AND(ISNUMBER('Raw Data'!O3), OR('Raw Data'!O3&lt;'Raw Data'!P3, 'Raw Data'!O3='Raw Data'!P3)), 'Raw Data'!M3, 0)</f>
        <v>0</v>
      </c>
      <c r="M8">
        <f>IF(AND(ISNUMBER('Raw Data'!O3), OR('Raw Data'!O3&gt;'Raw Data'!P3, 'Raw Data'!O3&lt;'Raw Data'!P3)), 'Raw Data'!N3, 0)</f>
        <v>1.1499999999999999</v>
      </c>
      <c r="N8">
        <f>IF(AND('Raw Data'!C3&lt;'Raw Data'!E3, 'Raw Data'!O3&gt;'Raw Data'!P3), 'Raw Data'!C3, 0)</f>
        <v>1.36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1.36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1.36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Y8">
        <f>IF(AND('Raw Data'!D3&gt;4,'Raw Data'!O3&lt;'Raw Data'!P3),'Raw Data'!K3,IF(AND('Raw Data'!D3&gt;4,'Raw Data'!O3='Raw Data'!P3),0,IF('Raw Data'!O3='Raw Data'!P3,'Raw Data'!D3,0)))</f>
        <v>0</v>
      </c>
      <c r="Z8">
        <f>IF(AND('Raw Data'!D3&lt;4, 'Raw Data'!O3='Raw Data'!P3), 'Raw Data'!D3, 0)</f>
        <v>0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1.25</v>
      </c>
      <c r="E9">
        <f>IF(SUM('Raw Data'!O4:P4)&gt;2, 'Raw Data'!F4, 0)</f>
        <v>1.53</v>
      </c>
      <c r="F9">
        <f>IF(AND(ISNUMBER('Raw Data'!O4),SUM('Raw Data'!O4:P4)&lt;3),'Raw Data'!F4,)</f>
        <v>0</v>
      </c>
      <c r="G9">
        <f>IF(AND('Raw Data'!O4&gt;0, 'Raw Data'!P4&gt;0), 'Raw Data'!H4, 0)</f>
        <v>1.93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1.06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1.04</v>
      </c>
      <c r="M9">
        <f>IF(AND(ISNUMBER('Raw Data'!O4), OR('Raw Data'!O4&gt;'Raw Data'!P4, 'Raw Data'!O4&lt;'Raw Data'!P4)), 'Raw Data'!N4, 0)</f>
        <v>1.1100000000000001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1.25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1.25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1.25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1.06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Data'!E5, 0)</f>
        <v>2.8</v>
      </c>
      <c r="E10">
        <f>IF(SUM('Raw Data'!O5:P5)&gt;2, 'Raw Data'!F5, 0)</f>
        <v>2.08</v>
      </c>
      <c r="F10">
        <f>IF(AND(ISNUMBER('Raw Data'!O5),SUM('Raw Data'!O5:P5)&lt;3),'Raw Data'!F5,)</f>
        <v>0</v>
      </c>
      <c r="G10">
        <f>IF(AND('Raw Data'!O5&gt;0, 'Raw Data'!P5&gt;0), 'Raw Data'!H5, 0)</f>
        <v>1.84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2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1.49</v>
      </c>
      <c r="M10">
        <f>IF(AND(ISNUMBER('Raw Data'!O5), OR('Raw Data'!O5&gt;'Raw Data'!P5, 'Raw Data'!O5&lt;'Raw Data'!P5)), 'Raw Data'!N5, 0)</f>
        <v>1.31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2.8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2.8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2.8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1.33</v>
      </c>
      <c r="C11">
        <f>IF(AND(ISNUMBER('Raw Data'!O6), 'Raw Data'!O6='Raw Data'!P6), 'Raw Data'!D6, 0)</f>
        <v>0</v>
      </c>
      <c r="D11">
        <f>IF('Raw Data'!O6&lt;'Raw Data'!P6, 'Raw Data'!E6, 0)</f>
        <v>0</v>
      </c>
      <c r="E11">
        <f>IF(SUM('Raw Data'!O6:P6)&gt;2, 'Raw Data'!F6, 0)</f>
        <v>1.59</v>
      </c>
      <c r="F11">
        <f>IF(AND(ISNUMBER('Raw Data'!O6),SUM('Raw Data'!O6:P6)&lt;3),'Raw Data'!F6,)</f>
        <v>0</v>
      </c>
      <c r="G11">
        <f>IF(AND('Raw Data'!O6&gt;0, 'Raw Data'!P6&gt;0), 'Raw Data'!H6, 0)</f>
        <v>1.86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1.1100000000000001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1.06</v>
      </c>
      <c r="L11">
        <f>IF(AND(ISNUMBER('Raw Data'!O6), OR('Raw Data'!O6&lt;'Raw Data'!P6, 'Raw Data'!O6='Raw Data'!P6)), 'Raw Data'!M6, 0)</f>
        <v>0</v>
      </c>
      <c r="M11">
        <f>IF(AND(ISNUMBER('Raw Data'!O6), OR('Raw Data'!O6&gt;'Raw Data'!P6, 'Raw Data'!O6&lt;'Raw Data'!P6)), 'Raw Data'!N6, 0)</f>
        <v>1.1499999999999999</v>
      </c>
      <c r="N11">
        <f>IF(AND('Raw Data'!C6&lt;'Raw Data'!E6, 'Raw Data'!O6&gt;'Raw Data'!P6), 'Raw Data'!C6, 0)</f>
        <v>1.33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1.33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1.33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1.53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1.6</v>
      </c>
      <c r="F12">
        <f>IF(AND(ISNUMBER('Raw Data'!O7),SUM('Raw Data'!O7:P7)&lt;3),'Raw Data'!F7,)</f>
        <v>0</v>
      </c>
      <c r="G12">
        <f>IF(AND('Raw Data'!O7&gt;0, 'Raw Data'!P7&gt;0), 'Raw Data'!H7, 0)</f>
        <v>1.66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1.2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1.1200000000000001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1.18</v>
      </c>
      <c r="N12">
        <f>IF(AND('Raw Data'!C7&lt;'Raw Data'!E7, 'Raw Data'!O7&gt;'Raw Data'!P7), 'Raw Data'!C7, 0)</f>
        <v>1.53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1.53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1.53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1.44</v>
      </c>
      <c r="E13">
        <f>IF(SUM('Raw Data'!O8:P8)&gt;2, 'Raw Data'!F8, 0)</f>
        <v>0</v>
      </c>
      <c r="F13">
        <f>IF(AND(ISNUMBER('Raw Data'!O8),SUM('Raw Data'!O8:P8)&lt;3),'Raw Data'!F8,)</f>
        <v>1.71</v>
      </c>
      <c r="G13">
        <f>IF(AND('Raw Data'!O8&gt;0, 'Raw Data'!P8&gt;0), 'Raw Data'!H8, 0)</f>
        <v>0</v>
      </c>
      <c r="H13">
        <f>IF(AND(ISNUMBER('Raw Data'!O8), OR('Raw Data'!O8=0, 'Raw Data'!P8=0)), 'Raw Data'!I8, 0)</f>
        <v>1.94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1.1399999999999999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1.0900000000000001</v>
      </c>
      <c r="M13">
        <f>IF(AND(ISNUMBER('Raw Data'!O8), OR('Raw Data'!O8&gt;'Raw Data'!P8, 'Raw Data'!O8&lt;'Raw Data'!P8)), 'Raw Data'!N8, 0)</f>
        <v>1.17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1.1399999999999999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2.4623999999999997</v>
      </c>
    </row>
    <row r="14" spans="1:29" x14ac:dyDescent="0.3">
      <c r="A14" s="2">
        <f>'Raw Data'!Q9</f>
        <v>1</v>
      </c>
      <c r="B14">
        <f>IF('Raw Data'!O9&gt;'Raw Data'!P9, 'Raw Data'!C9, 0)</f>
        <v>2.5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1.86</v>
      </c>
      <c r="G14">
        <f>IF(AND('Raw Data'!O9&gt;0, 'Raw Data'!P9&gt;0), 'Raw Data'!H9, 0)</f>
        <v>0</v>
      </c>
      <c r="H14">
        <f>IF(AND(ISNUMBER('Raw Data'!O9), OR('Raw Data'!O9=0, 'Raw Data'!P9=0)), 'Raw Data'!I9, 0)</f>
        <v>2.1800000000000002</v>
      </c>
      <c r="I14">
        <f>IF('Raw Data'!O9='Raw Data'!P9, 0, IF('Raw Data'!O9&gt;'Raw Data'!P9, 'Raw Data'!J9, 0))</f>
        <v>1.76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1.39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1.32</v>
      </c>
      <c r="N14">
        <f>IF(AND('Raw Data'!C9&lt;'Raw Data'!E9, 'Raw Data'!O9&gt;'Raw Data'!P9), 'Raw Data'!C9, 0)</f>
        <v>2.5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2.5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2.5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2</v>
      </c>
      <c r="E15">
        <f>IF(SUM('Raw Data'!O10:P10)&gt;2, 'Raw Data'!F10, 0)</f>
        <v>1.74</v>
      </c>
      <c r="F15">
        <f>IF(AND(ISNUMBER('Raw Data'!O10),SUM('Raw Data'!O10:P10)&lt;3),'Raw Data'!F10,)</f>
        <v>0</v>
      </c>
      <c r="G15">
        <f>IF(AND('Raw Data'!O10&gt;0, 'Raw Data'!P10&gt;0), 'Raw Data'!H10, 0)</f>
        <v>1.63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1.48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1.26</v>
      </c>
      <c r="M15">
        <f>IF(AND(ISNUMBER('Raw Data'!O10), OR('Raw Data'!O10&gt;'Raw Data'!P10, 'Raw Data'!O10&lt;'Raw Data'!P10)), 'Raw Data'!N10, 0)</f>
        <v>1.27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2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2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2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6.5</v>
      </c>
      <c r="E16">
        <f>IF(SUM('Raw Data'!O11:P11)&gt;2, 'Raw Data'!F11, 0)</f>
        <v>0</v>
      </c>
      <c r="F16">
        <f>IF(AND(ISNUMBER('Raw Data'!O11),SUM('Raw Data'!O11:P11)&lt;3),'Raw Data'!F11,)</f>
        <v>1.47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2.2400000000000002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5.2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2.84</v>
      </c>
      <c r="M16">
        <f>IF(AND(ISNUMBER('Raw Data'!O11), OR('Raw Data'!O11&gt;'Raw Data'!P11, 'Raw Data'!O11&lt;'Raw Data'!P11)), 'Raw Data'!N11, 0)</f>
        <v>1.1499999999999999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6.5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6.5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6.5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5.2</v>
      </c>
      <c r="Z16">
        <f>IF(AND('Raw Data'!D11&lt;4, 'Raw Data'!O11='Raw Data'!P11), 'Raw Data'!D11, 0)</f>
        <v>0</v>
      </c>
      <c r="AA16">
        <f t="shared" si="8"/>
        <v>9.5549999999999997</v>
      </c>
      <c r="AB16">
        <f t="shared" si="9"/>
        <v>0</v>
      </c>
      <c r="AC16">
        <f t="shared" si="10"/>
        <v>9.5549999999999997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3.3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1.79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2.23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1.55</v>
      </c>
      <c r="L17">
        <f>IF(AND(ISNUMBER('Raw Data'!O12), OR('Raw Data'!O12&lt;'Raw Data'!P12, 'Raw Data'!O12='Raw Data'!P12)), 'Raw Data'!M12, 0)</f>
        <v>1.36</v>
      </c>
      <c r="M17">
        <f>IF(AND(ISNUMBER('Raw Data'!O12), OR('Raw Data'!O12&gt;'Raw Data'!P12, 'Raw Data'!O12&lt;'Raw Data'!P12)), 'Raw Data'!N12, 0)</f>
        <v>0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Y17">
        <f>IF(AND('Raw Data'!D12&gt;4,'Raw Data'!O12&lt;'Raw Data'!P12),'Raw Data'!K12,IF(AND('Raw Data'!D12&gt;4,'Raw Data'!O12='Raw Data'!P12),0,IF('Raw Data'!O12='Raw Data'!P12,'Raw Data'!D12,0)))</f>
        <v>3.3</v>
      </c>
      <c r="Z17">
        <f>IF(AND('Raw Data'!D12&lt;4, 'Raw Data'!O12='Raw Data'!P12), 'Raw Data'!D12, 0)</f>
        <v>3.3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4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1.72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2.14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1.1599999999999999</v>
      </c>
      <c r="L18">
        <f>IF(AND(ISNUMBER('Raw Data'!O13), OR('Raw Data'!O13&lt;'Raw Data'!P13, 'Raw Data'!O13='Raw Data'!P13)), 'Raw Data'!M13, 0)</f>
        <v>2.12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4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Y18">
        <f>IF(AND('Raw Data'!D13&gt;4,'Raw Data'!O13&lt;'Raw Data'!P13),'Raw Data'!K13,IF(AND('Raw Data'!D13&gt;4,'Raw Data'!O13='Raw Data'!P13),0,IF('Raw Data'!O13='Raw Data'!P13,'Raw Data'!D13,0)))</f>
        <v>4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1.1399999999999999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1.31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1.97</v>
      </c>
      <c r="I19">
        <f>IF('Raw Data'!O14='Raw Data'!P14, 0, IF('Raw Data'!O14&gt;'Raw Data'!P14, 'Raw Data'!J14, 0))</f>
        <v>1.03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1.02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1.07</v>
      </c>
      <c r="N19">
        <f>IF(AND('Raw Data'!C14&lt;'Raw Data'!E14, 'Raw Data'!O14&gt;'Raw Data'!P14), 'Raw Data'!C14, 0)</f>
        <v>1.1399999999999999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1.1399999999999999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1.1399999999999999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1.75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1.59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2.39</v>
      </c>
      <c r="I20">
        <f>IF('Raw Data'!O15='Raw Data'!P15, 0, IF('Raw Data'!O15&gt;'Raw Data'!P15, 'Raw Data'!J15, 0))</f>
        <v>1.33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1.19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1.22</v>
      </c>
      <c r="N20">
        <f>IF(AND('Raw Data'!C15&lt;'Raw Data'!E15, 'Raw Data'!O15&gt;'Raw Data'!P15), 'Raw Data'!C15, 0)</f>
        <v>1.75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1.75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1.75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3.7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1.59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2.48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1.81</v>
      </c>
      <c r="L21">
        <f>IF(AND(ISNUMBER('Raw Data'!O16), OR('Raw Data'!O16&lt;'Raw Data'!P16, 'Raw Data'!O16='Raw Data'!P16)), 'Raw Data'!M16, 0)</f>
        <v>1.26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3.7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Y21">
        <f>IF(AND('Raw Data'!D16&gt;4,'Raw Data'!O16&lt;'Raw Data'!P16),'Raw Data'!K16,IF(AND('Raw Data'!D16&gt;4,'Raw Data'!O16='Raw Data'!P16),0,IF('Raw Data'!O16='Raw Data'!P16,'Raw Data'!D16,0)))</f>
        <v>3.7</v>
      </c>
      <c r="Z21">
        <f>IF(AND('Raw Data'!D16&lt;4, 'Raw Data'!O16='Raw Data'!P16), 'Raw Data'!D16, 0)</f>
        <v>3.7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1.3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1.5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2.06</v>
      </c>
      <c r="I22">
        <f>IF('Raw Data'!O17='Raw Data'!P17, 0, IF('Raw Data'!O17&gt;'Raw Data'!P17, 'Raw Data'!J17, 0))</f>
        <v>1.1000000000000001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1.06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1.1299999999999999</v>
      </c>
      <c r="N22">
        <f>IF(AND('Raw Data'!C17&lt;'Raw Data'!E17, 'Raw Data'!O17&gt;'Raw Data'!P17), 'Raw Data'!C17, 0)</f>
        <v>1.3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1.3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1.3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3.3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1.75</v>
      </c>
      <c r="G23">
        <f>IF(AND('Raw Data'!O18&gt;0, 'Raw Data'!P18&gt;0), 'Raw Data'!H18, 0)</f>
        <v>1.62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1.3</v>
      </c>
      <c r="L23">
        <f>IF(AND(ISNUMBER('Raw Data'!O18), OR('Raw Data'!O18&lt;'Raw Data'!P18, 'Raw Data'!O18='Raw Data'!P18)), 'Raw Data'!M18, 0)</f>
        <v>1.66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3.3</v>
      </c>
      <c r="U23">
        <f>IF(ISNUMBER('Raw Data'!C18), IF(_xlfn.XLOOKUP(SMALL('Raw Data'!C18:E18, 3), B23:D23, B23:D23, 0)&gt;0, SMALL('Raw Data'!C18:E18, 3), 0), 0)</f>
        <v>3.3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Y23">
        <f>IF(AND('Raw Data'!D18&gt;4,'Raw Data'!O18&lt;'Raw Data'!P18),'Raw Data'!K18,IF(AND('Raw Data'!D18&gt;4,'Raw Data'!O18='Raw Data'!P18),0,IF('Raw Data'!O18='Raw Data'!P18,'Raw Data'!D18,0)))</f>
        <v>3.3</v>
      </c>
      <c r="Z23">
        <f>IF(AND('Raw Data'!D18&lt;4, 'Raw Data'!O18='Raw Data'!P18), 'Raw Data'!D18, 0)</f>
        <v>3.3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3.3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1.68</v>
      </c>
      <c r="G24">
        <f>IF(AND('Raw Data'!O19&gt;0, 'Raw Data'!P19&gt;0), 'Raw Data'!H19, 0)</f>
        <v>1.56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1.49</v>
      </c>
      <c r="L24">
        <f>IF(AND(ISNUMBER('Raw Data'!O19), OR('Raw Data'!O19&lt;'Raw Data'!P19, 'Raw Data'!O19='Raw Data'!P19)), 'Raw Data'!M19, 0)</f>
        <v>1.43</v>
      </c>
      <c r="M24">
        <f>IF(AND(ISNUMBER('Raw Data'!O19), OR('Raw Data'!O19&gt;'Raw Data'!P19, 'Raw Data'!O19&lt;'Raw Data'!P19)), 'Raw Data'!N19, 0)</f>
        <v>0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3.3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Y24">
        <f>IF(AND('Raw Data'!D19&gt;4,'Raw Data'!O19&lt;'Raw Data'!P19),'Raw Data'!K19,IF(AND('Raw Data'!D19&gt;4,'Raw Data'!O19='Raw Data'!P19),0,IF('Raw Data'!O19='Raw Data'!P19,'Raw Data'!D19,0)))</f>
        <v>3.3</v>
      </c>
      <c r="Z24">
        <f>IF(AND('Raw Data'!D19&lt;4, 'Raw Data'!O19='Raw Data'!P19), 'Raw Data'!D19, 0)</f>
        <v>3.3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1.2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1.57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1.71</v>
      </c>
      <c r="I25">
        <f>IF('Raw Data'!O20='Raw Data'!P20, 0, IF('Raw Data'!O20&gt;'Raw Data'!P20, 'Raw Data'!J20, 0))</f>
        <v>1.04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1.03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1.1000000000000001</v>
      </c>
      <c r="N25">
        <f>IF(AND('Raw Data'!C20&lt;'Raw Data'!E20, 'Raw Data'!O20&gt;'Raw Data'!P20), 'Raw Data'!C20, 0)</f>
        <v>1.2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1.2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1.2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3.9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1.82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1.92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2.35</v>
      </c>
      <c r="L26">
        <f>IF(AND(ISNUMBER('Raw Data'!O21), OR('Raw Data'!O21&lt;'Raw Data'!P21, 'Raw Data'!O21='Raw Data'!P21)), 'Raw Data'!M21, 0)</f>
        <v>1.1000000000000001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3.9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Y26">
        <f>IF(AND('Raw Data'!D21&gt;4,'Raw Data'!O21&lt;'Raw Data'!P21),'Raw Data'!K21,IF(AND('Raw Data'!D21&gt;4,'Raw Data'!O21='Raw Data'!P21),0,IF('Raw Data'!O21='Raw Data'!P21,'Raw Data'!D21,0)))</f>
        <v>3.9</v>
      </c>
      <c r="Z26">
        <f>IF(AND('Raw Data'!D21&lt;4, 'Raw Data'!O21='Raw Data'!P21), 'Raw Data'!D21, 0)</f>
        <v>3.9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2.2999999999999998</v>
      </c>
      <c r="E27">
        <f>IF(SUM('Raw Data'!O22:P22)&gt;2, 'Raw Data'!F22, 0)</f>
        <v>1.81</v>
      </c>
      <c r="F27">
        <f>IF(AND(ISNUMBER('Raw Data'!O22),SUM('Raw Data'!O22:P22)&lt;3),'Raw Data'!F22,)</f>
        <v>0</v>
      </c>
      <c r="G27">
        <f>IF(AND('Raw Data'!O22&gt;0, 'Raw Data'!P22&gt;0), 'Raw Data'!H22, 0)</f>
        <v>1.65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1.65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1.35</v>
      </c>
      <c r="M27">
        <f>IF(AND(ISNUMBER('Raw Data'!O22), OR('Raw Data'!O22&gt;'Raw Data'!P22, 'Raw Data'!O22&lt;'Raw Data'!P22)), 'Raw Data'!N22, 0)</f>
        <v>1.28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2.2999999999999998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2.2999999999999998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2.2999999999999998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4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1.63</v>
      </c>
      <c r="F28">
        <f>IF(AND(ISNUMBER('Raw Data'!O23),SUM('Raw Data'!O23:P23)&lt;3),'Raw Data'!F23,)</f>
        <v>0</v>
      </c>
      <c r="G28">
        <f>IF(AND('Raw Data'!O23&gt;0, 'Raw Data'!P23&gt;0), 'Raw Data'!H23, 0)</f>
        <v>1.6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3.09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1.96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1.23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4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4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4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3.1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2.04</v>
      </c>
      <c r="G29">
        <f>IF(AND('Raw Data'!O24&gt;0, 'Raw Data'!P24&gt;0), 'Raw Data'!H24, 0)</f>
        <v>1.81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1.32</v>
      </c>
      <c r="L29">
        <f>IF(AND(ISNUMBER('Raw Data'!O24), OR('Raw Data'!O24&lt;'Raw Data'!P24, 'Raw Data'!O24='Raw Data'!P24)), 'Raw Data'!M24, 0)</f>
        <v>1.57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3.1</v>
      </c>
      <c r="U29">
        <f>IF(ISNUMBER('Raw Data'!C24), IF(_xlfn.XLOOKUP(SMALL('Raw Data'!C24:E24, 3), B29:D29, B29:D29, 0)&gt;0, SMALL('Raw Data'!C24:E24, 3), 0), 0)</f>
        <v>3.1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3.1</v>
      </c>
      <c r="Y29">
        <f>IF(AND('Raw Data'!D24&gt;4,'Raw Data'!O24&lt;'Raw Data'!P24),'Raw Data'!K24,IF(AND('Raw Data'!D24&gt;4,'Raw Data'!O24='Raw Data'!P24),0,IF('Raw Data'!O24='Raw Data'!P24,'Raw Data'!D24,0)))</f>
        <v>3.1</v>
      </c>
      <c r="Z29">
        <f>IF(AND('Raw Data'!D24&lt;4, 'Raw Data'!O24='Raw Data'!P24), 'Raw Data'!D24, 0)</f>
        <v>3.1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2.25</v>
      </c>
      <c r="E30">
        <f>IF(SUM('Raw Data'!O25:P25)&gt;2, 'Raw Data'!F25, 0)</f>
        <v>1.92</v>
      </c>
      <c r="F30">
        <f>IF(AND(ISNUMBER('Raw Data'!O25),SUM('Raw Data'!O25:P25)&lt;3),'Raw Data'!F25,)</f>
        <v>0</v>
      </c>
      <c r="G30">
        <f>IF(AND('Raw Data'!O25&gt;0, 'Raw Data'!P25&gt;0), 'Raw Data'!H25, 0)</f>
        <v>1.73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1.59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1.32</v>
      </c>
      <c r="M30">
        <f>IF(AND(ISNUMBER('Raw Data'!O25), OR('Raw Data'!O25&gt;'Raw Data'!P25, 'Raw Data'!O25&lt;'Raw Data'!P25)), 'Raw Data'!N25, 0)</f>
        <v>1.31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2.25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2.25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2.25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3.5</v>
      </c>
      <c r="D31">
        <f>IF('Raw Data'!O26&lt;'Raw Data'!P26, 'Raw Data'!E26, 0)</f>
        <v>0</v>
      </c>
      <c r="E31">
        <f>IF(SUM('Raw Data'!O26:P26)&gt;2, 'Raw Data'!F26, 0)</f>
        <v>1.58</v>
      </c>
      <c r="F31">
        <f>IF(AND(ISNUMBER('Raw Data'!O26),SUM('Raw Data'!O26:P26)&lt;3),'Raw Data'!F26,)</f>
        <v>0</v>
      </c>
      <c r="G31">
        <f>IF(AND('Raw Data'!O26&gt;0, 'Raw Data'!P26&gt;0), 'Raw Data'!H26, 0)</f>
        <v>1.51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1.6</v>
      </c>
      <c r="L31">
        <f>IF(AND(ISNUMBER('Raw Data'!O26), OR('Raw Data'!O26&lt;'Raw Data'!P26, 'Raw Data'!O26='Raw Data'!P26)), 'Raw Data'!M26, 0)</f>
        <v>1.35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3.5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3.5</v>
      </c>
      <c r="Y31">
        <f>IF(AND('Raw Data'!D26&gt;4,'Raw Data'!O26&lt;'Raw Data'!P26),'Raw Data'!K26,IF(AND('Raw Data'!D26&gt;4,'Raw Data'!O26='Raw Data'!P26),0,IF('Raw Data'!O26='Raw Data'!P26,'Raw Data'!D26,0)))</f>
        <v>3.5</v>
      </c>
      <c r="Z31">
        <f>IF(AND('Raw Data'!D26&lt;4, 'Raw Data'!O26='Raw Data'!P26), 'Raw Data'!D26, 0)</f>
        <v>3.5</v>
      </c>
      <c r="AA31">
        <f t="shared" si="8"/>
        <v>0</v>
      </c>
      <c r="AB31">
        <f t="shared" si="9"/>
        <v>5.53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1.3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1.55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1.96</v>
      </c>
      <c r="I32">
        <f>IF('Raw Data'!O27='Raw Data'!P27, 0, IF('Raw Data'!O27&gt;'Raw Data'!P27, 'Raw Data'!J27, 0))</f>
        <v>1.1000000000000001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1.06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1.1299999999999999</v>
      </c>
      <c r="N32">
        <f>IF(AND('Raw Data'!C27&lt;'Raw Data'!E27, 'Raw Data'!O27&gt;'Raw Data'!P27), 'Raw Data'!C27, 0)</f>
        <v>1.3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1.3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1.3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1.1000000000000001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1.75</v>
      </c>
      <c r="E33">
        <f>IF(SUM('Raw Data'!O28:P28)&gt;2, 'Raw Data'!F28, 0)</f>
        <v>0</v>
      </c>
      <c r="F33">
        <f>IF(AND(ISNUMBER('Raw Data'!O28),SUM('Raw Data'!O28:P28)&lt;3),'Raw Data'!F28,)</f>
        <v>1.6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2.36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1.31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1.18</v>
      </c>
      <c r="M33">
        <f>IF(AND(ISNUMBER('Raw Data'!O28), OR('Raw Data'!O28&gt;'Raw Data'!P28, 'Raw Data'!O28&lt;'Raw Data'!P28)), 'Raw Data'!N28, 0)</f>
        <v>1.22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1.75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1.75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1.75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2.8000000000000003</v>
      </c>
    </row>
    <row r="34" spans="1:29" x14ac:dyDescent="0.3">
      <c r="A34">
        <f>'Raw Data'!Q29</f>
        <v>3</v>
      </c>
      <c r="B34">
        <f>IF('Raw Data'!O29&gt;'Raw Data'!P29, 'Raw Data'!C29, 0)</f>
        <v>2.4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1.94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2.08</v>
      </c>
      <c r="I34">
        <f>IF('Raw Data'!O29='Raw Data'!P29, 0, IF('Raw Data'!O29&gt;'Raw Data'!P29, 'Raw Data'!J29, 0))</f>
        <v>1.68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1.35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1.32</v>
      </c>
      <c r="N34">
        <f>IF(AND('Raw Data'!C29&lt;'Raw Data'!E29, 'Raw Data'!O29&gt;'Raw Data'!P29), 'Raw Data'!C29, 0)</f>
        <v>2.4</v>
      </c>
      <c r="O34" t="b">
        <f>'Raw Data'!C29&lt;'Raw Data'!E29</f>
        <v>1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2.4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2.4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3.5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1.65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2.4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1.7</v>
      </c>
      <c r="L35">
        <f>IF(AND(ISNUMBER('Raw Data'!O30), OR('Raw Data'!O30&lt;'Raw Data'!P30, 'Raw Data'!O30='Raw Data'!P30)), 'Raw Data'!M30, 0)</f>
        <v>1.29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3.5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3.5</v>
      </c>
      <c r="Y35">
        <f>IF(AND('Raw Data'!D30&gt;4,'Raw Data'!O30&lt;'Raw Data'!P30),'Raw Data'!K30,IF(AND('Raw Data'!D30&gt;4,'Raw Data'!O30='Raw Data'!P30),0,IF('Raw Data'!O30='Raw Data'!P30,'Raw Data'!D30,0)))</f>
        <v>3.5</v>
      </c>
      <c r="Z35">
        <f>IF(AND('Raw Data'!D30&lt;4, 'Raw Data'!O30='Raw Data'!P30), 'Raw Data'!D30, 0)</f>
        <v>3.5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3.4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1.79</v>
      </c>
      <c r="G36">
        <f>IF(AND('Raw Data'!O31&gt;0, 'Raw Data'!P31&gt;0), 'Raw Data'!H31, 0)</f>
        <v>1.64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1.37</v>
      </c>
      <c r="L36">
        <f>IF(AND(ISNUMBER('Raw Data'!O31), OR('Raw Data'!O31&lt;'Raw Data'!P31, 'Raw Data'!O31='Raw Data'!P31)), 'Raw Data'!M31, 0)</f>
        <v>1.57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1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3.4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3.4</v>
      </c>
      <c r="Y36">
        <f>IF(AND('Raw Data'!D31&gt;4,'Raw Data'!O31&lt;'Raw Data'!P31),'Raw Data'!K31,IF(AND('Raw Data'!D31&gt;4,'Raw Data'!O31='Raw Data'!P31),0,IF('Raw Data'!O31='Raw Data'!P31,'Raw Data'!D31,0)))</f>
        <v>3.4</v>
      </c>
      <c r="Z36">
        <f>IF(AND('Raw Data'!D31&lt;4, 'Raw Data'!O31='Raw Data'!P31), 'Raw Data'!D31, 0)</f>
        <v>3.4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4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1.48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2.41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2.25</v>
      </c>
      <c r="L37">
        <f>IF(AND(ISNUMBER('Raw Data'!O32), OR('Raw Data'!O32&lt;'Raw Data'!P32, 'Raw Data'!O32='Raw Data'!P32)), 'Raw Data'!M32, 0)</f>
        <v>1.1399999999999999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4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4</v>
      </c>
      <c r="Y37">
        <f>IF(AND('Raw Data'!D32&gt;4,'Raw Data'!O32&lt;'Raw Data'!P32),'Raw Data'!K32,IF(AND('Raw Data'!D32&gt;4,'Raw Data'!O32='Raw Data'!P32),0,IF('Raw Data'!O32='Raw Data'!P32,'Raw Data'!D32,0)))</f>
        <v>4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1.22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1.47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1.89</v>
      </c>
      <c r="I38">
        <f>IF('Raw Data'!O33='Raw Data'!P33, 0, IF('Raw Data'!O33&gt;'Raw Data'!P33, 'Raw Data'!J33, 0))</f>
        <v>1.05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1.03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1.1000000000000001</v>
      </c>
      <c r="N38">
        <f>IF(AND('Raw Data'!C33&lt;'Raw Data'!E33, 'Raw Data'!O33&gt;'Raw Data'!P33), 'Raw Data'!C33, 0)</f>
        <v>1.22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1.22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1.22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1.05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1.1100000000000001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1.28</v>
      </c>
      <c r="F39">
        <f>IF(AND(ISNUMBER('Raw Data'!O34),SUM('Raw Data'!O34:P34)&lt;3),'Raw Data'!F34,)</f>
        <v>0</v>
      </c>
      <c r="G39">
        <f>IF(AND('Raw Data'!O34&gt;0, 'Raw Data'!P34&gt;0), 'Raw Data'!H34, 0)</f>
        <v>1.9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1.02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1.01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1.05</v>
      </c>
      <c r="N39">
        <f>IF(AND('Raw Data'!C34&lt;'Raw Data'!E34, 'Raw Data'!O34&gt;'Raw Data'!P34), 'Raw Data'!C34, 0)</f>
        <v>1.1100000000000001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1.1100000000000001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1.1100000000000001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1.02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0</v>
      </c>
      <c r="C40">
        <f>IF(AND(ISNUMBER('Raw Data'!O35), 'Raw Data'!O35='Raw Data'!P35), 'Raw Data'!D35, 0)</f>
        <v>3.6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1.81</v>
      </c>
      <c r="G40">
        <f>IF(AND('Raw Data'!O35&gt;0, 'Raw Data'!P35&gt;0), 'Raw Data'!H35, 0)</f>
        <v>1.72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1.93</v>
      </c>
      <c r="L40">
        <f>IF(AND(ISNUMBER('Raw Data'!O35), OR('Raw Data'!O35&lt;'Raw Data'!P35, 'Raw Data'!O35='Raw Data'!P35)), 'Raw Data'!M35, 0)</f>
        <v>1.19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3.6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3.6</v>
      </c>
      <c r="Y40">
        <f>IF(AND('Raw Data'!D35&gt;4,'Raw Data'!O35&lt;'Raw Data'!P35),'Raw Data'!K35,IF(AND('Raw Data'!D35&gt;4,'Raw Data'!O35='Raw Data'!P35),0,IF('Raw Data'!O35='Raw Data'!P35,'Raw Data'!D35,0)))</f>
        <v>3.6</v>
      </c>
      <c r="Z40">
        <f>IF(AND('Raw Data'!D35&lt;4, 'Raw Data'!O35='Raw Data'!P35), 'Raw Data'!D35, 0)</f>
        <v>3.6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2.62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1.77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2.27</v>
      </c>
      <c r="I41">
        <f>IF('Raw Data'!O36='Raw Data'!P36, 0, IF('Raw Data'!O36&gt;'Raw Data'!P36, 'Raw Data'!J36, 0))</f>
        <v>1.9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1.47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1.29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2.62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2.62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2.62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4.6374000000000004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0</v>
      </c>
      <c r="C42">
        <f>IF(AND(ISNUMBER('Raw Data'!O37), 'Raw Data'!O37='Raw Data'!P37), 'Raw Data'!D37, 0)</f>
        <v>3.3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1.73</v>
      </c>
      <c r="G42">
        <f>IF(AND('Raw Data'!O37&gt;0, 'Raw Data'!P37&gt;0), 'Raw Data'!H37, 0)</f>
        <v>1.59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1.45</v>
      </c>
      <c r="L42">
        <f>IF(AND(ISNUMBER('Raw Data'!O37), OR('Raw Data'!O37&lt;'Raw Data'!P37, 'Raw Data'!O37='Raw Data'!P37)), 'Raw Data'!M37, 0)</f>
        <v>1.45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3.3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Y42">
        <f>IF(AND('Raw Data'!D37&gt;4,'Raw Data'!O37&lt;'Raw Data'!P37),'Raw Data'!K37,IF(AND('Raw Data'!D37&gt;4,'Raw Data'!O37='Raw Data'!P37),0,IF('Raw Data'!O37='Raw Data'!P37,'Raw Data'!D37,0)))</f>
        <v>3.3</v>
      </c>
      <c r="Z42">
        <f>IF(AND('Raw Data'!D37&lt;4, 'Raw Data'!O37='Raw Data'!P37), 'Raw Data'!D37, 0)</f>
        <v>3.3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1.22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1.57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1.75</v>
      </c>
      <c r="I43">
        <f>IF('Raw Data'!O38='Raw Data'!P38, 0, IF('Raw Data'!O38&gt;'Raw Data'!P38, 'Raw Data'!J38, 0))</f>
        <v>1.05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1.03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1.1000000000000001</v>
      </c>
      <c r="N43">
        <f>IF(AND('Raw Data'!C38&lt;'Raw Data'!E38, 'Raw Data'!O38&gt;'Raw Data'!P38), 'Raw Data'!C38, 0)</f>
        <v>1.22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1.22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1.22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1.05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0</v>
      </c>
      <c r="C44">
        <f>IF(AND(ISNUMBER('Raw Data'!O39), 'Raw Data'!O39='Raw Data'!P39), 'Raw Data'!D39, 0)</f>
        <v>6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1.4</v>
      </c>
      <c r="G44">
        <f>IF(AND('Raw Data'!O39&gt;0, 'Raw Data'!P39&gt;0), 'Raw Data'!H39, 0)</f>
        <v>1.79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1.03</v>
      </c>
      <c r="L44">
        <f>IF(AND(ISNUMBER('Raw Data'!O39), OR('Raw Data'!O39&lt;'Raw Data'!P39, 'Raw Data'!O39='Raw Data'!P39)), 'Raw Data'!M39, 0)</f>
        <v>3.94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1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6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0</v>
      </c>
      <c r="C45">
        <f>IF(AND(ISNUMBER('Raw Data'!O40), 'Raw Data'!O40='Raw Data'!P40), 'Raw Data'!D40, 0)</f>
        <v>3.5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1.76</v>
      </c>
      <c r="G45">
        <f>IF(AND('Raw Data'!O40&gt;0, 'Raw Data'!P40&gt;0), 'Raw Data'!H40, 0)</f>
        <v>1.69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1.19</v>
      </c>
      <c r="L45">
        <f>IF(AND(ISNUMBER('Raw Data'!O40), OR('Raw Data'!O40&lt;'Raw Data'!P40, 'Raw Data'!O40='Raw Data'!P40)), 'Raw Data'!M40, 0)</f>
        <v>1.91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1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3.5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3.5</v>
      </c>
      <c r="Y45">
        <f>IF(AND('Raw Data'!D40&gt;4,'Raw Data'!O40&lt;'Raw Data'!P40),'Raw Data'!K40,IF(AND('Raw Data'!D40&gt;4,'Raw Data'!O40='Raw Data'!P40),0,IF('Raw Data'!O40='Raw Data'!P40,'Raw Data'!D40,0)))</f>
        <v>3.5</v>
      </c>
      <c r="Z45">
        <f>IF(AND('Raw Data'!D40&lt;4, 'Raw Data'!O40='Raw Data'!P40), 'Raw Data'!D40, 0)</f>
        <v>3.5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4</v>
      </c>
      <c r="B46">
        <f>IF('Raw Data'!O41&gt;'Raw Data'!P41, 'Raw Data'!C41, 0)</f>
        <v>0</v>
      </c>
      <c r="C46">
        <f>IF(AND(ISNUMBER('Raw Data'!O41), 'Raw Data'!O41='Raw Data'!P41), 'Raw Data'!D41, 0)</f>
        <v>3.8</v>
      </c>
      <c r="D46">
        <f>IF('Raw Data'!O41&lt;'Raw Data'!P41, 'Raw Data'!E41, 0)</f>
        <v>0</v>
      </c>
      <c r="E46">
        <f>IF(SUM('Raw Data'!O41:P41)&gt;2, 'Raw Data'!F41, 0)</f>
        <v>1.65</v>
      </c>
      <c r="F46">
        <f>IF(AND(ISNUMBER('Raw Data'!O41),SUM('Raw Data'!O41:P41)&lt;3),'Raw Data'!F41,)</f>
        <v>0</v>
      </c>
      <c r="G46">
        <f>IF(AND('Raw Data'!O41&gt;0, 'Raw Data'!P41&gt;0), 'Raw Data'!H41, 0)</f>
        <v>1.67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1.1399999999999999</v>
      </c>
      <c r="L46">
        <f>IF(AND(ISNUMBER('Raw Data'!O41), OR('Raw Data'!O41&lt;'Raw Data'!P41, 'Raw Data'!O41='Raw Data'!P41)), 'Raw Data'!M41, 0)</f>
        <v>2.13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1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3.8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3.8</v>
      </c>
      <c r="Y46">
        <f>IF(AND('Raw Data'!D41&gt;4,'Raw Data'!O41&lt;'Raw Data'!P41),'Raw Data'!K41,IF(AND('Raw Data'!D41&gt;4,'Raw Data'!O41='Raw Data'!P41),0,IF('Raw Data'!O41='Raw Data'!P41,'Raw Data'!D41,0)))</f>
        <v>3.8</v>
      </c>
      <c r="Z46">
        <f>IF(AND('Raw Data'!D41&lt;4, 'Raw Data'!O41='Raw Data'!P41), 'Raw Data'!D41, 0)</f>
        <v>3.8</v>
      </c>
      <c r="AA46">
        <f t="shared" si="8"/>
        <v>0</v>
      </c>
      <c r="AB46">
        <f t="shared" si="9"/>
        <v>6.27</v>
      </c>
      <c r="AC46">
        <f t="shared" si="10"/>
        <v>0</v>
      </c>
    </row>
    <row r="47" spans="1:29" x14ac:dyDescent="0.3">
      <c r="A47">
        <f>'Raw Data'!Q42</f>
        <v>5</v>
      </c>
      <c r="B47">
        <f>IF('Raw Data'!O42&gt;'Raw Data'!P42, 'Raw Data'!C42, 0)</f>
        <v>0</v>
      </c>
      <c r="C47">
        <f>IF(AND(ISNUMBER('Raw Data'!O42), 'Raw Data'!O42='Raw Data'!P42), 'Raw Data'!D42, 0)</f>
        <v>3.1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2.13</v>
      </c>
      <c r="G47">
        <f>IF(AND('Raw Data'!O42&gt;0, 'Raw Data'!P42&gt;0), 'Raw Data'!H42, 0)</f>
        <v>1.87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1.53</v>
      </c>
      <c r="L47">
        <f>IF(AND(ISNUMBER('Raw Data'!O42), OR('Raw Data'!O42&lt;'Raw Data'!P42, 'Raw Data'!O42='Raw Data'!P42)), 'Raw Data'!M42, 0)</f>
        <v>1.34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3.1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3.1</v>
      </c>
      <c r="Y47">
        <f>IF(AND('Raw Data'!D42&gt;4,'Raw Data'!O42&lt;'Raw Data'!P42),'Raw Data'!K42,IF(AND('Raw Data'!D42&gt;4,'Raw Data'!O42='Raw Data'!P42),0,IF('Raw Data'!O42='Raw Data'!P42,'Raw Data'!D42,0)))</f>
        <v>3.1</v>
      </c>
      <c r="Z47">
        <f>IF(AND('Raw Data'!D42&lt;4, 'Raw Data'!O42='Raw Data'!P42), 'Raw Data'!D42, 0)</f>
        <v>3.1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5</v>
      </c>
      <c r="B48">
        <f>IF('Raw Data'!O43&gt;'Raw Data'!P43, 'Raw Data'!C43, 0)</f>
        <v>2.7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1.76</v>
      </c>
      <c r="F48">
        <f>IF(AND(ISNUMBER('Raw Data'!O43),SUM('Raw Data'!O43:P43)&lt;3),'Raw Data'!F43,)</f>
        <v>0</v>
      </c>
      <c r="G48">
        <f>IF(AND('Raw Data'!O43&gt;0, 'Raw Data'!P43&gt;0), 'Raw Data'!H43, 0)</f>
        <v>1.63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1.93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1.47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1.31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2.7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2.7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2.7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5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2.2999999999999998</v>
      </c>
      <c r="E49">
        <f>IF(SUM('Raw Data'!O44:P44)&gt;2, 'Raw Data'!F44, 0)</f>
        <v>1.67</v>
      </c>
      <c r="F49">
        <f>IF(AND(ISNUMBER('Raw Data'!O44),SUM('Raw Data'!O44:P44)&lt;3),'Raw Data'!F44,)</f>
        <v>0</v>
      </c>
      <c r="G49">
        <f>IF(AND('Raw Data'!O44&gt;0, 'Raw Data'!P44&gt;0), 'Raw Data'!H44, 0)</f>
        <v>1.57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1.69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1.37</v>
      </c>
      <c r="M49">
        <f>IF(AND(ISNUMBER('Raw Data'!O44), OR('Raw Data'!O44&gt;'Raw Data'!P44, 'Raw Data'!O44&lt;'Raw Data'!P44)), 'Raw Data'!N44, 0)</f>
        <v>1.27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2.2999999999999998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2.2999999999999998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2.2999999999999998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5</v>
      </c>
      <c r="B50">
        <f>IF('Raw Data'!O45&gt;'Raw Data'!P45, 'Raw Data'!C45, 0)</f>
        <v>0</v>
      </c>
      <c r="C50">
        <f>IF(AND(ISNUMBER('Raw Data'!O45), 'Raw Data'!O45='Raw Data'!P45), 'Raw Data'!D45, 0)</f>
        <v>3.5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1.64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2.44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1.62</v>
      </c>
      <c r="L50">
        <f>IF(AND(ISNUMBER('Raw Data'!O45), OR('Raw Data'!O45&lt;'Raw Data'!P45, 'Raw Data'!O45='Raw Data'!P45)), 'Raw Data'!M45, 0)</f>
        <v>1.35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3.5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3.5</v>
      </c>
      <c r="Y50">
        <f>IF(AND('Raw Data'!D45&gt;4,'Raw Data'!O45&lt;'Raw Data'!P45),'Raw Data'!K45,IF(AND('Raw Data'!D45&gt;4,'Raw Data'!O45='Raw Data'!P45),0,IF('Raw Data'!O45='Raw Data'!P45,'Raw Data'!D45,0)))</f>
        <v>3.5</v>
      </c>
      <c r="Z50">
        <f>IF(AND('Raw Data'!D45&lt;4, 'Raw Data'!O45='Raw Data'!P45), 'Raw Data'!D45, 0)</f>
        <v>3.5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5</v>
      </c>
      <c r="B51">
        <f>IF('Raw Data'!O46&gt;'Raw Data'!P46, 'Raw Data'!C46, 0)</f>
        <v>0</v>
      </c>
      <c r="C51">
        <f>IF(AND(ISNUMBER('Raw Data'!O46), 'Raw Data'!O46='Raw Data'!P46), 'Raw Data'!D46, 0)</f>
        <v>3.1</v>
      </c>
      <c r="D51">
        <f>IF('Raw Data'!O46&lt;'Raw Data'!P46, 'Raw Data'!E46, 0)</f>
        <v>0</v>
      </c>
      <c r="E51">
        <f>IF(SUM('Raw Data'!O46:P46)&gt;2, 'Raw Data'!F46, 0)</f>
        <v>1.79</v>
      </c>
      <c r="F51">
        <f>IF(AND(ISNUMBER('Raw Data'!O46),SUM('Raw Data'!O46:P46)&lt;3),'Raw Data'!F46,)</f>
        <v>0</v>
      </c>
      <c r="G51">
        <f>IF(AND('Raw Data'!O46&gt;0, 'Raw Data'!P46&gt;0), 'Raw Data'!H46, 0)</f>
        <v>1.64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1.52</v>
      </c>
      <c r="L51">
        <f>IF(AND(ISNUMBER('Raw Data'!O46), OR('Raw Data'!O46&lt;'Raw Data'!P46, 'Raw Data'!O46='Raw Data'!P46)), 'Raw Data'!M46, 0)</f>
        <v>1.36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3.1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3.1</v>
      </c>
      <c r="Y51">
        <f>IF(AND('Raw Data'!D46&gt;4,'Raw Data'!O46&lt;'Raw Data'!P46),'Raw Data'!K46,IF(AND('Raw Data'!D46&gt;4,'Raw Data'!O46='Raw Data'!P46),0,IF('Raw Data'!O46='Raw Data'!P46,'Raw Data'!D46,0)))</f>
        <v>3.1</v>
      </c>
      <c r="Z51">
        <f>IF(AND('Raw Data'!D46&lt;4, 'Raw Data'!O46='Raw Data'!P46), 'Raw Data'!D46, 0)</f>
        <v>3.1</v>
      </c>
      <c r="AA51">
        <f t="shared" si="8"/>
        <v>0</v>
      </c>
      <c r="AB51">
        <f t="shared" si="9"/>
        <v>5.5490000000000004</v>
      </c>
      <c r="AC51">
        <f t="shared" si="10"/>
        <v>0</v>
      </c>
    </row>
    <row r="52" spans="1:29" x14ac:dyDescent="0.3">
      <c r="A52">
        <f>'Raw Data'!Q47</f>
        <v>5</v>
      </c>
      <c r="B52">
        <f>IF('Raw Data'!O47&gt;'Raw Data'!P47, 'Raw Data'!C47, 0)</f>
        <v>2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1.85</v>
      </c>
      <c r="F52">
        <f>IF(AND(ISNUMBER('Raw Data'!O47),SUM('Raw Data'!O47:P47)&lt;3),'Raw Data'!F47,)</f>
        <v>0</v>
      </c>
      <c r="G52">
        <f>IF(AND('Raw Data'!O47&gt;0, 'Raw Data'!P47&gt;0), 'Raw Data'!H47, 0)</f>
        <v>1.73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1.45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1.26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1.27</v>
      </c>
      <c r="N52">
        <f>IF(AND('Raw Data'!C47&lt;'Raw Data'!E47, 'Raw Data'!O47&gt;'Raw Data'!P47), 'Raw Data'!C47, 0)</f>
        <v>2</v>
      </c>
      <c r="O52" t="b">
        <f>'Raw Data'!C47&lt;'Raw Data'!E47</f>
        <v>1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2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2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5</v>
      </c>
      <c r="B53">
        <f>IF('Raw Data'!O48&gt;'Raw Data'!P48, 'Raw Data'!C48, 0)</f>
        <v>4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1.76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2.17</v>
      </c>
      <c r="I53">
        <f>IF('Raw Data'!O48='Raw Data'!P48, 0, IF('Raw Data'!O48&gt;'Raw Data'!P48, 'Raw Data'!J48, 0))</f>
        <v>2.97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1.88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1.25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4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4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4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5</v>
      </c>
      <c r="B54">
        <f>IF('Raw Data'!O49&gt;'Raw Data'!P49, 'Raw Data'!C49, 0)</f>
        <v>0</v>
      </c>
      <c r="C54">
        <f>IF(AND(ISNUMBER('Raw Data'!O49), 'Raw Data'!O49='Raw Data'!P49), 'Raw Data'!D49, 0)</f>
        <v>3.3</v>
      </c>
      <c r="D54">
        <f>IF('Raw Data'!O49&lt;'Raw Data'!P49, 'Raw Data'!E49, 0)</f>
        <v>0</v>
      </c>
      <c r="E54">
        <f>IF(SUM('Raw Data'!O49:P49)&gt;2, 'Raw Data'!F49, 0)</f>
        <v>1.86</v>
      </c>
      <c r="F54">
        <f>IF(AND(ISNUMBER('Raw Data'!O49),SUM('Raw Data'!O49:P49)&lt;3),'Raw Data'!F49,)</f>
        <v>0</v>
      </c>
      <c r="G54">
        <f>IF(AND('Raw Data'!O49&gt;0, 'Raw Data'!P49&gt;0), 'Raw Data'!H49, 0)</f>
        <v>1.7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1.33</v>
      </c>
      <c r="L54">
        <f>IF(AND(ISNUMBER('Raw Data'!O49), OR('Raw Data'!O49&lt;'Raw Data'!P49, 'Raw Data'!O49='Raw Data'!P49)), 'Raw Data'!M49, 0)</f>
        <v>1.59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1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3.3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3.3</v>
      </c>
      <c r="Y54">
        <f>IF(AND('Raw Data'!D49&gt;4,'Raw Data'!O49&lt;'Raw Data'!P49),'Raw Data'!K49,IF(AND('Raw Data'!D49&gt;4,'Raw Data'!O49='Raw Data'!P49),0,IF('Raw Data'!O49='Raw Data'!P49,'Raw Data'!D49,0)))</f>
        <v>3.3</v>
      </c>
      <c r="Z54">
        <f>IF(AND('Raw Data'!D49&lt;4, 'Raw Data'!O49='Raw Data'!P49), 'Raw Data'!D49, 0)</f>
        <v>3.3</v>
      </c>
      <c r="AA54">
        <f t="shared" si="8"/>
        <v>0</v>
      </c>
      <c r="AB54">
        <f t="shared" si="9"/>
        <v>6.1379999999999999</v>
      </c>
      <c r="AC54">
        <f t="shared" si="10"/>
        <v>0</v>
      </c>
    </row>
    <row r="55" spans="1:29" x14ac:dyDescent="0.3">
      <c r="A55">
        <f>'Raw Data'!Q50</f>
        <v>5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1.55</v>
      </c>
      <c r="E55">
        <f>IF(SUM('Raw Data'!O50:P50)&gt;2, 'Raw Data'!F50, 0)</f>
        <v>0</v>
      </c>
      <c r="F55">
        <f>IF(AND(ISNUMBER('Raw Data'!O50),SUM('Raw Data'!O50:P50)&lt;3),'Raw Data'!F50,)</f>
        <v>1.65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2.12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1.2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1.1200000000000001</v>
      </c>
      <c r="M55">
        <f>IF(AND(ISNUMBER('Raw Data'!O50), OR('Raw Data'!O50&gt;'Raw Data'!P50, 'Raw Data'!O50&lt;'Raw Data'!P50)), 'Raw Data'!N50, 0)</f>
        <v>1.2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1.55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1.55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1.55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2.5575000000000001</v>
      </c>
    </row>
    <row r="56" spans="1:29" x14ac:dyDescent="0.3">
      <c r="A56">
        <f>'Raw Data'!Q51</f>
        <v>5</v>
      </c>
      <c r="B56">
        <f>IF('Raw Data'!O51&gt;'Raw Data'!P51, 'Raw Data'!C51, 0)</f>
        <v>1.66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1.74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2.08</v>
      </c>
      <c r="I56">
        <f>IF('Raw Data'!O51='Raw Data'!P51, 0, IF('Raw Data'!O51&gt;'Raw Data'!P51, 'Raw Data'!J51, 0))</f>
        <v>1.28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1.1499999999999999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1.22</v>
      </c>
      <c r="N56">
        <f>IF(AND('Raw Data'!C51&lt;'Raw Data'!E51, 'Raw Data'!O51&gt;'Raw Data'!P51), 'Raw Data'!C51, 0)</f>
        <v>1.66</v>
      </c>
      <c r="O56" t="b">
        <f>'Raw Data'!C51&lt;'Raw Data'!E51</f>
        <v>1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1.66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1.66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6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1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3</v>
      </c>
      <c r="Z57">
        <f>IF(AND('Raw Data'!D52&lt;4, 'Raw Data'!O52='Raw Data'!P52), 'Raw Data'!D52, 0)</f>
        <v>3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6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1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3.3</v>
      </c>
      <c r="Z58">
        <f>IF(AND('Raw Data'!D53&lt;4, 'Raw Data'!O53='Raw Data'!P53), 'Raw Data'!D53, 0)</f>
        <v>3.3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6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3.1</v>
      </c>
      <c r="Z59">
        <f>IF(AND('Raw Data'!D54&lt;4, 'Raw Data'!O54='Raw Data'!P54), 'Raw Data'!D54, 0)</f>
        <v>3.1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6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1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3.6</v>
      </c>
      <c r="Z60">
        <f>IF(AND('Raw Data'!D55&lt;4, 'Raw Data'!O55='Raw Data'!P55), 'Raw Data'!D55, 0)</f>
        <v>3.6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6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3.6</v>
      </c>
      <c r="Z61">
        <f>IF(AND('Raw Data'!D56&lt;4, 'Raw Data'!O56='Raw Data'!P56), 'Raw Data'!D56, 0)</f>
        <v>3.6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6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1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3.6</v>
      </c>
      <c r="Z62">
        <f>IF(AND('Raw Data'!D57&lt;4, 'Raw Data'!O57='Raw Data'!P57), 'Raw Data'!D57, 0)</f>
        <v>3.6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6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3.8</v>
      </c>
      <c r="Z63">
        <f>IF(AND('Raw Data'!D58&lt;4, 'Raw Data'!O58='Raw Data'!P58), 'Raw Data'!D58, 0)</f>
        <v>3.8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6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3.5</v>
      </c>
      <c r="Z64">
        <f>IF(AND('Raw Data'!D59&lt;4, 'Raw Data'!O59='Raw Data'!P59), 'Raw Data'!D59, 0)</f>
        <v>3.5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6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1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3.3</v>
      </c>
      <c r="Z65">
        <f>IF(AND('Raw Data'!D60&lt;4, 'Raw Data'!O60='Raw Data'!P60), 'Raw Data'!D60, 0)</f>
        <v>3.3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6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1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3.3</v>
      </c>
      <c r="Z66">
        <f>IF(AND('Raw Data'!D61&lt;4, 'Raw Data'!O61='Raw Data'!P61), 'Raw Data'!D61, 0)</f>
        <v>3.3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 t="s"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2022-10-21T03:15:54Z</dcterms:modified>
</cp:coreProperties>
</file>