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9" documentId="11_9B71702E3EBED7B251D95319BBF3C960B7C419AC" xr6:coauthVersionLast="46" xr6:coauthVersionMax="46" xr10:uidLastSave="{B12AB0FA-CFB0-45B0-9E06-C42CA617A6E4}"/>
  <bookViews>
    <workbookView xWindow="-23148" yWindow="-4356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AB535" i="3" s="1"/>
  <c r="B535" i="3"/>
  <c r="A535" i="3"/>
  <c r="AC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AB534" i="3" s="1"/>
  <c r="B534" i="3"/>
  <c r="A534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AB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AC531" i="3" s="1"/>
  <c r="C531" i="3"/>
  <c r="B531" i="3"/>
  <c r="A531" i="3"/>
  <c r="AC530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AB530" i="3" s="1"/>
  <c r="D530" i="3"/>
  <c r="C530" i="3"/>
  <c r="B530" i="3"/>
  <c r="A530" i="3"/>
  <c r="AB529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A529" i="3" s="1"/>
  <c r="E529" i="3"/>
  <c r="D529" i="3"/>
  <c r="C529" i="3"/>
  <c r="B529" i="3"/>
  <c r="A529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AB527" i="3" s="1"/>
  <c r="B527" i="3"/>
  <c r="A527" i="3"/>
  <c r="AC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AB526" i="3" s="1"/>
  <c r="B526" i="3"/>
  <c r="A526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C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AB524" i="3" s="1"/>
  <c r="B524" i="3"/>
  <c r="A524" i="3"/>
  <c r="AB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AC523" i="3" s="1"/>
  <c r="C523" i="3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AB522" i="3" s="1"/>
  <c r="D522" i="3"/>
  <c r="AC522" i="3" s="1"/>
  <c r="C522" i="3"/>
  <c r="B522" i="3"/>
  <c r="A522" i="3"/>
  <c r="AB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A521" i="3" s="1"/>
  <c r="E521" i="3"/>
  <c r="D521" i="3"/>
  <c r="C521" i="3"/>
  <c r="B521" i="3"/>
  <c r="A521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AB519" i="3" s="1"/>
  <c r="B519" i="3"/>
  <c r="A519" i="3"/>
  <c r="AC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AB518" i="3" s="1"/>
  <c r="B518" i="3"/>
  <c r="A518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AC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AB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AC515" i="3" s="1"/>
  <c r="C515" i="3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AB514" i="3" s="1"/>
  <c r="D514" i="3"/>
  <c r="AC514" i="3" s="1"/>
  <c r="C514" i="3"/>
  <c r="B514" i="3"/>
  <c r="A514" i="3"/>
  <c r="AB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A513" i="3" s="1"/>
  <c r="E513" i="3"/>
  <c r="D513" i="3"/>
  <c r="C513" i="3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AB511" i="3" s="1"/>
  <c r="B511" i="3"/>
  <c r="A511" i="3"/>
  <c r="AC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AB510" i="3" s="1"/>
  <c r="B510" i="3"/>
  <c r="A510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C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AB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AC507" i="3" s="1"/>
  <c r="C507" i="3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AB506" i="3" s="1"/>
  <c r="D506" i="3"/>
  <c r="AC506" i="3" s="1"/>
  <c r="C506" i="3"/>
  <c r="B506" i="3"/>
  <c r="A506" i="3"/>
  <c r="AB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A505" i="3" s="1"/>
  <c r="E505" i="3"/>
  <c r="D505" i="3"/>
  <c r="C505" i="3"/>
  <c r="B505" i="3"/>
  <c r="A505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AB504" i="3" s="1"/>
  <c r="B504" i="3"/>
  <c r="A504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AB503" i="3" s="1"/>
  <c r="B503" i="3"/>
  <c r="A503" i="3"/>
  <c r="AC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AB502" i="3" s="1"/>
  <c r="B502" i="3"/>
  <c r="A502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C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AB500" i="3" s="1"/>
  <c r="B500" i="3"/>
  <c r="A500" i="3"/>
  <c r="AB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AC499" i="3" s="1"/>
  <c r="C499" i="3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AB498" i="3" s="1"/>
  <c r="D498" i="3"/>
  <c r="AC498" i="3" s="1"/>
  <c r="C498" i="3"/>
  <c r="B498" i="3"/>
  <c r="A498" i="3"/>
  <c r="AB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A497" i="3" s="1"/>
  <c r="E497" i="3"/>
  <c r="D497" i="3"/>
  <c r="C497" i="3"/>
  <c r="B497" i="3"/>
  <c r="A497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AB496" i="3" s="1"/>
  <c r="B496" i="3"/>
  <c r="A496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AB495" i="3" s="1"/>
  <c r="B495" i="3"/>
  <c r="A495" i="3"/>
  <c r="AC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AB494" i="3" s="1"/>
  <c r="B494" i="3"/>
  <c r="A494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C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B492" i="3" s="1"/>
  <c r="B492" i="3"/>
  <c r="A492" i="3"/>
  <c r="AB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AC491" i="3" s="1"/>
  <c r="E491" i="3"/>
  <c r="D491" i="3"/>
  <c r="C491" i="3"/>
  <c r="B491" i="3"/>
  <c r="A491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AB490" i="3" s="1"/>
  <c r="D490" i="3"/>
  <c r="AC490" i="3" s="1"/>
  <c r="C490" i="3"/>
  <c r="B490" i="3"/>
  <c r="A490" i="3"/>
  <c r="AB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A489" i="3" s="1"/>
  <c r="E489" i="3"/>
  <c r="D489" i="3"/>
  <c r="C489" i="3"/>
  <c r="B489" i="3"/>
  <c r="A489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AB488" i="3" s="1"/>
  <c r="B488" i="3"/>
  <c r="A488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AB487" i="3" s="1"/>
  <c r="B487" i="3"/>
  <c r="A487" i="3"/>
  <c r="AC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AB486" i="3" s="1"/>
  <c r="B486" i="3"/>
  <c r="A486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C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AB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AC483" i="3" s="1"/>
  <c r="E483" i="3"/>
  <c r="D483" i="3"/>
  <c r="C483" i="3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AB482" i="3" s="1"/>
  <c r="D482" i="3"/>
  <c r="AC482" i="3" s="1"/>
  <c r="C482" i="3"/>
  <c r="B482" i="3"/>
  <c r="A482" i="3"/>
  <c r="AB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A481" i="3" s="1"/>
  <c r="E481" i="3"/>
  <c r="D481" i="3"/>
  <c r="C481" i="3"/>
  <c r="B481" i="3"/>
  <c r="A481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AB480" i="3" s="1"/>
  <c r="B480" i="3"/>
  <c r="A480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AB479" i="3" s="1"/>
  <c r="B479" i="3"/>
  <c r="A479" i="3"/>
  <c r="AC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AB478" i="3" s="1"/>
  <c r="B478" i="3"/>
  <c r="A478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C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AB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AC475" i="3" s="1"/>
  <c r="C475" i="3"/>
  <c r="B475" i="3"/>
  <c r="A475" i="3"/>
  <c r="AC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AB474" i="3" s="1"/>
  <c r="D474" i="3"/>
  <c r="C474" i="3"/>
  <c r="B474" i="3"/>
  <c r="A474" i="3"/>
  <c r="AB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A473" i="3" s="1"/>
  <c r="E473" i="3"/>
  <c r="D473" i="3"/>
  <c r="C473" i="3"/>
  <c r="B473" i="3"/>
  <c r="A473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AB472" i="3" s="1"/>
  <c r="B472" i="3"/>
  <c r="A472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AB471" i="3" s="1"/>
  <c r="B471" i="3"/>
  <c r="A471" i="3"/>
  <c r="AC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AB470" i="3" s="1"/>
  <c r="B470" i="3"/>
  <c r="A470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C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AB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AC467" i="3" s="1"/>
  <c r="C467" i="3"/>
  <c r="B467" i="3"/>
  <c r="A467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AB466" i="3" s="1"/>
  <c r="D466" i="3"/>
  <c r="AC466" i="3" s="1"/>
  <c r="C466" i="3"/>
  <c r="B466" i="3"/>
  <c r="A466" i="3"/>
  <c r="AB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A465" i="3" s="1"/>
  <c r="E465" i="3"/>
  <c r="D465" i="3"/>
  <c r="C465" i="3"/>
  <c r="B465" i="3"/>
  <c r="A465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AB464" i="3" s="1"/>
  <c r="B464" i="3"/>
  <c r="A464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AB463" i="3" s="1"/>
  <c r="B463" i="3"/>
  <c r="A463" i="3"/>
  <c r="AC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AB462" i="3" s="1"/>
  <c r="B462" i="3"/>
  <c r="A462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C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AB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AC459" i="3" s="1"/>
  <c r="C459" i="3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AB458" i="3" s="1"/>
  <c r="D458" i="3"/>
  <c r="AC458" i="3" s="1"/>
  <c r="C458" i="3"/>
  <c r="B458" i="3"/>
  <c r="A458" i="3"/>
  <c r="AB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A457" i="3" s="1"/>
  <c r="E457" i="3"/>
  <c r="D457" i="3"/>
  <c r="C457" i="3"/>
  <c r="B457" i="3"/>
  <c r="A457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AB456" i="3" s="1"/>
  <c r="B456" i="3"/>
  <c r="A456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AB455" i="3" s="1"/>
  <c r="B455" i="3"/>
  <c r="A455" i="3"/>
  <c r="AC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AB454" i="3" s="1"/>
  <c r="B454" i="3"/>
  <c r="A454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C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B452" i="3" s="1"/>
  <c r="B452" i="3"/>
  <c r="A452" i="3"/>
  <c r="AB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AC451" i="3" s="1"/>
  <c r="C451" i="3"/>
  <c r="B451" i="3"/>
  <c r="A451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AB450" i="3" s="1"/>
  <c r="D450" i="3"/>
  <c r="AC450" i="3" s="1"/>
  <c r="C450" i="3"/>
  <c r="B450" i="3"/>
  <c r="A450" i="3"/>
  <c r="AB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A449" i="3" s="1"/>
  <c r="E449" i="3"/>
  <c r="D449" i="3"/>
  <c r="C449" i="3"/>
  <c r="B449" i="3"/>
  <c r="A449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AB448" i="3" s="1"/>
  <c r="B448" i="3"/>
  <c r="A448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AB447" i="3" s="1"/>
  <c r="B447" i="3"/>
  <c r="A447" i="3"/>
  <c r="AC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AB446" i="3" s="1"/>
  <c r="B446" i="3"/>
  <c r="A446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C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AB444" i="3" s="1"/>
  <c r="B444" i="3"/>
  <c r="A444" i="3"/>
  <c r="AB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AC443" i="3" s="1"/>
  <c r="C443" i="3"/>
  <c r="B443" i="3"/>
  <c r="A443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AB442" i="3" s="1"/>
  <c r="D442" i="3"/>
  <c r="AC442" i="3" s="1"/>
  <c r="C442" i="3"/>
  <c r="B442" i="3"/>
  <c r="A442" i="3"/>
  <c r="AB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A441" i="3" s="1"/>
  <c r="E441" i="3"/>
  <c r="D441" i="3"/>
  <c r="C441" i="3"/>
  <c r="B441" i="3"/>
  <c r="A441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AB440" i="3" s="1"/>
  <c r="B440" i="3"/>
  <c r="A440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AB439" i="3" s="1"/>
  <c r="B439" i="3"/>
  <c r="A439" i="3"/>
  <c r="AC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AB438" i="3" s="1"/>
  <c r="B438" i="3"/>
  <c r="A438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C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AB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AC435" i="3" s="1"/>
  <c r="C435" i="3"/>
  <c r="B435" i="3"/>
  <c r="A435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AB434" i="3" s="1"/>
  <c r="D434" i="3"/>
  <c r="AC434" i="3" s="1"/>
  <c r="C434" i="3"/>
  <c r="B434" i="3"/>
  <c r="A434" i="3"/>
  <c r="AB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A433" i="3" s="1"/>
  <c r="E433" i="3"/>
  <c r="D433" i="3"/>
  <c r="C433" i="3"/>
  <c r="B433" i="3"/>
  <c r="A433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AB432" i="3" s="1"/>
  <c r="B432" i="3"/>
  <c r="A432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AB431" i="3" s="1"/>
  <c r="B431" i="3"/>
  <c r="A431" i="3"/>
  <c r="AC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AB430" i="3" s="1"/>
  <c r="B430" i="3"/>
  <c r="A430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C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AB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AC427" i="3" s="1"/>
  <c r="C427" i="3"/>
  <c r="B427" i="3"/>
  <c r="A427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AB426" i="3" s="1"/>
  <c r="D426" i="3"/>
  <c r="AC426" i="3" s="1"/>
  <c r="C426" i="3"/>
  <c r="B426" i="3"/>
  <c r="A426" i="3"/>
  <c r="AB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A425" i="3" s="1"/>
  <c r="E425" i="3"/>
  <c r="D425" i="3"/>
  <c r="C425" i="3"/>
  <c r="B425" i="3"/>
  <c r="A425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AB424" i="3" s="1"/>
  <c r="B424" i="3"/>
  <c r="A424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AB423" i="3" s="1"/>
  <c r="B423" i="3"/>
  <c r="A423" i="3"/>
  <c r="AC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AB422" i="3" s="1"/>
  <c r="B422" i="3"/>
  <c r="A422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C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AB420" i="3" s="1"/>
  <c r="B420" i="3"/>
  <c r="A420" i="3"/>
  <c r="AB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AC419" i="3" s="1"/>
  <c r="C419" i="3"/>
  <c r="B419" i="3"/>
  <c r="A419" i="3"/>
  <c r="AC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B418" i="3" s="1"/>
  <c r="D418" i="3"/>
  <c r="C418" i="3"/>
  <c r="B418" i="3"/>
  <c r="A418" i="3"/>
  <c r="AB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A417" i="3" s="1"/>
  <c r="E417" i="3"/>
  <c r="D417" i="3"/>
  <c r="C417" i="3"/>
  <c r="B417" i="3"/>
  <c r="A417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AB416" i="3" s="1"/>
  <c r="B416" i="3"/>
  <c r="A416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AB415" i="3" s="1"/>
  <c r="B415" i="3"/>
  <c r="A415" i="3"/>
  <c r="AC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AB414" i="3" s="1"/>
  <c r="B414" i="3"/>
  <c r="A414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C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AB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AC411" i="3" s="1"/>
  <c r="C411" i="3"/>
  <c r="B411" i="3"/>
  <c r="A411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AB410" i="3" s="1"/>
  <c r="D410" i="3"/>
  <c r="AC410" i="3" s="1"/>
  <c r="C410" i="3"/>
  <c r="B410" i="3"/>
  <c r="A410" i="3"/>
  <c r="AB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A409" i="3" s="1"/>
  <c r="E409" i="3"/>
  <c r="D409" i="3"/>
  <c r="C409" i="3"/>
  <c r="B409" i="3"/>
  <c r="A409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AB408" i="3" s="1"/>
  <c r="B408" i="3"/>
  <c r="A408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AB407" i="3" s="1"/>
  <c r="B407" i="3"/>
  <c r="A407" i="3"/>
  <c r="AC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AB406" i="3" s="1"/>
  <c r="B406" i="3"/>
  <c r="A406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C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AB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AC403" i="3" s="1"/>
  <c r="C403" i="3"/>
  <c r="B403" i="3"/>
  <c r="A403" i="3"/>
  <c r="AC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B402" i="3" s="1"/>
  <c r="D402" i="3"/>
  <c r="C402" i="3"/>
  <c r="B402" i="3"/>
  <c r="A402" i="3"/>
  <c r="AB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A401" i="3" s="1"/>
  <c r="E401" i="3"/>
  <c r="D401" i="3"/>
  <c r="C401" i="3"/>
  <c r="B401" i="3"/>
  <c r="A401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AB400" i="3" s="1"/>
  <c r="B400" i="3"/>
  <c r="A400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AB399" i="3" s="1"/>
  <c r="B399" i="3"/>
  <c r="A399" i="3"/>
  <c r="AC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AB398" i="3" s="1"/>
  <c r="B398" i="3"/>
  <c r="A398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C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AB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AC395" i="3" s="1"/>
  <c r="C395" i="3"/>
  <c r="B395" i="3"/>
  <c r="A395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B394" i="3" s="1"/>
  <c r="D394" i="3"/>
  <c r="AC394" i="3" s="1"/>
  <c r="C394" i="3"/>
  <c r="B394" i="3"/>
  <c r="A394" i="3"/>
  <c r="AB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A393" i="3" s="1"/>
  <c r="E393" i="3"/>
  <c r="D393" i="3"/>
  <c r="C393" i="3"/>
  <c r="B393" i="3"/>
  <c r="A393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AB392" i="3" s="1"/>
  <c r="B392" i="3"/>
  <c r="A392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AB391" i="3" s="1"/>
  <c r="B391" i="3"/>
  <c r="A391" i="3"/>
  <c r="AC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AB390" i="3" s="1"/>
  <c r="B390" i="3"/>
  <c r="A390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C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AB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C387" i="3" s="1"/>
  <c r="C387" i="3"/>
  <c r="B387" i="3"/>
  <c r="A387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B386" i="3" s="1"/>
  <c r="D386" i="3"/>
  <c r="AC386" i="3" s="1"/>
  <c r="C386" i="3"/>
  <c r="B386" i="3"/>
  <c r="A386" i="3"/>
  <c r="AB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A385" i="3" s="1"/>
  <c r="E385" i="3"/>
  <c r="D385" i="3"/>
  <c r="C385" i="3"/>
  <c r="B385" i="3"/>
  <c r="A385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AB384" i="3" s="1"/>
  <c r="B384" i="3"/>
  <c r="A384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AB383" i="3" s="1"/>
  <c r="B383" i="3"/>
  <c r="A383" i="3"/>
  <c r="AC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AB382" i="3" s="1"/>
  <c r="B382" i="3"/>
  <c r="A382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C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B380" i="3" s="1"/>
  <c r="B380" i="3"/>
  <c r="A380" i="3"/>
  <c r="AB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AC379" i="3" s="1"/>
  <c r="C379" i="3"/>
  <c r="B379" i="3"/>
  <c r="A379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B378" i="3" s="1"/>
  <c r="D378" i="3"/>
  <c r="AC378" i="3" s="1"/>
  <c r="C378" i="3"/>
  <c r="B378" i="3"/>
  <c r="A378" i="3"/>
  <c r="AB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A377" i="3" s="1"/>
  <c r="E377" i="3"/>
  <c r="D377" i="3"/>
  <c r="C377" i="3"/>
  <c r="B377" i="3"/>
  <c r="A377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AB376" i="3" s="1"/>
  <c r="B376" i="3"/>
  <c r="A376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AB375" i="3" s="1"/>
  <c r="B375" i="3"/>
  <c r="A375" i="3"/>
  <c r="AC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B374" i="3" s="1"/>
  <c r="B374" i="3"/>
  <c r="A374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C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AB372" i="3" s="1"/>
  <c r="B372" i="3"/>
  <c r="A372" i="3"/>
  <c r="AB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AC371" i="3" s="1"/>
  <c r="C371" i="3"/>
  <c r="B371" i="3"/>
  <c r="A371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B370" i="3" s="1"/>
  <c r="D370" i="3"/>
  <c r="AC370" i="3" s="1"/>
  <c r="C370" i="3"/>
  <c r="B370" i="3"/>
  <c r="A370" i="3"/>
  <c r="AB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A369" i="3" s="1"/>
  <c r="E369" i="3"/>
  <c r="D369" i="3"/>
  <c r="C369" i="3"/>
  <c r="B369" i="3"/>
  <c r="A369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AB368" i="3" s="1"/>
  <c r="B368" i="3"/>
  <c r="A368" i="3"/>
  <c r="AB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AC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B366" i="3" s="1"/>
  <c r="B366" i="3"/>
  <c r="A366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AC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AB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AC363" i="3" s="1"/>
  <c r="C363" i="3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B362" i="3" s="1"/>
  <c r="D362" i="3"/>
  <c r="C362" i="3"/>
  <c r="B362" i="3"/>
  <c r="A362" i="3"/>
  <c r="AB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A361" i="3" s="1"/>
  <c r="E361" i="3"/>
  <c r="D361" i="3"/>
  <c r="C361" i="3"/>
  <c r="B361" i="3"/>
  <c r="A361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AB360" i="3" s="1"/>
  <c r="B360" i="3"/>
  <c r="A360" i="3"/>
  <c r="AB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AC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AB358" i="3" s="1"/>
  <c r="B358" i="3"/>
  <c r="A358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AC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AB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AC355" i="3" s="1"/>
  <c r="E355" i="3"/>
  <c r="D355" i="3"/>
  <c r="C355" i="3"/>
  <c r="B355" i="3"/>
  <c r="A355" i="3"/>
  <c r="AC354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AB354" i="3" s="1"/>
  <c r="D354" i="3"/>
  <c r="C354" i="3"/>
  <c r="B354" i="3"/>
  <c r="A354" i="3"/>
  <c r="AB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AA353" i="3" s="1"/>
  <c r="E353" i="3"/>
  <c r="D353" i="3"/>
  <c r="C353" i="3"/>
  <c r="B353" i="3"/>
  <c r="A353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AB352" i="3" s="1"/>
  <c r="B352" i="3"/>
  <c r="A352" i="3"/>
  <c r="AB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AC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B350" i="3" s="1"/>
  <c r="B350" i="3"/>
  <c r="A350" i="3"/>
  <c r="Z349" i="3"/>
  <c r="Y349" i="3"/>
  <c r="X349" i="3"/>
  <c r="W349" i="3"/>
  <c r="AA349" i="3" s="1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AC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AB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AC347" i="3" s="1"/>
  <c r="E347" i="3"/>
  <c r="D347" i="3"/>
  <c r="C347" i="3"/>
  <c r="B347" i="3"/>
  <c r="A347" i="3"/>
  <c r="AC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AB346" i="3" s="1"/>
  <c r="D346" i="3"/>
  <c r="C346" i="3"/>
  <c r="B346" i="3"/>
  <c r="A346" i="3"/>
  <c r="AB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A345" i="3" s="1"/>
  <c r="E345" i="3"/>
  <c r="D345" i="3"/>
  <c r="C345" i="3"/>
  <c r="B345" i="3"/>
  <c r="A345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AC344" i="3" s="1"/>
  <c r="E344" i="3"/>
  <c r="D344" i="3"/>
  <c r="C344" i="3"/>
  <c r="AB344" i="3" s="1"/>
  <c r="B344" i="3"/>
  <c r="A344" i="3"/>
  <c r="AB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AC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AB342" i="3" s="1"/>
  <c r="B342" i="3"/>
  <c r="A342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AB341" i="3" s="1"/>
  <c r="B341" i="3"/>
  <c r="A341" i="3"/>
  <c r="AC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AB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D339" i="3"/>
  <c r="C339" i="3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AB338" i="3" s="1"/>
  <c r="D338" i="3"/>
  <c r="C338" i="3"/>
  <c r="B338" i="3"/>
  <c r="A338" i="3"/>
  <c r="AB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A337" i="3" s="1"/>
  <c r="E337" i="3"/>
  <c r="D337" i="3"/>
  <c r="C337" i="3"/>
  <c r="B337" i="3"/>
  <c r="A337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D336" i="3"/>
  <c r="C336" i="3"/>
  <c r="AB336" i="3" s="1"/>
  <c r="B336" i="3"/>
  <c r="A336" i="3"/>
  <c r="AB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AC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B334" i="3" s="1"/>
  <c r="B334" i="3"/>
  <c r="A334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AB333" i="3" s="1"/>
  <c r="B333" i="3"/>
  <c r="A333" i="3"/>
  <c r="AC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AB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C331" i="3" s="1"/>
  <c r="C331" i="3"/>
  <c r="B331" i="3"/>
  <c r="A331" i="3"/>
  <c r="AC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AB330" i="3" s="1"/>
  <c r="D330" i="3"/>
  <c r="C330" i="3"/>
  <c r="B330" i="3"/>
  <c r="A330" i="3"/>
  <c r="AB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A329" i="3" s="1"/>
  <c r="E329" i="3"/>
  <c r="D329" i="3"/>
  <c r="C329" i="3"/>
  <c r="B329" i="3"/>
  <c r="A329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D328" i="3"/>
  <c r="C328" i="3"/>
  <c r="AB328" i="3" s="1"/>
  <c r="B328" i="3"/>
  <c r="A328" i="3"/>
  <c r="AB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AC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AB326" i="3" s="1"/>
  <c r="B326" i="3"/>
  <c r="A326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AB325" i="3" s="1"/>
  <c r="B325" i="3"/>
  <c r="A325" i="3"/>
  <c r="AC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AB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3" i="3" s="1"/>
  <c r="C323" i="3"/>
  <c r="B323" i="3"/>
  <c r="A323" i="3"/>
  <c r="AC322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AB322" i="3" s="1"/>
  <c r="D322" i="3"/>
  <c r="C322" i="3"/>
  <c r="B322" i="3"/>
  <c r="A322" i="3"/>
  <c r="AB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A321" i="3" s="1"/>
  <c r="E321" i="3"/>
  <c r="D321" i="3"/>
  <c r="C321" i="3"/>
  <c r="B321" i="3"/>
  <c r="A321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D320" i="3"/>
  <c r="C320" i="3"/>
  <c r="AB320" i="3" s="1"/>
  <c r="B320" i="3"/>
  <c r="A320" i="3"/>
  <c r="AB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AC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AB318" i="3" s="1"/>
  <c r="B318" i="3"/>
  <c r="A318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AC317" i="3" s="1"/>
  <c r="E317" i="3"/>
  <c r="D317" i="3"/>
  <c r="C317" i="3"/>
  <c r="AB317" i="3" s="1"/>
  <c r="B317" i="3"/>
  <c r="A317" i="3"/>
  <c r="AC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AB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5" i="3" s="1"/>
  <c r="C315" i="3"/>
  <c r="B315" i="3"/>
  <c r="A315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AB314" i="3" s="1"/>
  <c r="D314" i="3"/>
  <c r="AC314" i="3" s="1"/>
  <c r="C314" i="3"/>
  <c r="B314" i="3"/>
  <c r="A314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AB313" i="3" s="1"/>
  <c r="B313" i="3"/>
  <c r="A313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AB312" i="3" s="1"/>
  <c r="B312" i="3"/>
  <c r="A312" i="3"/>
  <c r="AC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AB311" i="3" s="1"/>
  <c r="B311" i="3"/>
  <c r="A311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10" i="3" s="1"/>
  <c r="C310" i="3"/>
  <c r="B310" i="3"/>
  <c r="A310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B309" i="3"/>
  <c r="A309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AB308" i="3" s="1"/>
  <c r="B308" i="3"/>
  <c r="A308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AB307" i="3" s="1"/>
  <c r="B307" i="3"/>
  <c r="A307" i="3"/>
  <c r="AC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B306" i="3" s="1"/>
  <c r="B306" i="3"/>
  <c r="A306" i="3"/>
  <c r="AC305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AB305" i="3" s="1"/>
  <c r="B305" i="3"/>
  <c r="A305" i="3"/>
  <c r="AC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AB303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3" i="3" s="1"/>
  <c r="C303" i="3"/>
  <c r="B303" i="3"/>
  <c r="A303" i="3"/>
  <c r="AB302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C302" i="3" s="1"/>
  <c r="C302" i="3"/>
  <c r="B302" i="3"/>
  <c r="A302" i="3"/>
  <c r="AB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A301" i="3" s="1"/>
  <c r="E301" i="3"/>
  <c r="D301" i="3"/>
  <c r="C301" i="3"/>
  <c r="B301" i="3"/>
  <c r="A301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C300" i="3" s="1"/>
  <c r="E300" i="3"/>
  <c r="D300" i="3"/>
  <c r="C300" i="3"/>
  <c r="AB300" i="3" s="1"/>
  <c r="B300" i="3"/>
  <c r="A300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AB299" i="3" s="1"/>
  <c r="B299" i="3"/>
  <c r="A299" i="3"/>
  <c r="AC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B298" i="3" s="1"/>
  <c r="B298" i="3"/>
  <c r="A298" i="3"/>
  <c r="AC297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AB297" i="3" s="1"/>
  <c r="B297" i="3"/>
  <c r="A297" i="3"/>
  <c r="AC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AB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5" i="3" s="1"/>
  <c r="C295" i="3"/>
  <c r="B295" i="3"/>
  <c r="A295" i="3"/>
  <c r="AB294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C294" i="3" s="1"/>
  <c r="C294" i="3"/>
  <c r="B294" i="3"/>
  <c r="A294" i="3"/>
  <c r="AB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A293" i="3" s="1"/>
  <c r="E293" i="3"/>
  <c r="D293" i="3"/>
  <c r="C293" i="3"/>
  <c r="B293" i="3"/>
  <c r="A293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C292" i="3" s="1"/>
  <c r="E292" i="3"/>
  <c r="D292" i="3"/>
  <c r="C292" i="3"/>
  <c r="AB292" i="3" s="1"/>
  <c r="B292" i="3"/>
  <c r="A292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AB291" i="3" s="1"/>
  <c r="B291" i="3"/>
  <c r="A291" i="3"/>
  <c r="AC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B290" i="3" s="1"/>
  <c r="B290" i="3"/>
  <c r="A290" i="3"/>
  <c r="AC289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AB289" i="3" s="1"/>
  <c r="B289" i="3"/>
  <c r="A289" i="3"/>
  <c r="AC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AB287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7" i="3" s="1"/>
  <c r="C287" i="3"/>
  <c r="B287" i="3"/>
  <c r="A287" i="3"/>
  <c r="AB286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C286" i="3" s="1"/>
  <c r="C286" i="3"/>
  <c r="B286" i="3"/>
  <c r="A286" i="3"/>
  <c r="AB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A285" i="3" s="1"/>
  <c r="E285" i="3"/>
  <c r="D285" i="3"/>
  <c r="C285" i="3"/>
  <c r="B285" i="3"/>
  <c r="A285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C284" i="3" s="1"/>
  <c r="E284" i="3"/>
  <c r="D284" i="3"/>
  <c r="C284" i="3"/>
  <c r="AB284" i="3" s="1"/>
  <c r="B284" i="3"/>
  <c r="A284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AB283" i="3" s="1"/>
  <c r="B283" i="3"/>
  <c r="A283" i="3"/>
  <c r="AC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B282" i="3" s="1"/>
  <c r="B282" i="3"/>
  <c r="A282" i="3"/>
  <c r="AC281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AB281" i="3" s="1"/>
  <c r="B281" i="3"/>
  <c r="A281" i="3"/>
  <c r="AC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AB279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9" i="3" s="1"/>
  <c r="C279" i="3"/>
  <c r="B279" i="3"/>
  <c r="A279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AB278" i="3" s="1"/>
  <c r="D278" i="3"/>
  <c r="AC278" i="3" s="1"/>
  <c r="C278" i="3"/>
  <c r="B278" i="3"/>
  <c r="A278" i="3"/>
  <c r="AB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A277" i="3" s="1"/>
  <c r="E277" i="3"/>
  <c r="D277" i="3"/>
  <c r="C277" i="3"/>
  <c r="B277" i="3"/>
  <c r="A277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C276" i="3" s="1"/>
  <c r="E276" i="3"/>
  <c r="D276" i="3"/>
  <c r="C276" i="3"/>
  <c r="AB276" i="3" s="1"/>
  <c r="B276" i="3"/>
  <c r="A276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AB275" i="3" s="1"/>
  <c r="B275" i="3"/>
  <c r="A275" i="3"/>
  <c r="AC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B274" i="3" s="1"/>
  <c r="B274" i="3"/>
  <c r="A274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AC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AB272" i="3" s="1"/>
  <c r="B272" i="3"/>
  <c r="A272" i="3"/>
  <c r="AB271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1" i="3" s="1"/>
  <c r="C271" i="3"/>
  <c r="B271" i="3"/>
  <c r="A271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AB270" i="3" s="1"/>
  <c r="D270" i="3"/>
  <c r="AC270" i="3" s="1"/>
  <c r="C270" i="3"/>
  <c r="B270" i="3"/>
  <c r="A270" i="3"/>
  <c r="AB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A269" i="3" s="1"/>
  <c r="E269" i="3"/>
  <c r="D269" i="3"/>
  <c r="C269" i="3"/>
  <c r="B269" i="3"/>
  <c r="A269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C268" i="3" s="1"/>
  <c r="E268" i="3"/>
  <c r="D268" i="3"/>
  <c r="C268" i="3"/>
  <c r="AB268" i="3" s="1"/>
  <c r="B268" i="3"/>
  <c r="A268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AB267" i="3" s="1"/>
  <c r="B267" i="3"/>
  <c r="A267" i="3"/>
  <c r="AC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B266" i="3" s="1"/>
  <c r="B266" i="3"/>
  <c r="A266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AC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AB264" i="3" s="1"/>
  <c r="B264" i="3"/>
  <c r="A264" i="3"/>
  <c r="AB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AC263" i="3" s="1"/>
  <c r="C263" i="3"/>
  <c r="B263" i="3"/>
  <c r="A263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AB262" i="3" s="1"/>
  <c r="D262" i="3"/>
  <c r="AC262" i="3" s="1"/>
  <c r="C262" i="3"/>
  <c r="B262" i="3"/>
  <c r="A262" i="3"/>
  <c r="AB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A261" i="3" s="1"/>
  <c r="E261" i="3"/>
  <c r="D261" i="3"/>
  <c r="C261" i="3"/>
  <c r="B261" i="3"/>
  <c r="A261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AC260" i="3" s="1"/>
  <c r="E260" i="3"/>
  <c r="D260" i="3"/>
  <c r="C260" i="3"/>
  <c r="AB260" i="3" s="1"/>
  <c r="B260" i="3"/>
  <c r="A260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AB259" i="3" s="1"/>
  <c r="B259" i="3"/>
  <c r="A259" i="3"/>
  <c r="AC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B258" i="3" s="1"/>
  <c r="B258" i="3"/>
  <c r="A258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AC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AB255" i="3" s="1"/>
  <c r="D255" i="3"/>
  <c r="AC255" i="3" s="1"/>
  <c r="C255" i="3"/>
  <c r="B255" i="3"/>
  <c r="A255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AB254" i="3" s="1"/>
  <c r="D254" i="3"/>
  <c r="AC254" i="3" s="1"/>
  <c r="C254" i="3"/>
  <c r="B254" i="3"/>
  <c r="A254" i="3"/>
  <c r="AB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A253" i="3" s="1"/>
  <c r="E253" i="3"/>
  <c r="D253" i="3"/>
  <c r="C253" i="3"/>
  <c r="B253" i="3"/>
  <c r="A253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C252" i="3" s="1"/>
  <c r="E252" i="3"/>
  <c r="D252" i="3"/>
  <c r="C252" i="3"/>
  <c r="AB252" i="3" s="1"/>
  <c r="B252" i="3"/>
  <c r="A252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AB251" i="3" s="1"/>
  <c r="B251" i="3"/>
  <c r="A251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C250" i="3" s="1"/>
  <c r="E250" i="3"/>
  <c r="D250" i="3"/>
  <c r="C250" i="3"/>
  <c r="AB250" i="3" s="1"/>
  <c r="B250" i="3"/>
  <c r="A250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AC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B248" i="3" s="1"/>
  <c r="B248" i="3"/>
  <c r="A248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AB247" i="3" s="1"/>
  <c r="D247" i="3"/>
  <c r="AC247" i="3" s="1"/>
  <c r="C247" i="3"/>
  <c r="B247" i="3"/>
  <c r="A247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AB246" i="3" s="1"/>
  <c r="D246" i="3"/>
  <c r="AC246" i="3" s="1"/>
  <c r="C246" i="3"/>
  <c r="B246" i="3"/>
  <c r="A246" i="3"/>
  <c r="AB245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AC244" i="3" s="1"/>
  <c r="E244" i="3"/>
  <c r="D244" i="3"/>
  <c r="C244" i="3"/>
  <c r="AB244" i="3" s="1"/>
  <c r="B244" i="3"/>
  <c r="A244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AB243" i="3" s="1"/>
  <c r="B243" i="3"/>
  <c r="A243" i="3"/>
  <c r="AC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AB242" i="3" s="1"/>
  <c r="B242" i="3"/>
  <c r="A242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AC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AB239" i="3" s="1"/>
  <c r="D239" i="3"/>
  <c r="AC239" i="3" s="1"/>
  <c r="C239" i="3"/>
  <c r="B239" i="3"/>
  <c r="A239" i="3"/>
  <c r="AC238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AB238" i="3" s="1"/>
  <c r="D238" i="3"/>
  <c r="C238" i="3"/>
  <c r="B238" i="3"/>
  <c r="A238" i="3"/>
  <c r="AB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B237" i="3"/>
  <c r="A237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AC236" i="3" s="1"/>
  <c r="E236" i="3"/>
  <c r="D236" i="3"/>
  <c r="C236" i="3"/>
  <c r="AB236" i="3" s="1"/>
  <c r="B236" i="3"/>
  <c r="A236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AB235" i="3" s="1"/>
  <c r="B235" i="3"/>
  <c r="A235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AB234" i="3" s="1"/>
  <c r="B234" i="3"/>
  <c r="A234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C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AB231" i="3" s="1"/>
  <c r="D231" i="3"/>
  <c r="AC231" i="3" s="1"/>
  <c r="C231" i="3"/>
  <c r="B231" i="3"/>
  <c r="A231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AB230" i="3" s="1"/>
  <c r="D230" i="3"/>
  <c r="AC230" i="3" s="1"/>
  <c r="C230" i="3"/>
  <c r="B230" i="3"/>
  <c r="A230" i="3"/>
  <c r="AB229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AC228" i="3" s="1"/>
  <c r="E228" i="3"/>
  <c r="D228" i="3"/>
  <c r="C228" i="3"/>
  <c r="AB228" i="3" s="1"/>
  <c r="B228" i="3"/>
  <c r="A228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AB227" i="3" s="1"/>
  <c r="B227" i="3"/>
  <c r="A227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D226" i="3"/>
  <c r="C226" i="3"/>
  <c r="AB226" i="3" s="1"/>
  <c r="B226" i="3"/>
  <c r="A226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AC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B224" i="3" s="1"/>
  <c r="B224" i="3"/>
  <c r="A224" i="3"/>
  <c r="AC223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AB223" i="3" s="1"/>
  <c r="D223" i="3"/>
  <c r="C223" i="3"/>
  <c r="B223" i="3"/>
  <c r="A223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AB222" i="3" s="1"/>
  <c r="D222" i="3"/>
  <c r="AC222" i="3" s="1"/>
  <c r="C222" i="3"/>
  <c r="B222" i="3"/>
  <c r="A222" i="3"/>
  <c r="AB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B221" i="3"/>
  <c r="A221" i="3"/>
  <c r="AB220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C220" i="3" s="1"/>
  <c r="E220" i="3"/>
  <c r="D220" i="3"/>
  <c r="C220" i="3"/>
  <c r="B220" i="3"/>
  <c r="A220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AB219" i="3" s="1"/>
  <c r="B219" i="3"/>
  <c r="A219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AB218" i="3" s="1"/>
  <c r="B218" i="3"/>
  <c r="A218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AC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AC215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AB215" i="3" s="1"/>
  <c r="D215" i="3"/>
  <c r="C215" i="3"/>
  <c r="B215" i="3"/>
  <c r="A215" i="3"/>
  <c r="AC214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AB214" i="3" s="1"/>
  <c r="D214" i="3"/>
  <c r="C214" i="3"/>
  <c r="B214" i="3"/>
  <c r="A214" i="3"/>
  <c r="AB213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B213" i="3"/>
  <c r="A213" i="3"/>
  <c r="AB212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AC212" i="3" s="1"/>
  <c r="E212" i="3"/>
  <c r="D212" i="3"/>
  <c r="C212" i="3"/>
  <c r="B212" i="3"/>
  <c r="A212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AB211" i="3" s="1"/>
  <c r="B211" i="3"/>
  <c r="A211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AB210" i="3" s="1"/>
  <c r="B210" i="3"/>
  <c r="A210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AC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AC207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AB207" i="3" s="1"/>
  <c r="D207" i="3"/>
  <c r="C207" i="3"/>
  <c r="B207" i="3"/>
  <c r="A207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AB206" i="3" s="1"/>
  <c r="D206" i="3"/>
  <c r="AC206" i="3" s="1"/>
  <c r="C206" i="3"/>
  <c r="B206" i="3"/>
  <c r="A206" i="3"/>
  <c r="AB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B205" i="3"/>
  <c r="A205" i="3"/>
  <c r="AB204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AC204" i="3" s="1"/>
  <c r="E204" i="3"/>
  <c r="D204" i="3"/>
  <c r="C204" i="3"/>
  <c r="B204" i="3"/>
  <c r="A204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AB203" i="3" s="1"/>
  <c r="B203" i="3"/>
  <c r="A203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C202" i="3" s="1"/>
  <c r="E202" i="3"/>
  <c r="D202" i="3"/>
  <c r="C202" i="3"/>
  <c r="AB202" i="3" s="1"/>
  <c r="B202" i="3"/>
  <c r="A202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C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AB200" i="3" s="1"/>
  <c r="B200" i="3"/>
  <c r="A200" i="3"/>
  <c r="AC199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AB199" i="3" s="1"/>
  <c r="D199" i="3"/>
  <c r="C199" i="3"/>
  <c r="B199" i="3"/>
  <c r="A199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AB198" i="3" s="1"/>
  <c r="D198" i="3"/>
  <c r="AC198" i="3" s="1"/>
  <c r="C198" i="3"/>
  <c r="B198" i="3"/>
  <c r="A198" i="3"/>
  <c r="AB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AB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AC196" i="3" s="1"/>
  <c r="E196" i="3"/>
  <c r="D196" i="3"/>
  <c r="C196" i="3"/>
  <c r="B196" i="3"/>
  <c r="A196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AB195" i="3" s="1"/>
  <c r="B195" i="3"/>
  <c r="A195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AB194" i="3" s="1"/>
  <c r="B194" i="3"/>
  <c r="A194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C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AB192" i="3" s="1"/>
  <c r="B192" i="3"/>
  <c r="A192" i="3"/>
  <c r="AC191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AB191" i="3" s="1"/>
  <c r="D191" i="3"/>
  <c r="C191" i="3"/>
  <c r="B191" i="3"/>
  <c r="A191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AB190" i="3" s="1"/>
  <c r="D190" i="3"/>
  <c r="AC190" i="3" s="1"/>
  <c r="C190" i="3"/>
  <c r="B190" i="3"/>
  <c r="A190" i="3"/>
  <c r="AB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AB188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AC188" i="3" s="1"/>
  <c r="E188" i="3"/>
  <c r="D188" i="3"/>
  <c r="C188" i="3"/>
  <c r="B188" i="3"/>
  <c r="A188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AB187" i="3" s="1"/>
  <c r="B187" i="3"/>
  <c r="A187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AB186" i="3" s="1"/>
  <c r="B186" i="3"/>
  <c r="A186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AC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AC183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AB183" i="3" s="1"/>
  <c r="D183" i="3"/>
  <c r="C183" i="3"/>
  <c r="B183" i="3"/>
  <c r="A183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AB182" i="3" s="1"/>
  <c r="D182" i="3"/>
  <c r="AC182" i="3" s="1"/>
  <c r="C182" i="3"/>
  <c r="B182" i="3"/>
  <c r="A182" i="3"/>
  <c r="AB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B181" i="3"/>
  <c r="A181" i="3"/>
  <c r="AB180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AC180" i="3" s="1"/>
  <c r="E180" i="3"/>
  <c r="D180" i="3"/>
  <c r="C180" i="3"/>
  <c r="B180" i="3"/>
  <c r="A180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AB179" i="3" s="1"/>
  <c r="B179" i="3"/>
  <c r="A179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AB178" i="3" s="1"/>
  <c r="B178" i="3"/>
  <c r="A178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AC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AC175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AB175" i="3" s="1"/>
  <c r="D175" i="3"/>
  <c r="C175" i="3"/>
  <c r="B175" i="3"/>
  <c r="A175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AB174" i="3" s="1"/>
  <c r="D174" i="3"/>
  <c r="AC174" i="3" s="1"/>
  <c r="C174" i="3"/>
  <c r="B174" i="3"/>
  <c r="A174" i="3"/>
  <c r="AB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B173" i="3"/>
  <c r="A173" i="3"/>
  <c r="AB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AC172" i="3" s="1"/>
  <c r="E172" i="3"/>
  <c r="D172" i="3"/>
  <c r="C172" i="3"/>
  <c r="B172" i="3"/>
  <c r="A172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AB171" i="3" s="1"/>
  <c r="B171" i="3"/>
  <c r="A171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AB170" i="3" s="1"/>
  <c r="B170" i="3"/>
  <c r="A170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AC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AB168" i="3" s="1"/>
  <c r="B168" i="3"/>
  <c r="A168" i="3"/>
  <c r="AC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AB167" i="3" s="1"/>
  <c r="D167" i="3"/>
  <c r="C167" i="3"/>
  <c r="B167" i="3"/>
  <c r="A167" i="3"/>
  <c r="AC166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AB166" i="3" s="1"/>
  <c r="D166" i="3"/>
  <c r="C166" i="3"/>
  <c r="B166" i="3"/>
  <c r="A166" i="3"/>
  <c r="AB165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AB164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AC164" i="3" s="1"/>
  <c r="E164" i="3"/>
  <c r="D164" i="3"/>
  <c r="C164" i="3"/>
  <c r="B164" i="3"/>
  <c r="A164" i="3"/>
  <c r="AB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AB162" i="3" s="1"/>
  <c r="B162" i="3"/>
  <c r="A162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AC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AC159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AB159" i="3" s="1"/>
  <c r="D159" i="3"/>
  <c r="C159" i="3"/>
  <c r="B159" i="3"/>
  <c r="A159" i="3"/>
  <c r="AC158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AB158" i="3" s="1"/>
  <c r="D158" i="3"/>
  <c r="C158" i="3"/>
  <c r="B158" i="3"/>
  <c r="A158" i="3"/>
  <c r="AB157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AB156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AC156" i="3" s="1"/>
  <c r="E156" i="3"/>
  <c r="D156" i="3"/>
  <c r="C156" i="3"/>
  <c r="B156" i="3"/>
  <c r="A156" i="3"/>
  <c r="AB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AC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C151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AB151" i="3" s="1"/>
  <c r="D151" i="3"/>
  <c r="C151" i="3"/>
  <c r="B151" i="3"/>
  <c r="A151" i="3"/>
  <c r="AC150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AB150" i="3" s="1"/>
  <c r="D150" i="3"/>
  <c r="C150" i="3"/>
  <c r="B150" i="3"/>
  <c r="A150" i="3"/>
  <c r="AB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B149" i="3"/>
  <c r="A149" i="3"/>
  <c r="AB148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AC148" i="3" s="1"/>
  <c r="E148" i="3"/>
  <c r="D148" i="3"/>
  <c r="C148" i="3"/>
  <c r="B148" i="3"/>
  <c r="A148" i="3"/>
  <c r="AB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AB146" i="3" s="1"/>
  <c r="B146" i="3"/>
  <c r="A146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AB145" i="3" s="1"/>
  <c r="B145" i="3"/>
  <c r="A145" i="3"/>
  <c r="AC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C143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AB143" i="3" s="1"/>
  <c r="D143" i="3"/>
  <c r="C143" i="3"/>
  <c r="B143" i="3"/>
  <c r="A143" i="3"/>
  <c r="AC142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AB142" i="3" s="1"/>
  <c r="D142" i="3"/>
  <c r="C142" i="3"/>
  <c r="B142" i="3"/>
  <c r="A142" i="3"/>
  <c r="AB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B141" i="3"/>
  <c r="A141" i="3"/>
  <c r="AB140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AC140" i="3" s="1"/>
  <c r="E140" i="3"/>
  <c r="D140" i="3"/>
  <c r="C140" i="3"/>
  <c r="B140" i="3"/>
  <c r="A140" i="3"/>
  <c r="AB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AB138" i="3" s="1"/>
  <c r="B138" i="3"/>
  <c r="A138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AC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C135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AB135" i="3" s="1"/>
  <c r="D135" i="3"/>
  <c r="C135" i="3"/>
  <c r="B135" i="3"/>
  <c r="A135" i="3"/>
  <c r="AC134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AB134" i="3" s="1"/>
  <c r="D134" i="3"/>
  <c r="C134" i="3"/>
  <c r="B134" i="3"/>
  <c r="A134" i="3"/>
  <c r="AB133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B133" i="3"/>
  <c r="A133" i="3"/>
  <c r="AB132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AC132" i="3" s="1"/>
  <c r="E132" i="3"/>
  <c r="D132" i="3"/>
  <c r="C132" i="3"/>
  <c r="B132" i="3"/>
  <c r="A132" i="3"/>
  <c r="AB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AB130" i="3" s="1"/>
  <c r="B130" i="3"/>
  <c r="A130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AB129" i="3" s="1"/>
  <c r="B129" i="3"/>
  <c r="A129" i="3"/>
  <c r="AC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AC127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AB127" i="3" s="1"/>
  <c r="D127" i="3"/>
  <c r="C127" i="3"/>
  <c r="B127" i="3"/>
  <c r="A127" i="3"/>
  <c r="AC126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AB126" i="3" s="1"/>
  <c r="D126" i="3"/>
  <c r="C126" i="3"/>
  <c r="B126" i="3"/>
  <c r="A126" i="3"/>
  <c r="AB125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C125" i="3" s="1"/>
  <c r="E125" i="3"/>
  <c r="D125" i="3"/>
  <c r="C125" i="3"/>
  <c r="B125" i="3"/>
  <c r="A125" i="3"/>
  <c r="AB124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AC124" i="3" s="1"/>
  <c r="E124" i="3"/>
  <c r="D124" i="3"/>
  <c r="C124" i="3"/>
  <c r="B124" i="3"/>
  <c r="A124" i="3"/>
  <c r="AB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C122" i="3" s="1"/>
  <c r="E122" i="3"/>
  <c r="D122" i="3"/>
  <c r="C122" i="3"/>
  <c r="AB122" i="3" s="1"/>
  <c r="B122" i="3"/>
  <c r="A122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AB121" i="3" s="1"/>
  <c r="B121" i="3"/>
  <c r="A121" i="3"/>
  <c r="AC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AC119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AB119" i="3" s="1"/>
  <c r="D119" i="3"/>
  <c r="C119" i="3"/>
  <c r="B119" i="3"/>
  <c r="A119" i="3"/>
  <c r="AC118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AB118" i="3" s="1"/>
  <c r="D118" i="3"/>
  <c r="C118" i="3"/>
  <c r="B118" i="3"/>
  <c r="A118" i="3"/>
  <c r="AB117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AC117" i="3" s="1"/>
  <c r="E117" i="3"/>
  <c r="D117" i="3"/>
  <c r="C117" i="3"/>
  <c r="B117" i="3"/>
  <c r="A117" i="3"/>
  <c r="AB116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B116" i="3"/>
  <c r="A116" i="3"/>
  <c r="AB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C114" i="3" s="1"/>
  <c r="E114" i="3"/>
  <c r="D114" i="3"/>
  <c r="C114" i="3"/>
  <c r="AB114" i="3" s="1"/>
  <c r="B114" i="3"/>
  <c r="A114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A113" i="3" s="1"/>
  <c r="E113" i="3"/>
  <c r="D113" i="3"/>
  <c r="C113" i="3"/>
  <c r="AB113" i="3" s="1"/>
  <c r="B113" i="3"/>
  <c r="A113" i="3"/>
  <c r="AC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AC111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B111" i="3" s="1"/>
  <c r="D111" i="3"/>
  <c r="C111" i="3"/>
  <c r="B111" i="3"/>
  <c r="A111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AB110" i="3" s="1"/>
  <c r="D110" i="3"/>
  <c r="AC110" i="3" s="1"/>
  <c r="C110" i="3"/>
  <c r="B110" i="3"/>
  <c r="A110" i="3"/>
  <c r="AB109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AB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AB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B107" i="3"/>
  <c r="A107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AC106" i="3" s="1"/>
  <c r="E106" i="3"/>
  <c r="D106" i="3"/>
  <c r="C106" i="3"/>
  <c r="AB106" i="3" s="1"/>
  <c r="B106" i="3"/>
  <c r="A106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B105" i="3"/>
  <c r="A105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AC104" i="3" s="1"/>
  <c r="C104" i="3"/>
  <c r="AB104" i="3" s="1"/>
  <c r="B104" i="3"/>
  <c r="A104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AB103" i="3" s="1"/>
  <c r="D103" i="3"/>
  <c r="AC103" i="3" s="1"/>
  <c r="C103" i="3"/>
  <c r="B103" i="3"/>
  <c r="A103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AB102" i="3" s="1"/>
  <c r="B102" i="3"/>
  <c r="A102" i="3"/>
  <c r="AB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A101" i="3" s="1"/>
  <c r="E101" i="3"/>
  <c r="D101" i="3"/>
  <c r="C101" i="3"/>
  <c r="B101" i="3"/>
  <c r="A101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AB100" i="3" s="1"/>
  <c r="B100" i="3"/>
  <c r="A100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D99" i="3"/>
  <c r="C99" i="3"/>
  <c r="AB99" i="3" s="1"/>
  <c r="B99" i="3"/>
  <c r="A99" i="3"/>
  <c r="AC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B98" i="3" s="1"/>
  <c r="B98" i="3"/>
  <c r="A98" i="3"/>
  <c r="AC97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B97" i="3" s="1"/>
  <c r="B97" i="3"/>
  <c r="A97" i="3"/>
  <c r="AC96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AB96" i="3" s="1"/>
  <c r="D96" i="3"/>
  <c r="C96" i="3"/>
  <c r="B96" i="3"/>
  <c r="A96" i="3"/>
  <c r="AB95" i="3"/>
  <c r="Z95" i="3"/>
  <c r="Y95" i="3"/>
  <c r="X95" i="3"/>
  <c r="W95" i="3"/>
  <c r="AA95" i="3" s="1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C95" i="3" s="1"/>
  <c r="C95" i="3"/>
  <c r="B95" i="3"/>
  <c r="A95" i="3"/>
  <c r="AB94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AC94" i="3" s="1"/>
  <c r="E94" i="3"/>
  <c r="D94" i="3"/>
  <c r="C94" i="3"/>
  <c r="B94" i="3"/>
  <c r="A94" i="3"/>
  <c r="AB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A93" i="3" s="1"/>
  <c r="E93" i="3"/>
  <c r="D93" i="3"/>
  <c r="C93" i="3"/>
  <c r="B93" i="3"/>
  <c r="A93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D92" i="3"/>
  <c r="C92" i="3"/>
  <c r="AB92" i="3" s="1"/>
  <c r="B92" i="3"/>
  <c r="A92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D91" i="3"/>
  <c r="C91" i="3"/>
  <c r="AB91" i="3" s="1"/>
  <c r="B91" i="3"/>
  <c r="A91" i="3"/>
  <c r="AC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B90" i="3" s="1"/>
  <c r="B90" i="3"/>
  <c r="A90" i="3"/>
  <c r="AC89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B89" i="3" s="1"/>
  <c r="B89" i="3"/>
  <c r="A89" i="3"/>
  <c r="AC88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AB88" i="3" s="1"/>
  <c r="D88" i="3"/>
  <c r="C88" i="3"/>
  <c r="B88" i="3"/>
  <c r="A88" i="3"/>
  <c r="AB87" i="3"/>
  <c r="Z87" i="3"/>
  <c r="Y87" i="3"/>
  <c r="X87" i="3"/>
  <c r="W87" i="3"/>
  <c r="AA87" i="3" s="1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AC87" i="3" s="1"/>
  <c r="C87" i="3"/>
  <c r="B87" i="3"/>
  <c r="A87" i="3"/>
  <c r="AB86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D86" i="3"/>
  <c r="C86" i="3"/>
  <c r="B86" i="3"/>
  <c r="A86" i="3"/>
  <c r="AB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A85" i="3" s="1"/>
  <c r="E85" i="3"/>
  <c r="D85" i="3"/>
  <c r="C85" i="3"/>
  <c r="B85" i="3"/>
  <c r="A85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AB84" i="3" s="1"/>
  <c r="B84" i="3"/>
  <c r="A84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AB83" i="3" s="1"/>
  <c r="B83" i="3"/>
  <c r="A83" i="3"/>
  <c r="AC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B82" i="3" s="1"/>
  <c r="B82" i="3"/>
  <c r="A82" i="3"/>
  <c r="AC81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B81" i="3" s="1"/>
  <c r="B81" i="3"/>
  <c r="A81" i="3"/>
  <c r="AC80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AB80" i="3" s="1"/>
  <c r="D80" i="3"/>
  <c r="C80" i="3"/>
  <c r="B80" i="3"/>
  <c r="A80" i="3"/>
  <c r="AB79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C79" i="3" s="1"/>
  <c r="C79" i="3"/>
  <c r="B79" i="3"/>
  <c r="A79" i="3"/>
  <c r="AB78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D78" i="3"/>
  <c r="C78" i="3"/>
  <c r="B78" i="3"/>
  <c r="A78" i="3"/>
  <c r="AB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A77" i="3" s="1"/>
  <c r="E77" i="3"/>
  <c r="D77" i="3"/>
  <c r="C77" i="3"/>
  <c r="B77" i="3"/>
  <c r="A77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AB76" i="3" s="1"/>
  <c r="B76" i="3"/>
  <c r="A76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AB75" i="3" s="1"/>
  <c r="B75" i="3"/>
  <c r="A75" i="3"/>
  <c r="AC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B74" i="3" s="1"/>
  <c r="B74" i="3"/>
  <c r="A74" i="3"/>
  <c r="AC73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B73" i="3" s="1"/>
  <c r="B73" i="3"/>
  <c r="A73" i="3"/>
  <c r="AC72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AB72" i="3" s="1"/>
  <c r="D72" i="3"/>
  <c r="C72" i="3"/>
  <c r="B72" i="3"/>
  <c r="A72" i="3"/>
  <c r="AB71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C71" i="3" s="1"/>
  <c r="C71" i="3"/>
  <c r="B71" i="3"/>
  <c r="A71" i="3"/>
  <c r="AB70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D70" i="3"/>
  <c r="C70" i="3"/>
  <c r="B70" i="3"/>
  <c r="A70" i="3"/>
  <c r="AB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A69" i="3" s="1"/>
  <c r="E69" i="3"/>
  <c r="D69" i="3"/>
  <c r="C69" i="3"/>
  <c r="B69" i="3"/>
  <c r="A69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AB68" i="3" s="1"/>
  <c r="B68" i="3"/>
  <c r="A68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AB67" i="3" s="1"/>
  <c r="B67" i="3"/>
  <c r="A67" i="3"/>
  <c r="AC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B66" i="3" s="1"/>
  <c r="B66" i="3"/>
  <c r="A66" i="3"/>
  <c r="AC65" i="3"/>
  <c r="Z65" i="3"/>
  <c r="Y65" i="3"/>
  <c r="X65" i="3"/>
  <c r="W65" i="3"/>
  <c r="AA65" i="3" s="1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B65" i="3" s="1"/>
  <c r="B65" i="3"/>
  <c r="A65" i="3"/>
  <c r="AC64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AB64" i="3" s="1"/>
  <c r="D64" i="3"/>
  <c r="C64" i="3"/>
  <c r="B64" i="3"/>
  <c r="A64" i="3"/>
  <c r="AB63" i="3"/>
  <c r="Z63" i="3"/>
  <c r="Y63" i="3"/>
  <c r="X63" i="3"/>
  <c r="W63" i="3"/>
  <c r="AA63" i="3" s="1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C63" i="3" s="1"/>
  <c r="C63" i="3"/>
  <c r="B63" i="3"/>
  <c r="A63" i="3"/>
  <c r="AB62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C62" i="3" s="1"/>
  <c r="E62" i="3"/>
  <c r="D62" i="3"/>
  <c r="C62" i="3"/>
  <c r="B62" i="3"/>
  <c r="A62" i="3"/>
  <c r="AB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A61" i="3" s="1"/>
  <c r="E61" i="3"/>
  <c r="D61" i="3"/>
  <c r="C61" i="3"/>
  <c r="B61" i="3"/>
  <c r="A61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D60" i="3"/>
  <c r="C60" i="3"/>
  <c r="AB60" i="3" s="1"/>
  <c r="B60" i="3"/>
  <c r="A60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AB59" i="3" s="1"/>
  <c r="B59" i="3"/>
  <c r="A59" i="3"/>
  <c r="AC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B58" i="3" s="1"/>
  <c r="B58" i="3"/>
  <c r="A58" i="3"/>
  <c r="AC57" i="3"/>
  <c r="Z57" i="3"/>
  <c r="Y57" i="3"/>
  <c r="X57" i="3"/>
  <c r="W57" i="3"/>
  <c r="AA57" i="3" s="1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B57" i="3" s="1"/>
  <c r="B57" i="3"/>
  <c r="A57" i="3"/>
  <c r="AC56" i="3"/>
  <c r="Z56" i="3"/>
  <c r="Y56" i="3"/>
  <c r="X56" i="3"/>
  <c r="W56" i="3"/>
  <c r="AA56" i="3" s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AB56" i="3" s="1"/>
  <c r="D56" i="3"/>
  <c r="C56" i="3"/>
  <c r="B56" i="3"/>
  <c r="A56" i="3"/>
  <c r="AB55" i="3"/>
  <c r="Z55" i="3"/>
  <c r="Y55" i="3"/>
  <c r="X55" i="3"/>
  <c r="W55" i="3"/>
  <c r="AA55" i="3" s="1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C55" i="3" s="1"/>
  <c r="C55" i="3"/>
  <c r="B55" i="3"/>
  <c r="A55" i="3"/>
  <c r="AB54" i="3"/>
  <c r="Z54" i="3"/>
  <c r="Y54" i="3"/>
  <c r="X54" i="3"/>
  <c r="W54" i="3"/>
  <c r="AA54" i="3" s="1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D54" i="3"/>
  <c r="C54" i="3"/>
  <c r="B54" i="3"/>
  <c r="A54" i="3"/>
  <c r="AB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A53" i="3" s="1"/>
  <c r="E53" i="3"/>
  <c r="D53" i="3"/>
  <c r="C53" i="3"/>
  <c r="B53" i="3"/>
  <c r="A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AB52" i="3" s="1"/>
  <c r="B52" i="3"/>
  <c r="A52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D51" i="3"/>
  <c r="C51" i="3"/>
  <c r="AB51" i="3" s="1"/>
  <c r="B51" i="3"/>
  <c r="A51" i="3"/>
  <c r="AC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B50" i="3" s="1"/>
  <c r="B50" i="3"/>
  <c r="A50" i="3"/>
  <c r="AC49" i="3"/>
  <c r="Z49" i="3"/>
  <c r="Y49" i="3"/>
  <c r="X49" i="3"/>
  <c r="W49" i="3"/>
  <c r="AA49" i="3" s="1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B49" i="3" s="1"/>
  <c r="B49" i="3"/>
  <c r="A49" i="3"/>
  <c r="AC48" i="3"/>
  <c r="Z48" i="3"/>
  <c r="Y48" i="3"/>
  <c r="X48" i="3"/>
  <c r="W48" i="3"/>
  <c r="AA48" i="3" s="1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AB48" i="3" s="1"/>
  <c r="D48" i="3"/>
  <c r="C48" i="3"/>
  <c r="B48" i="3"/>
  <c r="A48" i="3"/>
  <c r="AB47" i="3"/>
  <c r="Z47" i="3"/>
  <c r="Y47" i="3"/>
  <c r="X47" i="3"/>
  <c r="W47" i="3"/>
  <c r="AA47" i="3" s="1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C47" i="3" s="1"/>
  <c r="C47" i="3"/>
  <c r="B47" i="3"/>
  <c r="A47" i="3"/>
  <c r="AB46" i="3"/>
  <c r="Z46" i="3"/>
  <c r="Y46" i="3"/>
  <c r="X46" i="3"/>
  <c r="W46" i="3"/>
  <c r="AA46" i="3" s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C46" i="3" s="1"/>
  <c r="E46" i="3"/>
  <c r="D46" i="3"/>
  <c r="C46" i="3"/>
  <c r="B46" i="3"/>
  <c r="A46" i="3"/>
  <c r="AB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A45" i="3" s="1"/>
  <c r="E45" i="3"/>
  <c r="D45" i="3"/>
  <c r="C45" i="3"/>
  <c r="B45" i="3"/>
  <c r="A45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AB44" i="3" s="1"/>
  <c r="B44" i="3"/>
  <c r="A44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C43" i="3" s="1"/>
  <c r="E43" i="3"/>
  <c r="D43" i="3"/>
  <c r="C43" i="3"/>
  <c r="AB43" i="3" s="1"/>
  <c r="B43" i="3"/>
  <c r="A43" i="3"/>
  <c r="AC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B42" i="3" s="1"/>
  <c r="B42" i="3"/>
  <c r="A42" i="3"/>
  <c r="AC41" i="3"/>
  <c r="Z41" i="3"/>
  <c r="Y41" i="3"/>
  <c r="X41" i="3"/>
  <c r="W41" i="3"/>
  <c r="AA41" i="3" s="1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B41" i="3" s="1"/>
  <c r="B41" i="3"/>
  <c r="A41" i="3"/>
  <c r="AC40" i="3"/>
  <c r="Z40" i="3"/>
  <c r="Y40" i="3"/>
  <c r="X40" i="3"/>
  <c r="W40" i="3"/>
  <c r="AA40" i="3" s="1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AB40" i="3" s="1"/>
  <c r="D40" i="3"/>
  <c r="C40" i="3"/>
  <c r="B40" i="3"/>
  <c r="A40" i="3"/>
  <c r="AB39" i="3"/>
  <c r="Z39" i="3"/>
  <c r="Y39" i="3"/>
  <c r="X39" i="3"/>
  <c r="W39" i="3"/>
  <c r="AA39" i="3" s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C39" i="3" s="1"/>
  <c r="C39" i="3"/>
  <c r="B39" i="3"/>
  <c r="A39" i="3"/>
  <c r="AB38" i="3"/>
  <c r="Z38" i="3"/>
  <c r="Y38" i="3"/>
  <c r="X38" i="3"/>
  <c r="W38" i="3"/>
  <c r="AA38" i="3" s="1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C38" i="3" s="1"/>
  <c r="E38" i="3"/>
  <c r="D38" i="3"/>
  <c r="C38" i="3"/>
  <c r="B38" i="3"/>
  <c r="AB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A37" i="3" s="1"/>
  <c r="E37" i="3"/>
  <c r="D37" i="3"/>
  <c r="C37" i="3"/>
  <c r="B37" i="3"/>
  <c r="A37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AB36" i="3" s="1"/>
  <c r="B36" i="3"/>
  <c r="A36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D35" i="3"/>
  <c r="C35" i="3"/>
  <c r="AB35" i="3" s="1"/>
  <c r="B35" i="3"/>
  <c r="A35" i="3"/>
  <c r="AC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B34" i="3" s="1"/>
  <c r="B34" i="3"/>
  <c r="A34" i="3"/>
  <c r="AC33" i="3"/>
  <c r="Z33" i="3"/>
  <c r="Y33" i="3"/>
  <c r="X33" i="3"/>
  <c r="W33" i="3"/>
  <c r="AA33" i="3" s="1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B33" i="3" s="1"/>
  <c r="B33" i="3"/>
  <c r="A33" i="3"/>
  <c r="AC32" i="3"/>
  <c r="Z32" i="3"/>
  <c r="Y32" i="3"/>
  <c r="X32" i="3"/>
  <c r="W32" i="3"/>
  <c r="AA32" i="3" s="1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AB32" i="3" s="1"/>
  <c r="D32" i="3"/>
  <c r="C32" i="3"/>
  <c r="B32" i="3"/>
  <c r="A32" i="3"/>
  <c r="AB31" i="3"/>
  <c r="Z31" i="3"/>
  <c r="Y31" i="3"/>
  <c r="X31" i="3"/>
  <c r="W31" i="3"/>
  <c r="AA31" i="3" s="1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C31" i="3" s="1"/>
  <c r="C31" i="3"/>
  <c r="B31" i="3"/>
  <c r="A31" i="3"/>
  <c r="AB30" i="3"/>
  <c r="Z30" i="3"/>
  <c r="Y30" i="3"/>
  <c r="X30" i="3"/>
  <c r="W30" i="3"/>
  <c r="AA30" i="3" s="1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C30" i="3" s="1"/>
  <c r="E30" i="3"/>
  <c r="D30" i="3"/>
  <c r="C30" i="3"/>
  <c r="B30" i="3"/>
  <c r="A30" i="3"/>
  <c r="AB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A29" i="3" s="1"/>
  <c r="E29" i="3"/>
  <c r="D29" i="3"/>
  <c r="C29" i="3"/>
  <c r="B29" i="3"/>
  <c r="A29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C28" i="3"/>
  <c r="AB28" i="3" s="1"/>
  <c r="B28" i="3"/>
  <c r="A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D27" i="3"/>
  <c r="C27" i="3"/>
  <c r="AB27" i="3" s="1"/>
  <c r="B27" i="3"/>
  <c r="A27" i="3"/>
  <c r="AC26" i="3"/>
  <c r="AA26" i="3"/>
  <c r="Z26" i="3"/>
  <c r="Y26" i="3"/>
  <c r="X26" i="3"/>
  <c r="W26" i="3"/>
  <c r="V26" i="3"/>
  <c r="U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B26" i="3" s="1"/>
  <c r="B26" i="3"/>
  <c r="T26" i="3" s="1"/>
  <c r="A26" i="3"/>
  <c r="AC25" i="3"/>
  <c r="Z25" i="3"/>
  <c r="Y25" i="3"/>
  <c r="X25" i="3"/>
  <c r="W25" i="3"/>
  <c r="AA25" i="3" s="1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B25" i="3" s="1"/>
  <c r="B25" i="3"/>
  <c r="U25" i="3" s="1"/>
  <c r="A25" i="3"/>
  <c r="AC24" i="3"/>
  <c r="Z24" i="3"/>
  <c r="Y24" i="3"/>
  <c r="X24" i="3"/>
  <c r="W24" i="3"/>
  <c r="AA24" i="3" s="1"/>
  <c r="V24" i="3"/>
  <c r="U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B24" i="3" s="1"/>
  <c r="D24" i="3"/>
  <c r="T24" i="3" s="1"/>
  <c r="C24" i="3"/>
  <c r="B24" i="3"/>
  <c r="S24" i="3" s="1"/>
  <c r="A24" i="3"/>
  <c r="AB23" i="3"/>
  <c r="Z23" i="3"/>
  <c r="Y23" i="3"/>
  <c r="X23" i="3"/>
  <c r="W23" i="3"/>
  <c r="AA23" i="3" s="1"/>
  <c r="V23" i="3"/>
  <c r="T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C23" i="3" s="1"/>
  <c r="C23" i="3"/>
  <c r="B23" i="3"/>
  <c r="U23" i="3" s="1"/>
  <c r="A23" i="3"/>
  <c r="AB22" i="3"/>
  <c r="Z22" i="3"/>
  <c r="Y22" i="3"/>
  <c r="X22" i="3"/>
  <c r="W22" i="3"/>
  <c r="AA22" i="3" s="1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C22" i="3" s="1"/>
  <c r="E22" i="3"/>
  <c r="D22" i="3"/>
  <c r="T22" i="3" s="1"/>
  <c r="C22" i="3"/>
  <c r="B22" i="3"/>
  <c r="U22" i="3" s="1"/>
  <c r="A22" i="3"/>
  <c r="AB21" i="3"/>
  <c r="Z21" i="3"/>
  <c r="Y21" i="3"/>
  <c r="X21" i="3"/>
  <c r="W21" i="3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A21" i="3" s="1"/>
  <c r="E21" i="3"/>
  <c r="D21" i="3"/>
  <c r="T21" i="3" s="1"/>
  <c r="C21" i="3"/>
  <c r="S21" i="3" s="1"/>
  <c r="B21" i="3"/>
  <c r="A21" i="3"/>
  <c r="AA20" i="3"/>
  <c r="Z20" i="3"/>
  <c r="Y20" i="3"/>
  <c r="X20" i="3"/>
  <c r="W20" i="3"/>
  <c r="V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C20" i="3"/>
  <c r="AB20" i="3" s="1"/>
  <c r="B20" i="3"/>
  <c r="U20" i="3" s="1"/>
  <c r="A20" i="3"/>
  <c r="Z19" i="3"/>
  <c r="Y19" i="3"/>
  <c r="X19" i="3"/>
  <c r="W19" i="3"/>
  <c r="V19" i="3"/>
  <c r="U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C19" i="3"/>
  <c r="AB19" i="3" s="1"/>
  <c r="B19" i="3"/>
  <c r="T19" i="3" s="1"/>
  <c r="A19" i="3"/>
  <c r="AC18" i="3"/>
  <c r="AA18" i="3"/>
  <c r="Z18" i="3"/>
  <c r="Y18" i="3"/>
  <c r="X18" i="3"/>
  <c r="W18" i="3"/>
  <c r="V18" i="3"/>
  <c r="U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B18" i="3" s="1"/>
  <c r="B18" i="3"/>
  <c r="T18" i="3" s="1"/>
  <c r="A18" i="3"/>
  <c r="AC17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B17" i="3" s="1"/>
  <c r="B17" i="3"/>
  <c r="U17" i="3" s="1"/>
  <c r="A17" i="3"/>
  <c r="AC16" i="3"/>
  <c r="Z16" i="3"/>
  <c r="Y16" i="3"/>
  <c r="X16" i="3"/>
  <c r="W16" i="3"/>
  <c r="AA16" i="3" s="1"/>
  <c r="V16" i="3"/>
  <c r="U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B16" i="3" s="1"/>
  <c r="D16" i="3"/>
  <c r="T16" i="3" s="1"/>
  <c r="C16" i="3"/>
  <c r="B16" i="3"/>
  <c r="S16" i="3" s="1"/>
  <c r="A16" i="3"/>
  <c r="AB15" i="3"/>
  <c r="Z15" i="3"/>
  <c r="Y15" i="3"/>
  <c r="X15" i="3"/>
  <c r="W15" i="3"/>
  <c r="AA15" i="3" s="1"/>
  <c r="V15" i="3"/>
  <c r="T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C15" i="3" s="1"/>
  <c r="C15" i="3"/>
  <c r="B15" i="3"/>
  <c r="U15" i="3" s="1"/>
  <c r="A15" i="3"/>
  <c r="AB14" i="3"/>
  <c r="Z14" i="3"/>
  <c r="Y14" i="3"/>
  <c r="X14" i="3"/>
  <c r="W14" i="3"/>
  <c r="AA14" i="3" s="1"/>
  <c r="V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C14" i="3" s="1"/>
  <c r="E14" i="3"/>
  <c r="D14" i="3"/>
  <c r="T14" i="3" s="1"/>
  <c r="C14" i="3"/>
  <c r="B14" i="3"/>
  <c r="U14" i="3" s="1"/>
  <c r="A14" i="3"/>
  <c r="AB13" i="3"/>
  <c r="Z13" i="3"/>
  <c r="Y13" i="3"/>
  <c r="X13" i="3"/>
  <c r="W13" i="3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A13" i="3" s="1"/>
  <c r="E13" i="3"/>
  <c r="D13" i="3"/>
  <c r="T13" i="3" s="1"/>
  <c r="C13" i="3"/>
  <c r="S13" i="3" s="1"/>
  <c r="B13" i="3"/>
  <c r="U13" i="3" s="1"/>
  <c r="A13" i="3"/>
  <c r="AA12" i="3"/>
  <c r="Z12" i="3"/>
  <c r="Y12" i="3"/>
  <c r="X12" i="3"/>
  <c r="W12" i="3"/>
  <c r="V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C12" i="3" s="1"/>
  <c r="E12" i="3"/>
  <c r="D12" i="3"/>
  <c r="C12" i="3"/>
  <c r="AB12" i="3" s="1"/>
  <c r="B12" i="3"/>
  <c r="U12" i="3" s="1"/>
  <c r="A12" i="3"/>
  <c r="Z11" i="3"/>
  <c r="Y11" i="3"/>
  <c r="X11" i="3"/>
  <c r="X3" i="3" s="1"/>
  <c r="W11" i="3"/>
  <c r="V11" i="3"/>
  <c r="V3" i="3" s="1"/>
  <c r="U11" i="3"/>
  <c r="S11" i="3"/>
  <c r="R11" i="3"/>
  <c r="Q11" i="3"/>
  <c r="P11" i="3"/>
  <c r="P3" i="3" s="1"/>
  <c r="O11" i="3"/>
  <c r="N11" i="3"/>
  <c r="N3" i="3" s="1"/>
  <c r="M11" i="3"/>
  <c r="L11" i="3"/>
  <c r="K11" i="3"/>
  <c r="J11" i="3"/>
  <c r="I11" i="3"/>
  <c r="H11" i="3"/>
  <c r="G11" i="3"/>
  <c r="F11" i="3"/>
  <c r="AC11" i="3" s="1"/>
  <c r="E11" i="3"/>
  <c r="D11" i="3"/>
  <c r="C11" i="3"/>
  <c r="AB11" i="3" s="1"/>
  <c r="B11" i="3"/>
  <c r="T11" i="3" s="1"/>
  <c r="A11" i="3"/>
  <c r="AC10" i="3"/>
  <c r="AA10" i="3"/>
  <c r="Z10" i="3"/>
  <c r="Y10" i="3"/>
  <c r="X10" i="3"/>
  <c r="W10" i="3"/>
  <c r="V10" i="3"/>
  <c r="U10" i="3"/>
  <c r="R10" i="3"/>
  <c r="Q10" i="3"/>
  <c r="P10" i="3"/>
  <c r="O10" i="3"/>
  <c r="N10" i="3"/>
  <c r="M10" i="3"/>
  <c r="L10" i="3"/>
  <c r="K10" i="3"/>
  <c r="K4" i="3" s="1"/>
  <c r="K5" i="3" s="1"/>
  <c r="J10" i="3"/>
  <c r="I10" i="3"/>
  <c r="H10" i="3"/>
  <c r="G10" i="3"/>
  <c r="F10" i="3"/>
  <c r="E10" i="3"/>
  <c r="D10" i="3"/>
  <c r="C10" i="3"/>
  <c r="C4" i="3" s="1"/>
  <c r="C5" i="3" s="1"/>
  <c r="B10" i="3"/>
  <c r="T10" i="3" s="1"/>
  <c r="A10" i="3"/>
  <c r="AC9" i="3"/>
  <c r="Z9" i="3"/>
  <c r="Y9" i="3"/>
  <c r="X9" i="3"/>
  <c r="X4" i="3" s="1"/>
  <c r="W9" i="3"/>
  <c r="AA9" i="3" s="1"/>
  <c r="V9" i="3"/>
  <c r="R9" i="3"/>
  <c r="Q9" i="3"/>
  <c r="P9" i="3"/>
  <c r="P4" i="3" s="1"/>
  <c r="O9" i="3"/>
  <c r="N9" i="3"/>
  <c r="M9" i="3"/>
  <c r="L9" i="3"/>
  <c r="K9" i="3"/>
  <c r="J9" i="3"/>
  <c r="I9" i="3"/>
  <c r="H9" i="3"/>
  <c r="H4" i="3" s="1"/>
  <c r="H5" i="3" s="1"/>
  <c r="G9" i="3"/>
  <c r="F9" i="3"/>
  <c r="E9" i="3"/>
  <c r="D9" i="3"/>
  <c r="C9" i="3"/>
  <c r="AB9" i="3" s="1"/>
  <c r="B9" i="3"/>
  <c r="U9" i="3" s="1"/>
  <c r="A9" i="3"/>
  <c r="AC8" i="3"/>
  <c r="Z8" i="3"/>
  <c r="Y8" i="3"/>
  <c r="X8" i="3"/>
  <c r="W8" i="3"/>
  <c r="W3" i="3" s="1"/>
  <c r="V8" i="3"/>
  <c r="U8" i="3"/>
  <c r="R8" i="3"/>
  <c r="Q8" i="3"/>
  <c r="P8" i="3"/>
  <c r="O8" i="3"/>
  <c r="N2" i="3" s="1"/>
  <c r="R2" i="3" s="1"/>
  <c r="N8" i="3"/>
  <c r="M8" i="3"/>
  <c r="M3" i="3" s="1"/>
  <c r="L8" i="3"/>
  <c r="K8" i="3"/>
  <c r="J8" i="3"/>
  <c r="I8" i="3"/>
  <c r="H8" i="3"/>
  <c r="G8" i="3"/>
  <c r="G3" i="3" s="1"/>
  <c r="F8" i="3"/>
  <c r="E8" i="3"/>
  <c r="AB8" i="3" s="1"/>
  <c r="D8" i="3"/>
  <c r="T8" i="3" s="1"/>
  <c r="C8" i="3"/>
  <c r="B8" i="3"/>
  <c r="S8" i="3" s="1"/>
  <c r="A8" i="3"/>
  <c r="AB7" i="3"/>
  <c r="Z7" i="3"/>
  <c r="Z4" i="3" s="1"/>
  <c r="Z5" i="3" s="1"/>
  <c r="Y7" i="3"/>
  <c r="Y4" i="3" s="1"/>
  <c r="X7" i="3"/>
  <c r="W7" i="3"/>
  <c r="AA7" i="3" s="1"/>
  <c r="V7" i="3"/>
  <c r="T7" i="3"/>
  <c r="R7" i="3"/>
  <c r="R4" i="3" s="1"/>
  <c r="R5" i="3" s="1"/>
  <c r="Q7" i="3"/>
  <c r="Q4" i="3" s="1"/>
  <c r="P7" i="3"/>
  <c r="O7" i="3"/>
  <c r="N7" i="3"/>
  <c r="M7" i="3"/>
  <c r="M4" i="3" s="1"/>
  <c r="M5" i="3" s="1"/>
  <c r="L7" i="3"/>
  <c r="L3" i="3" s="1"/>
  <c r="K7" i="3"/>
  <c r="J7" i="3"/>
  <c r="J4" i="3" s="1"/>
  <c r="I7" i="3"/>
  <c r="I4" i="3" s="1"/>
  <c r="H7" i="3"/>
  <c r="G7" i="3"/>
  <c r="G4" i="3" s="1"/>
  <c r="G5" i="3" s="1"/>
  <c r="F7" i="3"/>
  <c r="E7" i="3"/>
  <c r="E4" i="3" s="1"/>
  <c r="E5" i="3" s="1"/>
  <c r="D7" i="3"/>
  <c r="D3" i="3" s="1"/>
  <c r="C7" i="3"/>
  <c r="B7" i="3"/>
  <c r="B4" i="3" s="1"/>
  <c r="B5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W4" i="3"/>
  <c r="W5" i="3" s="1"/>
  <c r="N4" i="3"/>
  <c r="N5" i="3" s="1"/>
  <c r="F4" i="3"/>
  <c r="F5" i="3" s="1"/>
  <c r="Z3" i="3"/>
  <c r="R3" i="3"/>
  <c r="I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Q2" i="3" s="1"/>
  <c r="P2" i="3" s="1"/>
  <c r="Q5" i="3" l="1"/>
  <c r="P5" i="3"/>
  <c r="J2" i="3"/>
  <c r="J5" i="3" s="1"/>
  <c r="D4" i="3"/>
  <c r="D5" i="3" s="1"/>
  <c r="L4" i="3"/>
  <c r="L5" i="3" s="1"/>
  <c r="S10" i="3"/>
  <c r="S18" i="3"/>
  <c r="S26" i="3"/>
  <c r="AB105" i="3"/>
  <c r="AB112" i="3"/>
  <c r="AB4" i="3" s="1"/>
  <c r="AB5" i="3" s="1"/>
  <c r="AC121" i="3"/>
  <c r="AA121" i="3"/>
  <c r="AC227" i="3"/>
  <c r="AA227" i="3"/>
  <c r="AB232" i="3"/>
  <c r="AB280" i="3"/>
  <c r="AB288" i="3"/>
  <c r="AB296" i="3"/>
  <c r="AB304" i="3"/>
  <c r="AC319" i="3"/>
  <c r="AA319" i="3"/>
  <c r="AC327" i="3"/>
  <c r="AA327" i="3"/>
  <c r="AC335" i="3"/>
  <c r="AA335" i="3"/>
  <c r="AC343" i="3"/>
  <c r="AA343" i="3"/>
  <c r="AC351" i="3"/>
  <c r="AA351" i="3"/>
  <c r="AC359" i="3"/>
  <c r="AA359" i="3"/>
  <c r="AC367" i="3"/>
  <c r="AA367" i="3"/>
  <c r="AC407" i="3"/>
  <c r="AA407" i="3"/>
  <c r="AC479" i="3"/>
  <c r="AA479" i="3"/>
  <c r="AC511" i="3"/>
  <c r="AA511" i="3"/>
  <c r="H3" i="3"/>
  <c r="Q3" i="3"/>
  <c r="Y3" i="3"/>
  <c r="V4" i="3"/>
  <c r="V5" i="3" s="1"/>
  <c r="S7" i="3"/>
  <c r="AB10" i="3"/>
  <c r="AC13" i="3"/>
  <c r="S15" i="3"/>
  <c r="U21" i="3"/>
  <c r="AC21" i="3"/>
  <c r="S23" i="3"/>
  <c r="AC29" i="3"/>
  <c r="AC37" i="3"/>
  <c r="AC45" i="3"/>
  <c r="AC53" i="3"/>
  <c r="AC61" i="3"/>
  <c r="AC69" i="3"/>
  <c r="AC77" i="3"/>
  <c r="AC85" i="3"/>
  <c r="AC93" i="3"/>
  <c r="AC101" i="3"/>
  <c r="AC109" i="3"/>
  <c r="AB120" i="3"/>
  <c r="AB128" i="3"/>
  <c r="AB136" i="3"/>
  <c r="AB144" i="3"/>
  <c r="AB152" i="3"/>
  <c r="AB3" i="3" s="1"/>
  <c r="AB160" i="3"/>
  <c r="AC187" i="3"/>
  <c r="AA187" i="3"/>
  <c r="AC267" i="3"/>
  <c r="AA267" i="3"/>
  <c r="AC219" i="3"/>
  <c r="AA219" i="3"/>
  <c r="B3" i="3"/>
  <c r="J3" i="3"/>
  <c r="U7" i="3"/>
  <c r="AC7" i="3"/>
  <c r="S9" i="3"/>
  <c r="T12" i="3"/>
  <c r="S17" i="3"/>
  <c r="T20" i="3"/>
  <c r="S25" i="3"/>
  <c r="AC157" i="3"/>
  <c r="AC165" i="3"/>
  <c r="AC179" i="3"/>
  <c r="AA179" i="3"/>
  <c r="AC211" i="3"/>
  <c r="AA211" i="3"/>
  <c r="AC259" i="3"/>
  <c r="AA259" i="3"/>
  <c r="C3" i="3"/>
  <c r="K3" i="3"/>
  <c r="T9" i="3"/>
  <c r="T4" i="3" s="1"/>
  <c r="T5" i="3" s="1"/>
  <c r="S14" i="3"/>
  <c r="T17" i="3"/>
  <c r="S22" i="3"/>
  <c r="T25" i="3"/>
  <c r="AA106" i="3"/>
  <c r="AC113" i="3"/>
  <c r="AC197" i="3"/>
  <c r="AC229" i="3"/>
  <c r="AC235" i="3"/>
  <c r="AA235" i="3"/>
  <c r="AC312" i="3"/>
  <c r="AA312" i="3"/>
  <c r="AC243" i="3"/>
  <c r="AA243" i="3"/>
  <c r="X2" i="3"/>
  <c r="X5" i="3" s="1"/>
  <c r="AA11" i="3"/>
  <c r="AA3" i="3" s="1"/>
  <c r="AA19" i="3"/>
  <c r="AA27" i="3"/>
  <c r="AA35" i="3"/>
  <c r="AA43" i="3"/>
  <c r="AA51" i="3"/>
  <c r="AA59" i="3"/>
  <c r="AA67" i="3"/>
  <c r="AA75" i="3"/>
  <c r="AA83" i="3"/>
  <c r="AA91" i="3"/>
  <c r="AA99" i="3"/>
  <c r="AC115" i="3"/>
  <c r="AA115" i="3"/>
  <c r="AC123" i="3"/>
  <c r="AA123" i="3"/>
  <c r="AC131" i="3"/>
  <c r="AA131" i="3"/>
  <c r="AC139" i="3"/>
  <c r="AA139" i="3"/>
  <c r="AC147" i="3"/>
  <c r="AA147" i="3"/>
  <c r="AC155" i="3"/>
  <c r="AA155" i="3"/>
  <c r="AC163" i="3"/>
  <c r="AA163" i="3"/>
  <c r="AC171" i="3"/>
  <c r="AA171" i="3"/>
  <c r="AB184" i="3"/>
  <c r="AC203" i="3"/>
  <c r="AA203" i="3"/>
  <c r="AB240" i="3"/>
  <c r="Y2" i="3"/>
  <c r="Y5" i="3" s="1"/>
  <c r="E3" i="3"/>
  <c r="AA8" i="3"/>
  <c r="AA4" i="3" s="1"/>
  <c r="AA5" i="3" s="1"/>
  <c r="AC108" i="3"/>
  <c r="AC189" i="3"/>
  <c r="AB216" i="3"/>
  <c r="AC245" i="3"/>
  <c r="AC251" i="3"/>
  <c r="AA251" i="3"/>
  <c r="AB256" i="3"/>
  <c r="AC283" i="3"/>
  <c r="AA283" i="3"/>
  <c r="AC291" i="3"/>
  <c r="AA291" i="3"/>
  <c r="AC299" i="3"/>
  <c r="AA299" i="3"/>
  <c r="AC307" i="3"/>
  <c r="AA307" i="3"/>
  <c r="I2" i="3"/>
  <c r="I5" i="3" s="1"/>
  <c r="F3" i="3"/>
  <c r="AA107" i="3"/>
  <c r="AB176" i="3"/>
  <c r="AC195" i="3"/>
  <c r="AA195" i="3"/>
  <c r="AB208" i="3"/>
  <c r="AC275" i="3"/>
  <c r="AA275" i="3"/>
  <c r="AC253" i="3"/>
  <c r="AC261" i="3"/>
  <c r="AC269" i="3"/>
  <c r="AC277" i="3"/>
  <c r="AC285" i="3"/>
  <c r="AC293" i="3"/>
  <c r="AC301" i="3"/>
  <c r="AC399" i="3"/>
  <c r="AA399" i="3"/>
  <c r="AB412" i="3"/>
  <c r="AC439" i="3"/>
  <c r="AA439" i="3"/>
  <c r="AC471" i="3"/>
  <c r="AA471" i="3"/>
  <c r="AB484" i="3"/>
  <c r="AB516" i="3"/>
  <c r="AC503" i="3"/>
  <c r="AA503" i="3"/>
  <c r="AA129" i="3"/>
  <c r="AA137" i="3"/>
  <c r="AA145" i="3"/>
  <c r="AA153" i="3"/>
  <c r="AA161" i="3"/>
  <c r="AA169" i="3"/>
  <c r="AA177" i="3"/>
  <c r="AA185" i="3"/>
  <c r="AA193" i="3"/>
  <c r="AA201" i="3"/>
  <c r="AA209" i="3"/>
  <c r="AA217" i="3"/>
  <c r="AA225" i="3"/>
  <c r="AC313" i="3"/>
  <c r="AB316" i="3"/>
  <c r="AA317" i="3"/>
  <c r="AB324" i="3"/>
  <c r="AA325" i="3"/>
  <c r="AB332" i="3"/>
  <c r="AB340" i="3"/>
  <c r="AB348" i="3"/>
  <c r="AB356" i="3"/>
  <c r="AB364" i="3"/>
  <c r="AC391" i="3"/>
  <c r="AA391" i="3"/>
  <c r="AB404" i="3"/>
  <c r="AC431" i="3"/>
  <c r="AA431" i="3"/>
  <c r="AC463" i="3"/>
  <c r="AA463" i="3"/>
  <c r="AB476" i="3"/>
  <c r="AB508" i="3"/>
  <c r="AC535" i="3"/>
  <c r="AA535" i="3"/>
  <c r="AB310" i="3"/>
  <c r="AB396" i="3"/>
  <c r="AB436" i="3"/>
  <c r="AB468" i="3"/>
  <c r="AC495" i="3"/>
  <c r="AA495" i="3"/>
  <c r="AC527" i="3"/>
  <c r="AA527" i="3"/>
  <c r="AC383" i="3"/>
  <c r="AA383" i="3"/>
  <c r="AC423" i="3"/>
  <c r="AA423" i="3"/>
  <c r="AC455" i="3"/>
  <c r="AA455" i="3"/>
  <c r="AB388" i="3"/>
  <c r="AC415" i="3"/>
  <c r="AA415" i="3"/>
  <c r="AB428" i="3"/>
  <c r="AB460" i="3"/>
  <c r="AC487" i="3"/>
  <c r="AA487" i="3"/>
  <c r="AC519" i="3"/>
  <c r="AA519" i="3"/>
  <c r="AB532" i="3"/>
  <c r="AC375" i="3"/>
  <c r="AA375" i="3"/>
  <c r="AC447" i="3"/>
  <c r="AA447" i="3"/>
  <c r="AC321" i="3"/>
  <c r="AC329" i="3"/>
  <c r="AC337" i="3"/>
  <c r="AC345" i="3"/>
  <c r="AC353" i="3"/>
  <c r="AC361" i="3"/>
  <c r="AC369" i="3"/>
  <c r="AC377" i="3"/>
  <c r="AC385" i="3"/>
  <c r="AC393" i="3"/>
  <c r="AC401" i="3"/>
  <c r="AC409" i="3"/>
  <c r="AC417" i="3"/>
  <c r="AC425" i="3"/>
  <c r="AC433" i="3"/>
  <c r="AC441" i="3"/>
  <c r="AC449" i="3"/>
  <c r="AC457" i="3"/>
  <c r="AC465" i="3"/>
  <c r="AC473" i="3"/>
  <c r="AC481" i="3"/>
  <c r="AC489" i="3"/>
  <c r="AC497" i="3"/>
  <c r="AC505" i="3"/>
  <c r="AC513" i="3"/>
  <c r="AC521" i="3"/>
  <c r="AC529" i="3"/>
  <c r="T3" i="3" l="1"/>
  <c r="AC3" i="3"/>
  <c r="AC4" i="3"/>
  <c r="AC5" i="3" s="1"/>
  <c r="U3" i="3"/>
  <c r="U4" i="3"/>
  <c r="U5" i="3" s="1"/>
  <c r="S4" i="3"/>
  <c r="S5" i="3" s="1"/>
  <c r="S3" i="3"/>
  <c r="C5" i="2" l="1"/>
  <c r="B5" i="2" s="1"/>
  <c r="C4" i="2"/>
  <c r="B4" i="2" s="1"/>
  <c r="C7" i="2"/>
  <c r="B7" i="2" s="1"/>
  <c r="C6" i="2" l="1"/>
  <c r="B6" i="2" s="1"/>
  <c r="C8" i="2"/>
  <c r="B8" i="2" s="1"/>
</calcChain>
</file>

<file path=xl/sharedStrings.xml><?xml version="1.0" encoding="utf-8"?>
<sst xmlns="http://schemas.openxmlformats.org/spreadsheetml/2006/main" count="93" uniqueCount="58">
  <si>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</si>
  <si>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</si>
  <si>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</si>
  <si>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</si>
  <si>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</si>
  <si>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</si>
  <si>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</si>
  <si>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</si>
  <si>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</si>
  <si>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</si>
  <si>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</si>
  <si>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</si>
  <si>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</si>
  <si>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</si>
  <si>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</si>
  <si>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Sampdoria</t>
  </si>
  <si>
    <t>Atalanta</t>
  </si>
  <si>
    <t>AC Milan</t>
  </si>
  <si>
    <t>Udinese</t>
  </si>
  <si>
    <t>Lecce</t>
  </si>
  <si>
    <t>Inter</t>
  </si>
  <si>
    <t>AC Monza</t>
  </si>
  <si>
    <t>Torino</t>
  </si>
  <si>
    <t>Fiorentina</t>
  </si>
  <si>
    <t>US Cremonese</t>
  </si>
  <si>
    <t>Lazio</t>
  </si>
  <si>
    <t>Bologna</t>
  </si>
  <si>
    <t>Salernitana</t>
  </si>
  <si>
    <t>Roma</t>
  </si>
  <si>
    <t>Spezia</t>
  </si>
  <si>
    <t>Empoli</t>
  </si>
  <si>
    <t>Verona</t>
  </si>
  <si>
    <t>Napoli</t>
  </si>
  <si>
    <t>Juventus</t>
  </si>
  <si>
    <t>Sassuolo</t>
  </si>
  <si>
    <t>Bet</t>
  </si>
  <si>
    <t>Multiplier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</si>
  <si>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</si>
  <si>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</si>
  <si>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</si>
  <si>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</si>
  <si>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</si>
  <si>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</si>
  <si>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</si>
  <si>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</si>
  <si>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</si>
  <si>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</si>
  <si>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</si>
  <si>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</si>
  <si>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</si>
  <si>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</si>
  <si>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</si>
  <si>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</si>
  <si>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</si>
  <si>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</si>
  <si>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</si>
  <si>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</si>
  <si>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Draw If 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</si>
</sst>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opLeftCell="J1" workbookViewId="0">
      <selection activeCell="Q25" sqref="Q25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4.4000000000000004</v>
      </c>
      <c r="D2" s="1">
        <v>3.75</v>
      </c>
      <c r="E2" s="1">
        <v>1.72</v>
      </c>
      <c r="F2">
        <v>1.65</v>
      </c>
      <c r="G2">
        <v>2.15</v>
      </c>
      <c r="H2">
        <v>1.63</v>
      </c>
      <c r="I2">
        <v>2.27</v>
      </c>
      <c r="J2">
        <v>3.32</v>
      </c>
      <c r="K2">
        <v>1.3</v>
      </c>
      <c r="L2">
        <v>2.0299999999999998</v>
      </c>
      <c r="M2">
        <v>1.1599999999999999</v>
      </c>
      <c r="N2">
        <v>1.23</v>
      </c>
      <c r="O2">
        <v>0</v>
      </c>
      <c r="P2">
        <v>2</v>
      </c>
      <c r="Q2" s="2">
        <v>1</v>
      </c>
    </row>
    <row r="3" spans="1:17" x14ac:dyDescent="0.3">
      <c r="A3" t="s">
        <v>17</v>
      </c>
      <c r="B3" t="s">
        <v>18</v>
      </c>
      <c r="C3" s="1">
        <v>1.36</v>
      </c>
      <c r="D3" s="1">
        <v>4.5999999999999996</v>
      </c>
      <c r="E3" s="1">
        <v>7.5</v>
      </c>
      <c r="F3">
        <v>1.7</v>
      </c>
      <c r="G3">
        <v>2.0699999999999998</v>
      </c>
      <c r="H3">
        <v>1.94</v>
      </c>
      <c r="I3">
        <v>1.85</v>
      </c>
      <c r="J3">
        <v>1.1100000000000001</v>
      </c>
      <c r="K3">
        <v>6</v>
      </c>
      <c r="L3">
        <v>1.06</v>
      </c>
      <c r="M3">
        <v>2.95</v>
      </c>
      <c r="N3">
        <v>1.1499999999999999</v>
      </c>
      <c r="O3">
        <v>4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10.5</v>
      </c>
      <c r="D4" s="1">
        <v>5.5</v>
      </c>
      <c r="E4" s="1">
        <v>1.25</v>
      </c>
      <c r="F4">
        <v>1.53</v>
      </c>
      <c r="G4">
        <v>2.4</v>
      </c>
      <c r="H4">
        <v>1.93</v>
      </c>
      <c r="I4">
        <v>1.86</v>
      </c>
      <c r="J4">
        <v>7.75</v>
      </c>
      <c r="K4">
        <v>1.06</v>
      </c>
      <c r="L4">
        <v>3.72</v>
      </c>
      <c r="M4">
        <v>1.04</v>
      </c>
      <c r="N4">
        <v>1.1100000000000001</v>
      </c>
      <c r="O4">
        <v>1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2.4500000000000002</v>
      </c>
      <c r="D5" s="1">
        <v>3.2</v>
      </c>
      <c r="E5" s="1">
        <v>2.8</v>
      </c>
      <c r="F5">
        <v>2.08</v>
      </c>
      <c r="G5">
        <v>1.7</v>
      </c>
      <c r="H5">
        <v>1.84</v>
      </c>
      <c r="I5">
        <v>1.95</v>
      </c>
      <c r="J5">
        <v>1.75</v>
      </c>
      <c r="K5">
        <v>2</v>
      </c>
      <c r="L5">
        <v>1.38</v>
      </c>
      <c r="M5">
        <v>1.49</v>
      </c>
      <c r="N5">
        <v>1.31</v>
      </c>
      <c r="O5">
        <v>1</v>
      </c>
      <c r="P5">
        <v>2</v>
      </c>
      <c r="Q5" s="2">
        <v>1</v>
      </c>
    </row>
    <row r="6" spans="1:17" x14ac:dyDescent="0.3">
      <c r="A6" t="s">
        <v>23</v>
      </c>
      <c r="B6" t="s">
        <v>24</v>
      </c>
      <c r="C6" s="1">
        <v>1.33</v>
      </c>
      <c r="D6" s="1">
        <v>4.75</v>
      </c>
      <c r="E6" s="1">
        <v>8</v>
      </c>
      <c r="F6">
        <v>1.59</v>
      </c>
      <c r="G6">
        <v>2.2599999999999998</v>
      </c>
      <c r="H6">
        <v>1.86</v>
      </c>
      <c r="I6">
        <v>1.93</v>
      </c>
      <c r="J6">
        <v>1.1100000000000001</v>
      </c>
      <c r="K6">
        <v>6</v>
      </c>
      <c r="L6">
        <v>1.06</v>
      </c>
      <c r="M6">
        <v>3.06</v>
      </c>
      <c r="N6">
        <v>1.1499999999999999</v>
      </c>
      <c r="O6">
        <v>3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1.53</v>
      </c>
      <c r="D7" s="1">
        <v>4.2</v>
      </c>
      <c r="E7" s="1">
        <v>5</v>
      </c>
      <c r="F7">
        <v>1.6</v>
      </c>
      <c r="G7">
        <v>2.25</v>
      </c>
      <c r="H7">
        <v>1.66</v>
      </c>
      <c r="I7">
        <v>2.2000000000000002</v>
      </c>
      <c r="J7">
        <v>1.2</v>
      </c>
      <c r="K7">
        <v>4.25</v>
      </c>
      <c r="L7">
        <v>1.1200000000000001</v>
      </c>
      <c r="M7">
        <v>2.38</v>
      </c>
      <c r="N7">
        <v>1.18</v>
      </c>
      <c r="O7">
        <v>2</v>
      </c>
      <c r="P7">
        <v>1</v>
      </c>
      <c r="Q7" s="2">
        <v>1</v>
      </c>
    </row>
    <row r="8" spans="1:17" x14ac:dyDescent="0.3">
      <c r="A8" t="s">
        <v>27</v>
      </c>
      <c r="B8" t="s">
        <v>28</v>
      </c>
      <c r="C8" s="1">
        <v>6.5</v>
      </c>
      <c r="D8" s="1">
        <v>4.33</v>
      </c>
      <c r="E8" s="1">
        <v>1.44</v>
      </c>
      <c r="F8">
        <v>1.71</v>
      </c>
      <c r="G8">
        <v>2.0499999999999998</v>
      </c>
      <c r="H8">
        <v>1.85</v>
      </c>
      <c r="I8">
        <v>1.94</v>
      </c>
      <c r="J8">
        <v>5.2</v>
      </c>
      <c r="K8">
        <v>1.1399999999999999</v>
      </c>
      <c r="L8">
        <v>2.62</v>
      </c>
      <c r="M8">
        <v>1.0900000000000001</v>
      </c>
      <c r="N8">
        <v>1.17</v>
      </c>
      <c r="O8">
        <v>0</v>
      </c>
      <c r="P8">
        <v>1</v>
      </c>
      <c r="Q8" s="2">
        <v>1</v>
      </c>
    </row>
    <row r="9" spans="1:17" x14ac:dyDescent="0.3">
      <c r="A9" t="s">
        <v>29</v>
      </c>
      <c r="B9" t="s">
        <v>30</v>
      </c>
      <c r="C9" s="1">
        <v>2.5</v>
      </c>
      <c r="D9" s="1">
        <v>3.1</v>
      </c>
      <c r="E9" s="1">
        <v>2.8</v>
      </c>
      <c r="F9">
        <v>1.86</v>
      </c>
      <c r="G9">
        <v>1.87</v>
      </c>
      <c r="H9">
        <v>1.68</v>
      </c>
      <c r="I9">
        <v>2.1800000000000002</v>
      </c>
      <c r="J9">
        <v>1.76</v>
      </c>
      <c r="K9">
        <v>1.98</v>
      </c>
      <c r="L9">
        <v>1.39</v>
      </c>
      <c r="M9">
        <v>1.48</v>
      </c>
      <c r="N9">
        <v>1.32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3.4</v>
      </c>
      <c r="D10" s="1">
        <v>3.4</v>
      </c>
      <c r="E10" s="1">
        <v>2</v>
      </c>
      <c r="F10">
        <v>1.74</v>
      </c>
      <c r="G10">
        <v>2.0099999999999998</v>
      </c>
      <c r="H10">
        <v>1.63</v>
      </c>
      <c r="I10">
        <v>2.2599999999999998</v>
      </c>
      <c r="J10">
        <v>2.54</v>
      </c>
      <c r="K10">
        <v>1.48</v>
      </c>
      <c r="L10">
        <v>1.71</v>
      </c>
      <c r="M10">
        <v>1.26</v>
      </c>
      <c r="N10">
        <v>1.27</v>
      </c>
      <c r="O10">
        <v>2</v>
      </c>
      <c r="P10">
        <v>5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4.75</v>
      </c>
      <c r="E11" s="1">
        <v>6.5</v>
      </c>
      <c r="F11">
        <v>1.47</v>
      </c>
      <c r="G11">
        <v>2.56</v>
      </c>
      <c r="H11">
        <v>1.64</v>
      </c>
      <c r="I11">
        <v>2.2400000000000002</v>
      </c>
      <c r="J11">
        <v>1.1399999999999999</v>
      </c>
      <c r="K11">
        <v>5.2</v>
      </c>
      <c r="L11">
        <v>1.08</v>
      </c>
      <c r="M11">
        <v>2.84</v>
      </c>
      <c r="N11">
        <v>1.1499999999999999</v>
      </c>
      <c r="O11">
        <v>0</v>
      </c>
      <c r="P11">
        <v>1</v>
      </c>
      <c r="Q11" s="2">
        <v>1</v>
      </c>
    </row>
    <row r="12" spans="1:17" x14ac:dyDescent="0.3">
      <c r="A12" t="s">
        <v>22</v>
      </c>
      <c r="B12" t="s">
        <v>25</v>
      </c>
      <c r="C12" s="1">
        <v>2.9</v>
      </c>
      <c r="D12" s="1">
        <v>3.3</v>
      </c>
      <c r="E12" s="1">
        <v>2.2999999999999998</v>
      </c>
      <c r="F12">
        <v>1.79</v>
      </c>
      <c r="G12">
        <v>1.95</v>
      </c>
      <c r="H12">
        <v>1.65</v>
      </c>
      <c r="I12">
        <v>2.23</v>
      </c>
      <c r="J12">
        <v>2.11</v>
      </c>
      <c r="K12">
        <v>1.67</v>
      </c>
      <c r="L12">
        <v>1.55</v>
      </c>
      <c r="M12">
        <v>1.36</v>
      </c>
      <c r="N12">
        <v>1.29</v>
      </c>
      <c r="O12">
        <v>0</v>
      </c>
      <c r="P12">
        <v>0</v>
      </c>
      <c r="Q12">
        <v>2</v>
      </c>
    </row>
    <row r="13" spans="1:17" x14ac:dyDescent="0.3">
      <c r="A13" t="s">
        <v>18</v>
      </c>
      <c r="B13" t="s">
        <v>27</v>
      </c>
      <c r="C13" s="1">
        <v>1.66</v>
      </c>
      <c r="D13" s="1">
        <v>4</v>
      </c>
      <c r="E13" s="1">
        <v>4.5</v>
      </c>
      <c r="F13">
        <v>1.72</v>
      </c>
      <c r="G13">
        <v>2.04</v>
      </c>
      <c r="H13">
        <v>1.7</v>
      </c>
      <c r="I13">
        <v>2.14</v>
      </c>
      <c r="J13">
        <v>1.28</v>
      </c>
      <c r="K13">
        <v>3.45</v>
      </c>
      <c r="L13">
        <v>1.1599999999999999</v>
      </c>
      <c r="M13">
        <v>2.12</v>
      </c>
      <c r="N13">
        <v>1.2</v>
      </c>
      <c r="O13">
        <v>0</v>
      </c>
      <c r="P13">
        <v>0</v>
      </c>
      <c r="Q13">
        <v>2</v>
      </c>
    </row>
    <row r="14" spans="1:17" x14ac:dyDescent="0.3">
      <c r="A14" t="s">
        <v>20</v>
      </c>
      <c r="B14" t="s">
        <v>29</v>
      </c>
      <c r="C14" s="1">
        <v>1.1399999999999999</v>
      </c>
      <c r="D14" s="1">
        <v>7</v>
      </c>
      <c r="E14" s="1">
        <v>15</v>
      </c>
      <c r="F14">
        <v>1.31</v>
      </c>
      <c r="G14">
        <v>3.3</v>
      </c>
      <c r="H14">
        <v>1.83</v>
      </c>
      <c r="I14">
        <v>1.97</v>
      </c>
      <c r="J14">
        <v>1.03</v>
      </c>
      <c r="K14">
        <v>10</v>
      </c>
      <c r="L14">
        <v>1.02</v>
      </c>
      <c r="M14">
        <v>5.0999999999999996</v>
      </c>
      <c r="N14">
        <v>1.07</v>
      </c>
      <c r="O14">
        <v>3</v>
      </c>
      <c r="P14">
        <v>0</v>
      </c>
      <c r="Q14">
        <v>2</v>
      </c>
    </row>
    <row r="15" spans="1:17" x14ac:dyDescent="0.3">
      <c r="A15" t="s">
        <v>34</v>
      </c>
      <c r="B15" t="s">
        <v>19</v>
      </c>
      <c r="C15" s="1">
        <v>1.75</v>
      </c>
      <c r="D15" s="1">
        <v>3.9</v>
      </c>
      <c r="E15" s="1">
        <v>4.0999999999999996</v>
      </c>
      <c r="F15">
        <v>1.59</v>
      </c>
      <c r="G15">
        <v>2.27</v>
      </c>
      <c r="H15">
        <v>1.57</v>
      </c>
      <c r="I15">
        <v>2.39</v>
      </c>
      <c r="J15">
        <v>1.33</v>
      </c>
      <c r="K15">
        <v>3.18</v>
      </c>
      <c r="L15">
        <v>1.19</v>
      </c>
      <c r="M15">
        <v>2</v>
      </c>
      <c r="N15">
        <v>1.22</v>
      </c>
      <c r="O15">
        <v>1</v>
      </c>
      <c r="P15">
        <v>0</v>
      </c>
      <c r="Q15">
        <v>2</v>
      </c>
    </row>
    <row r="16" spans="1:17" x14ac:dyDescent="0.3">
      <c r="A16" t="s">
        <v>30</v>
      </c>
      <c r="B16" t="s">
        <v>23</v>
      </c>
      <c r="C16">
        <v>3.5</v>
      </c>
      <c r="D16">
        <v>3.7</v>
      </c>
      <c r="E16">
        <v>1.9</v>
      </c>
      <c r="F16">
        <v>1.59</v>
      </c>
      <c r="G16">
        <v>2.2599999999999998</v>
      </c>
      <c r="H16">
        <v>1.53</v>
      </c>
      <c r="I16">
        <v>2.48</v>
      </c>
      <c r="J16">
        <v>2.69</v>
      </c>
      <c r="K16">
        <v>1.43</v>
      </c>
      <c r="L16">
        <v>1.81</v>
      </c>
      <c r="M16">
        <v>1.26</v>
      </c>
      <c r="N16">
        <v>1.24</v>
      </c>
      <c r="O16">
        <v>0</v>
      </c>
      <c r="P16">
        <v>0</v>
      </c>
      <c r="Q16">
        <v>2</v>
      </c>
    </row>
    <row r="17" spans="1:17" x14ac:dyDescent="0.3">
      <c r="A17" t="s">
        <v>32</v>
      </c>
      <c r="B17" t="s">
        <v>21</v>
      </c>
      <c r="C17">
        <v>1.3</v>
      </c>
      <c r="D17">
        <v>5</v>
      </c>
      <c r="E17">
        <v>8</v>
      </c>
      <c r="F17">
        <v>1.5</v>
      </c>
      <c r="G17">
        <v>2.46</v>
      </c>
      <c r="H17">
        <v>1.76</v>
      </c>
      <c r="I17">
        <v>2.06</v>
      </c>
      <c r="J17">
        <v>1.1000000000000001</v>
      </c>
      <c r="K17">
        <v>6</v>
      </c>
      <c r="L17">
        <v>1.06</v>
      </c>
      <c r="M17">
        <v>3.22</v>
      </c>
      <c r="N17">
        <v>1.1299999999999999</v>
      </c>
      <c r="O17">
        <v>4</v>
      </c>
      <c r="P17">
        <v>0</v>
      </c>
      <c r="Q17">
        <v>2</v>
      </c>
    </row>
    <row r="18" spans="1:17" x14ac:dyDescent="0.3">
      <c r="A18" t="s">
        <v>26</v>
      </c>
      <c r="B18" t="s">
        <v>31</v>
      </c>
      <c r="C18">
        <v>2.15</v>
      </c>
      <c r="D18">
        <v>3.3</v>
      </c>
      <c r="E18">
        <v>3.3</v>
      </c>
      <c r="F18">
        <v>1.75</v>
      </c>
      <c r="G18">
        <v>2</v>
      </c>
      <c r="H18">
        <v>1.62</v>
      </c>
      <c r="I18">
        <v>2.2799999999999998</v>
      </c>
      <c r="J18">
        <v>1.54</v>
      </c>
      <c r="K18">
        <v>2.37</v>
      </c>
      <c r="L18">
        <v>1.3</v>
      </c>
      <c r="M18">
        <v>1.66</v>
      </c>
      <c r="N18">
        <v>1.29</v>
      </c>
      <c r="O18">
        <v>1</v>
      </c>
      <c r="P18">
        <v>1</v>
      </c>
      <c r="Q18">
        <v>2</v>
      </c>
    </row>
    <row r="19" spans="1:17" x14ac:dyDescent="0.3">
      <c r="A19" t="s">
        <v>16</v>
      </c>
      <c r="B19" t="s">
        <v>17</v>
      </c>
      <c r="C19">
        <v>2.7</v>
      </c>
      <c r="D19">
        <v>3.3</v>
      </c>
      <c r="E19">
        <v>2.5</v>
      </c>
      <c r="F19">
        <v>1.68</v>
      </c>
      <c r="G19">
        <v>2.1</v>
      </c>
      <c r="H19">
        <v>1.56</v>
      </c>
      <c r="I19">
        <v>2.41</v>
      </c>
      <c r="J19">
        <v>1.94</v>
      </c>
      <c r="K19">
        <v>1.8</v>
      </c>
      <c r="L19">
        <v>1.49</v>
      </c>
      <c r="M19">
        <v>1.43</v>
      </c>
      <c r="N19">
        <v>1.29</v>
      </c>
      <c r="O19">
        <v>1</v>
      </c>
      <c r="P19">
        <v>1</v>
      </c>
      <c r="Q19">
        <v>2</v>
      </c>
    </row>
    <row r="20" spans="1:17" x14ac:dyDescent="0.3">
      <c r="A20" t="s">
        <v>28</v>
      </c>
      <c r="B20" t="s">
        <v>24</v>
      </c>
      <c r="C20">
        <v>1.2</v>
      </c>
      <c r="D20">
        <v>6</v>
      </c>
      <c r="E20">
        <v>12</v>
      </c>
      <c r="F20">
        <v>1.57</v>
      </c>
      <c r="G20">
        <v>2.2999999999999998</v>
      </c>
      <c r="H20">
        <v>2.12</v>
      </c>
      <c r="I20">
        <v>1.71</v>
      </c>
      <c r="J20">
        <v>1.04</v>
      </c>
      <c r="K20">
        <v>9.5</v>
      </c>
      <c r="L20">
        <v>1.03</v>
      </c>
      <c r="M20">
        <v>4.25</v>
      </c>
      <c r="N20">
        <v>1.1000000000000001</v>
      </c>
      <c r="O20">
        <v>1</v>
      </c>
      <c r="P20">
        <v>0</v>
      </c>
      <c r="Q20">
        <v>2</v>
      </c>
    </row>
    <row r="21" spans="1:17" x14ac:dyDescent="0.3">
      <c r="A21" t="s">
        <v>15</v>
      </c>
      <c r="B21" t="s">
        <v>33</v>
      </c>
      <c r="C21">
        <v>5.5</v>
      </c>
      <c r="D21">
        <v>3.9</v>
      </c>
      <c r="E21">
        <v>1.55</v>
      </c>
      <c r="F21">
        <v>1.82</v>
      </c>
      <c r="G21">
        <v>1.91</v>
      </c>
      <c r="H21">
        <v>1.88</v>
      </c>
      <c r="I21">
        <v>1.92</v>
      </c>
      <c r="J21">
        <v>4.5999999999999996</v>
      </c>
      <c r="K21">
        <v>1.17</v>
      </c>
      <c r="L21">
        <v>2.35</v>
      </c>
      <c r="M21">
        <v>1.1000000000000001</v>
      </c>
      <c r="N21">
        <v>1.2</v>
      </c>
      <c r="O21">
        <v>0</v>
      </c>
      <c r="P21">
        <v>0</v>
      </c>
      <c r="Q21">
        <v>2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8.777343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If &lt;4</v>
      </c>
      <c r="C4">
        <f>LARGE(Analysis!$5:$5, 1)</f>
        <v>1.75</v>
      </c>
    </row>
    <row r="5" spans="2:3" x14ac:dyDescent="0.3">
      <c r="B5" t="str">
        <f>_xlfn.XLOOKUP(C5, Analysis!$5:$5, Analysis!$1:$1)</f>
        <v>Draw &gt;4 Draw No Bet Else Draw - Away</v>
      </c>
      <c r="C5">
        <f>LARGE(Analysis!$5:$5, 2)</f>
        <v>1.4449999999999998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1.4045000000000001</v>
      </c>
    </row>
    <row r="7" spans="2:3" x14ac:dyDescent="0.3">
      <c r="B7" t="str">
        <f>_xlfn.XLOOKUP(C7, Analysis!$5:$5, Analysis!$1:$1)</f>
        <v>Both Teams to Score - No</v>
      </c>
      <c r="C7">
        <f>LARGE(Analysis!$5:$5, 4)</f>
        <v>1.2765</v>
      </c>
    </row>
    <row r="8" spans="2:3" x14ac:dyDescent="0.3">
      <c r="B8" t="str">
        <f>_xlfn.XLOOKUP(C8, Analysis!$5:$5, Analysis!$1:$1)</f>
        <v>Draw</v>
      </c>
      <c r="C8">
        <f>LARGE(Analysis!$5:$5, 5)</f>
        <v>1.075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P23" sqref="P23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55</v>
      </c>
      <c r="U1" s="4" t="s">
        <v>56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57</v>
      </c>
      <c r="AA1" s="5" t="s">
        <v>42</v>
      </c>
      <c r="AB1" s="5" t="s">
        <v>43</v>
      </c>
      <c r="AC1" s="5" t="s">
        <v>44</v>
      </c>
    </row>
    <row r="2" spans="1:29" x14ac:dyDescent="0.3">
      <c r="A2" s="6" t="s">
        <v>45</v>
      </c>
      <c r="B2">
        <f>COUNT('Raw Data'!$O:$O)</f>
        <v>20</v>
      </c>
      <c r="C2">
        <f>COUNT('Raw Data'!$O:$O)</f>
        <v>20</v>
      </c>
      <c r="D2">
        <f>COUNT('Raw Data'!$O:$O)</f>
        <v>20</v>
      </c>
      <c r="E2">
        <f>COUNT('Raw Data'!$O:$O)</f>
        <v>20</v>
      </c>
      <c r="F2">
        <f>COUNT('Raw Data'!$O:$O)</f>
        <v>20</v>
      </c>
      <c r="G2">
        <f>COUNT('Raw Data'!$O:$O)</f>
        <v>20</v>
      </c>
      <c r="H2">
        <f>COUNT('Raw Data'!$O:$O)</f>
        <v>20</v>
      </c>
      <c r="I2">
        <f>COUNT('Raw Data'!$O:$O)-COUNTIF($C7:$C1048576, "&gt;0")</f>
        <v>14</v>
      </c>
      <c r="J2">
        <f>COUNT('Raw Data'!$O:$O)-COUNTIF($C7:$C1048576, "&gt;0")</f>
        <v>14</v>
      </c>
      <c r="K2">
        <f>COUNT('Raw Data'!$O:$O)</f>
        <v>20</v>
      </c>
      <c r="L2">
        <f>COUNT('Raw Data'!$O:$O)</f>
        <v>20</v>
      </c>
      <c r="M2">
        <f>COUNT('Raw Data'!$O:$O)</f>
        <v>20</v>
      </c>
      <c r="N2">
        <f>COUNTIF(O:O, TRUE())</f>
        <v>12</v>
      </c>
      <c r="P2">
        <f>Q2</f>
        <v>8</v>
      </c>
      <c r="Q2">
        <f>B2-N2</f>
        <v>8</v>
      </c>
      <c r="R2">
        <f>N2</f>
        <v>12</v>
      </c>
      <c r="S2">
        <f>COUNT('Raw Data'!$O:$O)</f>
        <v>20</v>
      </c>
      <c r="T2">
        <f>COUNT('Raw Data'!$O:$O)</f>
        <v>20</v>
      </c>
      <c r="U2">
        <f>COUNT('Raw Data'!$O:$O)</f>
        <v>20</v>
      </c>
      <c r="V2">
        <f>COUNT('Raw Data'!$O:$O)</f>
        <v>20</v>
      </c>
      <c r="W2">
        <f>COUNT('Raw Data'!$O:$O)</f>
        <v>20</v>
      </c>
      <c r="X2">
        <f>COUNT('Raw Data'!$O:$O)-COUNTIF(C7:C1048576, "&gt;4")</f>
        <v>20</v>
      </c>
      <c r="Y2">
        <f>COUNT('Raw Data'!$O:$O)-COUNTIF(C7:C1048576, "&gt;4")</f>
        <v>20</v>
      </c>
      <c r="Z2">
        <f>COUNTIF('Raw Data'!D:D, "&lt;4")</f>
        <v>10</v>
      </c>
      <c r="AA2">
        <f>COUNT('Raw Data'!$O:$O)-1</f>
        <v>19</v>
      </c>
      <c r="AB2">
        <f>COUNT('Raw Data'!$O:$O)-1</f>
        <v>19</v>
      </c>
      <c r="AC2">
        <f>COUNT('Raw Data'!$O:$O)-1</f>
        <v>19</v>
      </c>
    </row>
    <row r="3" spans="1:29" x14ac:dyDescent="0.3">
      <c r="A3" s="6" t="s">
        <v>46</v>
      </c>
      <c r="B3">
        <f t="shared" ref="B3:N3" si="0">COUNTIF(B7:B1048576, "&gt;0")</f>
        <v>8</v>
      </c>
      <c r="C3">
        <f t="shared" si="0"/>
        <v>6</v>
      </c>
      <c r="D3">
        <f t="shared" si="0"/>
        <v>6</v>
      </c>
      <c r="E3">
        <f t="shared" si="0"/>
        <v>8</v>
      </c>
      <c r="F3">
        <f t="shared" si="0"/>
        <v>12</v>
      </c>
      <c r="G3">
        <f t="shared" si="0"/>
        <v>8</v>
      </c>
      <c r="H3">
        <f t="shared" si="0"/>
        <v>12</v>
      </c>
      <c r="I3">
        <f t="shared" si="0"/>
        <v>8</v>
      </c>
      <c r="J3">
        <f t="shared" si="0"/>
        <v>6</v>
      </c>
      <c r="K3">
        <f t="shared" si="0"/>
        <v>14</v>
      </c>
      <c r="L3">
        <f t="shared" si="0"/>
        <v>12</v>
      </c>
      <c r="M3">
        <f t="shared" si="0"/>
        <v>14</v>
      </c>
      <c r="N3">
        <f t="shared" si="0"/>
        <v>8</v>
      </c>
      <c r="P3">
        <f t="shared" ref="P3:AC3" si="1">COUNTIF(P7:P1048576, "&gt;0")</f>
        <v>0</v>
      </c>
      <c r="Q3">
        <f t="shared" si="1"/>
        <v>4</v>
      </c>
      <c r="R3">
        <f t="shared" si="1"/>
        <v>2</v>
      </c>
      <c r="S3">
        <f t="shared" si="1"/>
        <v>12</v>
      </c>
      <c r="T3">
        <f t="shared" si="1"/>
        <v>4</v>
      </c>
      <c r="U3">
        <f t="shared" si="1"/>
        <v>5</v>
      </c>
      <c r="V3">
        <f t="shared" si="1"/>
        <v>12</v>
      </c>
      <c r="W3">
        <f t="shared" si="1"/>
        <v>2</v>
      </c>
      <c r="X3">
        <f t="shared" si="1"/>
        <v>12</v>
      </c>
      <c r="Y3">
        <f t="shared" si="1"/>
        <v>9</v>
      </c>
      <c r="Z3">
        <f t="shared" si="1"/>
        <v>5</v>
      </c>
      <c r="AA3">
        <f t="shared" si="1"/>
        <v>1</v>
      </c>
      <c r="AB3">
        <f t="shared" si="1"/>
        <v>0</v>
      </c>
      <c r="AC3">
        <f t="shared" si="1"/>
        <v>3</v>
      </c>
    </row>
    <row r="4" spans="1:29" x14ac:dyDescent="0.3">
      <c r="A4" s="6" t="s">
        <v>47</v>
      </c>
      <c r="B4">
        <f t="shared" ref="B4:N4" si="2">SUM(B7:B1048576)</f>
        <v>12.11</v>
      </c>
      <c r="C4">
        <f t="shared" si="2"/>
        <v>21.5</v>
      </c>
      <c r="D4">
        <f t="shared" si="2"/>
        <v>15.709999999999999</v>
      </c>
      <c r="E4">
        <f t="shared" si="2"/>
        <v>13.05</v>
      </c>
      <c r="F4">
        <f t="shared" si="2"/>
        <v>20.200000000000003</v>
      </c>
      <c r="G4">
        <f t="shared" si="2"/>
        <v>14.040000000000001</v>
      </c>
      <c r="H4">
        <f t="shared" si="2"/>
        <v>25.53</v>
      </c>
      <c r="I4">
        <f t="shared" si="2"/>
        <v>9.68</v>
      </c>
      <c r="J4">
        <f t="shared" si="2"/>
        <v>12.18</v>
      </c>
      <c r="K4">
        <f t="shared" si="2"/>
        <v>18.590000000000003</v>
      </c>
      <c r="L4">
        <f t="shared" si="2"/>
        <v>17.810000000000002</v>
      </c>
      <c r="M4">
        <f t="shared" si="2"/>
        <v>16.560000000000002</v>
      </c>
      <c r="N4">
        <f t="shared" si="2"/>
        <v>12.11</v>
      </c>
      <c r="P4">
        <f t="shared" ref="P4:AC4" si="3">SUM(P7:P1048576)</f>
        <v>0</v>
      </c>
      <c r="Q4">
        <f t="shared" si="3"/>
        <v>6.41</v>
      </c>
      <c r="R4">
        <f t="shared" si="3"/>
        <v>9.3000000000000007</v>
      </c>
      <c r="S4">
        <f t="shared" si="3"/>
        <v>18.520000000000003</v>
      </c>
      <c r="T4">
        <f t="shared" si="3"/>
        <v>14</v>
      </c>
      <c r="U4">
        <f t="shared" si="3"/>
        <v>20.100000000000001</v>
      </c>
      <c r="V4">
        <f t="shared" si="3"/>
        <v>18.520000000000003</v>
      </c>
      <c r="W4">
        <f t="shared" si="3"/>
        <v>9.3000000000000007</v>
      </c>
      <c r="X4">
        <f t="shared" si="3"/>
        <v>28.09</v>
      </c>
      <c r="Y4">
        <f t="shared" si="3"/>
        <v>28.9</v>
      </c>
      <c r="Z4">
        <f t="shared" si="3"/>
        <v>17.5</v>
      </c>
      <c r="AA4">
        <f t="shared" si="3"/>
        <v>9.5549999999999997</v>
      </c>
      <c r="AB4">
        <f t="shared" si="3"/>
        <v>0</v>
      </c>
      <c r="AC4">
        <f t="shared" si="3"/>
        <v>14.855399999999999</v>
      </c>
    </row>
    <row r="5" spans="1:29" x14ac:dyDescent="0.3">
      <c r="A5" s="6" t="s">
        <v>36</v>
      </c>
      <c r="B5">
        <f t="shared" ref="B5:N5" si="4">B4/B2</f>
        <v>0.60549999999999993</v>
      </c>
      <c r="C5">
        <f t="shared" si="4"/>
        <v>1.075</v>
      </c>
      <c r="D5">
        <f t="shared" si="4"/>
        <v>0.78549999999999998</v>
      </c>
      <c r="E5">
        <f t="shared" si="4"/>
        <v>0.65250000000000008</v>
      </c>
      <c r="F5">
        <f t="shared" si="4"/>
        <v>1.0100000000000002</v>
      </c>
      <c r="G5">
        <f t="shared" si="4"/>
        <v>0.70200000000000007</v>
      </c>
      <c r="H5">
        <f t="shared" si="4"/>
        <v>1.2765</v>
      </c>
      <c r="I5">
        <f t="shared" si="4"/>
        <v>0.69142857142857139</v>
      </c>
      <c r="J5">
        <f t="shared" si="4"/>
        <v>0.87</v>
      </c>
      <c r="K5">
        <f t="shared" si="4"/>
        <v>0.92950000000000021</v>
      </c>
      <c r="L5">
        <f t="shared" si="4"/>
        <v>0.89050000000000007</v>
      </c>
      <c r="M5">
        <f t="shared" si="4"/>
        <v>0.82800000000000007</v>
      </c>
      <c r="N5">
        <f t="shared" si="4"/>
        <v>1.0091666666666665</v>
      </c>
      <c r="P5">
        <f t="shared" ref="P5:AC5" si="5">P4/P2</f>
        <v>0</v>
      </c>
      <c r="Q5">
        <f t="shared" si="5"/>
        <v>0.80125000000000002</v>
      </c>
      <c r="R5">
        <f t="shared" si="5"/>
        <v>0.77500000000000002</v>
      </c>
      <c r="S5">
        <f t="shared" si="5"/>
        <v>0.92600000000000016</v>
      </c>
      <c r="T5">
        <f t="shared" si="5"/>
        <v>0.7</v>
      </c>
      <c r="U5">
        <f t="shared" si="5"/>
        <v>1.0050000000000001</v>
      </c>
      <c r="V5">
        <f t="shared" si="5"/>
        <v>0.92600000000000016</v>
      </c>
      <c r="W5">
        <f t="shared" si="5"/>
        <v>0.46500000000000002</v>
      </c>
      <c r="X5">
        <f t="shared" si="5"/>
        <v>1.4045000000000001</v>
      </c>
      <c r="Y5">
        <f t="shared" si="5"/>
        <v>1.4449999999999998</v>
      </c>
      <c r="Z5">
        <f t="shared" si="5"/>
        <v>1.75</v>
      </c>
      <c r="AA5">
        <f t="shared" si="5"/>
        <v>0.50289473684210528</v>
      </c>
      <c r="AB5">
        <f t="shared" si="5"/>
        <v>0</v>
      </c>
      <c r="AC5">
        <f t="shared" si="5"/>
        <v>0.78186315789473682</v>
      </c>
    </row>
    <row r="6" spans="1:29" x14ac:dyDescent="0.3">
      <c r="A6" s="6" t="s">
        <v>48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1.72</v>
      </c>
      <c r="E7">
        <f>IF(SUM('Raw Data'!O2:P2)&gt;2, 'Raw Data'!F2, 0)</f>
        <v>0</v>
      </c>
      <c r="F7">
        <f>IF(AND(ISNUMBER('Raw Data'!O2),SUM('Raw Data'!O2:P2)&lt;3),'Raw Data'!F2,)</f>
        <v>1.65</v>
      </c>
      <c r="G7">
        <f>IF(AND('Raw Data'!O2&gt;0, 'Raw Data'!P2&gt;0), 'Raw Data'!H2, 0)</f>
        <v>0</v>
      </c>
      <c r="H7">
        <f>IF(AND(ISNUMBER('Raw Data'!O2), OR('Raw Data'!O2=0, 'Raw Data'!P2=0)), 'Raw Data'!I2, 0)</f>
        <v>2.27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1.3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1.1599999999999999</v>
      </c>
      <c r="M7">
        <f>IF(AND(ISNUMBER('Raw Data'!O2), OR('Raw Data'!O2&gt;'Raw Data'!P2, 'Raw Data'!O2&lt;'Raw Data'!P2)), 'Raw Data'!N2, 0)</f>
        <v>1.23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1.72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1.72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1.72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2.8379999999999996</v>
      </c>
    </row>
    <row r="8" spans="1:29" x14ac:dyDescent="0.3">
      <c r="A8" s="2">
        <f>'Raw Data'!Q3</f>
        <v>1</v>
      </c>
      <c r="B8">
        <f>IF('Raw Data'!O3&gt;'Raw Data'!P3, 'Raw Data'!C3, 0)</f>
        <v>1.36</v>
      </c>
      <c r="C8">
        <f>IF(AND(ISNUMBER('Raw Data'!O3), 'Raw Data'!O3='Raw Data'!P3), 'Raw Data'!D3, 0)</f>
        <v>0</v>
      </c>
      <c r="D8">
        <f>IF('Raw Data'!O3&lt;'Raw Data'!P3, 'Raw Data'!E3, 0)</f>
        <v>0</v>
      </c>
      <c r="E8">
        <f>IF(SUM('Raw Data'!O3:P3)&gt;2, 'Raw Data'!F3, 0)</f>
        <v>1.7</v>
      </c>
      <c r="F8">
        <f>IF(AND(ISNUMBER('Raw Data'!O3),SUM('Raw Data'!O3:P3)&lt;3),'Raw Data'!F3,)</f>
        <v>0</v>
      </c>
      <c r="G8">
        <f>IF(AND('Raw Data'!O3&gt;0, 'Raw Data'!P3&gt;0), 'Raw Data'!H3, 0)</f>
        <v>1.94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1.1100000000000001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1.06</v>
      </c>
      <c r="L8">
        <f>IF(AND(ISNUMBER('Raw Data'!O3), OR('Raw Data'!O3&lt;'Raw Data'!P3, 'Raw Data'!O3='Raw Data'!P3)), 'Raw Data'!M3, 0)</f>
        <v>0</v>
      </c>
      <c r="M8">
        <f>IF(AND(ISNUMBER('Raw Data'!O3), OR('Raw Data'!O3&gt;'Raw Data'!P3, 'Raw Data'!O3&lt;'Raw Data'!P3)), 'Raw Data'!N3, 0)</f>
        <v>1.1499999999999999</v>
      </c>
      <c r="N8">
        <f>IF(AND('Raw Data'!C3&lt;'Raw Data'!E3, 'Raw Data'!O3&gt;'Raw Data'!P3), 'Raw Data'!C3, 0)</f>
        <v>1.36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1.36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0</v>
      </c>
      <c r="V8">
        <f>IF(AND('Raw Data'!C3&lt;'Raw Data'!E3,'Raw Data'!O3&gt;'Raw Data'!P3),'Raw Data'!C3,IF(AND('Raw Data'!E3&lt;'Raw Data'!C3,'Raw Data'!P3&gt;'Raw Data'!O3),'Raw Data'!E3,0))</f>
        <v>1.36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1.1100000000000001</v>
      </c>
      <c r="Y8">
        <f>IF(AND('Raw Data'!D3&gt;4,'Raw Data'!O3&lt;'Raw Data'!P3),'Raw Data'!K3,IF(AND('Raw Data'!D3&gt;4,'Raw Data'!O3='Raw Data'!P3),0,IF('Raw Data'!O3='Raw Data'!P3,'Raw Data'!D3,0)))</f>
        <v>0</v>
      </c>
      <c r="Z8">
        <f>IF(AND('Raw Data'!D3&lt;4, 'Raw Data'!O3='Raw Data'!P3), 'Raw Data'!D3, 0)</f>
        <v>0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1.25</v>
      </c>
      <c r="E9">
        <f>IF(SUM('Raw Data'!O4:P4)&gt;2, 'Raw Data'!F4, 0)</f>
        <v>1.53</v>
      </c>
      <c r="F9">
        <f>IF(AND(ISNUMBER('Raw Data'!O4),SUM('Raw Data'!O4:P4)&lt;3),'Raw Data'!F4,)</f>
        <v>0</v>
      </c>
      <c r="G9">
        <f>IF(AND('Raw Data'!O4&gt;0, 'Raw Data'!P4&gt;0), 'Raw Data'!H4, 0)</f>
        <v>1.93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1.06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1.04</v>
      </c>
      <c r="M9">
        <f>IF(AND(ISNUMBER('Raw Data'!O4), OR('Raw Data'!O4&gt;'Raw Data'!P4, 'Raw Data'!O4&lt;'Raw Data'!P4)), 'Raw Data'!N4, 0)</f>
        <v>1.1100000000000001</v>
      </c>
      <c r="N9">
        <f>IF(AND('Raw Data'!C4&lt;'Raw Data'!E4, 'Raw Data'!O4&gt;'Raw Data'!P4), 'Raw Data'!C4, 0)</f>
        <v>0</v>
      </c>
      <c r="O9" t="b">
        <f>'Raw Data'!C4&lt;'Raw Data'!E4</f>
        <v>0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1.25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1.25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1.25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Y9">
        <f>IF(AND('Raw Data'!D4&gt;4,'Raw Data'!O4&lt;'Raw Data'!P4),'Raw Data'!K4,IF(AND('Raw Data'!D4&gt;4,'Raw Data'!O4='Raw Data'!P4),0,IF('Raw Data'!O4='Raw Data'!P4,'Raw Data'!D4,0)))</f>
        <v>1.06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0</v>
      </c>
      <c r="D10">
        <f>IF('Raw Data'!O5&lt;'Raw Data'!P5, 'Raw Data'!E5, 0)</f>
        <v>2.8</v>
      </c>
      <c r="E10">
        <f>IF(SUM('Raw Data'!O5:P5)&gt;2, 'Raw Data'!F5, 0)</f>
        <v>2.08</v>
      </c>
      <c r="F10">
        <f>IF(AND(ISNUMBER('Raw Data'!O5),SUM('Raw Data'!O5:P5)&lt;3),'Raw Data'!F5,)</f>
        <v>0</v>
      </c>
      <c r="G10">
        <f>IF(AND('Raw Data'!O5&gt;0, 'Raw Data'!P5&gt;0), 'Raw Data'!H5, 0)</f>
        <v>1.84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2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1.49</v>
      </c>
      <c r="M10">
        <f>IF(AND(ISNUMBER('Raw Data'!O5), OR('Raw Data'!O5&gt;'Raw Data'!P5, 'Raw Data'!O5&lt;'Raw Data'!P5)), 'Raw Data'!N5, 0)</f>
        <v>1.31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2.8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2.8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2.8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1.33</v>
      </c>
      <c r="C11">
        <f>IF(AND(ISNUMBER('Raw Data'!O6), 'Raw Data'!O6='Raw Data'!P6), 'Raw Data'!D6, 0)</f>
        <v>0</v>
      </c>
      <c r="D11">
        <f>IF('Raw Data'!O6&lt;'Raw Data'!P6, 'Raw Data'!E6, 0)</f>
        <v>0</v>
      </c>
      <c r="E11">
        <f>IF(SUM('Raw Data'!O6:P6)&gt;2, 'Raw Data'!F6, 0)</f>
        <v>1.59</v>
      </c>
      <c r="F11">
        <f>IF(AND(ISNUMBER('Raw Data'!O6),SUM('Raw Data'!O6:P6)&lt;3),'Raw Data'!F6,)</f>
        <v>0</v>
      </c>
      <c r="G11">
        <f>IF(AND('Raw Data'!O6&gt;0, 'Raw Data'!P6&gt;0), 'Raw Data'!H6, 0)</f>
        <v>1.86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1.1100000000000001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1.06</v>
      </c>
      <c r="L11">
        <f>IF(AND(ISNUMBER('Raw Data'!O6), OR('Raw Data'!O6&lt;'Raw Data'!P6, 'Raw Data'!O6='Raw Data'!P6)), 'Raw Data'!M6, 0)</f>
        <v>0</v>
      </c>
      <c r="M11">
        <f>IF(AND(ISNUMBER('Raw Data'!O6), OR('Raw Data'!O6&gt;'Raw Data'!P6, 'Raw Data'!O6&lt;'Raw Data'!P6)), 'Raw Data'!N6, 0)</f>
        <v>1.1499999999999999</v>
      </c>
      <c r="N11">
        <f>IF(AND('Raw Data'!C6&lt;'Raw Data'!E6, 'Raw Data'!O6&gt;'Raw Data'!P6), 'Raw Data'!C6, 0)</f>
        <v>1.33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1.33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1.33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1.1100000000000001</v>
      </c>
      <c r="Y11">
        <f>IF(AND('Raw Data'!D6&gt;4,'Raw Data'!O6&lt;'Raw Data'!P6),'Raw Data'!K6,IF(AND('Raw Data'!D6&gt;4,'Raw Data'!O6='Raw Data'!P6),0,IF('Raw Data'!O6='Raw Data'!P6,'Raw Data'!D6,0)))</f>
        <v>0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1.53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1.6</v>
      </c>
      <c r="F12">
        <f>IF(AND(ISNUMBER('Raw Data'!O7),SUM('Raw Data'!O7:P7)&lt;3),'Raw Data'!F7,)</f>
        <v>0</v>
      </c>
      <c r="G12">
        <f>IF(AND('Raw Data'!O7&gt;0, 'Raw Data'!P7&gt;0), 'Raw Data'!H7, 0)</f>
        <v>1.66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1.2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1.1200000000000001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1.18</v>
      </c>
      <c r="N12">
        <f>IF(AND('Raw Data'!C7&lt;'Raw Data'!E7, 'Raw Data'!O7&gt;'Raw Data'!P7), 'Raw Data'!C7, 0)</f>
        <v>1.53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1.53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1.53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1.2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1.44</v>
      </c>
      <c r="E13">
        <f>IF(SUM('Raw Data'!O8:P8)&gt;2, 'Raw Data'!F8, 0)</f>
        <v>0</v>
      </c>
      <c r="F13">
        <f>IF(AND(ISNUMBER('Raw Data'!O8),SUM('Raw Data'!O8:P8)&lt;3),'Raw Data'!F8,)</f>
        <v>1.71</v>
      </c>
      <c r="G13">
        <f>IF(AND('Raw Data'!O8&gt;0, 'Raw Data'!P8&gt;0), 'Raw Data'!H8, 0)</f>
        <v>0</v>
      </c>
      <c r="H13">
        <f>IF(AND(ISNUMBER('Raw Data'!O8), OR('Raw Data'!O8=0, 'Raw Data'!P8=0)), 'Raw Data'!I8, 0)</f>
        <v>1.94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1.1399999999999999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1.0900000000000001</v>
      </c>
      <c r="M13">
        <f>IF(AND(ISNUMBER('Raw Data'!O8), OR('Raw Data'!O8&gt;'Raw Data'!P8, 'Raw Data'!O8&lt;'Raw Data'!P8)), 'Raw Data'!N8, 0)</f>
        <v>1.17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1.44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1.44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0</v>
      </c>
      <c r="V13">
        <f>IF(AND('Raw Data'!C8&lt;'Raw Data'!E8,'Raw Data'!O8&gt;'Raw Data'!P8),'Raw Data'!C8,IF(AND('Raw Data'!E8&lt;'Raw Data'!C8,'Raw Data'!P8&gt;'Raw Data'!O8),'Raw Data'!E8,0))</f>
        <v>1.44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1.1399999999999999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2.4623999999999997</v>
      </c>
    </row>
    <row r="14" spans="1:29" x14ac:dyDescent="0.3">
      <c r="A14" s="2">
        <f>'Raw Data'!Q9</f>
        <v>1</v>
      </c>
      <c r="B14">
        <f>IF('Raw Data'!O9&gt;'Raw Data'!P9, 'Raw Data'!C9, 0)</f>
        <v>2.5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1.86</v>
      </c>
      <c r="G14">
        <f>IF(AND('Raw Data'!O9&gt;0, 'Raw Data'!P9&gt;0), 'Raw Data'!H9, 0)</f>
        <v>0</v>
      </c>
      <c r="H14">
        <f>IF(AND(ISNUMBER('Raw Data'!O9), OR('Raw Data'!O9=0, 'Raw Data'!P9=0)), 'Raw Data'!I9, 0)</f>
        <v>2.1800000000000002</v>
      </c>
      <c r="I14">
        <f>IF('Raw Data'!O9='Raw Data'!P9, 0, IF('Raw Data'!O9&gt;'Raw Data'!P9, 'Raw Data'!J9, 0))</f>
        <v>1.76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1.39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1.32</v>
      </c>
      <c r="N14">
        <f>IF(AND('Raw Data'!C9&lt;'Raw Data'!E9, 'Raw Data'!O9&gt;'Raw Data'!P9), 'Raw Data'!C9, 0)</f>
        <v>2.5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2.5</v>
      </c>
      <c r="T14">
        <f>IF(ISNUMBER('Raw Data'!C9), IF(_xlfn.XLOOKUP(SMALL('Raw Data'!C9:E9, 2), B14:D14, B14:D14, 0)&gt;0, SMALL('Raw Data'!C9:E9, 2), 0), 0)</f>
        <v>0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2.5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Y14">
        <f>IF(AND('Raw Data'!D9&gt;4,'Raw Data'!O9&lt;'Raw Data'!P9),'Raw Data'!K9,IF(AND('Raw Data'!D9&gt;4,'Raw Data'!O9='Raw Data'!P9),0,IF('Raw Data'!O9='Raw Data'!P9,'Raw Data'!D9,0)))</f>
        <v>0</v>
      </c>
      <c r="Z14">
        <f>IF(AND('Raw Data'!D9&lt;4, 'Raw Data'!O9='Raw Data'!P9), 'Raw Data'!D9, 0)</f>
        <v>0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2</v>
      </c>
      <c r="E15">
        <f>IF(SUM('Raw Data'!O10:P10)&gt;2, 'Raw Data'!F10, 0)</f>
        <v>1.74</v>
      </c>
      <c r="F15">
        <f>IF(AND(ISNUMBER('Raw Data'!O10),SUM('Raw Data'!O10:P10)&lt;3),'Raw Data'!F10,)</f>
        <v>0</v>
      </c>
      <c r="G15">
        <f>IF(AND('Raw Data'!O10&gt;0, 'Raw Data'!P10&gt;0), 'Raw Data'!H10, 0)</f>
        <v>1.63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1.48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1.26</v>
      </c>
      <c r="M15">
        <f>IF(AND(ISNUMBER('Raw Data'!O10), OR('Raw Data'!O10&gt;'Raw Data'!P10, 'Raw Data'!O10&lt;'Raw Data'!P10)), 'Raw Data'!N10, 0)</f>
        <v>1.27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2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2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2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6.5</v>
      </c>
      <c r="E16">
        <f>IF(SUM('Raw Data'!O11:P11)&gt;2, 'Raw Data'!F11, 0)</f>
        <v>0</v>
      </c>
      <c r="F16">
        <f>IF(AND(ISNUMBER('Raw Data'!O11),SUM('Raw Data'!O11:P11)&lt;3),'Raw Data'!F11,)</f>
        <v>1.47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2.2400000000000002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5.2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2.84</v>
      </c>
      <c r="M16">
        <f>IF(AND(ISNUMBER('Raw Data'!O11), OR('Raw Data'!O11&gt;'Raw Data'!P11, 'Raw Data'!O11&lt;'Raw Data'!P11)), 'Raw Data'!N11, 0)</f>
        <v>1.1499999999999999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6.5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6.5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6.5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5.2</v>
      </c>
      <c r="Z16">
        <f>IF(AND('Raw Data'!D11&lt;4, 'Raw Data'!O11='Raw Data'!P11), 'Raw Data'!D11, 0)</f>
        <v>0</v>
      </c>
      <c r="AA16">
        <f t="shared" si="8"/>
        <v>9.5549999999999997</v>
      </c>
      <c r="AB16">
        <f t="shared" si="9"/>
        <v>0</v>
      </c>
      <c r="AC16">
        <f t="shared" si="10"/>
        <v>9.5549999999999997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3.3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1.79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2.23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1.55</v>
      </c>
      <c r="L17">
        <f>IF(AND(ISNUMBER('Raw Data'!O12), OR('Raw Data'!O12&lt;'Raw Data'!P12, 'Raw Data'!O12='Raw Data'!P12)), 'Raw Data'!M12, 0)</f>
        <v>1.36</v>
      </c>
      <c r="M17">
        <f>IF(AND(ISNUMBER('Raw Data'!O12), OR('Raw Data'!O12&gt;'Raw Data'!P12, 'Raw Data'!O12&lt;'Raw Data'!P12)), 'Raw Data'!N12, 0)</f>
        <v>0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3.3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3.3</v>
      </c>
      <c r="Y17">
        <f>IF(AND('Raw Data'!D12&gt;4,'Raw Data'!O12&lt;'Raw Data'!P12),'Raw Data'!K12,IF(AND('Raw Data'!D12&gt;4,'Raw Data'!O12='Raw Data'!P12),0,IF('Raw Data'!O12='Raw Data'!P12,'Raw Data'!D12,0)))</f>
        <v>3.3</v>
      </c>
      <c r="Z17">
        <f>IF(AND('Raw Data'!D12&lt;4, 'Raw Data'!O12='Raw Data'!P12), 'Raw Data'!D12, 0)</f>
        <v>3.3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4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1.72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2.14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1.1599999999999999</v>
      </c>
      <c r="L18">
        <f>IF(AND(ISNUMBER('Raw Data'!O13), OR('Raw Data'!O13&lt;'Raw Data'!P13, 'Raw Data'!O13='Raw Data'!P13)), 'Raw Data'!M13, 0)</f>
        <v>2.12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4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4</v>
      </c>
      <c r="Y18">
        <f>IF(AND('Raw Data'!D13&gt;4,'Raw Data'!O13&lt;'Raw Data'!P13),'Raw Data'!K13,IF(AND('Raw Data'!D13&gt;4,'Raw Data'!O13='Raw Data'!P13),0,IF('Raw Data'!O13='Raw Data'!P13,'Raw Data'!D13,0)))</f>
        <v>4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1.1399999999999999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1.31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1.97</v>
      </c>
      <c r="I19">
        <f>IF('Raw Data'!O14='Raw Data'!P14, 0, IF('Raw Data'!O14&gt;'Raw Data'!P14, 'Raw Data'!J14, 0))</f>
        <v>1.03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1.02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1.07</v>
      </c>
      <c r="N19">
        <f>IF(AND('Raw Data'!C14&lt;'Raw Data'!E14, 'Raw Data'!O14&gt;'Raw Data'!P14), 'Raw Data'!C14, 0)</f>
        <v>1.1399999999999999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1.1399999999999999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1.1399999999999999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1.03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1.75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1.59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2.39</v>
      </c>
      <c r="I20">
        <f>IF('Raw Data'!O15='Raw Data'!P15, 0, IF('Raw Data'!O15&gt;'Raw Data'!P15, 'Raw Data'!J15, 0))</f>
        <v>1.33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1.19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1.22</v>
      </c>
      <c r="N20">
        <f>IF(AND('Raw Data'!C15&lt;'Raw Data'!E15, 'Raw Data'!O15&gt;'Raw Data'!P15), 'Raw Data'!C15, 0)</f>
        <v>1.75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1.75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0</v>
      </c>
      <c r="V20">
        <f>IF(AND('Raw Data'!C15&lt;'Raw Data'!E15,'Raw Data'!O15&gt;'Raw Data'!P15),'Raw Data'!C15,IF(AND('Raw Data'!E15&lt;'Raw Data'!C15,'Raw Data'!P15&gt;'Raw Data'!O15),'Raw Data'!E15,0))</f>
        <v>1.75</v>
      </c>
      <c r="W20">
        <f>IF(AND('Raw Data'!C15&gt;'Raw Data'!E15,'Raw Data'!O15&gt;'Raw Data'!P15),'Raw Data'!C15,IF(AND('Raw Data'!E15&gt;'Raw Data'!C15,'Raw Data'!P15&gt;'Raw Data'!O15),'Raw Data'!E15,0))</f>
        <v>0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3.7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1.59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2.48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1.81</v>
      </c>
      <c r="L21">
        <f>IF(AND(ISNUMBER('Raw Data'!O16), OR('Raw Data'!O16&lt;'Raw Data'!P16, 'Raw Data'!O16='Raw Data'!P16)), 'Raw Data'!M16, 0)</f>
        <v>1.26</v>
      </c>
      <c r="M21">
        <f>IF(AND(ISNUMBER('Raw Data'!O16), OR('Raw Data'!O16&gt;'Raw Data'!P16, 'Raw Data'!O16&lt;'Raw Data'!P16)), 'Raw Data'!N16, 0)</f>
        <v>0</v>
      </c>
      <c r="N21">
        <f>IF(AND('Raw Data'!C16&lt;'Raw Data'!E16, 'Raw Data'!O16&gt;'Raw Data'!P16), 'Raw Data'!C16, 0)</f>
        <v>0</v>
      </c>
      <c r="O21" t="b">
        <f>'Raw Data'!C16&lt;'Raw Data'!E16</f>
        <v>0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3.7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3.7</v>
      </c>
      <c r="Y21">
        <f>IF(AND('Raw Data'!D16&gt;4,'Raw Data'!O16&lt;'Raw Data'!P16),'Raw Data'!K16,IF(AND('Raw Data'!D16&gt;4,'Raw Data'!O16='Raw Data'!P16),0,IF('Raw Data'!O16='Raw Data'!P16,'Raw Data'!D16,0)))</f>
        <v>3.7</v>
      </c>
      <c r="Z21">
        <f>IF(AND('Raw Data'!D16&lt;4, 'Raw Data'!O16='Raw Data'!P16), 'Raw Data'!D16, 0)</f>
        <v>3.7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1.3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1.5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2.06</v>
      </c>
      <c r="I22">
        <f>IF('Raw Data'!O17='Raw Data'!P17, 0, IF('Raw Data'!O17&gt;'Raw Data'!P17, 'Raw Data'!J17, 0))</f>
        <v>1.1000000000000001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1.06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1.1299999999999999</v>
      </c>
      <c r="N22">
        <f>IF(AND('Raw Data'!C17&lt;'Raw Data'!E17, 'Raw Data'!O17&gt;'Raw Data'!P17), 'Raw Data'!C17, 0)</f>
        <v>1.3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1.3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1.3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1.1000000000000001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3.3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1.75</v>
      </c>
      <c r="G23">
        <f>IF(AND('Raw Data'!O18&gt;0, 'Raw Data'!P18&gt;0), 'Raw Data'!H18, 0)</f>
        <v>1.62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1.3</v>
      </c>
      <c r="L23">
        <f>IF(AND(ISNUMBER('Raw Data'!O18), OR('Raw Data'!O18&lt;'Raw Data'!P18, 'Raw Data'!O18='Raw Data'!P18)), 'Raw Data'!M18, 0)</f>
        <v>1.66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3.3</v>
      </c>
      <c r="U23">
        <f>IF(ISNUMBER('Raw Data'!C18), IF(_xlfn.XLOOKUP(SMALL('Raw Data'!C18:E18, 3), B23:D23, B23:D23, 0)&gt;0, SMALL('Raw Data'!C18:E18, 3), 0), 0)</f>
        <v>3.3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3.3</v>
      </c>
      <c r="Y23">
        <f>IF(AND('Raw Data'!D18&gt;4,'Raw Data'!O18&lt;'Raw Data'!P18),'Raw Data'!K18,IF(AND('Raw Data'!D18&gt;4,'Raw Data'!O18='Raw Data'!P18),0,IF('Raw Data'!O18='Raw Data'!P18,'Raw Data'!D18,0)))</f>
        <v>3.3</v>
      </c>
      <c r="Z23">
        <f>IF(AND('Raw Data'!D18&lt;4, 'Raw Data'!O18='Raw Data'!P18), 'Raw Data'!D18, 0)</f>
        <v>3.3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3.3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1.68</v>
      </c>
      <c r="G24">
        <f>IF(AND('Raw Data'!O19&gt;0, 'Raw Data'!P19&gt;0), 'Raw Data'!H19, 0)</f>
        <v>1.56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1.49</v>
      </c>
      <c r="L24">
        <f>IF(AND(ISNUMBER('Raw Data'!O19), OR('Raw Data'!O19&lt;'Raw Data'!P19, 'Raw Data'!O19='Raw Data'!P19)), 'Raw Data'!M19, 0)</f>
        <v>1.43</v>
      </c>
      <c r="M24">
        <f>IF(AND(ISNUMBER('Raw Data'!O19), OR('Raw Data'!O19&gt;'Raw Data'!P19, 'Raw Data'!O19&lt;'Raw Data'!P19)), 'Raw Data'!N19, 0)</f>
        <v>0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0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3.3</v>
      </c>
      <c r="V24">
        <f>IF(AND('Raw Data'!C19&lt;'Raw Data'!E19,'Raw Data'!O19&gt;'Raw Data'!P19),'Raw Data'!C19,IF(AND('Raw Data'!E19&lt;'Raw Data'!C19,'Raw Data'!P19&gt;'Raw Data'!O19),'Raw Data'!E19,0))</f>
        <v>0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3.3</v>
      </c>
      <c r="Y24">
        <f>IF(AND('Raw Data'!D19&gt;4,'Raw Data'!O19&lt;'Raw Data'!P19),'Raw Data'!K19,IF(AND('Raw Data'!D19&gt;4,'Raw Data'!O19='Raw Data'!P19),0,IF('Raw Data'!O19='Raw Data'!P19,'Raw Data'!D19,0)))</f>
        <v>3.3</v>
      </c>
      <c r="Z24">
        <f>IF(AND('Raw Data'!D19&lt;4, 'Raw Data'!O19='Raw Data'!P19), 'Raw Data'!D19, 0)</f>
        <v>3.3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1.2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1.57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1.71</v>
      </c>
      <c r="I25">
        <f>IF('Raw Data'!O20='Raw Data'!P20, 0, IF('Raw Data'!O20&gt;'Raw Data'!P20, 'Raw Data'!J20, 0))</f>
        <v>1.04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1.03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1.1000000000000001</v>
      </c>
      <c r="N25">
        <f>IF(AND('Raw Data'!C20&lt;'Raw Data'!E20, 'Raw Data'!O20&gt;'Raw Data'!P20), 'Raw Data'!C20, 0)</f>
        <v>1.2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1.2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1.2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1.04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0</v>
      </c>
      <c r="C26">
        <f>IF(AND(ISNUMBER('Raw Data'!O21), 'Raw Data'!O21='Raw Data'!P21), 'Raw Data'!D21, 0)</f>
        <v>3.9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1.82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1.92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2.35</v>
      </c>
      <c r="L26">
        <f>IF(AND(ISNUMBER('Raw Data'!O21), OR('Raw Data'!O21&lt;'Raw Data'!P21, 'Raw Data'!O21='Raw Data'!P21)), 'Raw Data'!M21, 0)</f>
        <v>1.1000000000000001</v>
      </c>
      <c r="M26">
        <f>IF(AND(ISNUMBER('Raw Data'!O21), OR('Raw Data'!O21&gt;'Raw Data'!P21, 'Raw Data'!O21&lt;'Raw Data'!P21)), 'Raw Data'!N21, 0)</f>
        <v>0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3.9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3.9</v>
      </c>
      <c r="Y26">
        <f>IF(AND('Raw Data'!D21&gt;4,'Raw Data'!O21&lt;'Raw Data'!P21),'Raw Data'!K21,IF(AND('Raw Data'!D21&gt;4,'Raw Data'!O21='Raw Data'!P21),0,IF('Raw Data'!O21='Raw Data'!P21,'Raw Data'!D21,0)))</f>
        <v>3.9</v>
      </c>
      <c r="Z26">
        <f>IF(AND('Raw Data'!D21&lt;4, 'Raw Data'!O21='Raw Data'!P21), 'Raw Data'!D21, 0)</f>
        <v>3.9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0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 t="s"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2022-09-05T05:00:10Z</dcterms:modified>
</cp:coreProperties>
</file>