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ackandveatch-my.sharepoint.com/personal/jacksonjd_bv_com/Documents/Desktop/Bootcamp/GitClone/recipe-generator/resources/"/>
    </mc:Choice>
  </mc:AlternateContent>
  <xr:revisionPtr revIDLastSave="419" documentId="8_{6F758CBD-D751-42FA-95FD-2FCCBFD4E17A}" xr6:coauthVersionLast="41" xr6:coauthVersionMax="41" xr10:uidLastSave="{6EDC511B-0EBA-4272-9EE3-39AE85088EED}"/>
  <bookViews>
    <workbookView xWindow="-120" yWindow="-120" windowWidth="29040" windowHeight="15840" xr2:uid="{D15B9D3B-223E-4054-BB0E-2301F779F4D3}"/>
  </bookViews>
  <sheets>
    <sheet name="New Recipe" sheetId="3" r:id="rId1"/>
    <sheet name="Steps" sheetId="4" r:id="rId2"/>
    <sheet name="Ingredients" sheetId="6" r:id="rId3"/>
    <sheet name="Add Ingredients" sheetId="5" r:id="rId4"/>
    <sheet name="Bust Outs" sheetId="8" r:id="rId5"/>
    <sheet name="Add Bust Outs" sheetId="9" r:id="rId6"/>
    <sheet name="Sheet1" sheetId="1" r:id="rId7"/>
    <sheet name="Sheet2" sheetId="2" r:id="rId8"/>
    <sheet name="erd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8" l="1"/>
  <c r="G30" i="8"/>
  <c r="G26" i="8"/>
  <c r="G22" i="8"/>
  <c r="G18" i="8"/>
  <c r="G14" i="8"/>
  <c r="G10" i="8"/>
  <c r="G6" i="8"/>
  <c r="H8" i="9"/>
  <c r="H9" i="9"/>
  <c r="H10" i="9"/>
  <c r="H11" i="9"/>
  <c r="H12" i="9"/>
  <c r="H13" i="9"/>
  <c r="H14" i="9"/>
  <c r="H15" i="9"/>
  <c r="H16" i="9"/>
  <c r="H17" i="9"/>
  <c r="H18" i="9"/>
  <c r="H19" i="9"/>
  <c r="H7" i="9"/>
  <c r="E45" i="6"/>
  <c r="E41" i="6"/>
  <c r="E37" i="6"/>
  <c r="E33" i="6"/>
  <c r="E29" i="6"/>
  <c r="E25" i="6"/>
  <c r="E21" i="6"/>
  <c r="E17" i="6"/>
  <c r="E13" i="6"/>
  <c r="E9" i="6"/>
  <c r="E5" i="6"/>
  <c r="D6" i="5"/>
  <c r="D4" i="5"/>
  <c r="D5" i="5"/>
  <c r="D3" i="5"/>
  <c r="D2" i="5"/>
  <c r="C30" i="4"/>
  <c r="C29" i="4"/>
  <c r="C28" i="4"/>
  <c r="C25" i="4"/>
  <c r="C24" i="4"/>
  <c r="C23" i="4"/>
  <c r="C22" i="4"/>
  <c r="C20" i="4"/>
  <c r="C19" i="4"/>
  <c r="E20" i="4" s="1"/>
  <c r="C18" i="4"/>
  <c r="C17" i="4"/>
  <c r="C15" i="4"/>
  <c r="C14" i="4"/>
  <c r="C13" i="4"/>
  <c r="C10" i="4"/>
  <c r="C9" i="4"/>
  <c r="C8" i="4"/>
  <c r="C5" i="4"/>
  <c r="C4" i="4"/>
  <c r="C3" i="4"/>
  <c r="C2" i="4"/>
  <c r="B27" i="4"/>
  <c r="C27" i="4" s="1"/>
  <c r="E30" i="4" s="1"/>
  <c r="B22" i="4"/>
  <c r="B17" i="4"/>
  <c r="B12" i="4"/>
  <c r="C12" i="4" s="1"/>
  <c r="E15" i="4" s="1"/>
  <c r="B7" i="4"/>
  <c r="C7" i="4" s="1"/>
  <c r="E10" i="4" s="1"/>
  <c r="C7" i="3"/>
  <c r="C8" i="3"/>
  <c r="C6" i="3"/>
  <c r="C11" i="3"/>
  <c r="C10" i="3"/>
  <c r="C9" i="3"/>
  <c r="C5" i="3"/>
  <c r="C3" i="3"/>
  <c r="C4" i="3"/>
  <c r="C2" i="3"/>
  <c r="D1" i="3"/>
  <c r="C1" i="3"/>
  <c r="V20" i="2"/>
  <c r="V21" i="2"/>
  <c r="V22" i="2"/>
  <c r="V23" i="2"/>
  <c r="V24" i="2"/>
  <c r="V19" i="2"/>
  <c r="Q20" i="2"/>
  <c r="Q21" i="2"/>
  <c r="Q22" i="2"/>
  <c r="Q23" i="2"/>
  <c r="Q24" i="2"/>
  <c r="Q19" i="2"/>
  <c r="Q27" i="2"/>
  <c r="R22" i="1"/>
  <c r="R23" i="1"/>
  <c r="R24" i="1"/>
  <c r="R25" i="1"/>
  <c r="R26" i="1"/>
  <c r="R27" i="1"/>
  <c r="R28" i="1"/>
  <c r="R29" i="1"/>
  <c r="R30" i="1"/>
  <c r="R31" i="1"/>
  <c r="R32" i="1"/>
  <c r="R21" i="1"/>
  <c r="R20" i="1"/>
  <c r="N21" i="1"/>
  <c r="N22" i="1"/>
  <c r="N23" i="1"/>
  <c r="N24" i="1"/>
  <c r="N25" i="1"/>
  <c r="N26" i="1"/>
  <c r="N27" i="1"/>
  <c r="N28" i="1"/>
  <c r="N29" i="1"/>
  <c r="N30" i="1"/>
  <c r="N31" i="1"/>
  <c r="N32" i="1"/>
  <c r="N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J20" i="1"/>
  <c r="K20" i="1"/>
  <c r="I20" i="1"/>
  <c r="J19" i="1"/>
  <c r="E25" i="4" l="1"/>
  <c r="E5" i="4"/>
  <c r="C9" i="5"/>
  <c r="B14" i="3"/>
</calcChain>
</file>

<file path=xl/sharedStrings.xml><?xml version="1.0" encoding="utf-8"?>
<sst xmlns="http://schemas.openxmlformats.org/spreadsheetml/2006/main" count="382" uniqueCount="122">
  <si>
    <t>Yellow Onion</t>
  </si>
  <si>
    <t>ea</t>
  </si>
  <si>
    <t>Produce</t>
  </si>
  <si>
    <t>Onion</t>
  </si>
  <si>
    <t>Bell Pepper</t>
  </si>
  <si>
    <t>Pepper</t>
  </si>
  <si>
    <t>Parsley</t>
  </si>
  <si>
    <t>oz</t>
  </si>
  <si>
    <t>Herb</t>
  </si>
  <si>
    <t>Italian Pork Sausage</t>
  </si>
  <si>
    <t>Meat</t>
  </si>
  <si>
    <t>Sausage</t>
  </si>
  <si>
    <t>Tuscan Heat Spice</t>
  </si>
  <si>
    <t>T</t>
  </si>
  <si>
    <t>Spice</t>
  </si>
  <si>
    <t>Blend</t>
  </si>
  <si>
    <t>Spaghetti</t>
  </si>
  <si>
    <t>Pasta</t>
  </si>
  <si>
    <t>Crushed Tomatoes</t>
  </si>
  <si>
    <t>Canned</t>
  </si>
  <si>
    <t>Tomatoes</t>
  </si>
  <si>
    <t>Chicken Stock Concentrate</t>
  </si>
  <si>
    <t>t</t>
  </si>
  <si>
    <t>Stock</t>
  </si>
  <si>
    <t>Parmesan Cheese</t>
  </si>
  <si>
    <t>c</t>
  </si>
  <si>
    <t>Dairy</t>
  </si>
  <si>
    <t>Cheese</t>
  </si>
  <si>
    <t>Salt</t>
  </si>
  <si>
    <t>Vegetable Oil</t>
  </si>
  <si>
    <t>Oil</t>
  </si>
  <si>
    <t>Vegetable</t>
  </si>
  <si>
    <t>Butter</t>
  </si>
  <si>
    <t>ingredient</t>
  </si>
  <si>
    <t>category</t>
  </si>
  <si>
    <t>subcategory</t>
  </si>
  <si>
    <t>staple</t>
  </si>
  <si>
    <t>'0'</t>
  </si>
  <si>
    <t>'1'</t>
  </si>
  <si>
    <t>,</t>
  </si>
  <si>
    <t>INSERT INTO public.ingredients_list(
	ingredient, category, subcategory, staple)</t>
  </si>
  <si>
    <t>INSERT INTO public.ingredients_list(
	ingredient, category, subcategory, staple)'Bell Pepper','Produce','Pepper','0');</t>
  </si>
  <si>
    <t>INSERT INTO public.ingredients_list(
	ingredient, category, subcategory, staple)'Parsley','Produce','Herb','0');</t>
  </si>
  <si>
    <t>INSERT INTO public.ingredients_list(
	ingredient, category, subcategory, staple)'Italian Pork Sausage','Meat','Sausage','0');</t>
  </si>
  <si>
    <t>INSERT INTO public.ingredients_list(
	ingredient, category, subcategory, staple)'Tuscan Heat Spice','Spice','Blend','0');</t>
  </si>
  <si>
    <t>INSERT INTO public.ingredients_list(
	ingredient, category, subcategory, staple)'Spaghetti','Pasta','Spaghetti','0');</t>
  </si>
  <si>
    <t>INSERT INTO public.ingredients_list(
	ingredient, category, subcategory, staple)'Crushed Tomatoes','Canned','Tomatoes','0');</t>
  </si>
  <si>
    <t>INSERT INTO public.ingredients_list(
	ingredient, category, subcategory, staple)'Chicken Stock Concentrate','Canned','Stock','0');</t>
  </si>
  <si>
    <t>INSERT INTO public.ingredients_list(
	ingredient, category, subcategory, staple)'Parmesan Cheese','Dairy','Cheese','0');</t>
  </si>
  <si>
    <t>INSERT INTO public.ingredients_list(
	ingredient, category, subcategory, staple)'Salt','Spice','Salt','1');</t>
  </si>
  <si>
    <t>INSERT INTO public.ingredients_list(
	ingredient, category, subcategory, staple)'Pepper','Spice','Pepper','1');</t>
  </si>
  <si>
    <t>INSERT INTO public.ingredients_list(
	ingredient, category, subcategory, staple)'Vegetable Oil','Oil','Vegetable','1');</t>
  </si>
  <si>
    <t>INSERT INTO public.ingredients_list(
	ingredient, category, subcategory, staple)'Butter','Dairy','Butter','1');</t>
  </si>
  <si>
    <t>id</t>
  </si>
  <si>
    <t>step-images/WK 26 TX-08-01.jpg</t>
  </si>
  <si>
    <t>https://recipe-images-jj.s3.us-east-2.amazonaws.com/</t>
  </si>
  <si>
    <t>step-images/WK 26 TX-08-02.jpg</t>
  </si>
  <si>
    <t>step-images/WK 26 TX-08-03.jpg</t>
  </si>
  <si>
    <t>step-images/WK 26 TX-08-04.jpg</t>
  </si>
  <si>
    <t>step-images/WK 26 TX-08-05.jpg</t>
  </si>
  <si>
    <t>step-images/WK 26 TX-08-06.jpg</t>
  </si>
  <si>
    <t>INSERT INTO public.steps_images(
	step_id, image_path)
	VALUES (</t>
  </si>
  <si>
    <t>recipe</t>
  </si>
  <si>
    <t>description</t>
  </si>
  <si>
    <t>prep_time</t>
  </si>
  <si>
    <t>total_time</t>
  </si>
  <si>
    <t>calories</t>
  </si>
  <si>
    <t>hellofresh_id</t>
  </si>
  <si>
    <t>tip</t>
  </si>
  <si>
    <t>image_path</t>
  </si>
  <si>
    <t>recipe_list</t>
  </si>
  <si>
    <t>-</t>
  </si>
  <si>
    <t>id int</t>
  </si>
  <si>
    <t>recipe varchar(255)</t>
  </si>
  <si>
    <t>description varchar(max)</t>
  </si>
  <si>
    <t>category varchar(255)</t>
  </si>
  <si>
    <t>subcategory varchar(255)</t>
  </si>
  <si>
    <t>prep_time int</t>
  </si>
  <si>
    <t>total_time int</t>
  </si>
  <si>
    <t>calories int</t>
  </si>
  <si>
    <t>hellofresh_id varchar(255)</t>
  </si>
  <si>
    <t>tip  varchar(max)</t>
  </si>
  <si>
    <t>rating int</t>
  </si>
  <si>
    <t>notes  varchar(max)</t>
  </si>
  <si>
    <t>image_url varchar(255)</t>
  </si>
  <si>
    <t>bust_out</t>
  </si>
  <si>
    <t>recipe_id int FK &gt;- recipe_list.id</t>
  </si>
  <si>
    <t>item_id int FK &gt;- bust_out_list.id</t>
  </si>
  <si>
    <t>qty int</t>
  </si>
  <si>
    <t>unit varchar(255)</t>
  </si>
  <si>
    <t>bust_out_list</t>
  </si>
  <si>
    <t>item varchar(255)</t>
  </si>
  <si>
    <t>ingredients</t>
  </si>
  <si>
    <t>ingredient_id int FK &gt;- ingredients_list.id</t>
  </si>
  <si>
    <t>servings int</t>
  </si>
  <si>
    <t>ingredients_list</t>
  </si>
  <si>
    <t>ingredient varchar(255)</t>
  </si>
  <si>
    <t>staple bit</t>
  </si>
  <si>
    <t>steps</t>
  </si>
  <si>
    <t>step_no int</t>
  </si>
  <si>
    <t>step_description varchar(max)</t>
  </si>
  <si>
    <t>steps_images</t>
  </si>
  <si>
    <t>step_id int FK &gt;- steps.id</t>
  </si>
  <si>
    <t>substitutions</t>
  </si>
  <si>
    <t>ratio varchar(255)</t>
  </si>
  <si>
    <t>substitution_id int FK &gt;- ingredients_list.id</t>
  </si>
  <si>
    <t>recipe_id</t>
  </si>
  <si>
    <t>step_no</t>
  </si>
  <si>
    <t>step_description</t>
  </si>
  <si>
    <t>step_name</t>
  </si>
  <si>
    <t>INSERT INTO public.ingredients(
	recipe_id, qty, unit, servings, ingredient_id)
	VALUES (</t>
  </si>
  <si>
    <t>qty</t>
  </si>
  <si>
    <t>unit</t>
  </si>
  <si>
    <t>servings</t>
  </si>
  <si>
    <t>ingredient_id</t>
  </si>
  <si>
    <t>Tablespoon</t>
  </si>
  <si>
    <t>teaspoon</t>
  </si>
  <si>
    <t>cup</t>
  </si>
  <si>
    <t>each</t>
  </si>
  <si>
    <t>ounce</t>
  </si>
  <si>
    <t>item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</si>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</sst>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03232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1" xfId="1" applyFill="1" applyBorder="1"/>
    <xf numFmtId="0" fontId="0" fillId="0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</xdr:row>
      <xdr:rowOff>85725</xdr:rowOff>
    </xdr:from>
    <xdr:to>
      <xdr:col>22</xdr:col>
      <xdr:colOff>274933</xdr:colOff>
      <xdr:row>35</xdr:row>
      <xdr:rowOff>75392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7975B-917F-4C35-93E3-E02DA35C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276225"/>
          <a:ext cx="10333333" cy="6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cipe-images-jj.s3.us-east-2.amazonaws.com/step-images/WK+26+TX-08-01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6FFE-53A2-4C81-9728-A7802DCBBEA1}">
  <dimension ref="A1:D14"/>
  <sheetViews>
    <sheetView tabSelected="1" workbookViewId="0">
      <selection activeCell="B4" sqref="B4"/>
    </sheetView>
  </sheetViews>
  <sheetFormatPr defaultRowHeight="15" x14ac:dyDescent="0.25"/>
  <cols>
    <col min="1" max="1" width="12.85546875" bestFit="1" customWidth="1"/>
    <col min="2" max="2" width="99.140625" customWidth="1"/>
    <col min="3" max="3" width="72.5703125" customWidth="1"/>
  </cols>
  <sheetData>
    <row r="1" spans="1:4" x14ac:dyDescent="0.25">
      <c r="C1" t="str">
        <f>"'"</f>
        <v>'</v>
      </c>
      <c r="D1" t="str">
        <f>"',"</f>
        <v>',</v>
      </c>
    </row>
    <row r="2" spans="1:4" x14ac:dyDescent="0.25">
      <c r="A2" t="s">
        <v>62</v>
      </c>
      <c r="B2" s="7"/>
      <c r="C2" t="str">
        <f>$C$1&amp;B2&amp;$D$1</f>
        <v>'',</v>
      </c>
    </row>
    <row r="3" spans="1:4" x14ac:dyDescent="0.25">
      <c r="A3" t="s">
        <v>63</v>
      </c>
      <c r="B3" s="7"/>
      <c r="C3" t="str">
        <f t="shared" ref="C3:C4" si="0">$C$1&amp;B3&amp;$D$1</f>
        <v>'',</v>
      </c>
    </row>
    <row r="4" spans="1:4" x14ac:dyDescent="0.25">
      <c r="A4" t="s">
        <v>34</v>
      </c>
      <c r="B4" s="7"/>
      <c r="C4" t="str">
        <f t="shared" si="0"/>
        <v>'',</v>
      </c>
    </row>
    <row r="5" spans="1:4" x14ac:dyDescent="0.25">
      <c r="A5" t="s">
        <v>35</v>
      </c>
      <c r="B5" s="7"/>
      <c r="C5" t="str">
        <f>$C$1&amp;B5&amp;$D$1</f>
        <v>'',</v>
      </c>
    </row>
    <row r="6" spans="1:4" x14ac:dyDescent="0.25">
      <c r="A6" t="s">
        <v>64</v>
      </c>
      <c r="B6" s="7"/>
      <c r="C6" t="str">
        <f>B6&amp;","</f>
        <v>,</v>
      </c>
    </row>
    <row r="7" spans="1:4" x14ac:dyDescent="0.25">
      <c r="A7" t="s">
        <v>65</v>
      </c>
      <c r="B7" s="7"/>
      <c r="C7" t="str">
        <f t="shared" ref="C7:C8" si="1">B7&amp;","</f>
        <v>,</v>
      </c>
    </row>
    <row r="8" spans="1:4" x14ac:dyDescent="0.25">
      <c r="A8" t="s">
        <v>66</v>
      </c>
      <c r="B8" s="7"/>
      <c r="C8" t="str">
        <f t="shared" si="1"/>
        <v>,</v>
      </c>
    </row>
    <row r="9" spans="1:4" x14ac:dyDescent="0.25">
      <c r="A9" t="s">
        <v>67</v>
      </c>
      <c r="B9" s="7"/>
      <c r="C9" t="str">
        <f t="shared" ref="C9:C11" si="2">$C$1&amp;B9&amp;$D$1</f>
        <v>'',</v>
      </c>
    </row>
    <row r="10" spans="1:4" x14ac:dyDescent="0.25">
      <c r="A10" t="s">
        <v>68</v>
      </c>
      <c r="B10" s="8"/>
      <c r="C10" t="str">
        <f t="shared" si="2"/>
        <v>'',</v>
      </c>
    </row>
    <row r="11" spans="1:4" x14ac:dyDescent="0.25">
      <c r="A11" t="s">
        <v>69</v>
      </c>
      <c r="B11" s="9"/>
      <c r="C11" t="str">
        <f>$C$1&amp;B11&amp;C1</f>
        <v>''</v>
      </c>
    </row>
    <row r="14" spans="1:4" ht="105" x14ac:dyDescent="0.25">
      <c r="B14" s="5" t="str">
        <f>"INSERT INTO public.recipe_list(
	recipe, description, category, subcategory, prep_time, total_time, calories, hellofresh_id, tip, image_path)
	VALUES ("&amp;C2&amp;C3&amp;C4&amp;C5&amp;C6&amp;C7&amp;C8&amp;C9&amp;C10&amp;C11&amp;");"</f>
        <v>INSERT INTO public.recipe_list(
	recipe, description, category, subcategory, prep_time, total_time, calories, hellofresh_id, tip, image_path)
	VALUES ('','','','',,,,'','','');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5D11-3385-42C0-90BC-FFE59CCAB639}">
  <dimension ref="A2:E30"/>
  <sheetViews>
    <sheetView workbookViewId="0">
      <selection activeCell="B2" sqref="B2"/>
    </sheetView>
  </sheetViews>
  <sheetFormatPr defaultRowHeight="15" x14ac:dyDescent="0.25"/>
  <cols>
    <col min="1" max="1" width="19.7109375" customWidth="1"/>
    <col min="2" max="2" width="68.7109375" customWidth="1"/>
    <col min="3" max="3" width="64.28515625" customWidth="1"/>
    <col min="5" max="5" width="68.7109375" customWidth="1"/>
  </cols>
  <sheetData>
    <row r="2" spans="1:5" x14ac:dyDescent="0.25">
      <c r="A2" t="s">
        <v>106</v>
      </c>
      <c r="B2" s="7"/>
      <c r="C2">
        <f>B2</f>
        <v>0</v>
      </c>
    </row>
    <row r="3" spans="1:5" x14ac:dyDescent="0.25">
      <c r="A3" t="s">
        <v>107</v>
      </c>
      <c r="B3" s="10">
        <v>1</v>
      </c>
      <c r="C3">
        <f t="shared" ref="C3:C5" si="0">B3</f>
        <v>1</v>
      </c>
    </row>
    <row r="4" spans="1:5" x14ac:dyDescent="0.25">
      <c r="A4" t="s">
        <v>109</v>
      </c>
      <c r="B4" s="7"/>
      <c r="C4" t="str">
        <f>"'"&amp;B4&amp;"'"</f>
        <v>''</v>
      </c>
    </row>
    <row r="5" spans="1:5" ht="120" x14ac:dyDescent="0.25">
      <c r="A5" t="s">
        <v>108</v>
      </c>
      <c r="B5" s="8"/>
      <c r="C5" s="2" t="str">
        <f>"'"&amp;B5&amp;"'"</f>
        <v>''</v>
      </c>
      <c r="E5" s="2" t="str">
        <f>"INSERT INTO public.steps(
	recipe_id, step_no, step_name, step_description)
	VALUES ("&amp;C2&amp;","&amp;C3&amp;","&amp;C4&amp;","&amp;C5&amp;");"</f>
        <v>INSERT INTO public.steps(
	recipe_id, step_no, step_name, step_description)
	VALUES (0,1,'','');</v>
      </c>
    </row>
    <row r="7" spans="1:5" x14ac:dyDescent="0.25">
      <c r="A7" t="s">
        <v>106</v>
      </c>
      <c r="B7">
        <f>$B$2</f>
        <v>0</v>
      </c>
      <c r="C7">
        <f>B7</f>
        <v>0</v>
      </c>
    </row>
    <row r="8" spans="1:5" x14ac:dyDescent="0.25">
      <c r="A8" t="s">
        <v>107</v>
      </c>
      <c r="B8" s="10">
        <v>2</v>
      </c>
      <c r="C8">
        <f t="shared" ref="C8" si="1">B8</f>
        <v>2</v>
      </c>
    </row>
    <row r="9" spans="1:5" x14ac:dyDescent="0.25">
      <c r="A9" t="s">
        <v>109</v>
      </c>
      <c r="B9" s="7"/>
      <c r="C9" t="str">
        <f>"'"&amp;B9&amp;"'"</f>
        <v>''</v>
      </c>
    </row>
    <row r="10" spans="1:5" ht="120" x14ac:dyDescent="0.25">
      <c r="A10" t="s">
        <v>108</v>
      </c>
      <c r="B10" s="8"/>
      <c r="C10" s="2" t="str">
        <f>"'"&amp;B10&amp;"'"</f>
        <v>''</v>
      </c>
      <c r="E10" s="2" t="str">
        <f>"INSERT INTO public.steps(
	recipe_id, step_no, step_name, step_description)
	VALUES ("&amp;C7&amp;","&amp;C8&amp;","&amp;C9&amp;","&amp;C10&amp;");"</f>
        <v>INSERT INTO public.steps(
	recipe_id, step_no, step_name, step_description)
	VALUES (0,2,'','');</v>
      </c>
    </row>
    <row r="12" spans="1:5" x14ac:dyDescent="0.25">
      <c r="A12" t="s">
        <v>106</v>
      </c>
      <c r="B12">
        <f>$B$2</f>
        <v>0</v>
      </c>
      <c r="C12">
        <f>B12</f>
        <v>0</v>
      </c>
    </row>
    <row r="13" spans="1:5" x14ac:dyDescent="0.25">
      <c r="A13" t="s">
        <v>107</v>
      </c>
      <c r="B13" s="10">
        <v>3</v>
      </c>
      <c r="C13">
        <f t="shared" ref="C13" si="2">B13</f>
        <v>3</v>
      </c>
    </row>
    <row r="14" spans="1:5" x14ac:dyDescent="0.25">
      <c r="A14" t="s">
        <v>109</v>
      </c>
      <c r="B14" s="7"/>
      <c r="C14" t="str">
        <f>"'"&amp;B14&amp;"'"</f>
        <v>''</v>
      </c>
    </row>
    <row r="15" spans="1:5" ht="75" x14ac:dyDescent="0.25">
      <c r="A15" t="s">
        <v>108</v>
      </c>
      <c r="B15" s="8"/>
      <c r="C15" s="2" t="str">
        <f>"'"&amp;B15&amp;"'"</f>
        <v>''</v>
      </c>
      <c r="E15" s="2" t="str">
        <f>"INSERT INTO public.steps(
	recipe_id, step_no, step_name, step_description)
	VALUES ("&amp;C12&amp;","&amp;C13&amp;","&amp;C14&amp;","&amp;C15&amp;");"</f>
        <v>INSERT INTO public.steps(
	recipe_id, step_no, step_name, step_description)
	VALUES (0,3,'','');</v>
      </c>
    </row>
    <row r="17" spans="1:5" x14ac:dyDescent="0.25">
      <c r="A17" t="s">
        <v>106</v>
      </c>
      <c r="B17">
        <f>$B$2</f>
        <v>0</v>
      </c>
      <c r="C17">
        <f>B17</f>
        <v>0</v>
      </c>
    </row>
    <row r="18" spans="1:5" x14ac:dyDescent="0.25">
      <c r="A18" t="s">
        <v>107</v>
      </c>
      <c r="B18" s="10">
        <v>4</v>
      </c>
      <c r="C18">
        <f t="shared" ref="C18" si="3">B18</f>
        <v>4</v>
      </c>
    </row>
    <row r="19" spans="1:5" x14ac:dyDescent="0.25">
      <c r="A19" t="s">
        <v>109</v>
      </c>
      <c r="B19" s="7"/>
      <c r="C19" t="str">
        <f>"'"&amp;B19&amp;"'"</f>
        <v>''</v>
      </c>
    </row>
    <row r="20" spans="1:5" ht="90" x14ac:dyDescent="0.25">
      <c r="A20" t="s">
        <v>108</v>
      </c>
      <c r="B20" s="8"/>
      <c r="C20" s="2" t="str">
        <f>"'"&amp;B20&amp;"'"</f>
        <v>''</v>
      </c>
      <c r="E20" s="2" t="str">
        <f>"INSERT INTO public.steps(
	recipe_id, step_no, step_name, step_description)
	VALUES ("&amp;C17&amp;","&amp;C18&amp;","&amp;C19&amp;","&amp;C20&amp;");"</f>
        <v>INSERT INTO public.steps(
	recipe_id, step_no, step_name, step_description)
	VALUES (0,4,'','');</v>
      </c>
    </row>
    <row r="22" spans="1:5" x14ac:dyDescent="0.25">
      <c r="A22" t="s">
        <v>106</v>
      </c>
      <c r="B22">
        <f>$B$2</f>
        <v>0</v>
      </c>
      <c r="C22">
        <f>B22</f>
        <v>0</v>
      </c>
    </row>
    <row r="23" spans="1:5" x14ac:dyDescent="0.25">
      <c r="A23" t="s">
        <v>107</v>
      </c>
      <c r="B23" s="10">
        <v>5</v>
      </c>
      <c r="C23">
        <f t="shared" ref="C23" si="4">B23</f>
        <v>5</v>
      </c>
    </row>
    <row r="24" spans="1:5" x14ac:dyDescent="0.25">
      <c r="A24" t="s">
        <v>109</v>
      </c>
      <c r="B24" s="7"/>
      <c r="C24" t="str">
        <f>"'"&amp;B24&amp;"'"</f>
        <v>''</v>
      </c>
    </row>
    <row r="25" spans="1:5" ht="105" x14ac:dyDescent="0.25">
      <c r="A25" t="s">
        <v>108</v>
      </c>
      <c r="B25" s="8"/>
      <c r="C25" s="2" t="str">
        <f>"'"&amp;B25&amp;"'"</f>
        <v>''</v>
      </c>
      <c r="E25" s="2" t="str">
        <f>"INSERT INTO public.steps(
	recipe_id, step_no, step_name, step_description)
	VALUES ("&amp;C22&amp;","&amp;C23&amp;","&amp;C24&amp;","&amp;C25&amp;");"</f>
        <v>INSERT INTO public.steps(
	recipe_id, step_no, step_name, step_description)
	VALUES (0,5,'','');</v>
      </c>
    </row>
    <row r="27" spans="1:5" x14ac:dyDescent="0.25">
      <c r="A27" t="s">
        <v>106</v>
      </c>
      <c r="B27">
        <f>$B$2</f>
        <v>0</v>
      </c>
      <c r="C27">
        <f>B27</f>
        <v>0</v>
      </c>
    </row>
    <row r="28" spans="1:5" x14ac:dyDescent="0.25">
      <c r="A28" t="s">
        <v>107</v>
      </c>
      <c r="B28" s="10">
        <v>6</v>
      </c>
      <c r="C28">
        <f t="shared" ref="C28" si="5">B28</f>
        <v>6</v>
      </c>
    </row>
    <row r="29" spans="1:5" x14ac:dyDescent="0.25">
      <c r="A29" t="s">
        <v>109</v>
      </c>
      <c r="B29" s="7"/>
      <c r="C29" t="str">
        <f>"'"&amp;B29&amp;"'"</f>
        <v>''</v>
      </c>
    </row>
    <row r="30" spans="1:5" ht="105" x14ac:dyDescent="0.25">
      <c r="A30" t="s">
        <v>108</v>
      </c>
      <c r="B30" s="8"/>
      <c r="C30" s="2" t="str">
        <f>"'"&amp;B30&amp;"'"</f>
        <v>''</v>
      </c>
      <c r="E30" s="2" t="str">
        <f>"INSERT INTO public.steps(
	recipe_id, step_no, step_name, step_description)
	VALUES ("&amp;C27&amp;","&amp;C28&amp;","&amp;C29&amp;","&amp;C30&amp;");"</f>
        <v>INSERT INTO public.steps(
	recipe_id, step_no, step_name, step_description)
	VALUES (0,6,'','');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B90A-0EBD-4EB5-B685-EB896924FAB2}">
  <dimension ref="B1:K83"/>
  <sheetViews>
    <sheetView workbookViewId="0">
      <selection activeCell="C2" sqref="C2:C3"/>
    </sheetView>
  </sheetViews>
  <sheetFormatPr defaultRowHeight="15" x14ac:dyDescent="0.25"/>
  <cols>
    <col min="2" max="2" width="13.140625" bestFit="1" customWidth="1"/>
    <col min="3" max="3" width="19.42578125" customWidth="1"/>
    <col min="5" max="5" width="51.85546875" customWidth="1"/>
  </cols>
  <sheetData>
    <row r="1" spans="2:11" ht="45" x14ac:dyDescent="0.25">
      <c r="E1" s="2" t="s">
        <v>110</v>
      </c>
    </row>
    <row r="2" spans="2:11" x14ac:dyDescent="0.25">
      <c r="B2" t="s">
        <v>106</v>
      </c>
      <c r="C2" s="6"/>
    </row>
    <row r="3" spans="2:11" x14ac:dyDescent="0.25">
      <c r="B3" t="s">
        <v>113</v>
      </c>
      <c r="C3" s="6"/>
    </row>
    <row r="4" spans="2:11" x14ac:dyDescent="0.25">
      <c r="J4" t="s">
        <v>13</v>
      </c>
      <c r="K4" t="s">
        <v>115</v>
      </c>
    </row>
    <row r="5" spans="2:11" x14ac:dyDescent="0.25">
      <c r="B5" t="s">
        <v>114</v>
      </c>
      <c r="C5" s="6"/>
      <c r="E5" s="11" t="str">
        <f>"INSERT INTO public.ingredients(
	recipe_id, qty, unit, servings, ingredient_id)
	VALUES ("&amp;$C$2&amp;","&amp;C6&amp;","&amp;"'"&amp;C7&amp;"',"&amp;$C$3&amp;","&amp;C5&amp;");"</f>
        <v>INSERT INTO public.ingredients(
	recipe_id, qty, unit, servings, ingredient_id)
	VALUES (,,'',,);</v>
      </c>
      <c r="J5" t="s">
        <v>22</v>
      </c>
      <c r="K5" t="s">
        <v>116</v>
      </c>
    </row>
    <row r="6" spans="2:11" x14ac:dyDescent="0.25">
      <c r="B6" t="s">
        <v>111</v>
      </c>
      <c r="C6" s="6"/>
      <c r="E6" s="11"/>
      <c r="J6" t="s">
        <v>25</v>
      </c>
      <c r="K6" t="s">
        <v>117</v>
      </c>
    </row>
    <row r="7" spans="2:11" x14ac:dyDescent="0.25">
      <c r="B7" t="s">
        <v>112</v>
      </c>
      <c r="C7" s="6"/>
      <c r="E7" s="11"/>
      <c r="J7" t="s">
        <v>1</v>
      </c>
      <c r="K7" t="s">
        <v>118</v>
      </c>
    </row>
    <row r="8" spans="2:11" x14ac:dyDescent="0.25">
      <c r="J8" t="s">
        <v>7</v>
      </c>
      <c r="K8" t="s">
        <v>119</v>
      </c>
    </row>
    <row r="9" spans="2:11" ht="15" customHeight="1" x14ac:dyDescent="0.25">
      <c r="B9" t="s">
        <v>114</v>
      </c>
      <c r="C9" s="6"/>
      <c r="E9" s="11" t="str">
        <f>"INSERT INTO public.ingredients(
	recipe_id, qty, unit, servings, ingredient_id)
	VALUES ("&amp;$C$2&amp;","&amp;C10&amp;","&amp;"'"&amp;C11&amp;"',"&amp;$C$3&amp;","&amp;C9&amp;");"</f>
        <v>INSERT INTO public.ingredients(
	recipe_id, qty, unit, servings, ingredient_id)
	VALUES (,,'',,);</v>
      </c>
    </row>
    <row r="10" spans="2:11" x14ac:dyDescent="0.25">
      <c r="B10" t="s">
        <v>111</v>
      </c>
      <c r="C10" s="6"/>
      <c r="E10" s="11"/>
    </row>
    <row r="11" spans="2:11" x14ac:dyDescent="0.25">
      <c r="B11" t="s">
        <v>112</v>
      </c>
      <c r="C11" s="6"/>
      <c r="E11" s="11"/>
    </row>
    <row r="13" spans="2:11" ht="15" customHeight="1" x14ac:dyDescent="0.25">
      <c r="B13" t="s">
        <v>114</v>
      </c>
      <c r="C13" s="6"/>
      <c r="E13" s="11" t="str">
        <f>"INSERT INTO public.ingredients(
	recipe_id, qty, unit, servings, ingredient_id)
	VALUES ("&amp;$C$2&amp;","&amp;C14&amp;","&amp;"'"&amp;C15&amp;"',"&amp;$C$3&amp;","&amp;C13&amp;");"</f>
        <v>INSERT INTO public.ingredients(
	recipe_id, qty, unit, servings, ingredient_id)
	VALUES (,,'',,);</v>
      </c>
    </row>
    <row r="14" spans="2:11" x14ac:dyDescent="0.25">
      <c r="B14" t="s">
        <v>111</v>
      </c>
      <c r="C14" s="6"/>
      <c r="E14" s="11"/>
    </row>
    <row r="15" spans="2:11" x14ac:dyDescent="0.25">
      <c r="B15" t="s">
        <v>112</v>
      </c>
      <c r="C15" s="6"/>
      <c r="E15" s="11"/>
    </row>
    <row r="17" spans="2:5" ht="15" customHeight="1" x14ac:dyDescent="0.25">
      <c r="B17" t="s">
        <v>114</v>
      </c>
      <c r="C17" s="6"/>
      <c r="E17" s="11" t="str">
        <f>"INSERT INTO public.ingredients(
	recipe_id, qty, unit, servings, ingredient_id)
	VALUES ("&amp;$C$2&amp;","&amp;C18&amp;","&amp;"'"&amp;C19&amp;"',"&amp;$C$3&amp;","&amp;C17&amp;");"</f>
        <v>INSERT INTO public.ingredients(
	recipe_id, qty, unit, servings, ingredient_id)
	VALUES (,,'',,);</v>
      </c>
    </row>
    <row r="18" spans="2:5" x14ac:dyDescent="0.25">
      <c r="B18" t="s">
        <v>111</v>
      </c>
      <c r="C18" s="6"/>
      <c r="E18" s="11"/>
    </row>
    <row r="19" spans="2:5" x14ac:dyDescent="0.25">
      <c r="B19" t="s">
        <v>112</v>
      </c>
      <c r="C19" s="6"/>
      <c r="E19" s="11"/>
    </row>
    <row r="21" spans="2:5" ht="15" customHeight="1" x14ac:dyDescent="0.25">
      <c r="B21" t="s">
        <v>114</v>
      </c>
      <c r="C21" s="6"/>
      <c r="E21" s="11" t="str">
        <f>"INSERT INTO public.ingredients(
	recipe_id, qty, unit, servings, ingredient_id)
	VALUES ("&amp;$C$2&amp;","&amp;C22&amp;","&amp;"'"&amp;C23&amp;"',"&amp;$C$3&amp;","&amp;C21&amp;");"</f>
        <v>INSERT INTO public.ingredients(
	recipe_id, qty, unit, servings, ingredient_id)
	VALUES (,,'',,);</v>
      </c>
    </row>
    <row r="22" spans="2:5" x14ac:dyDescent="0.25">
      <c r="B22" t="s">
        <v>111</v>
      </c>
      <c r="C22" s="6"/>
      <c r="E22" s="11"/>
    </row>
    <row r="23" spans="2:5" x14ac:dyDescent="0.25">
      <c r="B23" t="s">
        <v>112</v>
      </c>
      <c r="C23" s="6"/>
      <c r="E23" s="11"/>
    </row>
    <row r="25" spans="2:5" ht="15" customHeight="1" x14ac:dyDescent="0.25">
      <c r="B25" t="s">
        <v>114</v>
      </c>
      <c r="C25" s="6"/>
      <c r="E25" s="11" t="str">
        <f>"INSERT INTO public.ingredients(
	recipe_id, qty, unit, servings, ingredient_id)
	VALUES ("&amp;$C$2&amp;","&amp;C26&amp;","&amp;"'"&amp;C27&amp;"',"&amp;$C$3&amp;","&amp;C25&amp;");"</f>
        <v>INSERT INTO public.ingredients(
	recipe_id, qty, unit, servings, ingredient_id)
	VALUES (,,'',,);</v>
      </c>
    </row>
    <row r="26" spans="2:5" x14ac:dyDescent="0.25">
      <c r="B26" t="s">
        <v>111</v>
      </c>
      <c r="C26" s="6"/>
      <c r="E26" s="11"/>
    </row>
    <row r="27" spans="2:5" x14ac:dyDescent="0.25">
      <c r="B27" t="s">
        <v>112</v>
      </c>
      <c r="C27" s="6"/>
      <c r="E27" s="11"/>
    </row>
    <row r="29" spans="2:5" ht="15" customHeight="1" x14ac:dyDescent="0.25">
      <c r="B29" t="s">
        <v>114</v>
      </c>
      <c r="C29" s="6"/>
      <c r="E29" s="11" t="str">
        <f>"INSERT INTO public.ingredients(
	recipe_id, qty, unit, servings, ingredient_id)
	VALUES ("&amp;$C$2&amp;","&amp;C30&amp;","&amp;"'"&amp;C31&amp;"',"&amp;$C$3&amp;","&amp;C29&amp;");"</f>
        <v>INSERT INTO public.ingredients(
	recipe_id, qty, unit, servings, ingredient_id)
	VALUES (,,'',,);</v>
      </c>
    </row>
    <row r="30" spans="2:5" x14ac:dyDescent="0.25">
      <c r="B30" t="s">
        <v>111</v>
      </c>
      <c r="C30" s="6"/>
      <c r="E30" s="11"/>
    </row>
    <row r="31" spans="2:5" x14ac:dyDescent="0.25">
      <c r="B31" t="s">
        <v>112</v>
      </c>
      <c r="C31" s="6"/>
      <c r="E31" s="11"/>
    </row>
    <row r="33" spans="2:5" ht="15" customHeight="1" x14ac:dyDescent="0.25">
      <c r="B33" t="s">
        <v>114</v>
      </c>
      <c r="C33" s="6"/>
      <c r="E33" s="11" t="str">
        <f>"INSERT INTO public.ingredients(
	recipe_id, qty, unit, servings, ingredient_id)
	VALUES ("&amp;$C$2&amp;","&amp;C34&amp;","&amp;"'"&amp;C35&amp;"',"&amp;$C$3&amp;","&amp;C33&amp;");"</f>
        <v>INSERT INTO public.ingredients(
	recipe_id, qty, unit, servings, ingredient_id)
	VALUES (,,'',,);</v>
      </c>
    </row>
    <row r="34" spans="2:5" x14ac:dyDescent="0.25">
      <c r="B34" t="s">
        <v>111</v>
      </c>
      <c r="C34" s="6"/>
      <c r="E34" s="11"/>
    </row>
    <row r="35" spans="2:5" x14ac:dyDescent="0.25">
      <c r="B35" t="s">
        <v>112</v>
      </c>
      <c r="C35" s="6"/>
      <c r="E35" s="11"/>
    </row>
    <row r="37" spans="2:5" ht="15" customHeight="1" x14ac:dyDescent="0.25">
      <c r="B37" t="s">
        <v>114</v>
      </c>
      <c r="C37" s="6"/>
      <c r="E37" s="11" t="str">
        <f>"INSERT INTO public.ingredients(
	recipe_id, qty, unit, servings, ingredient_id)
	VALUES ("&amp;$C$2&amp;","&amp;C38&amp;","&amp;"'"&amp;C39&amp;"',"&amp;$C$3&amp;","&amp;C37&amp;");"</f>
        <v>INSERT INTO public.ingredients(
	recipe_id, qty, unit, servings, ingredient_id)
	VALUES (,,'',,);</v>
      </c>
    </row>
    <row r="38" spans="2:5" x14ac:dyDescent="0.25">
      <c r="B38" t="s">
        <v>111</v>
      </c>
      <c r="C38" s="6"/>
      <c r="E38" s="11"/>
    </row>
    <row r="39" spans="2:5" x14ac:dyDescent="0.25">
      <c r="B39" t="s">
        <v>112</v>
      </c>
      <c r="C39" s="6"/>
      <c r="E39" s="11"/>
    </row>
    <row r="41" spans="2:5" ht="15" customHeight="1" x14ac:dyDescent="0.25">
      <c r="B41" t="s">
        <v>114</v>
      </c>
      <c r="C41" s="6"/>
      <c r="E41" s="11" t="str">
        <f>"INSERT INTO public.ingredients(
	recipe_id, qty, unit, servings, ingredient_id)
	VALUES ("&amp;$C$2&amp;","&amp;C42&amp;","&amp;"'"&amp;C43&amp;"',"&amp;$C$3&amp;","&amp;C41&amp;");"</f>
        <v>INSERT INTO public.ingredients(
	recipe_id, qty, unit, servings, ingredient_id)
	VALUES (,,'',,);</v>
      </c>
    </row>
    <row r="42" spans="2:5" x14ac:dyDescent="0.25">
      <c r="B42" t="s">
        <v>111</v>
      </c>
      <c r="C42" s="6"/>
      <c r="E42" s="11"/>
    </row>
    <row r="43" spans="2:5" x14ac:dyDescent="0.25">
      <c r="B43" t="s">
        <v>112</v>
      </c>
      <c r="C43" s="6"/>
      <c r="E43" s="11"/>
    </row>
    <row r="45" spans="2:5" ht="15" customHeight="1" x14ac:dyDescent="0.25">
      <c r="B45" t="s">
        <v>114</v>
      </c>
      <c r="C45" s="6"/>
      <c r="E45" s="11" t="str">
        <f>"INSERT INTO public.ingredients(
	recipe_id, qty, unit, servings, ingredient_id)
	VALUES ("&amp;$C$2&amp;","&amp;C46&amp;","&amp;"'"&amp;C47&amp;"',"&amp;$C$3&amp;","&amp;C45&amp;");"</f>
        <v>INSERT INTO public.ingredients(
	recipe_id, qty, unit, servings, ingredient_id)
	VALUES (,,'',,);</v>
      </c>
    </row>
    <row r="46" spans="2:5" x14ac:dyDescent="0.25">
      <c r="B46" t="s">
        <v>111</v>
      </c>
      <c r="C46" s="6"/>
      <c r="E46" s="11"/>
    </row>
    <row r="47" spans="2:5" x14ac:dyDescent="0.25">
      <c r="B47" t="s">
        <v>112</v>
      </c>
      <c r="C47" s="6"/>
      <c r="E47" s="11"/>
    </row>
    <row r="49" spans="2:5" x14ac:dyDescent="0.25">
      <c r="B49" t="s">
        <v>114</v>
      </c>
      <c r="C49" s="6"/>
      <c r="E49" s="11"/>
    </row>
    <row r="50" spans="2:5" x14ac:dyDescent="0.25">
      <c r="B50" t="s">
        <v>111</v>
      </c>
      <c r="C50" s="6"/>
      <c r="E50" s="11"/>
    </row>
    <row r="51" spans="2:5" x14ac:dyDescent="0.25">
      <c r="B51" t="s">
        <v>112</v>
      </c>
      <c r="C51" s="6"/>
      <c r="E51" s="11"/>
    </row>
    <row r="53" spans="2:5" x14ac:dyDescent="0.25">
      <c r="B53" t="s">
        <v>114</v>
      </c>
      <c r="C53" s="6"/>
      <c r="E53" s="11"/>
    </row>
    <row r="54" spans="2:5" x14ac:dyDescent="0.25">
      <c r="B54" t="s">
        <v>111</v>
      </c>
      <c r="C54" s="6"/>
      <c r="E54" s="11"/>
    </row>
    <row r="55" spans="2:5" x14ac:dyDescent="0.25">
      <c r="B55" t="s">
        <v>112</v>
      </c>
      <c r="C55" s="6"/>
      <c r="E55" s="11"/>
    </row>
    <row r="57" spans="2:5" x14ac:dyDescent="0.25">
      <c r="B57" t="s">
        <v>114</v>
      </c>
      <c r="C57" s="6"/>
      <c r="E57" s="11"/>
    </row>
    <row r="58" spans="2:5" x14ac:dyDescent="0.25">
      <c r="B58" t="s">
        <v>111</v>
      </c>
      <c r="C58" s="6"/>
      <c r="E58" s="11"/>
    </row>
    <row r="59" spans="2:5" x14ac:dyDescent="0.25">
      <c r="B59" t="s">
        <v>112</v>
      </c>
      <c r="C59" s="6"/>
      <c r="E59" s="11"/>
    </row>
    <row r="61" spans="2:5" x14ac:dyDescent="0.25">
      <c r="B61" t="s">
        <v>114</v>
      </c>
      <c r="C61" s="6"/>
      <c r="E61" s="11"/>
    </row>
    <row r="62" spans="2:5" x14ac:dyDescent="0.25">
      <c r="B62" t="s">
        <v>111</v>
      </c>
      <c r="C62" s="6"/>
      <c r="E62" s="11"/>
    </row>
    <row r="63" spans="2:5" x14ac:dyDescent="0.25">
      <c r="B63" t="s">
        <v>112</v>
      </c>
      <c r="C63" s="6"/>
      <c r="E63" s="11"/>
    </row>
    <row r="65" spans="2:5" x14ac:dyDescent="0.25">
      <c r="B65" t="s">
        <v>114</v>
      </c>
      <c r="C65" s="6"/>
      <c r="E65" s="11"/>
    </row>
    <row r="66" spans="2:5" x14ac:dyDescent="0.25">
      <c r="B66" t="s">
        <v>111</v>
      </c>
      <c r="C66" s="6"/>
      <c r="E66" s="11"/>
    </row>
    <row r="67" spans="2:5" x14ac:dyDescent="0.25">
      <c r="B67" t="s">
        <v>112</v>
      </c>
      <c r="C67" s="6"/>
      <c r="E67" s="11"/>
    </row>
    <row r="69" spans="2:5" x14ac:dyDescent="0.25">
      <c r="B69" t="s">
        <v>114</v>
      </c>
      <c r="C69" s="6"/>
      <c r="E69" s="11"/>
    </row>
    <row r="70" spans="2:5" x14ac:dyDescent="0.25">
      <c r="B70" t="s">
        <v>111</v>
      </c>
      <c r="C70" s="6"/>
      <c r="E70" s="11"/>
    </row>
    <row r="71" spans="2:5" x14ac:dyDescent="0.25">
      <c r="B71" t="s">
        <v>112</v>
      </c>
      <c r="C71" s="6"/>
      <c r="E71" s="11"/>
    </row>
    <row r="73" spans="2:5" x14ac:dyDescent="0.25">
      <c r="B73" t="s">
        <v>114</v>
      </c>
      <c r="C73" s="6"/>
      <c r="E73" s="11"/>
    </row>
    <row r="74" spans="2:5" x14ac:dyDescent="0.25">
      <c r="B74" t="s">
        <v>111</v>
      </c>
      <c r="C74" s="6"/>
      <c r="E74" s="11"/>
    </row>
    <row r="75" spans="2:5" x14ac:dyDescent="0.25">
      <c r="B75" t="s">
        <v>112</v>
      </c>
      <c r="C75" s="6"/>
      <c r="E75" s="11"/>
    </row>
    <row r="77" spans="2:5" x14ac:dyDescent="0.25">
      <c r="B77" t="s">
        <v>114</v>
      </c>
      <c r="C77" s="6"/>
      <c r="E77" s="11"/>
    </row>
    <row r="78" spans="2:5" x14ac:dyDescent="0.25">
      <c r="B78" t="s">
        <v>111</v>
      </c>
      <c r="C78" s="6"/>
      <c r="E78" s="11"/>
    </row>
    <row r="79" spans="2:5" x14ac:dyDescent="0.25">
      <c r="B79" t="s">
        <v>112</v>
      </c>
      <c r="C79" s="6"/>
      <c r="E79" s="11"/>
    </row>
    <row r="81" spans="2:5" x14ac:dyDescent="0.25">
      <c r="B81" t="s">
        <v>114</v>
      </c>
      <c r="C81" s="6"/>
      <c r="E81" s="11"/>
    </row>
    <row r="82" spans="2:5" x14ac:dyDescent="0.25">
      <c r="B82" t="s">
        <v>111</v>
      </c>
      <c r="C82" s="6"/>
      <c r="E82" s="11"/>
    </row>
    <row r="83" spans="2:5" x14ac:dyDescent="0.25">
      <c r="B83" t="s">
        <v>112</v>
      </c>
      <c r="C83" s="6"/>
      <c r="E83" s="11"/>
    </row>
  </sheetData>
  <mergeCells count="20">
    <mergeCell ref="E77:E79"/>
    <mergeCell ref="E81:E83"/>
    <mergeCell ref="E53:E55"/>
    <mergeCell ref="E57:E59"/>
    <mergeCell ref="E61:E63"/>
    <mergeCell ref="E65:E67"/>
    <mergeCell ref="E69:E71"/>
    <mergeCell ref="E73:E75"/>
    <mergeCell ref="E29:E31"/>
    <mergeCell ref="E33:E35"/>
    <mergeCell ref="E37:E39"/>
    <mergeCell ref="E41:E43"/>
    <mergeCell ref="E45:E47"/>
    <mergeCell ref="E49:E51"/>
    <mergeCell ref="E5:E7"/>
    <mergeCell ref="E9:E11"/>
    <mergeCell ref="E13:E15"/>
    <mergeCell ref="E17:E19"/>
    <mergeCell ref="E21:E23"/>
    <mergeCell ref="E25:E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C7CE-BA48-488D-9FC7-F35AE7B3F09D}">
  <dimension ref="B2:D9"/>
  <sheetViews>
    <sheetView workbookViewId="0">
      <selection activeCell="C6" sqref="C6"/>
    </sheetView>
  </sheetViews>
  <sheetFormatPr defaultRowHeight="15" x14ac:dyDescent="0.25"/>
  <cols>
    <col min="2" max="2" width="11.7109375" bestFit="1" customWidth="1"/>
    <col min="3" max="3" width="46.85546875" customWidth="1"/>
    <col min="13" max="13" width="68.5703125" customWidth="1"/>
  </cols>
  <sheetData>
    <row r="2" spans="2:4" x14ac:dyDescent="0.25">
      <c r="D2" t="str">
        <f>"'"</f>
        <v>'</v>
      </c>
    </row>
    <row r="3" spans="2:4" x14ac:dyDescent="0.25">
      <c r="B3" t="s">
        <v>33</v>
      </c>
      <c r="C3" s="7"/>
      <c r="D3" t="str">
        <f>$D$2&amp;C3&amp;$D$2&amp;","</f>
        <v>'',</v>
      </c>
    </row>
    <row r="4" spans="2:4" x14ac:dyDescent="0.25">
      <c r="B4" t="s">
        <v>34</v>
      </c>
      <c r="C4" s="7"/>
      <c r="D4" t="str">
        <f t="shared" ref="D4:D5" si="0">$D$2&amp;C4&amp;$D$2&amp;","</f>
        <v>'',</v>
      </c>
    </row>
    <row r="5" spans="2:4" x14ac:dyDescent="0.25">
      <c r="B5" t="s">
        <v>35</v>
      </c>
      <c r="C5" s="7"/>
      <c r="D5" t="str">
        <f t="shared" si="0"/>
        <v>'',</v>
      </c>
    </row>
    <row r="6" spans="2:4" x14ac:dyDescent="0.25">
      <c r="B6" t="s">
        <v>36</v>
      </c>
      <c r="C6" s="7"/>
      <c r="D6" t="str">
        <f>$D$2&amp;C6&amp;$D$2</f>
        <v>''</v>
      </c>
    </row>
    <row r="9" spans="2:4" ht="77.25" customHeight="1" x14ac:dyDescent="0.25">
      <c r="C9" s="2" t="str">
        <f>"INSERT INTO public.ingredients_list(
	ingredient, category, subcategory, staple)
	VALUES ("&amp;D3&amp;D4&amp;D5&amp;D6&amp;");"</f>
        <v>INSERT INTO public.ingredients_list(
	ingredient, category, subcategory, staple)
	VALUES ('','','','');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1B78-DCE8-4B4B-925F-DD1095894CB2}">
  <dimension ref="B2:G36"/>
  <sheetViews>
    <sheetView workbookViewId="0">
      <selection activeCell="E7" sqref="E7"/>
    </sheetView>
  </sheetViews>
  <sheetFormatPr defaultRowHeight="15" x14ac:dyDescent="0.25"/>
  <cols>
    <col min="2" max="2" width="12.140625" customWidth="1"/>
    <col min="7" max="7" width="78.7109375" customWidth="1"/>
  </cols>
  <sheetData>
    <row r="2" spans="2:7" x14ac:dyDescent="0.25">
      <c r="G2" s="2"/>
    </row>
    <row r="4" spans="2:7" x14ac:dyDescent="0.25">
      <c r="B4" t="s">
        <v>106</v>
      </c>
      <c r="C4" s="6"/>
    </row>
    <row r="6" spans="2:7" x14ac:dyDescent="0.25">
      <c r="B6" t="s">
        <v>121</v>
      </c>
      <c r="C6" s="6"/>
      <c r="G6" s="12" t="str">
        <f>"INSERT INTO public.bust_out(
	recipe_id, item_id, qty, unit)
	VALUES ("&amp;$C$4&amp;","&amp;C6&amp;","&amp;C7&amp;","&amp;"'"&amp;C8&amp;"');"</f>
        <v>INSERT INTO public.bust_out(
	recipe_id, item_id, qty, unit)
	VALUES (,,,'');</v>
      </c>
    </row>
    <row r="7" spans="2:7" x14ac:dyDescent="0.25">
      <c r="B7" t="s">
        <v>111</v>
      </c>
      <c r="C7" s="6"/>
      <c r="G7" s="12"/>
    </row>
    <row r="8" spans="2:7" x14ac:dyDescent="0.25">
      <c r="B8" t="s">
        <v>112</v>
      </c>
      <c r="C8" s="6"/>
      <c r="G8" s="12"/>
    </row>
    <row r="10" spans="2:7" x14ac:dyDescent="0.25">
      <c r="B10" t="s">
        <v>121</v>
      </c>
      <c r="C10" s="6"/>
      <c r="G10" s="12" t="str">
        <f>"INSERT INTO public.bust_out(
	recipe_id, item_id, qty, unit)
	VALUES ("&amp;$C$4&amp;","&amp;C10&amp;","&amp;C11&amp;","&amp;"'"&amp;C12&amp;"');"</f>
        <v>INSERT INTO public.bust_out(
	recipe_id, item_id, qty, unit)
	VALUES (,,,'');</v>
      </c>
    </row>
    <row r="11" spans="2:7" x14ac:dyDescent="0.25">
      <c r="B11" t="s">
        <v>111</v>
      </c>
      <c r="C11" s="6"/>
      <c r="G11" s="12"/>
    </row>
    <row r="12" spans="2:7" x14ac:dyDescent="0.25">
      <c r="B12" t="s">
        <v>112</v>
      </c>
      <c r="C12" s="6"/>
      <c r="G12" s="12"/>
    </row>
    <row r="14" spans="2:7" x14ac:dyDescent="0.25">
      <c r="B14" t="s">
        <v>121</v>
      </c>
      <c r="C14" s="6"/>
      <c r="G14" s="12" t="str">
        <f>"INSERT INTO public.bust_out(
	recipe_id, item_id, qty, unit)
	VALUES ("&amp;$C$4&amp;","&amp;C14&amp;","&amp;C15&amp;","&amp;"'"&amp;C16&amp;"');"</f>
        <v>INSERT INTO public.bust_out(
	recipe_id, item_id, qty, unit)
	VALUES (,,,'');</v>
      </c>
    </row>
    <row r="15" spans="2:7" x14ac:dyDescent="0.25">
      <c r="B15" t="s">
        <v>111</v>
      </c>
      <c r="C15" s="6"/>
      <c r="G15" s="12"/>
    </row>
    <row r="16" spans="2:7" x14ac:dyDescent="0.25">
      <c r="B16" t="s">
        <v>112</v>
      </c>
      <c r="C16" s="6"/>
      <c r="G16" s="12"/>
    </row>
    <row r="18" spans="2:7" x14ac:dyDescent="0.25">
      <c r="B18" t="s">
        <v>121</v>
      </c>
      <c r="C18" s="6"/>
      <c r="G18" s="12" t="str">
        <f>"INSERT INTO public.bust_out(
	recipe_id, item_id, qty, unit)
	VALUES ("&amp;$C$4&amp;","&amp;C18&amp;","&amp;C19&amp;","&amp;"'"&amp;C20&amp;"');"</f>
        <v>INSERT INTO public.bust_out(
	recipe_id, item_id, qty, unit)
	VALUES (,,,'');</v>
      </c>
    </row>
    <row r="19" spans="2:7" x14ac:dyDescent="0.25">
      <c r="B19" t="s">
        <v>111</v>
      </c>
      <c r="C19" s="6"/>
      <c r="G19" s="12"/>
    </row>
    <row r="20" spans="2:7" x14ac:dyDescent="0.25">
      <c r="B20" t="s">
        <v>112</v>
      </c>
      <c r="C20" s="6"/>
      <c r="G20" s="12"/>
    </row>
    <row r="22" spans="2:7" x14ac:dyDescent="0.25">
      <c r="B22" t="s">
        <v>121</v>
      </c>
      <c r="C22" s="6"/>
      <c r="G22" s="12" t="str">
        <f>"INSERT INTO public.bust_out(
	recipe_id, item_id, qty, unit)
	VALUES ("&amp;$C$4&amp;","&amp;C22&amp;","&amp;C23&amp;","&amp;"'"&amp;C24&amp;"');"</f>
        <v>INSERT INTO public.bust_out(
	recipe_id, item_id, qty, unit)
	VALUES (,,,'');</v>
      </c>
    </row>
    <row r="23" spans="2:7" x14ac:dyDescent="0.25">
      <c r="B23" t="s">
        <v>111</v>
      </c>
      <c r="C23" s="6"/>
      <c r="G23" s="12"/>
    </row>
    <row r="24" spans="2:7" x14ac:dyDescent="0.25">
      <c r="B24" t="s">
        <v>112</v>
      </c>
      <c r="C24" s="6"/>
      <c r="G24" s="12"/>
    </row>
    <row r="26" spans="2:7" x14ac:dyDescent="0.25">
      <c r="B26" t="s">
        <v>121</v>
      </c>
      <c r="C26" s="6"/>
      <c r="G26" s="12" t="str">
        <f>"INSERT INTO public.bust_out(
	recipe_id, item_id, qty, unit)
	VALUES ("&amp;$C$4&amp;","&amp;C26&amp;","&amp;C27&amp;","&amp;"'"&amp;C28&amp;"');"</f>
        <v>INSERT INTO public.bust_out(
	recipe_id, item_id, qty, unit)
	VALUES (,,,'');</v>
      </c>
    </row>
    <row r="27" spans="2:7" x14ac:dyDescent="0.25">
      <c r="B27" t="s">
        <v>111</v>
      </c>
      <c r="C27" s="6"/>
      <c r="G27" s="12"/>
    </row>
    <row r="28" spans="2:7" x14ac:dyDescent="0.25">
      <c r="B28" t="s">
        <v>112</v>
      </c>
      <c r="C28" s="6"/>
      <c r="G28" s="12"/>
    </row>
    <row r="30" spans="2:7" x14ac:dyDescent="0.25">
      <c r="B30" t="s">
        <v>121</v>
      </c>
      <c r="C30" s="6"/>
      <c r="G30" s="12" t="str">
        <f>"INSERT INTO public.bust_out(
	recipe_id, item_id, qty, unit)
	VALUES ("&amp;$C$4&amp;","&amp;C30&amp;","&amp;C31&amp;","&amp;"'"&amp;C32&amp;"');"</f>
        <v>INSERT INTO public.bust_out(
	recipe_id, item_id, qty, unit)
	VALUES (,,,'');</v>
      </c>
    </row>
    <row r="31" spans="2:7" x14ac:dyDescent="0.25">
      <c r="B31" t="s">
        <v>111</v>
      </c>
      <c r="C31" s="6"/>
      <c r="G31" s="12"/>
    </row>
    <row r="32" spans="2:7" x14ac:dyDescent="0.25">
      <c r="B32" t="s">
        <v>112</v>
      </c>
      <c r="C32" s="6"/>
      <c r="G32" s="12"/>
    </row>
    <row r="34" spans="2:7" x14ac:dyDescent="0.25">
      <c r="B34" t="s">
        <v>121</v>
      </c>
      <c r="C34" s="6"/>
      <c r="G34" s="12" t="str">
        <f>"INSERT INTO public.bust_out(
	recipe_id, item_id, qty, unit)
	VALUES ("&amp;$C$4&amp;","&amp;C34&amp;","&amp;C35&amp;","&amp;"'"&amp;C36&amp;"');"</f>
        <v>INSERT INTO public.bust_out(
	recipe_id, item_id, qty, unit)
	VALUES (,,,'');</v>
      </c>
    </row>
    <row r="35" spans="2:7" x14ac:dyDescent="0.25">
      <c r="B35" t="s">
        <v>111</v>
      </c>
      <c r="C35" s="6"/>
      <c r="G35" s="12"/>
    </row>
    <row r="36" spans="2:7" x14ac:dyDescent="0.25">
      <c r="B36" t="s">
        <v>112</v>
      </c>
      <c r="C36" s="6"/>
      <c r="G36" s="12"/>
    </row>
  </sheetData>
  <mergeCells count="8">
    <mergeCell ref="G30:G32"/>
    <mergeCell ref="G34:G36"/>
    <mergeCell ref="G6:G8"/>
    <mergeCell ref="G10:G12"/>
    <mergeCell ref="G14:G16"/>
    <mergeCell ref="G18:G20"/>
    <mergeCell ref="G22:G24"/>
    <mergeCell ref="G26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6F76-4EFB-4C37-BE35-5AC81D89D59C}">
  <dimension ref="B7:H19"/>
  <sheetViews>
    <sheetView workbookViewId="0">
      <selection activeCell="C7" sqref="C7:C11"/>
    </sheetView>
  </sheetViews>
  <sheetFormatPr defaultRowHeight="15" x14ac:dyDescent="0.25"/>
  <cols>
    <col min="3" max="3" width="29.140625" customWidth="1"/>
    <col min="8" max="8" width="65.85546875" customWidth="1"/>
  </cols>
  <sheetData>
    <row r="7" spans="2:8" ht="45" x14ac:dyDescent="0.25">
      <c r="B7" t="s">
        <v>120</v>
      </c>
      <c r="C7" s="6"/>
      <c r="H7" s="2" t="str">
        <f>"INSERT INTO public.bust_out_list(
	item)
	VALUES ("&amp;"'"&amp;C7&amp;"'"&amp;");"</f>
        <v>INSERT INTO public.bust_out_list(
	item)
	VALUES ('');</v>
      </c>
    </row>
    <row r="8" spans="2:8" ht="45" x14ac:dyDescent="0.25">
      <c r="B8" t="s">
        <v>120</v>
      </c>
      <c r="C8" s="6"/>
      <c r="H8" s="2" t="str">
        <f t="shared" ref="H8:H19" si="0">"INSERT INTO public.bust_out_list(
	item)
	VALUES ("&amp;"'"&amp;C8&amp;"'"&amp;");"</f>
        <v>INSERT INTO public.bust_out_list(
	item)
	VALUES ('');</v>
      </c>
    </row>
    <row r="9" spans="2:8" ht="45" x14ac:dyDescent="0.25">
      <c r="B9" t="s">
        <v>120</v>
      </c>
      <c r="C9" s="6"/>
      <c r="H9" s="2" t="str">
        <f t="shared" si="0"/>
        <v>INSERT INTO public.bust_out_list(
	item)
	VALUES ('');</v>
      </c>
    </row>
    <row r="10" spans="2:8" ht="45" x14ac:dyDescent="0.25">
      <c r="B10" t="s">
        <v>120</v>
      </c>
      <c r="C10" s="6"/>
      <c r="H10" s="2" t="str">
        <f t="shared" si="0"/>
        <v>INSERT INTO public.bust_out_list(
	item)
	VALUES ('');</v>
      </c>
    </row>
    <row r="11" spans="2:8" ht="45" x14ac:dyDescent="0.25">
      <c r="B11" t="s">
        <v>120</v>
      </c>
      <c r="C11" s="6"/>
      <c r="H11" s="2" t="str">
        <f t="shared" si="0"/>
        <v>INSERT INTO public.bust_out_list(
	item)
	VALUES ('');</v>
      </c>
    </row>
    <row r="12" spans="2:8" ht="45" x14ac:dyDescent="0.25">
      <c r="B12" t="s">
        <v>120</v>
      </c>
      <c r="C12" s="6"/>
      <c r="H12" s="2" t="str">
        <f t="shared" si="0"/>
        <v>INSERT INTO public.bust_out_list(
	item)
	VALUES ('');</v>
      </c>
    </row>
    <row r="13" spans="2:8" ht="45" x14ac:dyDescent="0.25">
      <c r="B13" t="s">
        <v>120</v>
      </c>
      <c r="C13" s="6"/>
      <c r="H13" s="2" t="str">
        <f t="shared" si="0"/>
        <v>INSERT INTO public.bust_out_list(
	item)
	VALUES ('');</v>
      </c>
    </row>
    <row r="14" spans="2:8" ht="45" x14ac:dyDescent="0.25">
      <c r="B14" t="s">
        <v>120</v>
      </c>
      <c r="C14" s="6"/>
      <c r="H14" s="2" t="str">
        <f t="shared" si="0"/>
        <v>INSERT INTO public.bust_out_list(
	item)
	VALUES ('');</v>
      </c>
    </row>
    <row r="15" spans="2:8" ht="45" x14ac:dyDescent="0.25">
      <c r="B15" t="s">
        <v>120</v>
      </c>
      <c r="C15" s="6"/>
      <c r="H15" s="2" t="str">
        <f t="shared" si="0"/>
        <v>INSERT INTO public.bust_out_list(
	item)
	VALUES ('');</v>
      </c>
    </row>
    <row r="16" spans="2:8" ht="45" x14ac:dyDescent="0.25">
      <c r="B16" t="s">
        <v>120</v>
      </c>
      <c r="C16" s="6"/>
      <c r="H16" s="2" t="str">
        <f t="shared" si="0"/>
        <v>INSERT INTO public.bust_out_list(
	item)
	VALUES ('');</v>
      </c>
    </row>
    <row r="17" spans="2:8" ht="45" x14ac:dyDescent="0.25">
      <c r="B17" t="s">
        <v>120</v>
      </c>
      <c r="C17" s="6"/>
      <c r="H17" s="2" t="str">
        <f t="shared" si="0"/>
        <v>INSERT INTO public.bust_out_list(
	item)
	VALUES ('');</v>
      </c>
    </row>
    <row r="18" spans="2:8" ht="45" x14ac:dyDescent="0.25">
      <c r="B18" t="s">
        <v>120</v>
      </c>
      <c r="C18" s="6"/>
      <c r="H18" s="2" t="str">
        <f t="shared" si="0"/>
        <v>INSERT INTO public.bust_out_list(
	item)
	VALUES ('');</v>
      </c>
    </row>
    <row r="19" spans="2:8" ht="45" x14ac:dyDescent="0.25">
      <c r="B19" t="s">
        <v>120</v>
      </c>
      <c r="C19" s="6"/>
      <c r="H19" s="2" t="str">
        <f t="shared" si="0"/>
        <v>INSERT INTO public.bust_out_list(
	item)
	VALUES ('');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14F3-7550-4051-BF54-01C626439907}">
  <dimension ref="F2:R48"/>
  <sheetViews>
    <sheetView topLeftCell="A7" workbookViewId="0">
      <selection activeCell="R21" sqref="R21:R32"/>
    </sheetView>
  </sheetViews>
  <sheetFormatPr defaultRowHeight="15" x14ac:dyDescent="0.25"/>
  <cols>
    <col min="1" max="1" width="42" customWidth="1"/>
    <col min="9" max="9" width="24.85546875" bestFit="1" customWidth="1"/>
    <col min="14" max="14" width="11.7109375" bestFit="1" customWidth="1"/>
    <col min="18" max="18" width="59.5703125" customWidth="1"/>
  </cols>
  <sheetData>
    <row r="2" spans="7:15" x14ac:dyDescent="0.25">
      <c r="I2" t="s">
        <v>33</v>
      </c>
      <c r="M2" t="s">
        <v>34</v>
      </c>
      <c r="N2" t="s">
        <v>35</v>
      </c>
      <c r="O2" t="s">
        <v>36</v>
      </c>
    </row>
    <row r="3" spans="7:15" x14ac:dyDescent="0.25">
      <c r="G3">
        <v>1</v>
      </c>
      <c r="H3">
        <v>1</v>
      </c>
      <c r="I3" t="s">
        <v>0</v>
      </c>
      <c r="J3">
        <v>1</v>
      </c>
      <c r="K3" t="s">
        <v>1</v>
      </c>
      <c r="L3">
        <v>2</v>
      </c>
      <c r="M3" t="s">
        <v>2</v>
      </c>
      <c r="N3" t="s">
        <v>3</v>
      </c>
      <c r="O3">
        <v>0</v>
      </c>
    </row>
    <row r="4" spans="7:15" x14ac:dyDescent="0.25">
      <c r="G4">
        <v>2</v>
      </c>
      <c r="H4">
        <v>1</v>
      </c>
      <c r="I4" t="s">
        <v>4</v>
      </c>
      <c r="J4">
        <v>1</v>
      </c>
      <c r="K4" t="s">
        <v>1</v>
      </c>
      <c r="L4">
        <v>2</v>
      </c>
      <c r="M4" t="s">
        <v>2</v>
      </c>
      <c r="N4" t="s">
        <v>5</v>
      </c>
      <c r="O4">
        <v>0</v>
      </c>
    </row>
    <row r="5" spans="7:15" x14ac:dyDescent="0.25">
      <c r="G5">
        <v>3</v>
      </c>
      <c r="H5">
        <v>1</v>
      </c>
      <c r="I5" t="s">
        <v>6</v>
      </c>
      <c r="J5">
        <v>0.25</v>
      </c>
      <c r="K5" t="s">
        <v>7</v>
      </c>
      <c r="L5">
        <v>2</v>
      </c>
      <c r="M5" t="s">
        <v>2</v>
      </c>
      <c r="N5" t="s">
        <v>8</v>
      </c>
      <c r="O5">
        <v>0</v>
      </c>
    </row>
    <row r="6" spans="7:15" x14ac:dyDescent="0.25">
      <c r="G6">
        <v>4</v>
      </c>
      <c r="H6">
        <v>1</v>
      </c>
      <c r="I6" t="s">
        <v>9</v>
      </c>
      <c r="J6">
        <v>9</v>
      </c>
      <c r="K6" t="s">
        <v>7</v>
      </c>
      <c r="L6">
        <v>2</v>
      </c>
      <c r="M6" t="s">
        <v>10</v>
      </c>
      <c r="N6" t="s">
        <v>11</v>
      </c>
      <c r="O6">
        <v>0</v>
      </c>
    </row>
    <row r="7" spans="7:15" x14ac:dyDescent="0.25">
      <c r="G7">
        <v>5</v>
      </c>
      <c r="H7">
        <v>1</v>
      </c>
      <c r="I7" t="s">
        <v>12</v>
      </c>
      <c r="J7">
        <v>1</v>
      </c>
      <c r="K7" t="s">
        <v>13</v>
      </c>
      <c r="L7">
        <v>2</v>
      </c>
      <c r="M7" t="s">
        <v>14</v>
      </c>
      <c r="N7" t="s">
        <v>15</v>
      </c>
      <c r="O7">
        <v>0</v>
      </c>
    </row>
    <row r="8" spans="7:15" x14ac:dyDescent="0.25">
      <c r="G8">
        <v>6</v>
      </c>
      <c r="H8">
        <v>1</v>
      </c>
      <c r="I8" t="s">
        <v>16</v>
      </c>
      <c r="J8">
        <v>6</v>
      </c>
      <c r="K8" t="s">
        <v>7</v>
      </c>
      <c r="L8">
        <v>2</v>
      </c>
      <c r="M8" t="s">
        <v>17</v>
      </c>
      <c r="N8" t="s">
        <v>16</v>
      </c>
      <c r="O8">
        <v>0</v>
      </c>
    </row>
    <row r="9" spans="7:15" x14ac:dyDescent="0.25">
      <c r="G9">
        <v>7</v>
      </c>
      <c r="H9">
        <v>1</v>
      </c>
      <c r="I9" t="s">
        <v>18</v>
      </c>
      <c r="J9">
        <v>13.76</v>
      </c>
      <c r="K9" t="s">
        <v>7</v>
      </c>
      <c r="L9">
        <v>2</v>
      </c>
      <c r="M9" t="s">
        <v>19</v>
      </c>
      <c r="N9" t="s">
        <v>20</v>
      </c>
      <c r="O9">
        <v>0</v>
      </c>
    </row>
    <row r="10" spans="7:15" x14ac:dyDescent="0.25">
      <c r="G10">
        <v>8</v>
      </c>
      <c r="H10">
        <v>1</v>
      </c>
      <c r="I10" t="s">
        <v>21</v>
      </c>
      <c r="J10">
        <v>2</v>
      </c>
      <c r="K10" t="s">
        <v>22</v>
      </c>
      <c r="L10">
        <v>2</v>
      </c>
      <c r="M10" t="s">
        <v>19</v>
      </c>
      <c r="N10" t="s">
        <v>23</v>
      </c>
      <c r="O10">
        <v>0</v>
      </c>
    </row>
    <row r="11" spans="7:15" x14ac:dyDescent="0.25">
      <c r="G11">
        <v>9</v>
      </c>
      <c r="H11">
        <v>1</v>
      </c>
      <c r="I11" t="s">
        <v>24</v>
      </c>
      <c r="J11">
        <v>0.25</v>
      </c>
      <c r="K11" t="s">
        <v>25</v>
      </c>
      <c r="L11">
        <v>2</v>
      </c>
      <c r="M11" t="s">
        <v>26</v>
      </c>
      <c r="N11" t="s">
        <v>27</v>
      </c>
      <c r="O11">
        <v>0</v>
      </c>
    </row>
    <row r="12" spans="7:15" x14ac:dyDescent="0.25">
      <c r="G12">
        <v>10</v>
      </c>
      <c r="H12">
        <v>1</v>
      </c>
      <c r="I12" t="s">
        <v>28</v>
      </c>
      <c r="J12">
        <v>1</v>
      </c>
      <c r="K12" t="s">
        <v>1</v>
      </c>
      <c r="L12">
        <v>2</v>
      </c>
      <c r="M12" t="s">
        <v>14</v>
      </c>
      <c r="N12" t="s">
        <v>28</v>
      </c>
      <c r="O12">
        <v>1</v>
      </c>
    </row>
    <row r="13" spans="7:15" x14ac:dyDescent="0.25">
      <c r="G13">
        <v>11</v>
      </c>
      <c r="H13">
        <v>1</v>
      </c>
      <c r="I13" t="s">
        <v>5</v>
      </c>
      <c r="J13">
        <v>1</v>
      </c>
      <c r="K13" t="s">
        <v>1</v>
      </c>
      <c r="L13">
        <v>2</v>
      </c>
      <c r="M13" t="s">
        <v>14</v>
      </c>
      <c r="N13" t="s">
        <v>5</v>
      </c>
      <c r="O13">
        <v>1</v>
      </c>
    </row>
    <row r="14" spans="7:15" x14ac:dyDescent="0.25">
      <c r="G14">
        <v>12</v>
      </c>
      <c r="H14">
        <v>1</v>
      </c>
      <c r="I14" t="s">
        <v>29</v>
      </c>
      <c r="J14">
        <v>1</v>
      </c>
      <c r="K14" t="s">
        <v>13</v>
      </c>
      <c r="L14">
        <v>2</v>
      </c>
      <c r="M14" t="s">
        <v>30</v>
      </c>
      <c r="N14" t="s">
        <v>31</v>
      </c>
      <c r="O14">
        <v>1</v>
      </c>
    </row>
    <row r="15" spans="7:15" x14ac:dyDescent="0.25">
      <c r="G15">
        <v>13</v>
      </c>
      <c r="H15">
        <v>1</v>
      </c>
      <c r="I15" t="s">
        <v>32</v>
      </c>
      <c r="J15">
        <v>1</v>
      </c>
      <c r="K15" t="s">
        <v>13</v>
      </c>
      <c r="L15">
        <v>2</v>
      </c>
      <c r="M15" t="s">
        <v>26</v>
      </c>
      <c r="N15" t="s">
        <v>32</v>
      </c>
      <c r="O15">
        <v>1</v>
      </c>
    </row>
    <row r="17" spans="6:18" ht="165" x14ac:dyDescent="0.25">
      <c r="R17" s="2" t="s">
        <v>40</v>
      </c>
    </row>
    <row r="19" spans="6:18" x14ac:dyDescent="0.25">
      <c r="I19" t="s">
        <v>39</v>
      </c>
      <c r="J19" s="1" t="str">
        <f>"'"</f>
        <v>'</v>
      </c>
    </row>
    <row r="20" spans="6:18" x14ac:dyDescent="0.25">
      <c r="F20" t="s">
        <v>0</v>
      </c>
      <c r="G20" t="s">
        <v>2</v>
      </c>
      <c r="H20" t="s">
        <v>3</v>
      </c>
      <c r="I20" t="str">
        <f>$J$19&amp;F20&amp;$J$19</f>
        <v>'Yellow Onion'</v>
      </c>
      <c r="J20" t="str">
        <f t="shared" ref="J20:K20" si="0">$J$19&amp;G20&amp;$J$19</f>
        <v>'Produce'</v>
      </c>
      <c r="K20" t="str">
        <f t="shared" si="0"/>
        <v>'Onion'</v>
      </c>
      <c r="L20" t="s">
        <v>37</v>
      </c>
      <c r="N20" t="str">
        <f>I20&amp;$I$19&amp;J20&amp;$I$19&amp;K20&amp;$I$19&amp;L20&amp;");"</f>
        <v>'Yellow Onion','Produce','Onion','0');</v>
      </c>
      <c r="R20" t="str">
        <f>$R$17&amp;N20</f>
        <v>INSERT INTO public.ingredients_list(
	ingredient, category, subcategory, staple)'Yellow Onion','Produce','Onion','0');</v>
      </c>
    </row>
    <row r="21" spans="6:18" x14ac:dyDescent="0.25">
      <c r="F21" t="s">
        <v>4</v>
      </c>
      <c r="G21" t="s">
        <v>2</v>
      </c>
      <c r="H21" t="s">
        <v>5</v>
      </c>
      <c r="I21" t="str">
        <f t="shared" ref="I21:I32" si="1">$J$19&amp;F21&amp;$J$19</f>
        <v>'Bell Pepper'</v>
      </c>
      <c r="J21" t="str">
        <f t="shared" ref="J21:J32" si="2">$J$19&amp;G21&amp;$J$19</f>
        <v>'Produce'</v>
      </c>
      <c r="K21" t="str">
        <f t="shared" ref="K21:K32" si="3">$J$19&amp;H21&amp;$J$19</f>
        <v>'Pepper'</v>
      </c>
      <c r="L21" t="s">
        <v>37</v>
      </c>
      <c r="N21" t="str">
        <f t="shared" ref="N21:N32" si="4">I21&amp;$I$19&amp;J21&amp;$I$19&amp;K21&amp;$I$19&amp;L21&amp;");"</f>
        <v>'Bell Pepper','Produce','Pepper','0');</v>
      </c>
      <c r="R21" t="str">
        <f>$R$17&amp;"VALUES("&amp;N21</f>
        <v>INSERT INTO public.ingredients_list(
	ingredient, category, subcategory, staple)VALUES('Bell Pepper','Produce','Pepper','0');</v>
      </c>
    </row>
    <row r="22" spans="6:18" x14ac:dyDescent="0.25">
      <c r="F22" t="s">
        <v>6</v>
      </c>
      <c r="G22" t="s">
        <v>2</v>
      </c>
      <c r="H22" t="s">
        <v>8</v>
      </c>
      <c r="I22" t="str">
        <f t="shared" si="1"/>
        <v>'Parsley'</v>
      </c>
      <c r="J22" t="str">
        <f t="shared" si="2"/>
        <v>'Produce'</v>
      </c>
      <c r="K22" t="str">
        <f t="shared" si="3"/>
        <v>'Herb'</v>
      </c>
      <c r="L22" t="s">
        <v>37</v>
      </c>
      <c r="N22" t="str">
        <f t="shared" si="4"/>
        <v>'Parsley','Produce','Herb','0');</v>
      </c>
      <c r="R22" t="str">
        <f t="shared" ref="R22:R32" si="5">$R$17&amp;"VALUES("&amp;N22</f>
        <v>INSERT INTO public.ingredients_list(
	ingredient, category, subcategory, staple)VALUES('Parsley','Produce','Herb','0');</v>
      </c>
    </row>
    <row r="23" spans="6:18" x14ac:dyDescent="0.25">
      <c r="F23" t="s">
        <v>9</v>
      </c>
      <c r="G23" t="s">
        <v>10</v>
      </c>
      <c r="H23" t="s">
        <v>11</v>
      </c>
      <c r="I23" t="str">
        <f t="shared" si="1"/>
        <v>'Italian Pork Sausage'</v>
      </c>
      <c r="J23" t="str">
        <f t="shared" si="2"/>
        <v>'Meat'</v>
      </c>
      <c r="K23" t="str">
        <f t="shared" si="3"/>
        <v>'Sausage'</v>
      </c>
      <c r="L23" t="s">
        <v>37</v>
      </c>
      <c r="N23" t="str">
        <f t="shared" si="4"/>
        <v>'Italian Pork Sausage','Meat','Sausage','0');</v>
      </c>
      <c r="R23" t="str">
        <f t="shared" si="5"/>
        <v>INSERT INTO public.ingredients_list(
	ingredient, category, subcategory, staple)VALUES('Italian Pork Sausage','Meat','Sausage','0');</v>
      </c>
    </row>
    <row r="24" spans="6:18" x14ac:dyDescent="0.25">
      <c r="F24" t="s">
        <v>12</v>
      </c>
      <c r="G24" t="s">
        <v>14</v>
      </c>
      <c r="H24" t="s">
        <v>15</v>
      </c>
      <c r="I24" t="str">
        <f t="shared" si="1"/>
        <v>'Tuscan Heat Spice'</v>
      </c>
      <c r="J24" t="str">
        <f t="shared" si="2"/>
        <v>'Spice'</v>
      </c>
      <c r="K24" t="str">
        <f t="shared" si="3"/>
        <v>'Blend'</v>
      </c>
      <c r="L24" t="s">
        <v>37</v>
      </c>
      <c r="N24" t="str">
        <f t="shared" si="4"/>
        <v>'Tuscan Heat Spice','Spice','Blend','0');</v>
      </c>
      <c r="R24" t="str">
        <f t="shared" si="5"/>
        <v>INSERT INTO public.ingredients_list(
	ingredient, category, subcategory, staple)VALUES('Tuscan Heat Spice','Spice','Blend','0');</v>
      </c>
    </row>
    <row r="25" spans="6:18" x14ac:dyDescent="0.25">
      <c r="F25" t="s">
        <v>16</v>
      </c>
      <c r="G25" t="s">
        <v>17</v>
      </c>
      <c r="H25" t="s">
        <v>16</v>
      </c>
      <c r="I25" t="str">
        <f t="shared" si="1"/>
        <v>'Spaghetti'</v>
      </c>
      <c r="J25" t="str">
        <f t="shared" si="2"/>
        <v>'Pasta'</v>
      </c>
      <c r="K25" t="str">
        <f t="shared" si="3"/>
        <v>'Spaghetti'</v>
      </c>
      <c r="L25" t="s">
        <v>37</v>
      </c>
      <c r="N25" t="str">
        <f t="shared" si="4"/>
        <v>'Spaghetti','Pasta','Spaghetti','0');</v>
      </c>
      <c r="R25" t="str">
        <f t="shared" si="5"/>
        <v>INSERT INTO public.ingredients_list(
	ingredient, category, subcategory, staple)VALUES('Spaghetti','Pasta','Spaghetti','0');</v>
      </c>
    </row>
    <row r="26" spans="6:18" x14ac:dyDescent="0.25">
      <c r="F26" t="s">
        <v>18</v>
      </c>
      <c r="G26" t="s">
        <v>19</v>
      </c>
      <c r="H26" t="s">
        <v>20</v>
      </c>
      <c r="I26" t="str">
        <f t="shared" si="1"/>
        <v>'Crushed Tomatoes'</v>
      </c>
      <c r="J26" t="str">
        <f t="shared" si="2"/>
        <v>'Canned'</v>
      </c>
      <c r="K26" t="str">
        <f t="shared" si="3"/>
        <v>'Tomatoes'</v>
      </c>
      <c r="L26" t="s">
        <v>37</v>
      </c>
      <c r="N26" t="str">
        <f t="shared" si="4"/>
        <v>'Crushed Tomatoes','Canned','Tomatoes','0');</v>
      </c>
      <c r="R26" t="str">
        <f t="shared" si="5"/>
        <v>INSERT INTO public.ingredients_list(
	ingredient, category, subcategory, staple)VALUES('Crushed Tomatoes','Canned','Tomatoes','0');</v>
      </c>
    </row>
    <row r="27" spans="6:18" x14ac:dyDescent="0.25">
      <c r="F27" t="s">
        <v>21</v>
      </c>
      <c r="G27" t="s">
        <v>19</v>
      </c>
      <c r="H27" t="s">
        <v>23</v>
      </c>
      <c r="I27" t="str">
        <f t="shared" si="1"/>
        <v>'Chicken Stock Concentrate'</v>
      </c>
      <c r="J27" t="str">
        <f t="shared" si="2"/>
        <v>'Canned'</v>
      </c>
      <c r="K27" t="str">
        <f t="shared" si="3"/>
        <v>'Stock'</v>
      </c>
      <c r="L27" t="s">
        <v>37</v>
      </c>
      <c r="N27" t="str">
        <f t="shared" si="4"/>
        <v>'Chicken Stock Concentrate','Canned','Stock','0');</v>
      </c>
      <c r="R27" t="str">
        <f t="shared" si="5"/>
        <v>INSERT INTO public.ingredients_list(
	ingredient, category, subcategory, staple)VALUES('Chicken Stock Concentrate','Canned','Stock','0');</v>
      </c>
    </row>
    <row r="28" spans="6:18" x14ac:dyDescent="0.25">
      <c r="F28" t="s">
        <v>24</v>
      </c>
      <c r="G28" t="s">
        <v>26</v>
      </c>
      <c r="H28" t="s">
        <v>27</v>
      </c>
      <c r="I28" t="str">
        <f t="shared" si="1"/>
        <v>'Parmesan Cheese'</v>
      </c>
      <c r="J28" t="str">
        <f t="shared" si="2"/>
        <v>'Dairy'</v>
      </c>
      <c r="K28" t="str">
        <f t="shared" si="3"/>
        <v>'Cheese'</v>
      </c>
      <c r="L28" t="s">
        <v>37</v>
      </c>
      <c r="N28" t="str">
        <f t="shared" si="4"/>
        <v>'Parmesan Cheese','Dairy','Cheese','0');</v>
      </c>
      <c r="R28" t="str">
        <f t="shared" si="5"/>
        <v>INSERT INTO public.ingredients_list(
	ingredient, category, subcategory, staple)VALUES('Parmesan Cheese','Dairy','Cheese','0');</v>
      </c>
    </row>
    <row r="29" spans="6:18" x14ac:dyDescent="0.25">
      <c r="F29" t="s">
        <v>28</v>
      </c>
      <c r="G29" t="s">
        <v>14</v>
      </c>
      <c r="H29" t="s">
        <v>28</v>
      </c>
      <c r="I29" t="str">
        <f t="shared" si="1"/>
        <v>'Salt'</v>
      </c>
      <c r="J29" t="str">
        <f t="shared" si="2"/>
        <v>'Spice'</v>
      </c>
      <c r="K29" t="str">
        <f t="shared" si="3"/>
        <v>'Salt'</v>
      </c>
      <c r="L29" t="s">
        <v>38</v>
      </c>
      <c r="N29" t="str">
        <f t="shared" si="4"/>
        <v>'Salt','Spice','Salt','1');</v>
      </c>
      <c r="R29" t="str">
        <f t="shared" si="5"/>
        <v>INSERT INTO public.ingredients_list(
	ingredient, category, subcategory, staple)VALUES('Salt','Spice','Salt','1');</v>
      </c>
    </row>
    <row r="30" spans="6:18" x14ac:dyDescent="0.25">
      <c r="F30" t="s">
        <v>5</v>
      </c>
      <c r="G30" t="s">
        <v>14</v>
      </c>
      <c r="H30" t="s">
        <v>5</v>
      </c>
      <c r="I30" t="str">
        <f t="shared" si="1"/>
        <v>'Pepper'</v>
      </c>
      <c r="J30" t="str">
        <f t="shared" si="2"/>
        <v>'Spice'</v>
      </c>
      <c r="K30" t="str">
        <f t="shared" si="3"/>
        <v>'Pepper'</v>
      </c>
      <c r="L30" t="s">
        <v>38</v>
      </c>
      <c r="N30" t="str">
        <f t="shared" si="4"/>
        <v>'Pepper','Spice','Pepper','1');</v>
      </c>
      <c r="R30" t="str">
        <f t="shared" si="5"/>
        <v>INSERT INTO public.ingredients_list(
	ingredient, category, subcategory, staple)VALUES('Pepper','Spice','Pepper','1');</v>
      </c>
    </row>
    <row r="31" spans="6:18" x14ac:dyDescent="0.25">
      <c r="F31" t="s">
        <v>29</v>
      </c>
      <c r="G31" t="s">
        <v>30</v>
      </c>
      <c r="H31" t="s">
        <v>31</v>
      </c>
      <c r="I31" t="str">
        <f t="shared" si="1"/>
        <v>'Vegetable Oil'</v>
      </c>
      <c r="J31" t="str">
        <f t="shared" si="2"/>
        <v>'Oil'</v>
      </c>
      <c r="K31" t="str">
        <f t="shared" si="3"/>
        <v>'Vegetable'</v>
      </c>
      <c r="L31" t="s">
        <v>38</v>
      </c>
      <c r="N31" t="str">
        <f t="shared" si="4"/>
        <v>'Vegetable Oil','Oil','Vegetable','1');</v>
      </c>
      <c r="R31" t="str">
        <f t="shared" si="5"/>
        <v>INSERT INTO public.ingredients_list(
	ingredient, category, subcategory, staple)VALUES('Vegetable Oil','Oil','Vegetable','1');</v>
      </c>
    </row>
    <row r="32" spans="6:18" x14ac:dyDescent="0.25">
      <c r="F32" t="s">
        <v>32</v>
      </c>
      <c r="G32" t="s">
        <v>26</v>
      </c>
      <c r="H32" t="s">
        <v>32</v>
      </c>
      <c r="I32" t="str">
        <f t="shared" si="1"/>
        <v>'Butter'</v>
      </c>
      <c r="J32" t="str">
        <f t="shared" si="2"/>
        <v>'Dairy'</v>
      </c>
      <c r="K32" t="str">
        <f t="shared" si="3"/>
        <v>'Butter'</v>
      </c>
      <c r="L32" t="s">
        <v>38</v>
      </c>
      <c r="N32" t="str">
        <f t="shared" si="4"/>
        <v>'Butter','Dairy','Butter','1');</v>
      </c>
      <c r="R32" t="str">
        <f t="shared" si="5"/>
        <v>INSERT INTO public.ingredients_list(
	ingredient, category, subcategory, staple)VALUES('Butter','Dairy','Butter','1');</v>
      </c>
    </row>
    <row r="37" spans="18:18" x14ac:dyDescent="0.25">
      <c r="R37" t="s">
        <v>41</v>
      </c>
    </row>
    <row r="38" spans="18:18" x14ac:dyDescent="0.25">
      <c r="R38" t="s">
        <v>42</v>
      </c>
    </row>
    <row r="39" spans="18:18" x14ac:dyDescent="0.25">
      <c r="R39" t="s">
        <v>43</v>
      </c>
    </row>
    <row r="40" spans="18:18" x14ac:dyDescent="0.25">
      <c r="R40" t="s">
        <v>44</v>
      </c>
    </row>
    <row r="41" spans="18:18" x14ac:dyDescent="0.25">
      <c r="R41" t="s">
        <v>45</v>
      </c>
    </row>
    <row r="42" spans="18:18" x14ac:dyDescent="0.25">
      <c r="R42" t="s">
        <v>46</v>
      </c>
    </row>
    <row r="43" spans="18:18" x14ac:dyDescent="0.25">
      <c r="R43" t="s">
        <v>47</v>
      </c>
    </row>
    <row r="44" spans="18:18" x14ac:dyDescent="0.25">
      <c r="R44" t="s">
        <v>48</v>
      </c>
    </row>
    <row r="45" spans="18:18" x14ac:dyDescent="0.25">
      <c r="R45" t="s">
        <v>49</v>
      </c>
    </row>
    <row r="46" spans="18:18" x14ac:dyDescent="0.25">
      <c r="R46" t="s">
        <v>50</v>
      </c>
    </row>
    <row r="47" spans="18:18" x14ac:dyDescent="0.25">
      <c r="R47" t="s">
        <v>51</v>
      </c>
    </row>
    <row r="48" spans="18:18" x14ac:dyDescent="0.25">
      <c r="R48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1366-0DBC-44F2-8042-0909F7449C44}">
  <dimension ref="F2:V27"/>
  <sheetViews>
    <sheetView topLeftCell="A7" workbookViewId="0">
      <selection activeCell="G32" sqref="G32"/>
    </sheetView>
  </sheetViews>
  <sheetFormatPr defaultRowHeight="15" x14ac:dyDescent="0.25"/>
  <cols>
    <col min="6" max="6" width="4.85546875" customWidth="1"/>
    <col min="7" max="7" width="24.85546875" bestFit="1" customWidth="1"/>
    <col min="8" max="8" width="8.5703125" bestFit="1" customWidth="1"/>
    <col min="9" max="9" width="11.7109375" bestFit="1" customWidth="1"/>
    <col min="10" max="10" width="6.42578125" bestFit="1" customWidth="1"/>
    <col min="22" max="22" width="51.140625" customWidth="1"/>
  </cols>
  <sheetData>
    <row r="2" spans="6:17" x14ac:dyDescent="0.25">
      <c r="F2" t="s">
        <v>53</v>
      </c>
      <c r="G2" t="s">
        <v>33</v>
      </c>
      <c r="H2" t="s">
        <v>34</v>
      </c>
      <c r="I2" t="s">
        <v>35</v>
      </c>
      <c r="J2" t="s">
        <v>36</v>
      </c>
    </row>
    <row r="3" spans="6:17" x14ac:dyDescent="0.25">
      <c r="F3">
        <v>1</v>
      </c>
      <c r="G3" t="s">
        <v>0</v>
      </c>
      <c r="H3" t="s">
        <v>2</v>
      </c>
      <c r="I3" t="s">
        <v>3</v>
      </c>
      <c r="J3">
        <v>0</v>
      </c>
    </row>
    <row r="4" spans="6:17" x14ac:dyDescent="0.25">
      <c r="F4">
        <v>2</v>
      </c>
      <c r="G4" t="s">
        <v>4</v>
      </c>
      <c r="H4" t="s">
        <v>2</v>
      </c>
      <c r="I4" t="s">
        <v>5</v>
      </c>
      <c r="J4">
        <v>0</v>
      </c>
    </row>
    <row r="5" spans="6:17" x14ac:dyDescent="0.25">
      <c r="F5">
        <v>3</v>
      </c>
      <c r="G5" t="s">
        <v>6</v>
      </c>
      <c r="H5" t="s">
        <v>2</v>
      </c>
      <c r="I5" t="s">
        <v>8</v>
      </c>
      <c r="J5">
        <v>0</v>
      </c>
    </row>
    <row r="6" spans="6:17" x14ac:dyDescent="0.25">
      <c r="F6">
        <v>4</v>
      </c>
      <c r="G6" t="s">
        <v>9</v>
      </c>
      <c r="H6" t="s">
        <v>10</v>
      </c>
      <c r="I6" t="s">
        <v>11</v>
      </c>
      <c r="J6">
        <v>0</v>
      </c>
    </row>
    <row r="7" spans="6:17" x14ac:dyDescent="0.25">
      <c r="F7">
        <v>5</v>
      </c>
      <c r="G7" t="s">
        <v>12</v>
      </c>
      <c r="H7" t="s">
        <v>14</v>
      </c>
      <c r="I7" t="s">
        <v>15</v>
      </c>
      <c r="J7">
        <v>0</v>
      </c>
      <c r="P7" s="4" t="s">
        <v>55</v>
      </c>
      <c r="Q7" s="3" t="s">
        <v>54</v>
      </c>
    </row>
    <row r="8" spans="6:17" x14ac:dyDescent="0.25">
      <c r="F8">
        <v>6</v>
      </c>
      <c r="G8" t="s">
        <v>16</v>
      </c>
      <c r="H8" t="s">
        <v>17</v>
      </c>
      <c r="I8" t="s">
        <v>16</v>
      </c>
      <c r="J8">
        <v>0</v>
      </c>
      <c r="Q8" s="3" t="s">
        <v>56</v>
      </c>
    </row>
    <row r="9" spans="6:17" x14ac:dyDescent="0.25">
      <c r="F9">
        <v>7</v>
      </c>
      <c r="G9" t="s">
        <v>18</v>
      </c>
      <c r="H9" t="s">
        <v>19</v>
      </c>
      <c r="I9" t="s">
        <v>20</v>
      </c>
      <c r="J9">
        <v>0</v>
      </c>
      <c r="Q9" s="3" t="s">
        <v>57</v>
      </c>
    </row>
    <row r="10" spans="6:17" x14ac:dyDescent="0.25">
      <c r="F10">
        <v>8</v>
      </c>
      <c r="G10" t="s">
        <v>21</v>
      </c>
      <c r="H10" t="s">
        <v>19</v>
      </c>
      <c r="I10" t="s">
        <v>23</v>
      </c>
      <c r="J10">
        <v>0</v>
      </c>
      <c r="Q10" s="3" t="s">
        <v>58</v>
      </c>
    </row>
    <row r="11" spans="6:17" x14ac:dyDescent="0.25">
      <c r="F11">
        <v>9</v>
      </c>
      <c r="G11" t="s">
        <v>24</v>
      </c>
      <c r="H11" t="s">
        <v>26</v>
      </c>
      <c r="I11" t="s">
        <v>27</v>
      </c>
      <c r="J11">
        <v>0</v>
      </c>
      <c r="Q11" s="3" t="s">
        <v>59</v>
      </c>
    </row>
    <row r="12" spans="6:17" x14ac:dyDescent="0.25">
      <c r="F12">
        <v>10</v>
      </c>
      <c r="G12" t="s">
        <v>28</v>
      </c>
      <c r="H12" t="s">
        <v>14</v>
      </c>
      <c r="I12" t="s">
        <v>28</v>
      </c>
      <c r="J12">
        <v>1</v>
      </c>
      <c r="Q12" s="3" t="s">
        <v>60</v>
      </c>
    </row>
    <row r="13" spans="6:17" x14ac:dyDescent="0.25">
      <c r="F13">
        <v>11</v>
      </c>
      <c r="G13" t="s">
        <v>5</v>
      </c>
      <c r="H13" t="s">
        <v>14</v>
      </c>
      <c r="I13" t="s">
        <v>5</v>
      </c>
      <c r="J13">
        <v>1</v>
      </c>
      <c r="Q13" s="3"/>
    </row>
    <row r="14" spans="6:17" x14ac:dyDescent="0.25">
      <c r="F14">
        <v>12</v>
      </c>
      <c r="G14" t="s">
        <v>29</v>
      </c>
      <c r="H14" t="s">
        <v>30</v>
      </c>
      <c r="I14" t="s">
        <v>31</v>
      </c>
      <c r="J14">
        <v>1</v>
      </c>
    </row>
    <row r="15" spans="6:17" x14ac:dyDescent="0.25">
      <c r="F15">
        <v>13</v>
      </c>
      <c r="G15" t="s">
        <v>32</v>
      </c>
      <c r="H15" t="s">
        <v>26</v>
      </c>
      <c r="I15" t="s">
        <v>32</v>
      </c>
      <c r="J15">
        <v>1</v>
      </c>
    </row>
    <row r="18" spans="12:22" ht="165" x14ac:dyDescent="0.25">
      <c r="L18" s="2" t="s">
        <v>61</v>
      </c>
      <c r="M18" t="s">
        <v>39</v>
      </c>
    </row>
    <row r="19" spans="12:22" x14ac:dyDescent="0.25">
      <c r="L19">
        <v>1</v>
      </c>
      <c r="Q19" t="str">
        <f>$P$7&amp;Q7</f>
        <v>https://recipe-images-jj.s3.us-east-2.amazonaws.com/step-images/WK 26 TX-08-01.jpg</v>
      </c>
      <c r="V19" t="str">
        <f>$L$18&amp;L19&amp;$M$18&amp;"'"&amp;Q19&amp;"'"&amp;");"</f>
        <v>INSERT INTO public.steps_images(
	step_id, image_path)
	VALUES (1,'https://recipe-images-jj.s3.us-east-2.amazonaws.com/step-images/WK 26 TX-08-01.jpg');</v>
      </c>
    </row>
    <row r="20" spans="12:22" x14ac:dyDescent="0.25">
      <c r="L20">
        <v>2</v>
      </c>
      <c r="Q20" t="str">
        <f t="shared" ref="Q20:Q26" si="0">$P$7&amp;Q8</f>
        <v>https://recipe-images-jj.s3.us-east-2.amazonaws.com/step-images/WK 26 TX-08-02.jpg</v>
      </c>
      <c r="V20" t="str">
        <f t="shared" ref="V20:V24" si="1">$L$18&amp;L20&amp;$M$18&amp;"'"&amp;Q20&amp;"'"&amp;");"</f>
        <v>INSERT INTO public.steps_images(
	step_id, image_path)
	VALUES (2,'https://recipe-images-jj.s3.us-east-2.amazonaws.com/step-images/WK 26 TX-08-02.jpg');</v>
      </c>
    </row>
    <row r="21" spans="12:22" x14ac:dyDescent="0.25">
      <c r="L21">
        <v>3</v>
      </c>
      <c r="Q21" t="str">
        <f t="shared" si="0"/>
        <v>https://recipe-images-jj.s3.us-east-2.amazonaws.com/step-images/WK 26 TX-08-03.jpg</v>
      </c>
      <c r="V21" t="str">
        <f t="shared" si="1"/>
        <v>INSERT INTO public.steps_images(
	step_id, image_path)
	VALUES (3,'https://recipe-images-jj.s3.us-east-2.amazonaws.com/step-images/WK 26 TX-08-03.jpg');</v>
      </c>
    </row>
    <row r="22" spans="12:22" x14ac:dyDescent="0.25">
      <c r="L22">
        <v>4</v>
      </c>
      <c r="Q22" t="str">
        <f t="shared" si="0"/>
        <v>https://recipe-images-jj.s3.us-east-2.amazonaws.com/step-images/WK 26 TX-08-04.jpg</v>
      </c>
      <c r="V22" t="str">
        <f t="shared" si="1"/>
        <v>INSERT INTO public.steps_images(
	step_id, image_path)
	VALUES (4,'https://recipe-images-jj.s3.us-east-2.amazonaws.com/step-images/WK 26 TX-08-04.jpg');</v>
      </c>
    </row>
    <row r="23" spans="12:22" x14ac:dyDescent="0.25">
      <c r="L23">
        <v>5</v>
      </c>
      <c r="Q23" t="str">
        <f t="shared" si="0"/>
        <v>https://recipe-images-jj.s3.us-east-2.amazonaws.com/step-images/WK 26 TX-08-05.jpg</v>
      </c>
      <c r="V23" t="str">
        <f t="shared" si="1"/>
        <v>INSERT INTO public.steps_images(
	step_id, image_path)
	VALUES (5,'https://recipe-images-jj.s3.us-east-2.amazonaws.com/step-images/WK 26 TX-08-05.jpg');</v>
      </c>
    </row>
    <row r="24" spans="12:22" x14ac:dyDescent="0.25">
      <c r="L24">
        <v>6</v>
      </c>
      <c r="Q24" t="str">
        <f t="shared" si="0"/>
        <v>https://recipe-images-jj.s3.us-east-2.amazonaws.com/step-images/WK 26 TX-08-06.jpg</v>
      </c>
      <c r="V24" t="str">
        <f t="shared" si="1"/>
        <v>INSERT INTO public.steps_images(
	step_id, image_path)
	VALUES (6,'https://recipe-images-jj.s3.us-east-2.amazonaws.com/step-images/WK 26 TX-08-06.jpg');</v>
      </c>
    </row>
    <row r="27" spans="12:22" x14ac:dyDescent="0.25">
      <c r="Q27" t="str">
        <f t="shared" ref="Q20:Q27" si="2">P15&amp;Q15</f>
        <v/>
      </c>
    </row>
  </sheetData>
  <hyperlinks>
    <hyperlink ref="P7" r:id="rId1" display="https://recipe-images-jj.s3.us-east-2.amazonaws.com/step-images/WK+26+TX-08-01.jpg" xr:uid="{2DBC7768-50F2-4202-B860-54EB55517E6A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BC0D-BD49-4F14-BE10-9D728ECE6F80}">
  <dimension ref="A1:A6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  <row r="7" spans="1:1" x14ac:dyDescent="0.25">
      <c r="A7" t="s">
        <v>76</v>
      </c>
    </row>
    <row r="8" spans="1:1" x14ac:dyDescent="0.25">
      <c r="A8" t="s">
        <v>77</v>
      </c>
    </row>
    <row r="9" spans="1:1" x14ac:dyDescent="0.25">
      <c r="A9" t="s">
        <v>78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7" spans="1:1" x14ac:dyDescent="0.25">
      <c r="A17" t="s">
        <v>85</v>
      </c>
    </row>
    <row r="18" spans="1:1" x14ac:dyDescent="0.25">
      <c r="A18" t="s">
        <v>71</v>
      </c>
    </row>
    <row r="19" spans="1:1" x14ac:dyDescent="0.25">
      <c r="A19" t="s">
        <v>72</v>
      </c>
    </row>
    <row r="20" spans="1:1" x14ac:dyDescent="0.25">
      <c r="A20" t="s">
        <v>86</v>
      </c>
    </row>
    <row r="21" spans="1:1" x14ac:dyDescent="0.25">
      <c r="A21" t="s">
        <v>87</v>
      </c>
    </row>
    <row r="22" spans="1:1" x14ac:dyDescent="0.25">
      <c r="A22" t="s">
        <v>88</v>
      </c>
    </row>
    <row r="23" spans="1:1" x14ac:dyDescent="0.25">
      <c r="A23" t="s">
        <v>89</v>
      </c>
    </row>
    <row r="25" spans="1:1" x14ac:dyDescent="0.25">
      <c r="A25" t="s">
        <v>90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91</v>
      </c>
    </row>
    <row r="30" spans="1:1" x14ac:dyDescent="0.25">
      <c r="A30" t="s">
        <v>92</v>
      </c>
    </row>
    <row r="31" spans="1:1" x14ac:dyDescent="0.25">
      <c r="A31" t="s">
        <v>71</v>
      </c>
    </row>
    <row r="32" spans="1:1" x14ac:dyDescent="0.25">
      <c r="A32" t="s">
        <v>72</v>
      </c>
    </row>
    <row r="33" spans="1:1" x14ac:dyDescent="0.25">
      <c r="A33" t="s">
        <v>86</v>
      </c>
    </row>
    <row r="34" spans="1:1" x14ac:dyDescent="0.25">
      <c r="A34" t="s">
        <v>93</v>
      </c>
    </row>
    <row r="35" spans="1:1" x14ac:dyDescent="0.25">
      <c r="A35" t="s">
        <v>88</v>
      </c>
    </row>
    <row r="36" spans="1:1" x14ac:dyDescent="0.25">
      <c r="A36" t="s">
        <v>89</v>
      </c>
    </row>
    <row r="37" spans="1:1" x14ac:dyDescent="0.25">
      <c r="A37" t="s">
        <v>94</v>
      </c>
    </row>
    <row r="40" spans="1:1" x14ac:dyDescent="0.25">
      <c r="A40" t="s">
        <v>95</v>
      </c>
    </row>
    <row r="41" spans="1:1" x14ac:dyDescent="0.25">
      <c r="A41" t="s">
        <v>71</v>
      </c>
    </row>
    <row r="42" spans="1:1" x14ac:dyDescent="0.25">
      <c r="A42" t="s">
        <v>72</v>
      </c>
    </row>
    <row r="43" spans="1:1" x14ac:dyDescent="0.25">
      <c r="A43" t="s">
        <v>96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97</v>
      </c>
    </row>
    <row r="48" spans="1:1" x14ac:dyDescent="0.25">
      <c r="A48" t="s">
        <v>98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86</v>
      </c>
    </row>
    <row r="52" spans="1:1" x14ac:dyDescent="0.25">
      <c r="A52" t="s">
        <v>99</v>
      </c>
    </row>
    <row r="53" spans="1:1" x14ac:dyDescent="0.25">
      <c r="A53" t="s">
        <v>100</v>
      </c>
    </row>
    <row r="55" spans="1:1" x14ac:dyDescent="0.25">
      <c r="A55" t="s">
        <v>101</v>
      </c>
    </row>
    <row r="56" spans="1:1" x14ac:dyDescent="0.25">
      <c r="A56" t="s">
        <v>71</v>
      </c>
    </row>
    <row r="57" spans="1:1" x14ac:dyDescent="0.25">
      <c r="A57" t="s">
        <v>72</v>
      </c>
    </row>
    <row r="58" spans="1:1" x14ac:dyDescent="0.25">
      <c r="A58" t="s">
        <v>102</v>
      </c>
    </row>
    <row r="59" spans="1:1" x14ac:dyDescent="0.25">
      <c r="A59" t="s">
        <v>84</v>
      </c>
    </row>
    <row r="62" spans="1:1" x14ac:dyDescent="0.25">
      <c r="A62" t="s">
        <v>103</v>
      </c>
    </row>
    <row r="63" spans="1:1" x14ac:dyDescent="0.25">
      <c r="A63" t="s">
        <v>71</v>
      </c>
    </row>
    <row r="64" spans="1:1" x14ac:dyDescent="0.25">
      <c r="A64" t="s">
        <v>72</v>
      </c>
    </row>
    <row r="65" spans="1:1" x14ac:dyDescent="0.25">
      <c r="A65" t="s">
        <v>93</v>
      </c>
    </row>
    <row r="66" spans="1:1" x14ac:dyDescent="0.25">
      <c r="A66" t="s">
        <v>105</v>
      </c>
    </row>
    <row r="67" spans="1:1" x14ac:dyDescent="0.25">
      <c r="A67" t="s">
        <v>104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ADB81F4277E439674F8F201162717" ma:contentTypeVersion="13" ma:contentTypeDescription="Create a new document." ma:contentTypeScope="" ma:versionID="051cd764335b1ee2199fe01416d9420d">
  <xsd:schema xmlns:xsd="http://www.w3.org/2001/XMLSchema" xmlns:xs="http://www.w3.org/2001/XMLSchema" xmlns:p="http://schemas.microsoft.com/office/2006/metadata/properties" xmlns:ns3="56cf3cf4-cc52-45d4-adf2-fe8d9ad1aca8" xmlns:ns4="a9d5aa4c-3ad7-4393-b086-c776c478e222" targetNamespace="http://schemas.microsoft.com/office/2006/metadata/properties" ma:root="true" ma:fieldsID="4c6e51549b4ca4f73c46d103e2cb9ac2" ns3:_="" ns4:_="">
    <xsd:import namespace="56cf3cf4-cc52-45d4-adf2-fe8d9ad1aca8"/>
    <xsd:import namespace="a9d5aa4c-3ad7-4393-b086-c776c478e2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f3cf4-cc52-45d4-adf2-fe8d9ad1a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5aa4c-3ad7-4393-b086-c776c478e22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77177-B703-47E2-9F14-97082328C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f3cf4-cc52-45d4-adf2-fe8d9ad1aca8"/>
    <ds:schemaRef ds:uri="a9d5aa4c-3ad7-4393-b086-c776c478e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9A8AEE-E4E3-4039-8E5C-D621C30BA3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A939B2-D6C4-461C-9596-6B4D35FD6C58}">
  <ds:schemaRefs>
    <ds:schemaRef ds:uri="http://purl.org/dc/terms/"/>
    <ds:schemaRef ds:uri="a9d5aa4c-3ad7-4393-b086-c776c478e222"/>
    <ds:schemaRef ds:uri="http://schemas.microsoft.com/office/2006/documentManagement/types"/>
    <ds:schemaRef ds:uri="56cf3cf4-cc52-45d4-adf2-fe8d9ad1aca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 Recipe</vt:lpstr>
      <vt:lpstr>Steps</vt:lpstr>
      <vt:lpstr>Ingredients</vt:lpstr>
      <vt:lpstr>Add Ingredients</vt:lpstr>
      <vt:lpstr>Bust Outs</vt:lpstr>
      <vt:lpstr>Add Bust Outs</vt:lpstr>
      <vt:lpstr>Sheet1</vt:lpstr>
      <vt:lpstr>Sheet2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James D (Jay)</dc:creator>
  <cp:lastModifiedBy>Jackson, James D (Jay)</cp:lastModifiedBy>
  <dcterms:created xsi:type="dcterms:W3CDTF">2020-10-25T15:13:34Z</dcterms:created>
  <dcterms:modified xsi:type="dcterms:W3CDTF">2020-10-27T17:03:49Z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0x010100920ADB81F4277E439674F8F201162717</vt:lpwstr>
  </property>
</Properties>
</file>