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16D0840B-A623-4135-AA63-611AABA447C3}" xr6:coauthVersionLast="45" xr6:coauthVersionMax="45" xr10:uidLastSave="{00000000-0000-0000-0000-000000000000}"/>
  <bookViews>
    <workbookView xWindow="-210" yWindow="150" windowWidth="14115" windowHeight="15150" activeTab="1" xr2:uid="{D8206649-F15A-48C4-9489-3F62BFEEAB35}"/>
  </bookViews>
  <sheets>
    <sheet name="Sheet1" sheetId="1" r:id="rId1"/>
    <sheet name="nmos_1u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2" l="1"/>
  <c r="U11" i="2"/>
  <c r="V11" i="2"/>
  <c r="W11" i="2"/>
  <c r="X11" i="2"/>
  <c r="Y11" i="2"/>
  <c r="T11" i="2"/>
  <c r="K11" i="2"/>
  <c r="B11" i="2"/>
  <c r="AH11" i="2" l="1"/>
  <c r="AG11" i="2"/>
  <c r="AF11" i="2"/>
  <c r="AE11" i="2"/>
  <c r="AD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L10" i="2"/>
  <c r="M10" i="2"/>
  <c r="N10" i="2"/>
  <c r="O10" i="2"/>
  <c r="P10" i="2"/>
  <c r="K10" i="2"/>
  <c r="B10" i="2"/>
  <c r="K9" i="2"/>
  <c r="L9" i="2"/>
  <c r="M9" i="2"/>
  <c r="N9" i="2"/>
  <c r="O9" i="2"/>
  <c r="P9" i="2"/>
  <c r="L8" i="2"/>
  <c r="M8" i="2"/>
  <c r="N8" i="2"/>
  <c r="O8" i="2"/>
  <c r="P8" i="2"/>
  <c r="K8" i="2"/>
  <c r="L11" i="2"/>
  <c r="M11" i="2"/>
  <c r="N11" i="2"/>
  <c r="O11" i="2"/>
  <c r="P11" i="2"/>
  <c r="C11" i="2"/>
  <c r="D11" i="2"/>
  <c r="E11" i="2"/>
  <c r="F11" i="2"/>
  <c r="G11" i="2"/>
  <c r="C10" i="2"/>
  <c r="D10" i="2"/>
  <c r="E10" i="2"/>
  <c r="F10" i="2"/>
  <c r="G10" i="2"/>
  <c r="C9" i="2"/>
  <c r="D9" i="2"/>
  <c r="E9" i="2"/>
  <c r="F9" i="2"/>
  <c r="G9" i="2"/>
  <c r="B9" i="2"/>
  <c r="B8" i="2"/>
  <c r="C8" i="2"/>
  <c r="D8" i="2"/>
  <c r="E8" i="2"/>
  <c r="F8" i="2"/>
  <c r="G8" i="2"/>
  <c r="B4" i="1"/>
</calcChain>
</file>

<file path=xl/sharedStrings.xml><?xml version="1.0" encoding="utf-8"?>
<sst xmlns="http://schemas.openxmlformats.org/spreadsheetml/2006/main" count="76" uniqueCount="22">
  <si>
    <t>Cgs</t>
  </si>
  <si>
    <t>W</t>
  </si>
  <si>
    <t>L</t>
  </si>
  <si>
    <t>Cox</t>
  </si>
  <si>
    <t>cgs</t>
  </si>
  <si>
    <t>cgd</t>
  </si>
  <si>
    <t>cgb</t>
  </si>
  <si>
    <t>csb</t>
  </si>
  <si>
    <t>cdb</t>
  </si>
  <si>
    <t>cgs_calc</t>
  </si>
  <si>
    <t>x</t>
  </si>
  <si>
    <t>y</t>
  </si>
  <si>
    <t>W [um]</t>
  </si>
  <si>
    <t>cdtot [fF]</t>
  </si>
  <si>
    <t>cgtot [fF]</t>
  </si>
  <si>
    <t>cstot [fF]</t>
  </si>
  <si>
    <t>cbtot [fF]</t>
  </si>
  <si>
    <t>cgs [fF]</t>
  </si>
  <si>
    <t>cgd [fF]</t>
  </si>
  <si>
    <t>cgb [fF]</t>
  </si>
  <si>
    <t>csb [fF]</t>
  </si>
  <si>
    <t>cdb [fF]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</si>
</sst>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nmos_1u!$B$6:$G$6</c:f>
              <c:numCache>
                <c:formatCode>0.00</c:formatCode>
                <c:ptCount val="6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  <c:pt idx="5">
                  <c:v>203.33410000000001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6-46E3-9206-E8541E986F0E}"/>
            </c:ext>
          </c:extLst>
        </c:ser>
        <c:ser>
          <c:idx val="1"/>
          <c:order val="1"/>
          <c:tx>
            <c:v>cgd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nmos_1u!$B$7:$G$7</c:f>
              <c:numCache>
                <c:formatCode>0.00</c:formatCode>
                <c:ptCount val="6"/>
                <c:pt idx="0">
                  <c:v>1.0306999999999999</c:v>
                </c:pt>
                <c:pt idx="1">
                  <c:v>2.5767000000000002</c:v>
                </c:pt>
                <c:pt idx="2">
                  <c:v>5.1532999999999998</c:v>
                </c:pt>
                <c:pt idx="3">
                  <c:v>10.306699999999999</c:v>
                </c:pt>
                <c:pt idx="4">
                  <c:v>25.7667</c:v>
                </c:pt>
                <c:pt idx="5">
                  <c:v>51.533299999999997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6-46E3-9206-E8541E986F0E}"/>
            </c:ext>
          </c:extLst>
        </c:ser>
        <c:ser>
          <c:idx val="2"/>
          <c:order val="2"/>
          <c:tx>
            <c:v>cgb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nmos_1u!$B$8:$G$8</c:f>
              <c:numCache>
                <c:formatCode>0.00</c:formatCode>
                <c:ptCount val="6"/>
                <c:pt idx="0">
                  <c:v>7.2200000000000042E-2</c:v>
                </c:pt>
                <c:pt idx="1">
                  <c:v>0.18049999999999899</c:v>
                </c:pt>
                <c:pt idx="2">
                  <c:v>0.36109999999999864</c:v>
                </c:pt>
                <c:pt idx="3">
                  <c:v>0.72209999999999752</c:v>
                </c:pt>
                <c:pt idx="4">
                  <c:v>1.8051999999999992</c:v>
                </c:pt>
                <c:pt idx="5">
                  <c:v>3.6106000000000051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6-46E3-9206-E8541E986F0E}"/>
            </c:ext>
          </c:extLst>
        </c:ser>
        <c:ser>
          <c:idx val="3"/>
          <c:order val="3"/>
          <c:tx>
            <c:v>csb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2.08470570887036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nmos_1u!$B$9:$G$9</c:f>
              <c:numCache>
                <c:formatCode>0.00</c:formatCode>
                <c:ptCount val="6"/>
                <c:pt idx="0">
                  <c:v>4.6000000000000005</c:v>
                </c:pt>
                <c:pt idx="1">
                  <c:v>6.9999999999999982</c:v>
                </c:pt>
                <c:pt idx="2">
                  <c:v>11</c:v>
                </c:pt>
                <c:pt idx="3">
                  <c:v>19</c:v>
                </c:pt>
                <c:pt idx="4">
                  <c:v>42.999899999999997</c:v>
                </c:pt>
                <c:pt idx="5">
                  <c:v>82.999999999999972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6-46E3-9206-E8541E986F0E}"/>
            </c:ext>
          </c:extLst>
        </c:ser>
        <c:ser>
          <c:idx val="4"/>
          <c:order val="4"/>
          <c:tx>
            <c:v>cdb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nmos_1u!$B$10:$G$10</c:f>
              <c:numCache>
                <c:formatCode>0.00</c:formatCode>
                <c:ptCount val="6"/>
                <c:pt idx="0">
                  <c:v>2.423</c:v>
                </c:pt>
                <c:pt idx="1">
                  <c:v>3.6013999999999995</c:v>
                </c:pt>
                <c:pt idx="2">
                  <c:v>5.5654000000000003</c:v>
                </c:pt>
                <c:pt idx="3">
                  <c:v>9.4932000000000016</c:v>
                </c:pt>
                <c:pt idx="4">
                  <c:v>21.276899999999998</c:v>
                </c:pt>
                <c:pt idx="5">
                  <c:v>40.916499999999999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6-46E3-9206-E8541E986F0E}"/>
            </c:ext>
          </c:extLst>
        </c:ser>
        <c:ser>
          <c:idx val="5"/>
          <c:order val="5"/>
          <c:tx>
            <c:v>cgs_calc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nmos_1u!$B$11:$G$11</c:f>
              <c:numCache>
                <c:formatCode>0.00</c:formatCode>
                <c:ptCount val="6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  <c:pt idx="5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46-46E3-9206-E8541E98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nmos_1u!$J$6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40126396830294"/>
                  <c:y val="3.8455837580229149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nmos_1u!$K$6:$P$6</c:f>
              <c:numCache>
                <c:formatCode>0.00</c:formatCode>
                <c:ptCount val="6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  <c:pt idx="5">
                  <c:v>356.66820000000001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4A08-AED1-43A4A4E6170B}"/>
            </c:ext>
          </c:extLst>
        </c:ser>
        <c:ser>
          <c:idx val="1"/>
          <c:order val="1"/>
          <c:tx>
            <c:strRef>
              <c:f>nmos_1u!$J$7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nmos_1u!$K$7:$P$7</c:f>
              <c:numCache>
                <c:formatCode>0.00</c:formatCode>
                <c:ptCount val="6"/>
                <c:pt idx="0">
                  <c:v>1.0612999999999999</c:v>
                </c:pt>
                <c:pt idx="1">
                  <c:v>2.6533000000000002</c:v>
                </c:pt>
                <c:pt idx="2">
                  <c:v>5.3067000000000002</c:v>
                </c:pt>
                <c:pt idx="3">
                  <c:v>10.613300000000001</c:v>
                </c:pt>
                <c:pt idx="4">
                  <c:v>26.533300000000001</c:v>
                </c:pt>
                <c:pt idx="5">
                  <c:v>53.066699999999997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4-4A08-AED1-43A4A4E6170B}"/>
            </c:ext>
          </c:extLst>
        </c:ser>
        <c:ser>
          <c:idx val="2"/>
          <c:order val="2"/>
          <c:tx>
            <c:strRef>
              <c:f>nmos_1u!$J$8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nmos_1u!$K$8:$P$8</c:f>
              <c:numCache>
                <c:formatCode>0.00</c:formatCode>
                <c:ptCount val="6"/>
                <c:pt idx="0">
                  <c:v>0.14440000000000031</c:v>
                </c:pt>
                <c:pt idx="1">
                  <c:v>0.3610999999999982</c:v>
                </c:pt>
                <c:pt idx="2">
                  <c:v>0.72209999999999663</c:v>
                </c:pt>
                <c:pt idx="3">
                  <c:v>1.444299999999993</c:v>
                </c:pt>
                <c:pt idx="4">
                  <c:v>3.6106000000000016</c:v>
                </c:pt>
                <c:pt idx="5">
                  <c:v>7.2209999999999752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4-4A08-AED1-43A4A4E6170B}"/>
            </c:ext>
          </c:extLst>
        </c:ser>
        <c:ser>
          <c:idx val="3"/>
          <c:order val="3"/>
          <c:tx>
            <c:strRef>
              <c:f>nmos_1u!$J$9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630534705699353E-2"/>
                  <c:y val="1.385875716584378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nmos_1u!$K$9:$P$9</c:f>
              <c:numCache>
                <c:formatCode>0.00</c:formatCode>
                <c:ptCount val="6"/>
                <c:pt idx="0">
                  <c:v>4.5999999999999996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  <c:pt idx="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4-4A08-AED1-43A4A4E6170B}"/>
            </c:ext>
          </c:extLst>
        </c:ser>
        <c:ser>
          <c:idx val="4"/>
          <c:order val="4"/>
          <c:tx>
            <c:strRef>
              <c:f>nmos_1u!$J$10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nmos_1u!$K$10:$P$10</c:f>
              <c:numCache>
                <c:formatCode>0.00</c:formatCode>
                <c:ptCount val="6"/>
                <c:pt idx="0">
                  <c:v>2.4230999999999998</c:v>
                </c:pt>
                <c:pt idx="1">
                  <c:v>3.6015000000000001</c:v>
                </c:pt>
                <c:pt idx="2">
                  <c:v>5.5653999999999995</c:v>
                </c:pt>
                <c:pt idx="3">
                  <c:v>9.4932999999999996</c:v>
                </c:pt>
                <c:pt idx="4">
                  <c:v>21.276999999999997</c:v>
                </c:pt>
                <c:pt idx="5">
                  <c:v>40.916399999999996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4-4A08-AED1-43A4A4E6170B}"/>
            </c:ext>
          </c:extLst>
        </c:ser>
        <c:ser>
          <c:idx val="5"/>
          <c:order val="5"/>
          <c:tx>
            <c:strRef>
              <c:f>nmos_1u!$J$11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nmos_1u!$K$11:$P$11</c:f>
              <c:numCache>
                <c:formatCode>0.00</c:formatCode>
                <c:ptCount val="6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  <c:pt idx="5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4-4A08-AED1-43A4A4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nmos_1u!$S$6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0.11076167001206377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nmos_1u!$T$6:$Y$6</c:f>
              <c:numCache>
                <c:formatCode>0.00</c:formatCode>
                <c:ptCount val="6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  <c:pt idx="5">
                  <c:v>203.33410000000001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5-46ED-831D-241EBED3734D}"/>
            </c:ext>
          </c:extLst>
        </c:ser>
        <c:ser>
          <c:idx val="1"/>
          <c:order val="1"/>
          <c:tx>
            <c:strRef>
              <c:f>nmos_1u!$S$7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nmos_1u!$T$7:$Y$7</c:f>
              <c:numCache>
                <c:formatCode>0.00</c:formatCode>
                <c:ptCount val="6"/>
                <c:pt idx="0">
                  <c:v>1.0031000000000001</c:v>
                </c:pt>
                <c:pt idx="1">
                  <c:v>2.5076999999999998</c:v>
                </c:pt>
                <c:pt idx="2">
                  <c:v>5.0152999999999999</c:v>
                </c:pt>
                <c:pt idx="3">
                  <c:v>10.0307</c:v>
                </c:pt>
                <c:pt idx="4">
                  <c:v>25.076699999999999</c:v>
                </c:pt>
                <c:pt idx="5">
                  <c:v>50.153300000000002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5-46ED-831D-241EBED3734D}"/>
            </c:ext>
          </c:extLst>
        </c:ser>
        <c:ser>
          <c:idx val="2"/>
          <c:order val="2"/>
          <c:tx>
            <c:strRef>
              <c:f>nmos_1u!$S$8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nmos_1u!$T$8:$Y$8</c:f>
              <c:numCache>
                <c:formatCode>0.00</c:formatCode>
                <c:ptCount val="6"/>
                <c:pt idx="0">
                  <c:v>5.4999999999999494E-2</c:v>
                </c:pt>
                <c:pt idx="1">
                  <c:v>0.13749999999999929</c:v>
                </c:pt>
                <c:pt idx="2">
                  <c:v>0.27509999999999835</c:v>
                </c:pt>
                <c:pt idx="3">
                  <c:v>0.55020000000000024</c:v>
                </c:pt>
                <c:pt idx="4">
                  <c:v>1.3754000000000026</c:v>
                </c:pt>
                <c:pt idx="5">
                  <c:v>2.750899999999973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5-46ED-831D-241EBED3734D}"/>
            </c:ext>
          </c:extLst>
        </c:ser>
        <c:ser>
          <c:idx val="3"/>
          <c:order val="3"/>
          <c:tx>
            <c:strRef>
              <c:f>nmos_1u!$S$9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nmos_1u!$T$9:$Y$9</c:f>
              <c:numCache>
                <c:formatCode>0.00</c:formatCode>
                <c:ptCount val="6"/>
                <c:pt idx="0">
                  <c:v>4.6000000000000005</c:v>
                </c:pt>
                <c:pt idx="1">
                  <c:v>8.35</c:v>
                </c:pt>
                <c:pt idx="2">
                  <c:v>14.599999999999998</c:v>
                </c:pt>
                <c:pt idx="3">
                  <c:v>27.1</c:v>
                </c:pt>
                <c:pt idx="4">
                  <c:v>64.599899999999991</c:v>
                </c:pt>
                <c:pt idx="5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5-46ED-831D-241EBED3734D}"/>
            </c:ext>
          </c:extLst>
        </c:ser>
        <c:ser>
          <c:idx val="4"/>
          <c:order val="4"/>
          <c:tx>
            <c:strRef>
              <c:f>nmos_1u!$S$10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994701831597428E-2"/>
                  <c:y val="6.343254268400425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nmos_1u!$T$10:$Y$10</c:f>
              <c:numCache>
                <c:formatCode>0.00</c:formatCode>
                <c:ptCount val="6"/>
                <c:pt idx="0">
                  <c:v>3.8923000000000005</c:v>
                </c:pt>
                <c:pt idx="1">
                  <c:v>6.9908999999999999</c:v>
                </c:pt>
                <c:pt idx="2">
                  <c:v>12.1555</c:v>
                </c:pt>
                <c:pt idx="3">
                  <c:v>22.484399999999997</c:v>
                </c:pt>
                <c:pt idx="4">
                  <c:v>53.471400000000003</c:v>
                </c:pt>
                <c:pt idx="5">
                  <c:v>105.1164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5-46ED-831D-241EBED3734D}"/>
            </c:ext>
          </c:extLst>
        </c:ser>
        <c:ser>
          <c:idx val="5"/>
          <c:order val="5"/>
          <c:tx>
            <c:strRef>
              <c:f>nmos_1u!$S$11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67419155851858E-3"/>
                  <c:y val="3.442076747943502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nmos_1u!$T$11:$Y$11</c:f>
              <c:numCache>
                <c:formatCode>0.00</c:formatCode>
                <c:ptCount val="6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  <c:pt idx="5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5-46ED-831D-241EBED3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nmos_1u!$AB$6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29526501221861"/>
                  <c:y val="2.231148930977190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nmos_1u!$AC$6:$AH$6</c:f>
              <c:numCache>
                <c:formatCode>0.00</c:formatCode>
                <c:ptCount val="6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  <c:pt idx="5">
                  <c:v>356.66820000000001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0-4408-BC40-B7F7036167B1}"/>
            </c:ext>
          </c:extLst>
        </c:ser>
        <c:ser>
          <c:idx val="1"/>
          <c:order val="1"/>
          <c:tx>
            <c:strRef>
              <c:f>nmos_1u!$AB$7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nmos_1u!$AC$7:$AH$7</c:f>
              <c:numCache>
                <c:formatCode>0.00</c:formatCode>
                <c:ptCount val="6"/>
                <c:pt idx="0">
                  <c:v>1.0061</c:v>
                </c:pt>
                <c:pt idx="1">
                  <c:v>2.5152999999999999</c:v>
                </c:pt>
                <c:pt idx="2">
                  <c:v>5.0307000000000004</c:v>
                </c:pt>
                <c:pt idx="3">
                  <c:v>10.061299999999999</c:v>
                </c:pt>
                <c:pt idx="4">
                  <c:v>25.153300000000002</c:v>
                </c:pt>
                <c:pt idx="5">
                  <c:v>50.306699999999999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0-4408-BC40-B7F7036167B1}"/>
            </c:ext>
          </c:extLst>
        </c:ser>
        <c:ser>
          <c:idx val="2"/>
          <c:order val="2"/>
          <c:tx>
            <c:strRef>
              <c:f>nmos_1u!$AB$8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nmos_1u!$AC$8:$AH$8</c:f>
              <c:numCache>
                <c:formatCode>0.00</c:formatCode>
                <c:ptCount val="6"/>
                <c:pt idx="0">
                  <c:v>0.10999999999999943</c:v>
                </c:pt>
                <c:pt idx="1">
                  <c:v>0.27509999999999835</c:v>
                </c:pt>
                <c:pt idx="2">
                  <c:v>0.55019999999999936</c:v>
                </c:pt>
                <c:pt idx="3">
                  <c:v>1.1003999999999969</c:v>
                </c:pt>
                <c:pt idx="4">
                  <c:v>2.7509000000000015</c:v>
                </c:pt>
                <c:pt idx="5">
                  <c:v>5.5017000000000067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0-4408-BC40-B7F7036167B1}"/>
            </c:ext>
          </c:extLst>
        </c:ser>
        <c:ser>
          <c:idx val="3"/>
          <c:order val="3"/>
          <c:tx>
            <c:strRef>
              <c:f>nmos_1u!$AB$9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nmos_1u!$AC$9:$AH$9</c:f>
              <c:numCache>
                <c:formatCode>0.00</c:formatCode>
                <c:ptCount val="6"/>
                <c:pt idx="0">
                  <c:v>4.5999999999999996</c:v>
                </c:pt>
                <c:pt idx="1">
                  <c:v>8.3499999999999979</c:v>
                </c:pt>
                <c:pt idx="2">
                  <c:v>14.600000000000001</c:v>
                </c:pt>
                <c:pt idx="3">
                  <c:v>27.099999999999994</c:v>
                </c:pt>
                <c:pt idx="4">
                  <c:v>64.599999999999994</c:v>
                </c:pt>
                <c:pt idx="5">
                  <c:v>127.09999999999997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0-4408-BC40-B7F7036167B1}"/>
            </c:ext>
          </c:extLst>
        </c:ser>
        <c:ser>
          <c:idx val="4"/>
          <c:order val="4"/>
          <c:tx>
            <c:strRef>
              <c:f>nmos_1u!$AB$10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8.28060148502579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nmos_1u!$AC$10:$AH$10</c:f>
              <c:numCache>
                <c:formatCode>0.00</c:formatCode>
                <c:ptCount val="6"/>
                <c:pt idx="0">
                  <c:v>3.8922999999999996</c:v>
                </c:pt>
                <c:pt idx="1">
                  <c:v>6.9909999999999997</c:v>
                </c:pt>
                <c:pt idx="2">
                  <c:v>12.1554</c:v>
                </c:pt>
                <c:pt idx="3">
                  <c:v>22.484500000000001</c:v>
                </c:pt>
                <c:pt idx="4">
                  <c:v>53.471499999999992</c:v>
                </c:pt>
                <c:pt idx="5">
                  <c:v>105.1164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90-4408-BC40-B7F7036167B1}"/>
            </c:ext>
          </c:extLst>
        </c:ser>
        <c:ser>
          <c:idx val="5"/>
          <c:order val="5"/>
          <c:tx>
            <c:strRef>
              <c:f>nmos_1u!$AB$11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763259507936132E-2"/>
                  <c:y val="0.10626210031614956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nmos_1u!$AC$11:$AH$11</c:f>
              <c:numCache>
                <c:formatCode>0.00</c:formatCode>
                <c:ptCount val="6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  <c:pt idx="5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90-4408-BC40-B7F70361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</xdr:colOff>
      <xdr:row>12</xdr:row>
      <xdr:rowOff>22411</xdr:rowOff>
    </xdr:from>
    <xdr:to>
      <xdr:col>8</xdr:col>
      <xdr:colOff>571500</xdr:colOff>
      <xdr:row>32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DA622-41CA-4350-B9A5-0E73B9B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33618</xdr:rowOff>
    </xdr:from>
    <xdr:to>
      <xdr:col>17</xdr:col>
      <xdr:colOff>565337</xdr:colOff>
      <xdr:row>32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88BFD-651E-4D39-B902-1D041CFD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33618</xdr:colOff>
      <xdr:row>12</xdr:row>
      <xdr:rowOff>22411</xdr:rowOff>
    </xdr:from>
    <xdr:to>
      <xdr:col>26</xdr:col>
      <xdr:colOff>587749</xdr:colOff>
      <xdr:row>32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BD478-9290-438C-800A-27000AD3A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33618</xdr:colOff>
      <xdr:row>12</xdr:row>
      <xdr:rowOff>33618</xdr:rowOff>
    </xdr:from>
    <xdr:to>
      <xdr:col>35</xdr:col>
      <xdr:colOff>587748</xdr:colOff>
      <xdr:row>32</xdr:row>
      <xdr:rowOff>156883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596EA3-EF47-4C32-B27E-F12556358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3749-3CFB-4EC6-91CE-5EEAB5F2F0F0}">
  <dimension ref="A1:B4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1</v>
      </c>
      <c r="B1" s="1">
        <v>9.9999999999999995E-7</v>
      </c>
    </row>
    <row r="2" spans="1:2" x14ac:dyDescent="0.25">
      <c r="A2" t="s">
        <v>2</v>
      </c>
      <c r="B2" s="1">
        <v>1.9999999999999999E-6</v>
      </c>
    </row>
    <row r="3" spans="1:2" x14ac:dyDescent="0.25">
      <c r="A3" t="s">
        <v>3</v>
      </c>
      <c r="B3" s="1">
        <v>2.3E-3</v>
      </c>
    </row>
    <row r="4" spans="1:2" x14ac:dyDescent="0.25">
      <c r="A4" t="s">
        <v>0</v>
      </c>
      <c r="B4" s="1">
        <f>2/3*B1*B2*B3</f>
        <v>3.0666666666666663E-15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281-FCCE-4CDD-AA76-884E080700AA}">
  <dimension ref="A1:AH39"/>
  <sheetViews>
    <sheetView tabSelected="1" topLeftCell="W1" zoomScale="85" zoomScaleNormal="85" workbookViewId="0">
      <selection activeCell="AB34" sqref="AB34:AD39"/>
    </sheetView>
  </sheetViews>
  <sheetFormatPr defaultRowHeight="15" x14ac:dyDescent="0.25"/>
  <sheetData>
    <row r="1" spans="1:34" x14ac:dyDescent="0.25">
      <c r="A1" s="28" t="s">
        <v>12</v>
      </c>
      <c r="B1" s="6">
        <v>2</v>
      </c>
      <c r="C1" s="6">
        <v>5</v>
      </c>
      <c r="D1" s="6">
        <v>10</v>
      </c>
      <c r="E1" s="6">
        <v>20</v>
      </c>
      <c r="F1" s="6">
        <v>50</v>
      </c>
      <c r="G1" s="7">
        <v>100</v>
      </c>
      <c r="J1" s="28" t="s">
        <v>12</v>
      </c>
      <c r="K1" s="6">
        <v>2</v>
      </c>
      <c r="L1" s="6">
        <v>5</v>
      </c>
      <c r="M1" s="6">
        <v>10</v>
      </c>
      <c r="N1" s="6">
        <v>20</v>
      </c>
      <c r="O1" s="6">
        <v>50</v>
      </c>
      <c r="P1" s="7">
        <v>100</v>
      </c>
      <c r="S1" s="5" t="s">
        <v>12</v>
      </c>
      <c r="T1" s="6">
        <v>2</v>
      </c>
      <c r="U1" s="6">
        <v>5</v>
      </c>
      <c r="V1" s="6">
        <v>10</v>
      </c>
      <c r="W1" s="6">
        <v>20</v>
      </c>
      <c r="X1" s="6">
        <v>50</v>
      </c>
      <c r="Y1" s="7">
        <v>100</v>
      </c>
      <c r="AB1" s="5" t="s">
        <v>12</v>
      </c>
      <c r="AC1" s="6">
        <v>2</v>
      </c>
      <c r="AD1" s="6">
        <v>5</v>
      </c>
      <c r="AE1" s="6">
        <v>10</v>
      </c>
      <c r="AF1" s="6">
        <v>20</v>
      </c>
      <c r="AG1" s="6">
        <v>50</v>
      </c>
      <c r="AH1" s="7">
        <v>100</v>
      </c>
    </row>
    <row r="2" spans="1:34" x14ac:dyDescent="0.25">
      <c r="A2" s="3" t="s">
        <v>13</v>
      </c>
      <c r="B2" s="16">
        <v>3.4537</v>
      </c>
      <c r="C2" s="17">
        <v>6.1780999999999997</v>
      </c>
      <c r="D2" s="17">
        <v>10.7187</v>
      </c>
      <c r="E2" s="17">
        <v>19.799900000000001</v>
      </c>
      <c r="F2" s="17">
        <v>47.043599999999998</v>
      </c>
      <c r="G2" s="18">
        <v>92.449799999999996</v>
      </c>
      <c r="J2" s="3" t="s">
        <v>13</v>
      </c>
      <c r="K2" s="16">
        <v>3.4843999999999999</v>
      </c>
      <c r="L2" s="17">
        <v>6.2548000000000004</v>
      </c>
      <c r="M2" s="17">
        <v>10.8721</v>
      </c>
      <c r="N2" s="17">
        <v>20.1066</v>
      </c>
      <c r="O2" s="17">
        <v>47.810299999999998</v>
      </c>
      <c r="P2" s="18">
        <v>93.983099999999993</v>
      </c>
      <c r="S2" s="3" t="s">
        <v>13</v>
      </c>
      <c r="T2" s="16">
        <v>4.8954000000000004</v>
      </c>
      <c r="U2" s="17">
        <v>9.4985999999999997</v>
      </c>
      <c r="V2" s="17">
        <v>17.1708</v>
      </c>
      <c r="W2" s="17">
        <v>32.515099999999997</v>
      </c>
      <c r="X2" s="17">
        <v>78.548100000000005</v>
      </c>
      <c r="Y2" s="18">
        <v>155.2697</v>
      </c>
      <c r="AB2" s="3" t="s">
        <v>13</v>
      </c>
      <c r="AC2" s="16">
        <v>4.8983999999999996</v>
      </c>
      <c r="AD2" s="17">
        <v>9.5062999999999995</v>
      </c>
      <c r="AE2" s="17">
        <v>17.1861</v>
      </c>
      <c r="AF2" s="17">
        <v>32.5458</v>
      </c>
      <c r="AG2" s="17">
        <v>78.624799999999993</v>
      </c>
      <c r="AH2" s="18">
        <v>155.42310000000001</v>
      </c>
    </row>
    <row r="3" spans="1:34" x14ac:dyDescent="0.25">
      <c r="A3" s="3" t="s">
        <v>14</v>
      </c>
      <c r="B3" s="19">
        <v>5.1696</v>
      </c>
      <c r="C3" s="20">
        <v>12.9239</v>
      </c>
      <c r="D3" s="20">
        <v>25.847799999999999</v>
      </c>
      <c r="E3" s="20">
        <v>51.695599999999999</v>
      </c>
      <c r="F3" s="20">
        <v>129.239</v>
      </c>
      <c r="G3" s="21">
        <v>258.47800000000001</v>
      </c>
      <c r="J3" s="3" t="s">
        <v>14</v>
      </c>
      <c r="K3" s="19">
        <v>8.3391000000000002</v>
      </c>
      <c r="L3" s="20">
        <v>20.847799999999999</v>
      </c>
      <c r="M3" s="20">
        <v>41.695599999999999</v>
      </c>
      <c r="N3" s="20">
        <v>83.391199999999998</v>
      </c>
      <c r="O3" s="20">
        <v>208.47800000000001</v>
      </c>
      <c r="P3" s="21">
        <v>416.95589999999999</v>
      </c>
      <c r="S3" s="3" t="s">
        <v>14</v>
      </c>
      <c r="T3" s="19">
        <v>5.1247999999999996</v>
      </c>
      <c r="U3" s="20">
        <v>12.8119</v>
      </c>
      <c r="V3" s="20">
        <v>25.623799999999999</v>
      </c>
      <c r="W3" s="20">
        <v>51.247700000000002</v>
      </c>
      <c r="X3" s="20">
        <v>128.11920000000001</v>
      </c>
      <c r="Y3" s="21">
        <v>256.23829999999998</v>
      </c>
      <c r="AB3" s="3" t="s">
        <v>14</v>
      </c>
      <c r="AC3" s="19">
        <v>8.2494999999999994</v>
      </c>
      <c r="AD3" s="20">
        <v>20.623799999999999</v>
      </c>
      <c r="AE3" s="20">
        <v>41.247700000000002</v>
      </c>
      <c r="AF3" s="20">
        <v>82.4953</v>
      </c>
      <c r="AG3" s="20">
        <v>206.23830000000001</v>
      </c>
      <c r="AH3" s="21">
        <v>412.47660000000002</v>
      </c>
    </row>
    <row r="4" spans="1:34" x14ac:dyDescent="0.25">
      <c r="A4" s="3" t="s">
        <v>15</v>
      </c>
      <c r="B4" s="19">
        <v>8.6667000000000005</v>
      </c>
      <c r="C4" s="20">
        <v>17.166699999999999</v>
      </c>
      <c r="D4" s="20">
        <v>31.333400000000001</v>
      </c>
      <c r="E4" s="20">
        <v>59.666800000000002</v>
      </c>
      <c r="F4" s="20">
        <v>144.667</v>
      </c>
      <c r="G4" s="21">
        <v>286.33409999999998</v>
      </c>
      <c r="J4" s="3" t="s">
        <v>15</v>
      </c>
      <c r="K4" s="19">
        <v>11.7334</v>
      </c>
      <c r="L4" s="20">
        <v>24.833400000000001</v>
      </c>
      <c r="M4" s="20">
        <v>46.666800000000002</v>
      </c>
      <c r="N4" s="20">
        <v>90.333600000000004</v>
      </c>
      <c r="O4" s="20">
        <v>221.33410000000001</v>
      </c>
      <c r="P4" s="21">
        <v>439.66820000000001</v>
      </c>
      <c r="S4" s="3" t="s">
        <v>15</v>
      </c>
      <c r="T4" s="19">
        <v>8.6667000000000005</v>
      </c>
      <c r="U4" s="20">
        <v>18.5167</v>
      </c>
      <c r="V4" s="20">
        <v>34.933399999999999</v>
      </c>
      <c r="W4" s="20">
        <v>67.766800000000003</v>
      </c>
      <c r="X4" s="20">
        <v>166.267</v>
      </c>
      <c r="Y4" s="21">
        <v>330.4341</v>
      </c>
      <c r="AB4" s="3" t="s">
        <v>15</v>
      </c>
      <c r="AC4" s="19">
        <v>11.7334</v>
      </c>
      <c r="AD4" s="20">
        <v>26.183399999999999</v>
      </c>
      <c r="AE4" s="20">
        <v>50.266800000000003</v>
      </c>
      <c r="AF4" s="20">
        <v>98.433599999999998</v>
      </c>
      <c r="AG4" s="20">
        <v>242.9341</v>
      </c>
      <c r="AH4" s="21">
        <v>483.76819999999998</v>
      </c>
    </row>
    <row r="5" spans="1:34" x14ac:dyDescent="0.25">
      <c r="A5" s="3" t="s">
        <v>16</v>
      </c>
      <c r="B5" s="19">
        <v>7.0952999999999999</v>
      </c>
      <c r="C5" s="20">
        <v>10.782</v>
      </c>
      <c r="D5" s="20">
        <v>16.926400000000001</v>
      </c>
      <c r="E5" s="20">
        <v>29.215399999999999</v>
      </c>
      <c r="F5" s="20">
        <v>66.0822</v>
      </c>
      <c r="G5" s="21">
        <v>127.5269</v>
      </c>
      <c r="J5" s="3" t="s">
        <v>16</v>
      </c>
      <c r="K5" s="19">
        <v>7.1675000000000004</v>
      </c>
      <c r="L5" s="20">
        <v>10.9625</v>
      </c>
      <c r="M5" s="20">
        <v>17.287500000000001</v>
      </c>
      <c r="N5" s="20">
        <v>29.9375</v>
      </c>
      <c r="O5" s="20">
        <v>67.887500000000003</v>
      </c>
      <c r="P5" s="21">
        <v>131.13749999999999</v>
      </c>
      <c r="S5" s="3" t="s">
        <v>16</v>
      </c>
      <c r="T5" s="19">
        <v>8.5472999999999999</v>
      </c>
      <c r="U5" s="20">
        <v>15.4785</v>
      </c>
      <c r="V5" s="20">
        <v>27.0306</v>
      </c>
      <c r="W5" s="20">
        <v>50.134599999999999</v>
      </c>
      <c r="X5" s="20">
        <v>119.4469</v>
      </c>
      <c r="Y5" s="21">
        <v>234.96729999999999</v>
      </c>
      <c r="AB5" s="3" t="s">
        <v>16</v>
      </c>
      <c r="AC5" s="19">
        <v>8.6022999999999996</v>
      </c>
      <c r="AD5" s="20">
        <v>15.616099999999999</v>
      </c>
      <c r="AE5" s="20">
        <v>27.305700000000002</v>
      </c>
      <c r="AF5" s="20">
        <v>50.684800000000003</v>
      </c>
      <c r="AG5" s="20">
        <v>120.8223</v>
      </c>
      <c r="AH5" s="21">
        <v>237.71809999999999</v>
      </c>
    </row>
    <row r="6" spans="1:34" x14ac:dyDescent="0.25">
      <c r="A6" s="2" t="s">
        <v>17</v>
      </c>
      <c r="B6" s="16">
        <v>4.0667</v>
      </c>
      <c r="C6" s="17">
        <v>10.166700000000001</v>
      </c>
      <c r="D6" s="17">
        <v>20.333400000000001</v>
      </c>
      <c r="E6" s="17">
        <v>40.666800000000002</v>
      </c>
      <c r="F6" s="17">
        <v>101.6671</v>
      </c>
      <c r="G6" s="18">
        <v>203.33410000000001</v>
      </c>
      <c r="J6" s="2" t="s">
        <v>17</v>
      </c>
      <c r="K6" s="16">
        <v>7.1334</v>
      </c>
      <c r="L6" s="17">
        <v>17.833400000000001</v>
      </c>
      <c r="M6" s="17">
        <v>35.666800000000002</v>
      </c>
      <c r="N6" s="17">
        <v>71.333600000000004</v>
      </c>
      <c r="O6" s="17">
        <v>178.33410000000001</v>
      </c>
      <c r="P6" s="18">
        <v>356.66820000000001</v>
      </c>
      <c r="S6" s="2" t="s">
        <v>17</v>
      </c>
      <c r="T6" s="16">
        <v>4.0667</v>
      </c>
      <c r="U6" s="17">
        <v>10.166700000000001</v>
      </c>
      <c r="V6" s="17">
        <v>20.333400000000001</v>
      </c>
      <c r="W6" s="17">
        <v>40.666800000000002</v>
      </c>
      <c r="X6" s="17">
        <v>101.6671</v>
      </c>
      <c r="Y6" s="18">
        <v>203.33410000000001</v>
      </c>
      <c r="AB6" s="2" t="s">
        <v>17</v>
      </c>
      <c r="AC6" s="16">
        <v>7.1334</v>
      </c>
      <c r="AD6" s="17">
        <v>17.833400000000001</v>
      </c>
      <c r="AE6" s="17">
        <v>35.666800000000002</v>
      </c>
      <c r="AF6" s="17">
        <v>71.333600000000004</v>
      </c>
      <c r="AG6" s="17">
        <v>178.33410000000001</v>
      </c>
      <c r="AH6" s="18">
        <v>356.66820000000001</v>
      </c>
    </row>
    <row r="7" spans="1:34" x14ac:dyDescent="0.25">
      <c r="A7" s="3" t="s">
        <v>18</v>
      </c>
      <c r="B7" s="19">
        <v>1.0306999999999999</v>
      </c>
      <c r="C7" s="20">
        <v>2.5767000000000002</v>
      </c>
      <c r="D7" s="20">
        <v>5.1532999999999998</v>
      </c>
      <c r="E7" s="20">
        <v>10.306699999999999</v>
      </c>
      <c r="F7" s="20">
        <v>25.7667</v>
      </c>
      <c r="G7" s="21">
        <v>51.533299999999997</v>
      </c>
      <c r="J7" s="3" t="s">
        <v>18</v>
      </c>
      <c r="K7" s="19">
        <v>1.0612999999999999</v>
      </c>
      <c r="L7" s="20">
        <v>2.6533000000000002</v>
      </c>
      <c r="M7" s="20">
        <v>5.3067000000000002</v>
      </c>
      <c r="N7" s="20">
        <v>10.613300000000001</v>
      </c>
      <c r="O7" s="20">
        <v>26.533300000000001</v>
      </c>
      <c r="P7" s="21">
        <v>53.066699999999997</v>
      </c>
      <c r="S7" s="3" t="s">
        <v>18</v>
      </c>
      <c r="T7" s="19">
        <v>1.0031000000000001</v>
      </c>
      <c r="U7" s="20">
        <v>2.5076999999999998</v>
      </c>
      <c r="V7" s="20">
        <v>5.0152999999999999</v>
      </c>
      <c r="W7" s="20">
        <v>10.0307</v>
      </c>
      <c r="X7" s="20">
        <v>25.076699999999999</v>
      </c>
      <c r="Y7" s="21">
        <v>50.153300000000002</v>
      </c>
      <c r="AB7" s="3" t="s">
        <v>18</v>
      </c>
      <c r="AC7" s="19">
        <v>1.0061</v>
      </c>
      <c r="AD7" s="20">
        <v>2.5152999999999999</v>
      </c>
      <c r="AE7" s="20">
        <v>5.0307000000000004</v>
      </c>
      <c r="AF7" s="20">
        <v>10.061299999999999</v>
      </c>
      <c r="AG7" s="20">
        <v>25.153300000000002</v>
      </c>
      <c r="AH7" s="21">
        <v>50.306699999999999</v>
      </c>
    </row>
    <row r="8" spans="1:34" x14ac:dyDescent="0.25">
      <c r="A8" s="2" t="s">
        <v>19</v>
      </c>
      <c r="B8" s="16">
        <f>B3-B6-B7</f>
        <v>7.2200000000000042E-2</v>
      </c>
      <c r="C8" s="17">
        <f t="shared" ref="C8:G8" si="0">C3-C6-C7</f>
        <v>0.18049999999999899</v>
      </c>
      <c r="D8" s="17">
        <f t="shared" si="0"/>
        <v>0.36109999999999864</v>
      </c>
      <c r="E8" s="17">
        <f t="shared" si="0"/>
        <v>0.72209999999999752</v>
      </c>
      <c r="F8" s="17">
        <f t="shared" si="0"/>
        <v>1.8051999999999992</v>
      </c>
      <c r="G8" s="18">
        <f t="shared" si="0"/>
        <v>3.6106000000000051</v>
      </c>
      <c r="J8" s="2" t="s">
        <v>19</v>
      </c>
      <c r="K8" s="16">
        <f>K3-K6-K7</f>
        <v>0.14440000000000031</v>
      </c>
      <c r="L8" s="17">
        <f t="shared" ref="L8:P8" si="1">L3-L6-L7</f>
        <v>0.3610999999999982</v>
      </c>
      <c r="M8" s="17">
        <f t="shared" si="1"/>
        <v>0.72209999999999663</v>
      </c>
      <c r="N8" s="17">
        <f t="shared" si="1"/>
        <v>1.444299999999993</v>
      </c>
      <c r="O8" s="17">
        <f t="shared" si="1"/>
        <v>3.6106000000000016</v>
      </c>
      <c r="P8" s="18">
        <f t="shared" si="1"/>
        <v>7.2209999999999752</v>
      </c>
      <c r="S8" s="2" t="s">
        <v>19</v>
      </c>
      <c r="T8" s="16">
        <f>T3-T6-T7</f>
        <v>5.4999999999999494E-2</v>
      </c>
      <c r="U8" s="17">
        <f t="shared" ref="U8" si="2">U3-U6-U7</f>
        <v>0.13749999999999929</v>
      </c>
      <c r="V8" s="17">
        <f t="shared" ref="V8" si="3">V3-V6-V7</f>
        <v>0.27509999999999835</v>
      </c>
      <c r="W8" s="17">
        <f t="shared" ref="W8" si="4">W3-W6-W7</f>
        <v>0.55020000000000024</v>
      </c>
      <c r="X8" s="17">
        <f t="shared" ref="X8" si="5">X3-X6-X7</f>
        <v>1.3754000000000026</v>
      </c>
      <c r="Y8" s="18">
        <f t="shared" ref="Y8" si="6">Y3-Y6-Y7</f>
        <v>2.750899999999973</v>
      </c>
      <c r="AB8" s="2" t="s">
        <v>19</v>
      </c>
      <c r="AC8" s="16">
        <f>AC3-AC6-AC7</f>
        <v>0.10999999999999943</v>
      </c>
      <c r="AD8" s="17">
        <f t="shared" ref="AD8" si="7">AD3-AD6-AD7</f>
        <v>0.27509999999999835</v>
      </c>
      <c r="AE8" s="17">
        <f t="shared" ref="AE8" si="8">AE3-AE6-AE7</f>
        <v>0.55019999999999936</v>
      </c>
      <c r="AF8" s="17">
        <f t="shared" ref="AF8" si="9">AF3-AF6-AF7</f>
        <v>1.1003999999999969</v>
      </c>
      <c r="AG8" s="17">
        <f t="shared" ref="AG8" si="10">AG3-AG6-AG7</f>
        <v>2.7509000000000015</v>
      </c>
      <c r="AH8" s="18">
        <f t="shared" ref="AH8" si="11">AH3-AH6-AH7</f>
        <v>5.5017000000000067</v>
      </c>
    </row>
    <row r="9" spans="1:34" x14ac:dyDescent="0.25">
      <c r="A9" s="3" t="s">
        <v>20</v>
      </c>
      <c r="B9" s="19">
        <f>B4-B6</f>
        <v>4.6000000000000005</v>
      </c>
      <c r="C9" s="20">
        <f t="shared" ref="C9:G9" si="12">C4-C6</f>
        <v>6.9999999999999982</v>
      </c>
      <c r="D9" s="20">
        <f t="shared" si="12"/>
        <v>11</v>
      </c>
      <c r="E9" s="20">
        <f t="shared" si="12"/>
        <v>19</v>
      </c>
      <c r="F9" s="20">
        <f t="shared" si="12"/>
        <v>42.999899999999997</v>
      </c>
      <c r="G9" s="21">
        <f t="shared" si="12"/>
        <v>82.999999999999972</v>
      </c>
      <c r="J9" s="3" t="s">
        <v>20</v>
      </c>
      <c r="K9" s="19">
        <f>K4-K6</f>
        <v>4.5999999999999996</v>
      </c>
      <c r="L9" s="20">
        <f t="shared" ref="L9:P9" si="13">L4-L6</f>
        <v>7</v>
      </c>
      <c r="M9" s="20">
        <f t="shared" si="13"/>
        <v>11</v>
      </c>
      <c r="N9" s="20">
        <f t="shared" si="13"/>
        <v>19</v>
      </c>
      <c r="O9" s="20">
        <f t="shared" si="13"/>
        <v>43</v>
      </c>
      <c r="P9" s="21">
        <f t="shared" si="13"/>
        <v>83</v>
      </c>
      <c r="S9" s="3" t="s">
        <v>20</v>
      </c>
      <c r="T9" s="19">
        <f>T4-T6</f>
        <v>4.6000000000000005</v>
      </c>
      <c r="U9" s="20">
        <f t="shared" ref="U9:Y9" si="14">U4-U6</f>
        <v>8.35</v>
      </c>
      <c r="V9" s="20">
        <f t="shared" si="14"/>
        <v>14.599999999999998</v>
      </c>
      <c r="W9" s="20">
        <f t="shared" si="14"/>
        <v>27.1</v>
      </c>
      <c r="X9" s="20">
        <f t="shared" si="14"/>
        <v>64.599899999999991</v>
      </c>
      <c r="Y9" s="21">
        <f t="shared" si="14"/>
        <v>127.1</v>
      </c>
      <c r="AB9" s="3" t="s">
        <v>20</v>
      </c>
      <c r="AC9" s="19">
        <f>AC4-AC6</f>
        <v>4.5999999999999996</v>
      </c>
      <c r="AD9" s="20">
        <f t="shared" ref="AD9:AH9" si="15">AD4-AD6</f>
        <v>8.3499999999999979</v>
      </c>
      <c r="AE9" s="20">
        <f t="shared" si="15"/>
        <v>14.600000000000001</v>
      </c>
      <c r="AF9" s="20">
        <f t="shared" si="15"/>
        <v>27.099999999999994</v>
      </c>
      <c r="AG9" s="20">
        <f t="shared" si="15"/>
        <v>64.599999999999994</v>
      </c>
      <c r="AH9" s="21">
        <f t="shared" si="15"/>
        <v>127.09999999999997</v>
      </c>
    </row>
    <row r="10" spans="1:34" x14ac:dyDescent="0.25">
      <c r="A10" s="4" t="s">
        <v>21</v>
      </c>
      <c r="B10" s="22">
        <f>B2-B7</f>
        <v>2.423</v>
      </c>
      <c r="C10" s="23">
        <f t="shared" ref="C10:G10" si="16">C2-C7</f>
        <v>3.6013999999999995</v>
      </c>
      <c r="D10" s="23">
        <f t="shared" si="16"/>
        <v>5.5654000000000003</v>
      </c>
      <c r="E10" s="23">
        <f t="shared" si="16"/>
        <v>9.4932000000000016</v>
      </c>
      <c r="F10" s="23">
        <f t="shared" si="16"/>
        <v>21.276899999999998</v>
      </c>
      <c r="G10" s="24">
        <f t="shared" si="16"/>
        <v>40.916499999999999</v>
      </c>
      <c r="J10" s="4" t="s">
        <v>21</v>
      </c>
      <c r="K10" s="22">
        <f>K2-K7</f>
        <v>2.4230999999999998</v>
      </c>
      <c r="L10" s="23">
        <f t="shared" ref="L10:P10" si="17">L2-L7</f>
        <v>3.6015000000000001</v>
      </c>
      <c r="M10" s="23">
        <f t="shared" si="17"/>
        <v>5.5653999999999995</v>
      </c>
      <c r="N10" s="23">
        <f t="shared" si="17"/>
        <v>9.4932999999999996</v>
      </c>
      <c r="O10" s="23">
        <f t="shared" si="17"/>
        <v>21.276999999999997</v>
      </c>
      <c r="P10" s="24">
        <f t="shared" si="17"/>
        <v>40.916399999999996</v>
      </c>
      <c r="S10" s="3" t="s">
        <v>21</v>
      </c>
      <c r="T10" s="19">
        <f>T2-T7</f>
        <v>3.8923000000000005</v>
      </c>
      <c r="U10" s="20">
        <f t="shared" ref="U10:Y10" si="18">U2-U7</f>
        <v>6.9908999999999999</v>
      </c>
      <c r="V10" s="20">
        <f t="shared" si="18"/>
        <v>12.1555</v>
      </c>
      <c r="W10" s="20">
        <f t="shared" si="18"/>
        <v>22.484399999999997</v>
      </c>
      <c r="X10" s="20">
        <f t="shared" si="18"/>
        <v>53.471400000000003</v>
      </c>
      <c r="Y10" s="21">
        <f t="shared" si="18"/>
        <v>105.1164</v>
      </c>
      <c r="AB10" s="4" t="s">
        <v>21</v>
      </c>
      <c r="AC10" s="22">
        <f>AC2-AC7</f>
        <v>3.8922999999999996</v>
      </c>
      <c r="AD10" s="23">
        <f t="shared" ref="AD10:AH10" si="19">AD2-AD7</f>
        <v>6.9909999999999997</v>
      </c>
      <c r="AE10" s="23">
        <f t="shared" si="19"/>
        <v>12.1554</v>
      </c>
      <c r="AF10" s="23">
        <f t="shared" si="19"/>
        <v>22.484500000000001</v>
      </c>
      <c r="AG10" s="23">
        <f t="shared" si="19"/>
        <v>53.471499999999992</v>
      </c>
      <c r="AH10" s="24">
        <f t="shared" si="19"/>
        <v>105.1164</v>
      </c>
    </row>
    <row r="11" spans="1:34" x14ac:dyDescent="0.25">
      <c r="A11" s="14" t="s">
        <v>9</v>
      </c>
      <c r="B11" s="26">
        <f>2/3*2.3*B1*1</f>
        <v>3.0666666666666664</v>
      </c>
      <c r="C11" s="26">
        <f t="shared" ref="C11:G11" si="20">2/3*2.3*C1</f>
        <v>7.6666666666666661</v>
      </c>
      <c r="D11" s="26">
        <f t="shared" si="20"/>
        <v>15.333333333333332</v>
      </c>
      <c r="E11" s="26">
        <f t="shared" si="20"/>
        <v>30.666666666666664</v>
      </c>
      <c r="F11" s="26">
        <f t="shared" si="20"/>
        <v>76.666666666666657</v>
      </c>
      <c r="G11" s="27">
        <f t="shared" si="20"/>
        <v>153.33333333333331</v>
      </c>
      <c r="J11" s="15" t="s">
        <v>9</v>
      </c>
      <c r="K11" s="25">
        <f>2/3*2.3*K1*2</f>
        <v>6.1333333333333329</v>
      </c>
      <c r="L11" s="26">
        <f t="shared" ref="L11:P11" si="21">2/3*2.3*L1*2</f>
        <v>15.333333333333332</v>
      </c>
      <c r="M11" s="26">
        <f t="shared" si="21"/>
        <v>30.666666666666664</v>
      </c>
      <c r="N11" s="26">
        <f t="shared" si="21"/>
        <v>61.333333333333329</v>
      </c>
      <c r="O11" s="26">
        <f t="shared" si="21"/>
        <v>153.33333333333331</v>
      </c>
      <c r="P11" s="27">
        <f t="shared" si="21"/>
        <v>306.66666666666663</v>
      </c>
      <c r="S11" s="14" t="s">
        <v>9</v>
      </c>
      <c r="T11" s="26">
        <f>2/3*2.3*T1*1</f>
        <v>3.0666666666666664</v>
      </c>
      <c r="U11" s="26">
        <f t="shared" ref="U11:Y11" si="22">2/3*2.3*U1*1</f>
        <v>7.6666666666666661</v>
      </c>
      <c r="V11" s="26">
        <f t="shared" si="22"/>
        <v>15.333333333333332</v>
      </c>
      <c r="W11" s="26">
        <f t="shared" si="22"/>
        <v>30.666666666666664</v>
      </c>
      <c r="X11" s="26">
        <f t="shared" si="22"/>
        <v>76.666666666666657</v>
      </c>
      <c r="Y11" s="27">
        <f t="shared" si="22"/>
        <v>153.33333333333331</v>
      </c>
      <c r="AB11" s="15" t="s">
        <v>9</v>
      </c>
      <c r="AC11" s="25">
        <f>2/3*2.3*AC1*2</f>
        <v>6.1333333333333329</v>
      </c>
      <c r="AD11" s="26">
        <f t="shared" ref="AD11:AH11" si="23">2/3*2.3*AD1*2</f>
        <v>15.333333333333332</v>
      </c>
      <c r="AE11" s="26">
        <f t="shared" si="23"/>
        <v>30.666666666666664</v>
      </c>
      <c r="AF11" s="26">
        <f t="shared" si="23"/>
        <v>61.333333333333329</v>
      </c>
      <c r="AG11" s="26">
        <f t="shared" si="23"/>
        <v>153.33333333333331</v>
      </c>
      <c r="AH11" s="27">
        <f t="shared" si="23"/>
        <v>306.66666666666663</v>
      </c>
    </row>
    <row r="34" spans="1:30" x14ac:dyDescent="0.25">
      <c r="A34" s="5"/>
      <c r="B34" s="5" t="s">
        <v>10</v>
      </c>
      <c r="C34" s="7" t="s">
        <v>11</v>
      </c>
      <c r="J34" s="5"/>
      <c r="K34" s="5" t="s">
        <v>10</v>
      </c>
      <c r="L34" s="7" t="s">
        <v>11</v>
      </c>
      <c r="S34" s="5"/>
      <c r="T34" s="5" t="s">
        <v>10</v>
      </c>
      <c r="U34" s="7" t="s">
        <v>11</v>
      </c>
      <c r="AB34" s="5"/>
      <c r="AC34" s="5" t="s">
        <v>10</v>
      </c>
      <c r="AD34" s="7" t="s">
        <v>11</v>
      </c>
    </row>
    <row r="35" spans="1:30" x14ac:dyDescent="0.25">
      <c r="A35" s="2" t="s">
        <v>4</v>
      </c>
      <c r="B35" s="8">
        <v>2.0329999999999999</v>
      </c>
      <c r="C35" s="9">
        <v>0</v>
      </c>
      <c r="J35" s="2" t="s">
        <v>4</v>
      </c>
      <c r="K35" s="8">
        <v>3.5670000000000002</v>
      </c>
      <c r="L35" s="9">
        <v>0</v>
      </c>
      <c r="S35" s="2" t="s">
        <v>4</v>
      </c>
      <c r="T35" s="8">
        <v>2.0329999999999999</v>
      </c>
      <c r="U35" s="9">
        <v>0</v>
      </c>
      <c r="AB35" s="2" t="s">
        <v>4</v>
      </c>
      <c r="AC35" s="8">
        <v>3.5670000000000002</v>
      </c>
      <c r="AD35" s="9">
        <v>0</v>
      </c>
    </row>
    <row r="36" spans="1:30" x14ac:dyDescent="0.25">
      <c r="A36" s="3" t="s">
        <v>5</v>
      </c>
      <c r="B36" s="10">
        <v>0.51500000000000001</v>
      </c>
      <c r="C36" s="11">
        <v>0</v>
      </c>
      <c r="J36" s="3" t="s">
        <v>5</v>
      </c>
      <c r="K36" s="10">
        <v>0.53100000000000003</v>
      </c>
      <c r="L36" s="11">
        <v>0</v>
      </c>
      <c r="S36" s="3" t="s">
        <v>5</v>
      </c>
      <c r="T36" s="10">
        <v>0.502</v>
      </c>
      <c r="U36" s="11">
        <v>0</v>
      </c>
      <c r="AB36" s="3" t="s">
        <v>5</v>
      </c>
      <c r="AC36" s="10">
        <v>0.503</v>
      </c>
      <c r="AD36" s="11">
        <v>0</v>
      </c>
    </row>
    <row r="37" spans="1:30" x14ac:dyDescent="0.25">
      <c r="A37" s="3" t="s">
        <v>6</v>
      </c>
      <c r="B37" s="10">
        <v>3.5999999999999997E-2</v>
      </c>
      <c r="C37" s="11">
        <v>0</v>
      </c>
      <c r="J37" s="3" t="s">
        <v>6</v>
      </c>
      <c r="K37" s="10">
        <v>7.1999999999999995E-2</v>
      </c>
      <c r="L37" s="11">
        <v>0</v>
      </c>
      <c r="S37" s="3" t="s">
        <v>6</v>
      </c>
      <c r="T37" s="10">
        <v>2.8000000000000001E-2</v>
      </c>
      <c r="U37" s="11">
        <v>0</v>
      </c>
      <c r="AB37" s="3" t="s">
        <v>6</v>
      </c>
      <c r="AC37" s="10">
        <v>5.5E-2</v>
      </c>
      <c r="AD37" s="11">
        <v>0</v>
      </c>
    </row>
    <row r="38" spans="1:30" x14ac:dyDescent="0.25">
      <c r="A38" s="3" t="s">
        <v>7</v>
      </c>
      <c r="B38" s="10">
        <v>0.8</v>
      </c>
      <c r="C38" s="11">
        <v>3</v>
      </c>
      <c r="J38" s="3" t="s">
        <v>7</v>
      </c>
      <c r="K38" s="10">
        <v>0.8</v>
      </c>
      <c r="L38" s="11">
        <v>3</v>
      </c>
      <c r="S38" s="3" t="s">
        <v>7</v>
      </c>
      <c r="T38" s="10">
        <v>1.25</v>
      </c>
      <c r="U38" s="11">
        <v>2.1</v>
      </c>
      <c r="AB38" s="3" t="s">
        <v>7</v>
      </c>
      <c r="AC38" s="10">
        <v>1.25</v>
      </c>
      <c r="AD38" s="11">
        <v>2.1</v>
      </c>
    </row>
    <row r="39" spans="1:30" x14ac:dyDescent="0.25">
      <c r="A39" s="4" t="s">
        <v>8</v>
      </c>
      <c r="B39" s="12">
        <v>0.39300000000000002</v>
      </c>
      <c r="C39" s="13">
        <v>1.637</v>
      </c>
      <c r="J39" s="4" t="s">
        <v>8</v>
      </c>
      <c r="K39" s="12">
        <v>0.39300000000000002</v>
      </c>
      <c r="L39" s="13">
        <v>1.6379999999999999</v>
      </c>
      <c r="S39" s="4" t="s">
        <v>8</v>
      </c>
      <c r="T39" s="12">
        <v>1.0329999999999999</v>
      </c>
      <c r="U39" s="13">
        <v>1.8260000000000001</v>
      </c>
      <c r="AB39" s="4" t="s">
        <v>8</v>
      </c>
      <c r="AC39" s="12">
        <v>1.0329999999999999</v>
      </c>
      <c r="AD39" s="13">
        <v>1.8260000000000001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CC1-49B4-431F-B037-4E03EAE490A4}">
  <dimension ref="A1"/>
  <sheetViews>
    <sheetView workbookViewId="0">
      <selection sqref="A1:G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nmos_1u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2019-11-30T17:28:11Z</dcterms:created>
  <dcterms:modified xsi:type="dcterms:W3CDTF">2019-12-01T07:37:09Z</dcterms:modified>
</cp:coreProperties>
</file>