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F7E54ED0-ABE4-419D-A49E-05A25E829B78}" xr6:coauthVersionLast="45" xr6:coauthVersionMax="45" xr10:uidLastSave="{00000000-0000-0000-0000-000000000000}"/>
  <bookViews>
    <workbookView xWindow="11265" yWindow="2310" windowWidth="15135" windowHeight="14940" activeTab="1" xr2:uid="{D8206649-F15A-48C4-9489-3F62BFEEAB35}"/>
  </bookViews>
  <sheets>
    <sheet name="Sheet1" sheetId="1" r:id="rId1"/>
    <sheet name="nmos_1u" sheetId="2" r:id="rId2"/>
    <sheet name="voltage depend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2" l="1"/>
  <c r="P11" i="2"/>
  <c r="T11" i="2" l="1"/>
  <c r="S11" i="2"/>
  <c r="R11" i="2"/>
  <c r="Q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AL11" i="2"/>
  <c r="AM11" i="2"/>
  <c r="AN11" i="2"/>
  <c r="AO11" i="2"/>
  <c r="AO10" i="2"/>
  <c r="AN10" i="2"/>
  <c r="AM10" i="2"/>
  <c r="AL10" i="2"/>
  <c r="AK10" i="2"/>
  <c r="AO9" i="2"/>
  <c r="AN9" i="2"/>
  <c r="AM9" i="2"/>
  <c r="AL9" i="2"/>
  <c r="AK9" i="2"/>
  <c r="AO8" i="2"/>
  <c r="AN8" i="2"/>
  <c r="AM8" i="2"/>
  <c r="AL8" i="2"/>
  <c r="AK8" i="2"/>
  <c r="AD11" i="2" l="1"/>
  <c r="X11" i="2"/>
  <c r="Y11" i="2"/>
  <c r="Z11" i="2"/>
  <c r="AA11" i="2"/>
  <c r="W11" i="2"/>
  <c r="I11" i="2"/>
  <c r="B11" i="2"/>
  <c r="AH11" i="2" l="1"/>
  <c r="AG11" i="2"/>
  <c r="AF11" i="2"/>
  <c r="AE11" i="2"/>
  <c r="AH10" i="2"/>
  <c r="AG10" i="2"/>
  <c r="AF10" i="2"/>
  <c r="AE10" i="2"/>
  <c r="AD10" i="2"/>
  <c r="AH9" i="2"/>
  <c r="AG9" i="2"/>
  <c r="AF9" i="2"/>
  <c r="AE9" i="2"/>
  <c r="AD9" i="2"/>
  <c r="AH8" i="2"/>
  <c r="AG8" i="2"/>
  <c r="AF8" i="2"/>
  <c r="AE8" i="2"/>
  <c r="AD8" i="2"/>
  <c r="W8" i="2"/>
  <c r="X8" i="2"/>
  <c r="Y8" i="2"/>
  <c r="Z8" i="2"/>
  <c r="AA8" i="2"/>
  <c r="W9" i="2"/>
  <c r="X9" i="2"/>
  <c r="Y9" i="2"/>
  <c r="Z9" i="2"/>
  <c r="AA9" i="2"/>
  <c r="W10" i="2"/>
  <c r="X10" i="2"/>
  <c r="Y10" i="2"/>
  <c r="Z10" i="2"/>
  <c r="AA10" i="2"/>
  <c r="J10" i="2"/>
  <c r="K10" i="2"/>
  <c r="L10" i="2"/>
  <c r="M10" i="2"/>
  <c r="I10" i="2"/>
  <c r="B10" i="2"/>
  <c r="I9" i="2"/>
  <c r="J9" i="2"/>
  <c r="K9" i="2"/>
  <c r="L9" i="2"/>
  <c r="M9" i="2"/>
  <c r="J8" i="2"/>
  <c r="K8" i="2"/>
  <c r="L8" i="2"/>
  <c r="M8" i="2"/>
  <c r="I8" i="2"/>
  <c r="J11" i="2"/>
  <c r="K11" i="2"/>
  <c r="L11" i="2"/>
  <c r="M11" i="2"/>
  <c r="C11" i="2"/>
  <c r="D11" i="2"/>
  <c r="E11" i="2"/>
  <c r="F11" i="2"/>
  <c r="C10" i="2"/>
  <c r="D10" i="2"/>
  <c r="E10" i="2"/>
  <c r="F10" i="2"/>
  <c r="C9" i="2"/>
  <c r="D9" i="2"/>
  <c r="E9" i="2"/>
  <c r="F9" i="2"/>
  <c r="B9" i="2"/>
  <c r="B8" i="2"/>
  <c r="C8" i="2"/>
  <c r="D8" i="2"/>
  <c r="E8" i="2"/>
  <c r="F8" i="2"/>
  <c r="B4" i="1"/>
</calcChain>
</file>

<file path=xl/sharedStrings.xml><?xml version="1.0" encoding="utf-8"?>
<sst xmlns="http://schemas.openxmlformats.org/spreadsheetml/2006/main" count="130" uniqueCount="38">
  <si>
    <t>Cgs</t>
  </si>
  <si>
    <t>W</t>
  </si>
  <si>
    <t>L</t>
  </si>
  <si>
    <t>Cox</t>
  </si>
  <si>
    <t>cgs</t>
  </si>
  <si>
    <t>cgd</t>
  </si>
  <si>
    <t>cgb</t>
  </si>
  <si>
    <t>csb</t>
  </si>
  <si>
    <t>cdb</t>
  </si>
  <si>
    <t>cgs_calc</t>
  </si>
  <si>
    <t>x</t>
  </si>
  <si>
    <t>y</t>
  </si>
  <si>
    <t>W [um]</t>
  </si>
  <si>
    <t>cdtot [fF]</t>
  </si>
  <si>
    <t>cgtot [fF]</t>
  </si>
  <si>
    <t>cstot [fF]</t>
  </si>
  <si>
    <t>cbtot [fF]</t>
  </si>
  <si>
    <t>cgs [fF]</t>
  </si>
  <si>
    <t>cgd [fF]</t>
  </si>
  <si>
    <t>cgb [fF]</t>
  </si>
  <si>
    <t>csb [fF]</t>
  </si>
  <si>
    <t>cdb [fF]</t>
  </si>
  <si>
    <t>.op</t>
  </si>
  <si>
    <t>.end</t>
  </si>
  <si>
    <t>*</t>
  </si>
  <si>
    <t>MOSFETS</t>
  </si>
  <si>
    <t>M1</t>
  </si>
  <si>
    <t>nmos114</t>
  </si>
  <si>
    <t>l=4u</t>
  </si>
  <si>
    <t>Vg</t>
  </si>
  <si>
    <t>0.9v</t>
  </si>
  <si>
    <t>Vdd</t>
  </si>
  <si>
    <t>5v</t>
  </si>
  <si>
    <t>cdtot</t>
  </si>
  <si>
    <t>cgtot</t>
  </si>
  <si>
    <t>cstot</t>
  </si>
  <si>
    <t>cbtot</t>
  </si>
  <si>
    <t>w=10u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</si>
</sst>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64550699453467E-2"/>
                  <c:y val="6.878636450887494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nmos_1u!$B$6:$F$6</c:f>
              <c:numCache>
                <c:formatCode>0.00</c:formatCode>
                <c:ptCount val="5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6-46E3-9206-E8541E986F0E}"/>
            </c:ext>
          </c:extLst>
        </c:ser>
        <c:ser>
          <c:idx val="1"/>
          <c:order val="1"/>
          <c:tx>
            <c:v>cgd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609462638151916E-2"/>
                  <c:y val="4.11685965730760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nmos_1u!$B$7:$F$7</c:f>
              <c:numCache>
                <c:formatCode>0.00</c:formatCode>
                <c:ptCount val="5"/>
                <c:pt idx="0">
                  <c:v>1.0306999999999999</c:v>
                </c:pt>
                <c:pt idx="1">
                  <c:v>2.5230000000000001</c:v>
                </c:pt>
                <c:pt idx="2">
                  <c:v>5.0460000000000003</c:v>
                </c:pt>
                <c:pt idx="3">
                  <c:v>10.092000000000001</c:v>
                </c:pt>
                <c:pt idx="4">
                  <c:v>25.23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6-46E3-9206-E8541E986F0E}"/>
            </c:ext>
          </c:extLst>
        </c:ser>
        <c:ser>
          <c:idx val="2"/>
          <c:order val="2"/>
          <c:tx>
            <c:v>cgb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nmos_1u!$B$8:$F$8</c:f>
              <c:numCache>
                <c:formatCode>0.00</c:formatCode>
                <c:ptCount val="5"/>
                <c:pt idx="0">
                  <c:v>3.3499999999999641E-2</c:v>
                </c:pt>
                <c:pt idx="1">
                  <c:v>0.18049999999999988</c:v>
                </c:pt>
                <c:pt idx="2">
                  <c:v>0.36109999999999953</c:v>
                </c:pt>
                <c:pt idx="3">
                  <c:v>0.9367999999999963</c:v>
                </c:pt>
                <c:pt idx="4">
                  <c:v>1.8052000000000028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6-46E3-9206-E8541E986F0E}"/>
            </c:ext>
          </c:extLst>
        </c:ser>
        <c:ser>
          <c:idx val="3"/>
          <c:order val="3"/>
          <c:tx>
            <c:v>csb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2.08470570887036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nmos_1u!$B$9:$F$9</c:f>
              <c:numCache>
                <c:formatCode>0.00</c:formatCode>
                <c:ptCount val="5"/>
                <c:pt idx="0">
                  <c:v>4.6000000000000005</c:v>
                </c:pt>
                <c:pt idx="1">
                  <c:v>6.9999999999999982</c:v>
                </c:pt>
                <c:pt idx="2">
                  <c:v>11</c:v>
                </c:pt>
                <c:pt idx="3">
                  <c:v>19</c:v>
                </c:pt>
                <c:pt idx="4">
                  <c:v>42.999899999999997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6-46E3-9206-E8541E986F0E}"/>
            </c:ext>
          </c:extLst>
        </c:ser>
        <c:ser>
          <c:idx val="4"/>
          <c:order val="4"/>
          <c:tx>
            <c:v>cdb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089367071161611E-3"/>
                  <c:y val="6.8991029081437432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nmos_1u!$B$10:$F$10</c:f>
              <c:numCache>
                <c:formatCode>0.00</c:formatCode>
                <c:ptCount val="5"/>
                <c:pt idx="0">
                  <c:v>3.2782000000000004</c:v>
                </c:pt>
                <c:pt idx="1">
                  <c:v>4.9573999999999998</c:v>
                </c:pt>
                <c:pt idx="2">
                  <c:v>7.7201999999999993</c:v>
                </c:pt>
                <c:pt idx="3">
                  <c:v>13.245900000000001</c:v>
                </c:pt>
                <c:pt idx="4">
                  <c:v>29.822999999999997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6-46E3-9206-E8541E986F0E}"/>
            </c:ext>
          </c:extLst>
        </c:ser>
        <c:ser>
          <c:idx val="5"/>
          <c:order val="5"/>
          <c:tx>
            <c:v>cgs_calc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184933351046711E-2"/>
                  <c:y val="6.0251724712166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nmos_1u!$B$11:$F$11</c:f>
              <c:numCache>
                <c:formatCode>0.00</c:formatCode>
                <c:ptCount val="5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46-46E3-9206-E8541E98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nmos_1u!$H$6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660088380025273E-2"/>
                  <c:y val="7.58212324875135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nmos_1u!$I$6:$M$6</c:f>
              <c:numCache>
                <c:formatCode>0.00</c:formatCode>
                <c:ptCount val="5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4A08-AED1-43A4A4E6170B}"/>
            </c:ext>
          </c:extLst>
        </c:ser>
        <c:ser>
          <c:idx val="1"/>
          <c:order val="1"/>
          <c:tx>
            <c:strRef>
              <c:f>nmos_1u!$H$7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67914237411713E-2"/>
                  <c:y val="1.915075643263294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nmos_1u!$I$7:$M$7</c:f>
              <c:numCache>
                <c:formatCode>0.00</c:formatCode>
                <c:ptCount val="5"/>
                <c:pt idx="0">
                  <c:v>1.0184</c:v>
                </c:pt>
                <c:pt idx="1">
                  <c:v>2.5459999999999998</c:v>
                </c:pt>
                <c:pt idx="2">
                  <c:v>5.0919999999999996</c:v>
                </c:pt>
                <c:pt idx="3">
                  <c:v>10.183999999999999</c:v>
                </c:pt>
                <c:pt idx="4">
                  <c:v>25.46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4-4A08-AED1-43A4A4E6170B}"/>
            </c:ext>
          </c:extLst>
        </c:ser>
        <c:ser>
          <c:idx val="2"/>
          <c:order val="2"/>
          <c:tx>
            <c:strRef>
              <c:f>nmos_1u!$H$8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nmos_1u!$I$8:$M$8</c:f>
              <c:numCache>
                <c:formatCode>0.00</c:formatCode>
                <c:ptCount val="5"/>
                <c:pt idx="0">
                  <c:v>0.14440000000000075</c:v>
                </c:pt>
                <c:pt idx="1">
                  <c:v>0.36109999999999998</c:v>
                </c:pt>
                <c:pt idx="2">
                  <c:v>0.72209999999999663</c:v>
                </c:pt>
                <c:pt idx="3">
                  <c:v>1.4441999999999933</c:v>
                </c:pt>
                <c:pt idx="4">
                  <c:v>3.6104999999999805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4-4A08-AED1-43A4A4E6170B}"/>
            </c:ext>
          </c:extLst>
        </c:ser>
        <c:ser>
          <c:idx val="3"/>
          <c:order val="3"/>
          <c:tx>
            <c:strRef>
              <c:f>nmos_1u!$H$9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77880483925435"/>
                  <c:y val="-1.3101075061049789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nmos_1u!$I$9:$M$9</c:f>
              <c:numCache>
                <c:formatCode>0.00</c:formatCode>
                <c:ptCount val="5"/>
                <c:pt idx="0">
                  <c:v>4.5999999999999996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4-4A08-AED1-43A4A4E6170B}"/>
            </c:ext>
          </c:extLst>
        </c:ser>
        <c:ser>
          <c:idx val="4"/>
          <c:order val="4"/>
          <c:tx>
            <c:strRef>
              <c:f>nmos_1u!$H$10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277161696004449E-2"/>
                  <c:y val="6.1795988828619482E-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nmos_1u!$I$10:$M$10</c:f>
              <c:numCache>
                <c:formatCode>0.00</c:formatCode>
                <c:ptCount val="5"/>
                <c:pt idx="0">
                  <c:v>3.2997000000000005</c:v>
                </c:pt>
                <c:pt idx="1">
                  <c:v>4.9573999999999998</c:v>
                </c:pt>
                <c:pt idx="2">
                  <c:v>7.7202000000000011</c:v>
                </c:pt>
                <c:pt idx="3">
                  <c:v>13.245900000000001</c:v>
                </c:pt>
                <c:pt idx="4">
                  <c:v>29.823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4-4A08-AED1-43A4A4E6170B}"/>
            </c:ext>
          </c:extLst>
        </c:ser>
        <c:ser>
          <c:idx val="5"/>
          <c:order val="5"/>
          <c:tx>
            <c:strRef>
              <c:f>nmos_1u!$H$11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305481430510606E-2"/>
                  <c:y val="9.576929090717248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nmos_1u!$I$1:$M$1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nmos_1u!$I$11:$M$11</c:f>
              <c:numCache>
                <c:formatCode>0.00</c:formatCode>
                <c:ptCount val="5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4-4A08-AED1-43A4A4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nmos_1u!$V$6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0.11076167001206377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nmos_1u!$W$6:$AA$6</c:f>
              <c:numCache>
                <c:formatCode>0.00</c:formatCode>
                <c:ptCount val="5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5-46ED-831D-241EBED3734D}"/>
            </c:ext>
          </c:extLst>
        </c:ser>
        <c:ser>
          <c:idx val="1"/>
          <c:order val="1"/>
          <c:tx>
            <c:strRef>
              <c:f>nmos_1u!$V$7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nmos_1u!$W$7:$AA$7</c:f>
              <c:numCache>
                <c:formatCode>0.00</c:formatCode>
                <c:ptCount val="5"/>
                <c:pt idx="0">
                  <c:v>1.0031000000000001</c:v>
                </c:pt>
                <c:pt idx="1">
                  <c:v>2.5076999999999998</c:v>
                </c:pt>
                <c:pt idx="2">
                  <c:v>5.0152999999999999</c:v>
                </c:pt>
                <c:pt idx="3">
                  <c:v>10.0307</c:v>
                </c:pt>
                <c:pt idx="4">
                  <c:v>25.076699999999999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5-46ED-831D-241EBED3734D}"/>
            </c:ext>
          </c:extLst>
        </c:ser>
        <c:ser>
          <c:idx val="2"/>
          <c:order val="2"/>
          <c:tx>
            <c:strRef>
              <c:f>nmos_1u!$V$8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nmos_1u!$W$8:$AA$8</c:f>
              <c:numCache>
                <c:formatCode>0.00</c:formatCode>
                <c:ptCount val="5"/>
                <c:pt idx="0">
                  <c:v>5.4999999999999494E-2</c:v>
                </c:pt>
                <c:pt idx="1">
                  <c:v>0.13749999999999929</c:v>
                </c:pt>
                <c:pt idx="2">
                  <c:v>0.27509999999999835</c:v>
                </c:pt>
                <c:pt idx="3">
                  <c:v>0.55020000000000024</c:v>
                </c:pt>
                <c:pt idx="4">
                  <c:v>1.3754000000000026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5-46ED-831D-241EBED3734D}"/>
            </c:ext>
          </c:extLst>
        </c:ser>
        <c:ser>
          <c:idx val="3"/>
          <c:order val="3"/>
          <c:tx>
            <c:strRef>
              <c:f>nmos_1u!$V$9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nmos_1u!$W$9:$AA$9</c:f>
              <c:numCache>
                <c:formatCode>0.00</c:formatCode>
                <c:ptCount val="5"/>
                <c:pt idx="0">
                  <c:v>4.6000000000000005</c:v>
                </c:pt>
                <c:pt idx="1">
                  <c:v>8.35</c:v>
                </c:pt>
                <c:pt idx="2">
                  <c:v>14.599999999999998</c:v>
                </c:pt>
                <c:pt idx="3">
                  <c:v>27.1</c:v>
                </c:pt>
                <c:pt idx="4">
                  <c:v>64.599899999999991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5-46ED-831D-241EBED3734D}"/>
            </c:ext>
          </c:extLst>
        </c:ser>
        <c:ser>
          <c:idx val="4"/>
          <c:order val="4"/>
          <c:tx>
            <c:strRef>
              <c:f>nmos_1u!$V$10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737242869839186E-3"/>
                  <c:y val="6.343254268400425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nmos_1u!$W$10:$AA$10</c:f>
              <c:numCache>
                <c:formatCode>0.00</c:formatCode>
                <c:ptCount val="5"/>
                <c:pt idx="0">
                  <c:v>3.8923000000000005</c:v>
                </c:pt>
                <c:pt idx="1">
                  <c:v>6.9908999999999999</c:v>
                </c:pt>
                <c:pt idx="2">
                  <c:v>12.1555</c:v>
                </c:pt>
                <c:pt idx="3">
                  <c:v>22.484399999999997</c:v>
                </c:pt>
                <c:pt idx="4">
                  <c:v>53.471400000000003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5-46ED-831D-241EBED3734D}"/>
            </c:ext>
          </c:extLst>
        </c:ser>
        <c:ser>
          <c:idx val="5"/>
          <c:order val="5"/>
          <c:tx>
            <c:strRef>
              <c:f>nmos_1u!$V$11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67419155851858E-3"/>
                  <c:y val="3.442076747943502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nmos_1u!$W$1:$AA$1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nmos_1u!$W$11:$AA$11</c:f>
              <c:numCache>
                <c:formatCode>0.00</c:formatCode>
                <c:ptCount val="5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5-46ED-831D-241EBED3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nmos_1u!$AC$6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29526501221861"/>
                  <c:y val="2.231148930977190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nmos_1u!$AD$6:$AH$6</c:f>
              <c:numCache>
                <c:formatCode>0.00</c:formatCode>
                <c:ptCount val="5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0-4408-BC40-B7F7036167B1}"/>
            </c:ext>
          </c:extLst>
        </c:ser>
        <c:ser>
          <c:idx val="1"/>
          <c:order val="1"/>
          <c:tx>
            <c:strRef>
              <c:f>nmos_1u!$AC$7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nmos_1u!$AD$7:$AH$7</c:f>
              <c:numCache>
                <c:formatCode>0.00</c:formatCode>
                <c:ptCount val="5"/>
                <c:pt idx="0">
                  <c:v>1.0061</c:v>
                </c:pt>
                <c:pt idx="1">
                  <c:v>2.5459999999999998</c:v>
                </c:pt>
                <c:pt idx="2">
                  <c:v>5.0919999999999996</c:v>
                </c:pt>
                <c:pt idx="3">
                  <c:v>10.183999999999999</c:v>
                </c:pt>
                <c:pt idx="4">
                  <c:v>25.46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0-4408-BC40-B7F7036167B1}"/>
            </c:ext>
          </c:extLst>
        </c:ser>
        <c:ser>
          <c:idx val="2"/>
          <c:order val="2"/>
          <c:tx>
            <c:strRef>
              <c:f>nmos_1u!$AC$8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nmos_1u!$AD$8:$AH$8</c:f>
              <c:numCache>
                <c:formatCode>0.00</c:formatCode>
                <c:ptCount val="5"/>
                <c:pt idx="0">
                  <c:v>0.12229999999999919</c:v>
                </c:pt>
                <c:pt idx="1">
                  <c:v>0.2750999999999979</c:v>
                </c:pt>
                <c:pt idx="2">
                  <c:v>0.5501999999999958</c:v>
                </c:pt>
                <c:pt idx="3">
                  <c:v>0.9776999999999969</c:v>
                </c:pt>
                <c:pt idx="4">
                  <c:v>2.7508999999999801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0-4408-BC40-B7F7036167B1}"/>
            </c:ext>
          </c:extLst>
        </c:ser>
        <c:ser>
          <c:idx val="3"/>
          <c:order val="3"/>
          <c:tx>
            <c:strRef>
              <c:f>nmos_1u!$AC$9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nmos_1u!$AD$9:$AH$9</c:f>
              <c:numCache>
                <c:formatCode>0.00</c:formatCode>
                <c:ptCount val="5"/>
                <c:pt idx="0">
                  <c:v>4.5999999999999996</c:v>
                </c:pt>
                <c:pt idx="1">
                  <c:v>8.3499999999999979</c:v>
                </c:pt>
                <c:pt idx="2">
                  <c:v>14.600000000000001</c:v>
                </c:pt>
                <c:pt idx="3">
                  <c:v>27.099999999999994</c:v>
                </c:pt>
                <c:pt idx="4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0-4408-BC40-B7F7036167B1}"/>
            </c:ext>
          </c:extLst>
        </c:ser>
        <c:ser>
          <c:idx val="4"/>
          <c:order val="4"/>
          <c:tx>
            <c:strRef>
              <c:f>nmos_1u!$AC$10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954467620514919E-3"/>
                  <c:y val="3.559053356435429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nmos_1u!$AD$10:$AH$10</c:f>
              <c:numCache>
                <c:formatCode>0.00</c:formatCode>
                <c:ptCount val="5"/>
                <c:pt idx="0">
                  <c:v>3.1814</c:v>
                </c:pt>
                <c:pt idx="1">
                  <c:v>5.6185000000000009</c:v>
                </c:pt>
                <c:pt idx="2">
                  <c:v>9.700800000000001</c:v>
                </c:pt>
                <c:pt idx="3">
                  <c:v>17.865400000000001</c:v>
                </c:pt>
                <c:pt idx="4">
                  <c:v>42.359199999999994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90-4408-BC40-B7F7036167B1}"/>
            </c:ext>
          </c:extLst>
        </c:ser>
        <c:ser>
          <c:idx val="5"/>
          <c:order val="5"/>
          <c:tx>
            <c:strRef>
              <c:f>nmos_1u!$AC$11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763259507936132E-2"/>
                  <c:y val="0.10626210031614956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nmos_1u!$AD$1:$AH$1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nmos_1u!$AD$11:$AH$11</c:f>
              <c:numCache>
                <c:formatCode>0.00</c:formatCode>
                <c:ptCount val="5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90-4408-BC40-B7F70361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L=4u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nmos_1u!$AJ$6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78327184512086"/>
                  <c:y val="2.876922861795480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nmos_1u!$AK$6:$AO$6</c:f>
              <c:numCache>
                <c:formatCode>0.00</c:formatCode>
                <c:ptCount val="5"/>
                <c:pt idx="0">
                  <c:v>13.2667</c:v>
                </c:pt>
                <c:pt idx="1">
                  <c:v>33.166800000000002</c:v>
                </c:pt>
                <c:pt idx="2">
                  <c:v>66.333600000000004</c:v>
                </c:pt>
                <c:pt idx="3">
                  <c:v>132.66730000000001</c:v>
                </c:pt>
                <c:pt idx="4">
                  <c:v>331.66820000000001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1-4954-B83D-9592CAAD0545}"/>
            </c:ext>
          </c:extLst>
        </c:ser>
        <c:ser>
          <c:idx val="1"/>
          <c:order val="1"/>
          <c:tx>
            <c:strRef>
              <c:f>nmos_1u!$AJ$7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nmos_1u!$AK$7:$AO$7</c:f>
              <c:numCache>
                <c:formatCode>0.00</c:formatCode>
                <c:ptCount val="5"/>
                <c:pt idx="0">
                  <c:v>1.0123</c:v>
                </c:pt>
                <c:pt idx="1">
                  <c:v>2.5306999999999999</c:v>
                </c:pt>
                <c:pt idx="2">
                  <c:v>5.0613000000000001</c:v>
                </c:pt>
                <c:pt idx="3">
                  <c:v>10.1227</c:v>
                </c:pt>
                <c:pt idx="4">
                  <c:v>25.306699999999999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1-4954-B83D-9592CAAD0545}"/>
            </c:ext>
          </c:extLst>
        </c:ser>
        <c:ser>
          <c:idx val="2"/>
          <c:order val="2"/>
          <c:tx>
            <c:strRef>
              <c:f>nmos_1u!$AJ$8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nmos_1u!$AK$8:$AO$8</c:f>
              <c:numCache>
                <c:formatCode>0.00</c:formatCode>
                <c:ptCount val="5"/>
                <c:pt idx="0">
                  <c:v>0.22010000000000018</c:v>
                </c:pt>
                <c:pt idx="1">
                  <c:v>0.5501999999999998</c:v>
                </c:pt>
                <c:pt idx="2">
                  <c:v>1.100399999999996</c:v>
                </c:pt>
                <c:pt idx="3">
                  <c:v>2.200599999999989</c:v>
                </c:pt>
                <c:pt idx="4">
                  <c:v>5.5017000000000067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1-4954-B83D-9592CAAD0545}"/>
            </c:ext>
          </c:extLst>
        </c:ser>
        <c:ser>
          <c:idx val="3"/>
          <c:order val="3"/>
          <c:tx>
            <c:strRef>
              <c:f>nmos_1u!$AJ$9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nmos_1u!$AK$9:$AO$9</c:f>
              <c:numCache>
                <c:formatCode>0.00</c:formatCode>
                <c:ptCount val="5"/>
                <c:pt idx="0">
                  <c:v>4.6000000000000014</c:v>
                </c:pt>
                <c:pt idx="1">
                  <c:v>8.3500000000000014</c:v>
                </c:pt>
                <c:pt idx="2">
                  <c:v>14.599999999999994</c:v>
                </c:pt>
                <c:pt idx="3">
                  <c:v>27.099999999999994</c:v>
                </c:pt>
                <c:pt idx="4">
                  <c:v>64.599999999999966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81-4954-B83D-9592CAAD0545}"/>
            </c:ext>
          </c:extLst>
        </c:ser>
        <c:ser>
          <c:idx val="4"/>
          <c:order val="4"/>
          <c:tx>
            <c:strRef>
              <c:f>nmos_1u!$AJ$10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8.28060148502579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nmos_1u!$AK$10:$AO$10</c:f>
              <c:numCache>
                <c:formatCode>0.00</c:formatCode>
                <c:ptCount val="5"/>
                <c:pt idx="0">
                  <c:v>3.8923000000000005</c:v>
                </c:pt>
                <c:pt idx="1">
                  <c:v>6.9908999999999999</c:v>
                </c:pt>
                <c:pt idx="2">
                  <c:v>12.1555</c:v>
                </c:pt>
                <c:pt idx="3">
                  <c:v>22.484400000000001</c:v>
                </c:pt>
                <c:pt idx="4">
                  <c:v>53.471399999999996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81-4954-B83D-9592CAAD0545}"/>
            </c:ext>
          </c:extLst>
        </c:ser>
        <c:ser>
          <c:idx val="5"/>
          <c:order val="5"/>
          <c:tx>
            <c:strRef>
              <c:f>nmos_1u!$AC$11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43726719495124"/>
                  <c:y val="0.14177966651115548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nmos_1u!$AK$1:$AO$1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nmos_1u!$AK$11:$AO$11</c:f>
              <c:numCache>
                <c:formatCode>0.00</c:formatCode>
                <c:ptCount val="5"/>
                <c:pt idx="0">
                  <c:v>12.266666666666666</c:v>
                </c:pt>
                <c:pt idx="1">
                  <c:v>30.666666666666664</c:v>
                </c:pt>
                <c:pt idx="2">
                  <c:v>61.333333333333329</c:v>
                </c:pt>
                <c:pt idx="3">
                  <c:v>122.66666666666666</c:v>
                </c:pt>
                <c:pt idx="4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81-4954-B83D-9592CAAD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L=4u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nmos_1u!$O$6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78327184512086"/>
                  <c:y val="2.876922861795480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nmos_1u!$P$6:$T$6</c:f>
              <c:numCache>
                <c:formatCode>0.00</c:formatCode>
                <c:ptCount val="5"/>
                <c:pt idx="0">
                  <c:v>13.2667</c:v>
                </c:pt>
                <c:pt idx="1">
                  <c:v>33.166800000000002</c:v>
                </c:pt>
                <c:pt idx="2">
                  <c:v>66.333600000000004</c:v>
                </c:pt>
                <c:pt idx="3">
                  <c:v>132.66730000000001</c:v>
                </c:pt>
                <c:pt idx="4">
                  <c:v>331.66820000000001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1-4664-985F-02746BAA8231}"/>
            </c:ext>
          </c:extLst>
        </c:ser>
        <c:ser>
          <c:idx val="1"/>
          <c:order val="1"/>
          <c:tx>
            <c:strRef>
              <c:f>nmos_1u!$O$7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085485420769178E-2"/>
                  <c:y val="4.162750285068511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nmos_1u!$P$7:$T$7</c:f>
              <c:numCache>
                <c:formatCode>0.00</c:formatCode>
                <c:ptCount val="5"/>
                <c:pt idx="0">
                  <c:v>1.0367999999999999</c:v>
                </c:pt>
                <c:pt idx="1">
                  <c:v>2.5920000000000001</c:v>
                </c:pt>
                <c:pt idx="2">
                  <c:v>5.1840000000000002</c:v>
                </c:pt>
                <c:pt idx="3">
                  <c:v>10.368</c:v>
                </c:pt>
                <c:pt idx="4">
                  <c:v>25.92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1-4664-985F-02746BAA8231}"/>
            </c:ext>
          </c:extLst>
        </c:ser>
        <c:ser>
          <c:idx val="2"/>
          <c:order val="2"/>
          <c:tx>
            <c:strRef>
              <c:f>nmos_1u!$O$8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nmos_1u!$P$8:$T$8</c:f>
              <c:numCache>
                <c:formatCode>0.00</c:formatCode>
                <c:ptCount val="5"/>
                <c:pt idx="0">
                  <c:v>0.28889999999999949</c:v>
                </c:pt>
                <c:pt idx="1">
                  <c:v>0.72209999999999619</c:v>
                </c:pt>
                <c:pt idx="2">
                  <c:v>1.4441999999999924</c:v>
                </c:pt>
                <c:pt idx="3">
                  <c:v>2.8883999999999848</c:v>
                </c:pt>
                <c:pt idx="4">
                  <c:v>7.220999999999961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1-4664-985F-02746BAA8231}"/>
            </c:ext>
          </c:extLst>
        </c:ser>
        <c:ser>
          <c:idx val="3"/>
          <c:order val="3"/>
          <c:tx>
            <c:strRef>
              <c:f>nmos_1u!$O$9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00452264585162"/>
                  <c:y val="5.95937471795060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nmos_1u!$P$9:$T$9</c:f>
              <c:numCache>
                <c:formatCode>0.00</c:formatCode>
                <c:ptCount val="5"/>
                <c:pt idx="0">
                  <c:v>4.6000000000000014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21-4664-985F-02746BAA8231}"/>
            </c:ext>
          </c:extLst>
        </c:ser>
        <c:ser>
          <c:idx val="4"/>
          <c:order val="4"/>
          <c:tx>
            <c:strRef>
              <c:f>nmos_1u!$O$10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705159078507198E-3"/>
                  <c:y val="4.822710903028400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nmos_1u!$P$10:$T$10</c:f>
              <c:numCache>
                <c:formatCode>0.00</c:formatCode>
                <c:ptCount val="5"/>
                <c:pt idx="0">
                  <c:v>3.2997000000000001</c:v>
                </c:pt>
                <c:pt idx="1">
                  <c:v>4.9573999999999998</c:v>
                </c:pt>
                <c:pt idx="2">
                  <c:v>7.7201999999999993</c:v>
                </c:pt>
                <c:pt idx="3">
                  <c:v>13.245900000000001</c:v>
                </c:pt>
                <c:pt idx="4">
                  <c:v>29.823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21-4664-985F-02746BAA8231}"/>
            </c:ext>
          </c:extLst>
        </c:ser>
        <c:ser>
          <c:idx val="5"/>
          <c:order val="5"/>
          <c:tx>
            <c:strRef>
              <c:f>nmos_1u!$O$11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43726719495124"/>
                  <c:y val="0.14177966651115548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nmos_1u!$P$1:$T$1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nmos_1u!$P$11:$T$11</c:f>
              <c:numCache>
                <c:formatCode>0.00</c:formatCode>
                <c:ptCount val="5"/>
                <c:pt idx="0">
                  <c:v>12.266666666666666</c:v>
                </c:pt>
                <c:pt idx="1">
                  <c:v>30.666666666666664</c:v>
                </c:pt>
                <c:pt idx="2">
                  <c:v>61.333333333333329</c:v>
                </c:pt>
                <c:pt idx="3">
                  <c:v>122.66666666666666</c:v>
                </c:pt>
                <c:pt idx="4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21-4664-985F-02746BAA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</xdr:colOff>
      <xdr:row>12</xdr:row>
      <xdr:rowOff>22411</xdr:rowOff>
    </xdr:from>
    <xdr:to>
      <xdr:col>6</xdr:col>
      <xdr:colOff>750793</xdr:colOff>
      <xdr:row>32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DA622-41CA-4350-B9A5-0E73B9B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11206</xdr:colOff>
      <xdr:row>12</xdr:row>
      <xdr:rowOff>33618</xdr:rowOff>
    </xdr:from>
    <xdr:to>
      <xdr:col>13</xdr:col>
      <xdr:colOff>795618</xdr:colOff>
      <xdr:row>32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88BFD-651E-4D39-B902-1D041CFD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33618</xdr:colOff>
      <xdr:row>12</xdr:row>
      <xdr:rowOff>22411</xdr:rowOff>
    </xdr:from>
    <xdr:to>
      <xdr:col>27</xdr:col>
      <xdr:colOff>784412</xdr:colOff>
      <xdr:row>32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BD478-9290-438C-800A-27000AD3A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33618</xdr:colOff>
      <xdr:row>12</xdr:row>
      <xdr:rowOff>33618</xdr:rowOff>
    </xdr:from>
    <xdr:to>
      <xdr:col>34</xdr:col>
      <xdr:colOff>784412</xdr:colOff>
      <xdr:row>32</xdr:row>
      <xdr:rowOff>156883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596EA3-EF47-4C32-B27E-F12556358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22412</xdr:colOff>
      <xdr:row>12</xdr:row>
      <xdr:rowOff>22411</xdr:rowOff>
    </xdr:from>
    <xdr:to>
      <xdr:col>42</xdr:col>
      <xdr:colOff>11206</xdr:colOff>
      <xdr:row>32</xdr:row>
      <xdr:rowOff>145676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0143E-9850-49DB-AFCC-6740DD62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22411</xdr:colOff>
      <xdr:row>12</xdr:row>
      <xdr:rowOff>22412</xdr:rowOff>
    </xdr:from>
    <xdr:to>
      <xdr:col>20</xdr:col>
      <xdr:colOff>784412</xdr:colOff>
      <xdr:row>32</xdr:row>
      <xdr:rowOff>145677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723D6-A92D-45E2-9147-539A2988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3749-3CFB-4EC6-91CE-5EEAB5F2F0F0}">
  <dimension ref="A1:B4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1</v>
      </c>
      <c r="B1" s="1">
        <v>9.9999999999999995E-7</v>
      </c>
    </row>
    <row r="2" spans="1:2" x14ac:dyDescent="0.25">
      <c r="A2" t="s">
        <v>2</v>
      </c>
      <c r="B2" s="1">
        <v>1.9999999999999999E-6</v>
      </c>
    </row>
    <row r="3" spans="1:2" x14ac:dyDescent="0.25">
      <c r="A3" t="s">
        <v>3</v>
      </c>
      <c r="B3" s="1">
        <v>2.3E-3</v>
      </c>
    </row>
    <row r="4" spans="1:2" x14ac:dyDescent="0.25">
      <c r="A4" t="s">
        <v>0</v>
      </c>
      <c r="B4" s="1">
        <f>2/3*B1*B2*B3</f>
        <v>3.0666666666666663E-15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281-FCCE-4CDD-AA76-884E080700AA}">
  <dimension ref="A1:AO39"/>
  <sheetViews>
    <sheetView tabSelected="1" topLeftCell="Y1" zoomScale="85" zoomScaleNormal="85" workbookViewId="0">
      <selection activeCell="AH38" sqref="AH38"/>
    </sheetView>
  </sheetViews>
  <sheetFormatPr defaultRowHeight="15" x14ac:dyDescent="0.25"/>
  <cols>
    <col min="1" max="51" width="12.140625" customWidth="1"/>
  </cols>
  <sheetData>
    <row r="1" spans="1:41" x14ac:dyDescent="0.25">
      <c r="A1" s="24" t="s">
        <v>12</v>
      </c>
      <c r="B1" s="6">
        <v>2</v>
      </c>
      <c r="C1" s="6">
        <v>5</v>
      </c>
      <c r="D1" s="6">
        <v>10</v>
      </c>
      <c r="E1" s="6">
        <v>20</v>
      </c>
      <c r="F1" s="6">
        <v>50</v>
      </c>
      <c r="H1" s="24" t="s">
        <v>12</v>
      </c>
      <c r="I1" s="6">
        <v>2</v>
      </c>
      <c r="J1" s="6">
        <v>5</v>
      </c>
      <c r="K1" s="6">
        <v>10</v>
      </c>
      <c r="L1" s="6">
        <v>20</v>
      </c>
      <c r="M1" s="6">
        <v>50</v>
      </c>
      <c r="N1" s="25"/>
      <c r="O1" s="5" t="s">
        <v>12</v>
      </c>
      <c r="P1" s="6">
        <v>2</v>
      </c>
      <c r="Q1" s="6">
        <v>5</v>
      </c>
      <c r="R1" s="6">
        <v>10</v>
      </c>
      <c r="S1" s="6">
        <v>20</v>
      </c>
      <c r="T1" s="6">
        <v>50</v>
      </c>
      <c r="V1" s="5" t="s">
        <v>12</v>
      </c>
      <c r="W1" s="6">
        <v>2</v>
      </c>
      <c r="X1" s="6">
        <v>5</v>
      </c>
      <c r="Y1" s="6">
        <v>10</v>
      </c>
      <c r="Z1" s="6">
        <v>20</v>
      </c>
      <c r="AA1" s="6">
        <v>50</v>
      </c>
      <c r="AC1" s="5" t="s">
        <v>12</v>
      </c>
      <c r="AD1" s="6">
        <v>2</v>
      </c>
      <c r="AE1" s="6">
        <v>5</v>
      </c>
      <c r="AF1" s="6">
        <v>10</v>
      </c>
      <c r="AG1" s="6">
        <v>20</v>
      </c>
      <c r="AH1" s="6">
        <v>50</v>
      </c>
      <c r="AJ1" s="5" t="s">
        <v>12</v>
      </c>
      <c r="AK1" s="6">
        <v>2</v>
      </c>
      <c r="AL1" s="6">
        <v>5</v>
      </c>
      <c r="AM1" s="6">
        <v>10</v>
      </c>
      <c r="AN1" s="6">
        <v>20</v>
      </c>
      <c r="AO1" s="6">
        <v>50</v>
      </c>
    </row>
    <row r="2" spans="1:41" x14ac:dyDescent="0.25">
      <c r="A2" s="3" t="s">
        <v>13</v>
      </c>
      <c r="B2" s="16">
        <v>4.3089000000000004</v>
      </c>
      <c r="C2" s="17">
        <v>7.4804000000000004</v>
      </c>
      <c r="D2" s="17">
        <v>12.7662</v>
      </c>
      <c r="E2" s="17">
        <v>23.337900000000001</v>
      </c>
      <c r="F2" s="17">
        <v>55.052999999999997</v>
      </c>
      <c r="H2" s="3" t="s">
        <v>13</v>
      </c>
      <c r="I2" s="16">
        <v>4.3181000000000003</v>
      </c>
      <c r="J2" s="17">
        <v>7.5034000000000001</v>
      </c>
      <c r="K2" s="17">
        <v>12.812200000000001</v>
      </c>
      <c r="L2" s="17">
        <v>23.4299</v>
      </c>
      <c r="M2" s="17">
        <v>55.283000000000001</v>
      </c>
      <c r="N2" s="19"/>
      <c r="O2" s="3" t="s">
        <v>13</v>
      </c>
      <c r="P2" s="16">
        <v>4.3365</v>
      </c>
      <c r="Q2" s="17">
        <v>7.5494000000000003</v>
      </c>
      <c r="R2" s="17">
        <v>12.904199999999999</v>
      </c>
      <c r="S2" s="17">
        <v>23.613900000000001</v>
      </c>
      <c r="T2" s="17">
        <v>55.743000000000002</v>
      </c>
      <c r="V2" s="3" t="s">
        <v>13</v>
      </c>
      <c r="W2" s="16">
        <v>4.8954000000000004</v>
      </c>
      <c r="X2" s="17">
        <v>9.4985999999999997</v>
      </c>
      <c r="Y2" s="17">
        <v>17.1708</v>
      </c>
      <c r="Z2" s="17">
        <v>32.515099999999997</v>
      </c>
      <c r="AA2" s="17">
        <v>78.548100000000005</v>
      </c>
      <c r="AC2" s="3" t="s">
        <v>13</v>
      </c>
      <c r="AD2" s="16">
        <v>4.1875</v>
      </c>
      <c r="AE2" s="17">
        <v>8.1645000000000003</v>
      </c>
      <c r="AF2" s="17">
        <v>14.7928</v>
      </c>
      <c r="AG2" s="17">
        <v>28.049399999999999</v>
      </c>
      <c r="AH2" s="17">
        <v>67.819199999999995</v>
      </c>
      <c r="AJ2" s="3" t="s">
        <v>13</v>
      </c>
      <c r="AK2" s="16">
        <v>4.9046000000000003</v>
      </c>
      <c r="AL2" s="17">
        <v>9.5215999999999994</v>
      </c>
      <c r="AM2" s="17">
        <v>17.216799999999999</v>
      </c>
      <c r="AN2" s="17">
        <v>32.607100000000003</v>
      </c>
      <c r="AO2" s="17">
        <v>78.778099999999995</v>
      </c>
    </row>
    <row r="3" spans="1:41" x14ac:dyDescent="0.25">
      <c r="A3" s="3" t="s">
        <v>14</v>
      </c>
      <c r="B3" s="18">
        <v>5.1308999999999996</v>
      </c>
      <c r="C3" s="19">
        <v>12.870200000000001</v>
      </c>
      <c r="D3" s="19">
        <v>25.740500000000001</v>
      </c>
      <c r="E3" s="19">
        <v>51.695599999999999</v>
      </c>
      <c r="F3" s="19">
        <v>128.70230000000001</v>
      </c>
      <c r="H3" s="3" t="s">
        <v>14</v>
      </c>
      <c r="I3" s="18">
        <v>8.2962000000000007</v>
      </c>
      <c r="J3" s="19">
        <v>20.740500000000001</v>
      </c>
      <c r="K3" s="19">
        <v>41.480899999999998</v>
      </c>
      <c r="L3" s="19">
        <v>82.961799999999997</v>
      </c>
      <c r="M3" s="19">
        <v>207.40459999999999</v>
      </c>
      <c r="N3" s="19"/>
      <c r="O3" s="3" t="s">
        <v>14</v>
      </c>
      <c r="P3" s="18">
        <v>14.5924</v>
      </c>
      <c r="Q3" s="19">
        <v>36.480899999999998</v>
      </c>
      <c r="R3" s="19">
        <v>72.961799999999997</v>
      </c>
      <c r="S3" s="19">
        <v>145.9237</v>
      </c>
      <c r="T3" s="19">
        <v>364.80919999999998</v>
      </c>
      <c r="V3" s="3" t="s">
        <v>14</v>
      </c>
      <c r="W3" s="18">
        <v>5.1247999999999996</v>
      </c>
      <c r="X3" s="19">
        <v>12.8119</v>
      </c>
      <c r="Y3" s="19">
        <v>25.623799999999999</v>
      </c>
      <c r="Z3" s="19">
        <v>51.247700000000002</v>
      </c>
      <c r="AA3" s="19">
        <v>128.11920000000001</v>
      </c>
      <c r="AC3" s="3" t="s">
        <v>14</v>
      </c>
      <c r="AD3" s="18">
        <v>8.2617999999999991</v>
      </c>
      <c r="AE3" s="19">
        <v>20.654499999999999</v>
      </c>
      <c r="AF3" s="19">
        <v>41.308999999999997</v>
      </c>
      <c r="AG3" s="19">
        <v>82.4953</v>
      </c>
      <c r="AH3" s="19">
        <v>206.54499999999999</v>
      </c>
      <c r="AJ3" s="3" t="s">
        <v>14</v>
      </c>
      <c r="AK3" s="18">
        <v>14.4991</v>
      </c>
      <c r="AL3" s="19">
        <v>36.247700000000002</v>
      </c>
      <c r="AM3" s="19">
        <v>72.4953</v>
      </c>
      <c r="AN3" s="19">
        <v>144.9906</v>
      </c>
      <c r="AO3" s="19">
        <v>362.47660000000002</v>
      </c>
    </row>
    <row r="4" spans="1:41" x14ac:dyDescent="0.25">
      <c r="A4" s="3" t="s">
        <v>15</v>
      </c>
      <c r="B4" s="18">
        <v>8.6667000000000005</v>
      </c>
      <c r="C4" s="19">
        <v>17.166699999999999</v>
      </c>
      <c r="D4" s="19">
        <v>31.333400000000001</v>
      </c>
      <c r="E4" s="19">
        <v>59.666800000000002</v>
      </c>
      <c r="F4" s="19">
        <v>144.667</v>
      </c>
      <c r="H4" s="3" t="s">
        <v>15</v>
      </c>
      <c r="I4" s="18">
        <v>11.7334</v>
      </c>
      <c r="J4" s="19">
        <v>24.833400000000001</v>
      </c>
      <c r="K4" s="19">
        <v>46.666800000000002</v>
      </c>
      <c r="L4" s="19">
        <v>90.333600000000004</v>
      </c>
      <c r="M4" s="19">
        <v>221.33410000000001</v>
      </c>
      <c r="N4" s="19"/>
      <c r="O4" s="3" t="s">
        <v>15</v>
      </c>
      <c r="P4" s="18">
        <v>17.866700000000002</v>
      </c>
      <c r="Q4" s="19">
        <v>40.166800000000002</v>
      </c>
      <c r="R4" s="19">
        <v>77.333600000000004</v>
      </c>
      <c r="S4" s="19">
        <v>151.66730000000001</v>
      </c>
      <c r="T4" s="19">
        <v>374.66820000000001</v>
      </c>
      <c r="V4" s="3" t="s">
        <v>15</v>
      </c>
      <c r="W4" s="18">
        <v>8.6667000000000005</v>
      </c>
      <c r="X4" s="19">
        <v>18.5167</v>
      </c>
      <c r="Y4" s="19">
        <v>34.933399999999999</v>
      </c>
      <c r="Z4" s="19">
        <v>67.766800000000003</v>
      </c>
      <c r="AA4" s="19">
        <v>166.267</v>
      </c>
      <c r="AC4" s="3" t="s">
        <v>15</v>
      </c>
      <c r="AD4" s="18">
        <v>11.7334</v>
      </c>
      <c r="AE4" s="19">
        <v>26.183399999999999</v>
      </c>
      <c r="AF4" s="19">
        <v>50.266800000000003</v>
      </c>
      <c r="AG4" s="19">
        <v>98.433599999999998</v>
      </c>
      <c r="AH4" s="19">
        <v>242.9341</v>
      </c>
      <c r="AJ4" s="3" t="s">
        <v>15</v>
      </c>
      <c r="AK4" s="18">
        <v>17.866700000000002</v>
      </c>
      <c r="AL4" s="19">
        <v>41.516800000000003</v>
      </c>
      <c r="AM4" s="19">
        <v>80.933599999999998</v>
      </c>
      <c r="AN4" s="19">
        <v>159.76730000000001</v>
      </c>
      <c r="AO4" s="19">
        <v>396.26819999999998</v>
      </c>
    </row>
    <row r="5" spans="1:41" x14ac:dyDescent="0.25">
      <c r="A5" s="3" t="s">
        <v>16</v>
      </c>
      <c r="B5" s="18">
        <v>7.9546999999999999</v>
      </c>
      <c r="C5" s="19">
        <v>12.1379</v>
      </c>
      <c r="D5" s="19">
        <v>19.081299999999999</v>
      </c>
      <c r="E5" s="19">
        <v>32.968000000000004</v>
      </c>
      <c r="F5" s="19">
        <v>74.628200000000007</v>
      </c>
      <c r="H5" s="3" t="s">
        <v>16</v>
      </c>
      <c r="I5" s="18">
        <v>8.0441000000000003</v>
      </c>
      <c r="J5" s="19">
        <v>12.3184</v>
      </c>
      <c r="K5" s="19">
        <v>19.442299999999999</v>
      </c>
      <c r="L5" s="19">
        <v>33.690100000000001</v>
      </c>
      <c r="M5" s="19">
        <v>76.433499999999995</v>
      </c>
      <c r="N5" s="19"/>
      <c r="O5" s="3" t="s">
        <v>16</v>
      </c>
      <c r="P5" s="18">
        <v>8.1884999999999994</v>
      </c>
      <c r="Q5" s="19">
        <v>12.679500000000001</v>
      </c>
      <c r="R5" s="19">
        <v>20.164400000000001</v>
      </c>
      <c r="S5" s="19">
        <v>35.134300000000003</v>
      </c>
      <c r="T5" s="19">
        <v>80.043999999999997</v>
      </c>
      <c r="V5" s="3" t="s">
        <v>16</v>
      </c>
      <c r="W5" s="18">
        <v>8.5472999999999999</v>
      </c>
      <c r="X5" s="19">
        <v>15.4785</v>
      </c>
      <c r="Y5" s="19">
        <v>27.0306</v>
      </c>
      <c r="Z5" s="19">
        <v>50.134599999999999</v>
      </c>
      <c r="AA5" s="19">
        <v>119.4469</v>
      </c>
      <c r="AC5" s="3" t="s">
        <v>16</v>
      </c>
      <c r="AD5" s="18">
        <v>8.6022999999999996</v>
      </c>
      <c r="AE5" s="19">
        <v>14.243600000000001</v>
      </c>
      <c r="AF5" s="19">
        <v>24.850999999999999</v>
      </c>
      <c r="AG5" s="19">
        <v>46.0657</v>
      </c>
      <c r="AH5" s="19">
        <v>109.7101</v>
      </c>
      <c r="AJ5" s="3" t="s">
        <v>16</v>
      </c>
      <c r="AK5" s="18">
        <v>8.7124000000000006</v>
      </c>
      <c r="AL5" s="19">
        <v>15.8912</v>
      </c>
      <c r="AM5" s="19">
        <v>27.855799999999999</v>
      </c>
      <c r="AN5" s="19">
        <v>51.785200000000003</v>
      </c>
      <c r="AO5" s="19">
        <v>123.5732</v>
      </c>
    </row>
    <row r="6" spans="1:41" x14ac:dyDescent="0.25">
      <c r="A6" s="2" t="s">
        <v>17</v>
      </c>
      <c r="B6" s="16">
        <v>4.0667</v>
      </c>
      <c r="C6" s="17">
        <v>10.166700000000001</v>
      </c>
      <c r="D6" s="17">
        <v>20.333400000000001</v>
      </c>
      <c r="E6" s="17">
        <v>40.666800000000002</v>
      </c>
      <c r="F6" s="17">
        <v>101.6671</v>
      </c>
      <c r="H6" s="2" t="s">
        <v>17</v>
      </c>
      <c r="I6" s="16">
        <v>7.1334</v>
      </c>
      <c r="J6" s="17">
        <v>17.833400000000001</v>
      </c>
      <c r="K6" s="17">
        <v>35.666800000000002</v>
      </c>
      <c r="L6" s="17">
        <v>71.333600000000004</v>
      </c>
      <c r="M6" s="17">
        <v>178.33410000000001</v>
      </c>
      <c r="N6" s="19"/>
      <c r="O6" s="2" t="s">
        <v>17</v>
      </c>
      <c r="P6" s="16">
        <v>13.2667</v>
      </c>
      <c r="Q6" s="17">
        <v>33.166800000000002</v>
      </c>
      <c r="R6" s="17">
        <v>66.333600000000004</v>
      </c>
      <c r="S6" s="17">
        <v>132.66730000000001</v>
      </c>
      <c r="T6" s="17">
        <v>331.66820000000001</v>
      </c>
      <c r="V6" s="2" t="s">
        <v>17</v>
      </c>
      <c r="W6" s="16">
        <v>4.0667</v>
      </c>
      <c r="X6" s="17">
        <v>10.166700000000001</v>
      </c>
      <c r="Y6" s="17">
        <v>20.333400000000001</v>
      </c>
      <c r="Z6" s="17">
        <v>40.666800000000002</v>
      </c>
      <c r="AA6" s="17">
        <v>101.6671</v>
      </c>
      <c r="AC6" s="2" t="s">
        <v>17</v>
      </c>
      <c r="AD6" s="16">
        <v>7.1334</v>
      </c>
      <c r="AE6" s="17">
        <v>17.833400000000001</v>
      </c>
      <c r="AF6" s="17">
        <v>35.666800000000002</v>
      </c>
      <c r="AG6" s="17">
        <v>71.333600000000004</v>
      </c>
      <c r="AH6" s="17">
        <v>178.33410000000001</v>
      </c>
      <c r="AJ6" s="2" t="s">
        <v>17</v>
      </c>
      <c r="AK6" s="16">
        <v>13.2667</v>
      </c>
      <c r="AL6" s="17">
        <v>33.166800000000002</v>
      </c>
      <c r="AM6" s="17">
        <v>66.333600000000004</v>
      </c>
      <c r="AN6" s="17">
        <v>132.66730000000001</v>
      </c>
      <c r="AO6" s="17">
        <v>331.66820000000001</v>
      </c>
    </row>
    <row r="7" spans="1:41" x14ac:dyDescent="0.25">
      <c r="A7" s="3" t="s">
        <v>18</v>
      </c>
      <c r="B7" s="18">
        <v>1.0306999999999999</v>
      </c>
      <c r="C7" s="19">
        <v>2.5230000000000001</v>
      </c>
      <c r="D7" s="19">
        <v>5.0460000000000003</v>
      </c>
      <c r="E7" s="19">
        <v>10.092000000000001</v>
      </c>
      <c r="F7" s="19">
        <v>25.23</v>
      </c>
      <c r="H7" s="3" t="s">
        <v>18</v>
      </c>
      <c r="I7" s="18">
        <v>1.0184</v>
      </c>
      <c r="J7" s="19">
        <v>2.5459999999999998</v>
      </c>
      <c r="K7" s="19">
        <v>5.0919999999999996</v>
      </c>
      <c r="L7" s="19">
        <v>10.183999999999999</v>
      </c>
      <c r="M7" s="19">
        <v>25.46</v>
      </c>
      <c r="N7" s="19"/>
      <c r="O7" s="3" t="s">
        <v>18</v>
      </c>
      <c r="P7" s="18">
        <v>1.0367999999999999</v>
      </c>
      <c r="Q7" s="19">
        <v>2.5920000000000001</v>
      </c>
      <c r="R7" s="19">
        <v>5.1840000000000002</v>
      </c>
      <c r="S7" s="19">
        <v>10.368</v>
      </c>
      <c r="T7" s="19">
        <v>25.92</v>
      </c>
      <c r="V7" s="3" t="s">
        <v>18</v>
      </c>
      <c r="W7" s="18">
        <v>1.0031000000000001</v>
      </c>
      <c r="X7" s="19">
        <v>2.5076999999999998</v>
      </c>
      <c r="Y7" s="19">
        <v>5.0152999999999999</v>
      </c>
      <c r="Z7" s="19">
        <v>10.0307</v>
      </c>
      <c r="AA7" s="19">
        <v>25.076699999999999</v>
      </c>
      <c r="AC7" s="3" t="s">
        <v>18</v>
      </c>
      <c r="AD7" s="18">
        <v>1.0061</v>
      </c>
      <c r="AE7" s="19">
        <v>2.5459999999999998</v>
      </c>
      <c r="AF7" s="19">
        <v>5.0919999999999996</v>
      </c>
      <c r="AG7" s="19">
        <v>10.183999999999999</v>
      </c>
      <c r="AH7" s="19">
        <v>25.46</v>
      </c>
      <c r="AJ7" s="3" t="s">
        <v>18</v>
      </c>
      <c r="AK7" s="18">
        <v>1.0123</v>
      </c>
      <c r="AL7" s="19">
        <v>2.5306999999999999</v>
      </c>
      <c r="AM7" s="19">
        <v>5.0613000000000001</v>
      </c>
      <c r="AN7" s="19">
        <v>10.1227</v>
      </c>
      <c r="AO7" s="19">
        <v>25.306699999999999</v>
      </c>
    </row>
    <row r="8" spans="1:41" x14ac:dyDescent="0.25">
      <c r="A8" s="2" t="s">
        <v>19</v>
      </c>
      <c r="B8" s="16">
        <f>B3-B6-B7</f>
        <v>3.3499999999999641E-2</v>
      </c>
      <c r="C8" s="17">
        <f t="shared" ref="C8:F8" si="0">C3-C6-C7</f>
        <v>0.18049999999999988</v>
      </c>
      <c r="D8" s="17">
        <f t="shared" si="0"/>
        <v>0.36109999999999953</v>
      </c>
      <c r="E8" s="17">
        <f t="shared" si="0"/>
        <v>0.9367999999999963</v>
      </c>
      <c r="F8" s="17">
        <f t="shared" si="0"/>
        <v>1.8052000000000028</v>
      </c>
      <c r="H8" s="2" t="s">
        <v>19</v>
      </c>
      <c r="I8" s="16">
        <f>I3-I6-I7</f>
        <v>0.14440000000000075</v>
      </c>
      <c r="J8" s="17">
        <f t="shared" ref="J8:M8" si="1">J3-J6-J7</f>
        <v>0.36109999999999998</v>
      </c>
      <c r="K8" s="17">
        <f t="shared" si="1"/>
        <v>0.72209999999999663</v>
      </c>
      <c r="L8" s="17">
        <f t="shared" si="1"/>
        <v>1.4441999999999933</v>
      </c>
      <c r="M8" s="17">
        <f t="shared" si="1"/>
        <v>3.6104999999999805</v>
      </c>
      <c r="N8" s="19"/>
      <c r="O8" s="2" t="s">
        <v>19</v>
      </c>
      <c r="P8" s="16">
        <f>P3-P6-P7</f>
        <v>0.28889999999999949</v>
      </c>
      <c r="Q8" s="17">
        <f t="shared" ref="Q8:T8" si="2">Q3-Q6-Q7</f>
        <v>0.72209999999999619</v>
      </c>
      <c r="R8" s="17">
        <f t="shared" si="2"/>
        <v>1.4441999999999924</v>
      </c>
      <c r="S8" s="17">
        <f t="shared" si="2"/>
        <v>2.8883999999999848</v>
      </c>
      <c r="T8" s="17">
        <f t="shared" si="2"/>
        <v>7.220999999999961</v>
      </c>
      <c r="V8" s="2" t="s">
        <v>19</v>
      </c>
      <c r="W8" s="16">
        <f>W3-W6-W7</f>
        <v>5.4999999999999494E-2</v>
      </c>
      <c r="X8" s="17">
        <f t="shared" ref="X8" si="3">X3-X6-X7</f>
        <v>0.13749999999999929</v>
      </c>
      <c r="Y8" s="17">
        <f t="shared" ref="Y8" si="4">Y3-Y6-Y7</f>
        <v>0.27509999999999835</v>
      </c>
      <c r="Z8" s="17">
        <f t="shared" ref="Z8" si="5">Z3-Z6-Z7</f>
        <v>0.55020000000000024</v>
      </c>
      <c r="AA8" s="17">
        <f t="shared" ref="AA8" si="6">AA3-AA6-AA7</f>
        <v>1.3754000000000026</v>
      </c>
      <c r="AC8" s="2" t="s">
        <v>19</v>
      </c>
      <c r="AD8" s="16">
        <f>AD3-AD6-AD7</f>
        <v>0.12229999999999919</v>
      </c>
      <c r="AE8" s="17">
        <f t="shared" ref="AE8" si="7">AE3-AE6-AE7</f>
        <v>0.2750999999999979</v>
      </c>
      <c r="AF8" s="17">
        <f t="shared" ref="AF8" si="8">AF3-AF6-AF7</f>
        <v>0.5501999999999958</v>
      </c>
      <c r="AG8" s="17">
        <f t="shared" ref="AG8" si="9">AG3-AG6-AG7</f>
        <v>0.9776999999999969</v>
      </c>
      <c r="AH8" s="17">
        <f t="shared" ref="AH8" si="10">AH3-AH6-AH7</f>
        <v>2.7508999999999801</v>
      </c>
      <c r="AJ8" s="2" t="s">
        <v>19</v>
      </c>
      <c r="AK8" s="16">
        <f>AK3-AK6-AK7</f>
        <v>0.22010000000000018</v>
      </c>
      <c r="AL8" s="17">
        <f t="shared" ref="AL8:AO8" si="11">AL3-AL6-AL7</f>
        <v>0.5501999999999998</v>
      </c>
      <c r="AM8" s="17">
        <f t="shared" si="11"/>
        <v>1.100399999999996</v>
      </c>
      <c r="AN8" s="17">
        <f t="shared" si="11"/>
        <v>2.200599999999989</v>
      </c>
      <c r="AO8" s="17">
        <f t="shared" si="11"/>
        <v>5.5017000000000067</v>
      </c>
    </row>
    <row r="9" spans="1:41" x14ac:dyDescent="0.25">
      <c r="A9" s="3" t="s">
        <v>20</v>
      </c>
      <c r="B9" s="18">
        <f>B4-B6</f>
        <v>4.6000000000000005</v>
      </c>
      <c r="C9" s="19">
        <f t="shared" ref="C9:F9" si="12">C4-C6</f>
        <v>6.9999999999999982</v>
      </c>
      <c r="D9" s="19">
        <f t="shared" si="12"/>
        <v>11</v>
      </c>
      <c r="E9" s="19">
        <f t="shared" si="12"/>
        <v>19</v>
      </c>
      <c r="F9" s="19">
        <f t="shared" si="12"/>
        <v>42.999899999999997</v>
      </c>
      <c r="H9" s="3" t="s">
        <v>20</v>
      </c>
      <c r="I9" s="18">
        <f>I4-I6</f>
        <v>4.5999999999999996</v>
      </c>
      <c r="J9" s="19">
        <f t="shared" ref="J9:M9" si="13">J4-J6</f>
        <v>7</v>
      </c>
      <c r="K9" s="19">
        <f t="shared" si="13"/>
        <v>11</v>
      </c>
      <c r="L9" s="19">
        <f t="shared" si="13"/>
        <v>19</v>
      </c>
      <c r="M9" s="19">
        <f t="shared" si="13"/>
        <v>43</v>
      </c>
      <c r="N9" s="19"/>
      <c r="O9" s="3" t="s">
        <v>20</v>
      </c>
      <c r="P9" s="18">
        <f>P4-P6</f>
        <v>4.6000000000000014</v>
      </c>
      <c r="Q9" s="19">
        <f t="shared" ref="Q9:T9" si="14">Q4-Q6</f>
        <v>7</v>
      </c>
      <c r="R9" s="19">
        <f t="shared" si="14"/>
        <v>11</v>
      </c>
      <c r="S9" s="19">
        <f t="shared" si="14"/>
        <v>19</v>
      </c>
      <c r="T9" s="19">
        <f t="shared" si="14"/>
        <v>43</v>
      </c>
      <c r="V9" s="3" t="s">
        <v>20</v>
      </c>
      <c r="W9" s="18">
        <f>W4-W6</f>
        <v>4.6000000000000005</v>
      </c>
      <c r="X9" s="19">
        <f t="shared" ref="X9:AA9" si="15">X4-X6</f>
        <v>8.35</v>
      </c>
      <c r="Y9" s="19">
        <f t="shared" si="15"/>
        <v>14.599999999999998</v>
      </c>
      <c r="Z9" s="19">
        <f t="shared" si="15"/>
        <v>27.1</v>
      </c>
      <c r="AA9" s="19">
        <f t="shared" si="15"/>
        <v>64.599899999999991</v>
      </c>
      <c r="AC9" s="3" t="s">
        <v>20</v>
      </c>
      <c r="AD9" s="18">
        <f>AD4-AD6</f>
        <v>4.5999999999999996</v>
      </c>
      <c r="AE9" s="19">
        <f t="shared" ref="AE9:AH9" si="16">AE4-AE6</f>
        <v>8.3499999999999979</v>
      </c>
      <c r="AF9" s="19">
        <f t="shared" si="16"/>
        <v>14.600000000000001</v>
      </c>
      <c r="AG9" s="19">
        <f t="shared" si="16"/>
        <v>27.099999999999994</v>
      </c>
      <c r="AH9" s="19">
        <f t="shared" si="16"/>
        <v>64.599999999999994</v>
      </c>
      <c r="AJ9" s="3" t="s">
        <v>20</v>
      </c>
      <c r="AK9" s="18">
        <f>AK4-AK6</f>
        <v>4.6000000000000014</v>
      </c>
      <c r="AL9" s="19">
        <f t="shared" ref="AL9:AO9" si="17">AL4-AL6</f>
        <v>8.3500000000000014</v>
      </c>
      <c r="AM9" s="19">
        <f t="shared" si="17"/>
        <v>14.599999999999994</v>
      </c>
      <c r="AN9" s="19">
        <f t="shared" si="17"/>
        <v>27.099999999999994</v>
      </c>
      <c r="AO9" s="19">
        <f t="shared" si="17"/>
        <v>64.599999999999966</v>
      </c>
    </row>
    <row r="10" spans="1:41" x14ac:dyDescent="0.25">
      <c r="A10" s="4" t="s">
        <v>21</v>
      </c>
      <c r="B10" s="20">
        <f>B2-B7</f>
        <v>3.2782000000000004</v>
      </c>
      <c r="C10" s="21">
        <f t="shared" ref="C10:F10" si="18">C2-C7</f>
        <v>4.9573999999999998</v>
      </c>
      <c r="D10" s="21">
        <f t="shared" si="18"/>
        <v>7.7201999999999993</v>
      </c>
      <c r="E10" s="21">
        <f t="shared" si="18"/>
        <v>13.245900000000001</v>
      </c>
      <c r="F10" s="21">
        <f t="shared" si="18"/>
        <v>29.822999999999997</v>
      </c>
      <c r="H10" s="4" t="s">
        <v>21</v>
      </c>
      <c r="I10" s="20">
        <f>I2-I7</f>
        <v>3.2997000000000005</v>
      </c>
      <c r="J10" s="21">
        <f t="shared" ref="J10:M10" si="19">J2-J7</f>
        <v>4.9573999999999998</v>
      </c>
      <c r="K10" s="21">
        <f t="shared" si="19"/>
        <v>7.7202000000000011</v>
      </c>
      <c r="L10" s="21">
        <f t="shared" si="19"/>
        <v>13.245900000000001</v>
      </c>
      <c r="M10" s="21">
        <f t="shared" si="19"/>
        <v>29.823</v>
      </c>
      <c r="N10" s="19"/>
      <c r="O10" s="4" t="s">
        <v>21</v>
      </c>
      <c r="P10" s="20">
        <f>P2-P7</f>
        <v>3.2997000000000001</v>
      </c>
      <c r="Q10" s="21">
        <f t="shared" ref="Q10:T10" si="20">Q2-Q7</f>
        <v>4.9573999999999998</v>
      </c>
      <c r="R10" s="21">
        <f t="shared" si="20"/>
        <v>7.7201999999999993</v>
      </c>
      <c r="S10" s="21">
        <f t="shared" si="20"/>
        <v>13.245900000000001</v>
      </c>
      <c r="T10" s="21">
        <f t="shared" si="20"/>
        <v>29.823</v>
      </c>
      <c r="V10" s="3" t="s">
        <v>21</v>
      </c>
      <c r="W10" s="18">
        <f>W2-W7</f>
        <v>3.8923000000000005</v>
      </c>
      <c r="X10" s="19">
        <f t="shared" ref="X10:AA10" si="21">X2-X7</f>
        <v>6.9908999999999999</v>
      </c>
      <c r="Y10" s="19">
        <f t="shared" si="21"/>
        <v>12.1555</v>
      </c>
      <c r="Z10" s="19">
        <f t="shared" si="21"/>
        <v>22.484399999999997</v>
      </c>
      <c r="AA10" s="19">
        <f t="shared" si="21"/>
        <v>53.471400000000003</v>
      </c>
      <c r="AC10" s="4" t="s">
        <v>21</v>
      </c>
      <c r="AD10" s="20">
        <f>AD2-AD7</f>
        <v>3.1814</v>
      </c>
      <c r="AE10" s="21">
        <f t="shared" ref="AE10:AH10" si="22">AE2-AE7</f>
        <v>5.6185000000000009</v>
      </c>
      <c r="AF10" s="21">
        <f t="shared" si="22"/>
        <v>9.700800000000001</v>
      </c>
      <c r="AG10" s="21">
        <f t="shared" si="22"/>
        <v>17.865400000000001</v>
      </c>
      <c r="AH10" s="21">
        <f t="shared" si="22"/>
        <v>42.359199999999994</v>
      </c>
      <c r="AJ10" s="4" t="s">
        <v>21</v>
      </c>
      <c r="AK10" s="20">
        <f>AK2-AK7</f>
        <v>3.8923000000000005</v>
      </c>
      <c r="AL10" s="21">
        <f t="shared" ref="AL10:AO10" si="23">AL2-AL7</f>
        <v>6.9908999999999999</v>
      </c>
      <c r="AM10" s="21">
        <f t="shared" si="23"/>
        <v>12.1555</v>
      </c>
      <c r="AN10" s="21">
        <f t="shared" si="23"/>
        <v>22.484400000000001</v>
      </c>
      <c r="AO10" s="21">
        <f t="shared" si="23"/>
        <v>53.471399999999996</v>
      </c>
    </row>
    <row r="11" spans="1:41" x14ac:dyDescent="0.25">
      <c r="A11" s="14" t="s">
        <v>9</v>
      </c>
      <c r="B11" s="23">
        <f>2/3*2.3*B1*1</f>
        <v>3.0666666666666664</v>
      </c>
      <c r="C11" s="23">
        <f t="shared" ref="C11:F11" si="24">2/3*2.3*C1</f>
        <v>7.6666666666666661</v>
      </c>
      <c r="D11" s="23">
        <f t="shared" si="24"/>
        <v>15.333333333333332</v>
      </c>
      <c r="E11" s="23">
        <f t="shared" si="24"/>
        <v>30.666666666666664</v>
      </c>
      <c r="F11" s="23">
        <f t="shared" si="24"/>
        <v>76.666666666666657</v>
      </c>
      <c r="H11" s="15" t="s">
        <v>9</v>
      </c>
      <c r="I11" s="22">
        <f>2/3*2.3*I1*2</f>
        <v>6.1333333333333329</v>
      </c>
      <c r="J11" s="23">
        <f t="shared" ref="J11:M11" si="25">2/3*2.3*J1*2</f>
        <v>15.333333333333332</v>
      </c>
      <c r="K11" s="23">
        <f t="shared" si="25"/>
        <v>30.666666666666664</v>
      </c>
      <c r="L11" s="23">
        <f t="shared" si="25"/>
        <v>61.333333333333329</v>
      </c>
      <c r="M11" s="23">
        <f t="shared" si="25"/>
        <v>153.33333333333331</v>
      </c>
      <c r="N11" s="19"/>
      <c r="O11" s="15" t="s">
        <v>9</v>
      </c>
      <c r="P11" s="22">
        <f>2/3*2.3*P1*4</f>
        <v>12.266666666666666</v>
      </c>
      <c r="Q11" s="22">
        <f t="shared" ref="Q11:T11" si="26">2/3*2.3*Q1*4</f>
        <v>30.666666666666664</v>
      </c>
      <c r="R11" s="22">
        <f t="shared" si="26"/>
        <v>61.333333333333329</v>
      </c>
      <c r="S11" s="22">
        <f t="shared" si="26"/>
        <v>122.66666666666666</v>
      </c>
      <c r="T11" s="22">
        <f t="shared" si="26"/>
        <v>306.66666666666663</v>
      </c>
      <c r="V11" s="14" t="s">
        <v>9</v>
      </c>
      <c r="W11" s="23">
        <f>2/3*2.3*W1*1</f>
        <v>3.0666666666666664</v>
      </c>
      <c r="X11" s="23">
        <f t="shared" ref="X11:AA11" si="27">2/3*2.3*X1*1</f>
        <v>7.6666666666666661</v>
      </c>
      <c r="Y11" s="23">
        <f t="shared" si="27"/>
        <v>15.333333333333332</v>
      </c>
      <c r="Z11" s="23">
        <f t="shared" si="27"/>
        <v>30.666666666666664</v>
      </c>
      <c r="AA11" s="23">
        <f t="shared" si="27"/>
        <v>76.666666666666657</v>
      </c>
      <c r="AC11" s="15" t="s">
        <v>9</v>
      </c>
      <c r="AD11" s="22">
        <f>2/3*2.3*AD1*2</f>
        <v>6.1333333333333329</v>
      </c>
      <c r="AE11" s="23">
        <f t="shared" ref="AE11:AH11" si="28">2/3*2.3*AE1*2</f>
        <v>15.333333333333332</v>
      </c>
      <c r="AF11" s="23">
        <f t="shared" si="28"/>
        <v>30.666666666666664</v>
      </c>
      <c r="AG11" s="23">
        <f t="shared" si="28"/>
        <v>61.333333333333329</v>
      </c>
      <c r="AH11" s="23">
        <f t="shared" si="28"/>
        <v>153.33333333333331</v>
      </c>
      <c r="AJ11" s="15" t="s">
        <v>9</v>
      </c>
      <c r="AK11" s="22">
        <f>2/3*2.3*AK1*4</f>
        <v>12.266666666666666</v>
      </c>
      <c r="AL11" s="22">
        <f t="shared" ref="AL11:AO11" si="29">2/3*2.3*AL1*4</f>
        <v>30.666666666666664</v>
      </c>
      <c r="AM11" s="22">
        <f t="shared" si="29"/>
        <v>61.333333333333329</v>
      </c>
      <c r="AN11" s="22">
        <f t="shared" si="29"/>
        <v>122.66666666666666</v>
      </c>
      <c r="AO11" s="22">
        <f t="shared" si="29"/>
        <v>306.66666666666663</v>
      </c>
    </row>
    <row r="34" spans="1:38" x14ac:dyDescent="0.25">
      <c r="A34" s="5"/>
      <c r="B34" s="5" t="s">
        <v>10</v>
      </c>
      <c r="C34" s="7" t="s">
        <v>11</v>
      </c>
      <c r="H34" s="5"/>
      <c r="I34" s="5" t="s">
        <v>10</v>
      </c>
      <c r="J34" s="7" t="s">
        <v>11</v>
      </c>
      <c r="O34" s="5"/>
      <c r="P34" s="5" t="s">
        <v>10</v>
      </c>
      <c r="Q34" s="7" t="s">
        <v>11</v>
      </c>
      <c r="V34" s="5"/>
      <c r="W34" s="5" t="s">
        <v>10</v>
      </c>
      <c r="X34" s="7" t="s">
        <v>11</v>
      </c>
      <c r="AC34" s="5"/>
      <c r="AD34" s="5" t="s">
        <v>10</v>
      </c>
      <c r="AE34" s="7" t="s">
        <v>11</v>
      </c>
      <c r="AJ34" s="5"/>
      <c r="AK34" s="5" t="s">
        <v>10</v>
      </c>
      <c r="AL34" s="7" t="s">
        <v>11</v>
      </c>
    </row>
    <row r="35" spans="1:38" x14ac:dyDescent="0.25">
      <c r="A35" s="2" t="s">
        <v>4</v>
      </c>
      <c r="B35" s="8">
        <v>2.0329999999999999</v>
      </c>
      <c r="C35" s="9">
        <v>0</v>
      </c>
      <c r="H35" s="2" t="s">
        <v>4</v>
      </c>
      <c r="I35" s="8">
        <v>3.5670000000000002</v>
      </c>
      <c r="J35" s="9">
        <v>0</v>
      </c>
      <c r="O35" s="2" t="s">
        <v>4</v>
      </c>
      <c r="P35" s="8">
        <v>6.633</v>
      </c>
      <c r="Q35" s="9">
        <v>0</v>
      </c>
      <c r="V35" s="2" t="s">
        <v>4</v>
      </c>
      <c r="W35" s="8">
        <v>2.0329999999999999</v>
      </c>
      <c r="X35" s="9">
        <v>0</v>
      </c>
      <c r="AC35" s="2" t="s">
        <v>4</v>
      </c>
      <c r="AD35" s="8">
        <v>3.5670000000000002</v>
      </c>
      <c r="AE35" s="9">
        <v>0</v>
      </c>
      <c r="AJ35" s="2" t="s">
        <v>4</v>
      </c>
      <c r="AK35" s="8">
        <v>6.633</v>
      </c>
      <c r="AL35" s="9">
        <v>0</v>
      </c>
    </row>
    <row r="36" spans="1:38" x14ac:dyDescent="0.25">
      <c r="A36" s="3" t="s">
        <v>5</v>
      </c>
      <c r="B36" s="10">
        <v>0.505</v>
      </c>
      <c r="C36" s="11">
        <v>0</v>
      </c>
      <c r="H36" s="3" t="s">
        <v>5</v>
      </c>
      <c r="I36" s="10">
        <v>0.50900000000000001</v>
      </c>
      <c r="J36" s="11">
        <v>0</v>
      </c>
      <c r="O36" s="3" t="s">
        <v>5</v>
      </c>
      <c r="P36" s="10">
        <v>0.50600000000000001</v>
      </c>
      <c r="Q36" s="11">
        <v>0</v>
      </c>
      <c r="V36" s="3" t="s">
        <v>5</v>
      </c>
      <c r="W36" s="10">
        <v>0.502</v>
      </c>
      <c r="X36" s="11">
        <v>0</v>
      </c>
      <c r="AC36" s="3" t="s">
        <v>5</v>
      </c>
      <c r="AD36" s="10">
        <v>0.50900000000000001</v>
      </c>
      <c r="AE36" s="11">
        <v>0</v>
      </c>
      <c r="AJ36" s="3" t="s">
        <v>5</v>
      </c>
      <c r="AK36" s="10">
        <v>0.50600000000000001</v>
      </c>
      <c r="AL36" s="11">
        <v>0</v>
      </c>
    </row>
    <row r="37" spans="1:38" x14ac:dyDescent="0.25">
      <c r="A37" s="3" t="s">
        <v>6</v>
      </c>
      <c r="B37" s="10">
        <v>3.5999999999999997E-2</v>
      </c>
      <c r="C37" s="11">
        <v>0</v>
      </c>
      <c r="H37" s="3" t="s">
        <v>6</v>
      </c>
      <c r="I37" s="10">
        <v>7.1999999999999995E-2</v>
      </c>
      <c r="J37" s="11">
        <v>0</v>
      </c>
      <c r="O37" s="3" t="s">
        <v>6</v>
      </c>
      <c r="P37" s="10">
        <v>0.11</v>
      </c>
      <c r="Q37" s="11">
        <v>0</v>
      </c>
      <c r="V37" s="3" t="s">
        <v>6</v>
      </c>
      <c r="W37" s="10">
        <v>2.8000000000000001E-2</v>
      </c>
      <c r="X37" s="11">
        <v>0</v>
      </c>
      <c r="AC37" s="3" t="s">
        <v>6</v>
      </c>
      <c r="AD37" s="10">
        <v>5.5E-2</v>
      </c>
      <c r="AE37" s="11">
        <v>0</v>
      </c>
      <c r="AJ37" s="3" t="s">
        <v>6</v>
      </c>
      <c r="AK37" s="10">
        <v>0.11</v>
      </c>
      <c r="AL37" s="11">
        <v>0</v>
      </c>
    </row>
    <row r="38" spans="1:38" x14ac:dyDescent="0.25">
      <c r="A38" s="3" t="s">
        <v>7</v>
      </c>
      <c r="B38" s="10">
        <v>0.8</v>
      </c>
      <c r="C38" s="11">
        <v>3</v>
      </c>
      <c r="H38" s="3" t="s">
        <v>7</v>
      </c>
      <c r="I38" s="10">
        <v>0.8</v>
      </c>
      <c r="J38" s="11">
        <v>3</v>
      </c>
      <c r="O38" s="3" t="s">
        <v>7</v>
      </c>
      <c r="P38" s="10">
        <v>0.8</v>
      </c>
      <c r="Q38" s="11">
        <v>3</v>
      </c>
      <c r="V38" s="3" t="s">
        <v>7</v>
      </c>
      <c r="W38" s="10">
        <v>1.25</v>
      </c>
      <c r="X38" s="11">
        <v>2.1</v>
      </c>
      <c r="AC38" s="3" t="s">
        <v>7</v>
      </c>
      <c r="AD38" s="10">
        <v>1.25</v>
      </c>
      <c r="AE38" s="11">
        <v>2.1</v>
      </c>
      <c r="AJ38" s="3" t="s">
        <v>7</v>
      </c>
      <c r="AK38" s="10">
        <v>1.25</v>
      </c>
      <c r="AL38" s="11">
        <v>2.1</v>
      </c>
    </row>
    <row r="39" spans="1:38" x14ac:dyDescent="0.25">
      <c r="A39" s="4" t="s">
        <v>8</v>
      </c>
      <c r="B39" s="12">
        <v>0.55300000000000005</v>
      </c>
      <c r="C39" s="13">
        <v>2.1880000000000002</v>
      </c>
      <c r="H39" s="4" t="s">
        <v>8</v>
      </c>
      <c r="I39" s="12">
        <v>0.55300000000000005</v>
      </c>
      <c r="J39" s="13">
        <v>2.1949999999999998</v>
      </c>
      <c r="O39" s="4" t="s">
        <v>8</v>
      </c>
      <c r="P39" s="12">
        <v>0.67800000000000005</v>
      </c>
      <c r="Q39" s="13">
        <v>2.609</v>
      </c>
      <c r="V39" s="4" t="s">
        <v>8</v>
      </c>
      <c r="W39" s="12">
        <v>1.0329999999999999</v>
      </c>
      <c r="X39" s="13">
        <v>1.8260000000000001</v>
      </c>
      <c r="AC39" s="4" t="s">
        <v>8</v>
      </c>
      <c r="AD39" s="12">
        <v>0.81599999999999995</v>
      </c>
      <c r="AE39" s="13">
        <v>1.5409999999999999</v>
      </c>
      <c r="AJ39" s="4" t="s">
        <v>8</v>
      </c>
      <c r="AK39" s="12">
        <v>1.0329999999999999</v>
      </c>
      <c r="AL39" s="13">
        <v>1.8260000000000001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CC1-49B4-431F-B037-4E03EAE490A4}">
  <dimension ref="A1:H15"/>
  <sheetViews>
    <sheetView workbookViewId="0">
      <selection activeCell="H23" sqref="H23"/>
    </sheetView>
  </sheetViews>
  <sheetFormatPr defaultRowHeight="15" x14ac:dyDescent="0.25"/>
  <cols>
    <col min="1" max="8" width="8" customWidth="1"/>
  </cols>
  <sheetData>
    <row r="1" spans="1:8" x14ac:dyDescent="0.25">
      <c r="A1" t="s">
        <v>24</v>
      </c>
      <c r="B1" t="s">
        <v>25</v>
      </c>
    </row>
    <row r="2" spans="1:8" x14ac:dyDescent="0.25">
      <c r="A2" t="s">
        <v>26</v>
      </c>
      <c r="B2">
        <v>2</v>
      </c>
      <c r="C2">
        <v>1</v>
      </c>
      <c r="D2">
        <v>0</v>
      </c>
      <c r="E2">
        <v>0</v>
      </c>
      <c r="F2" t="s">
        <v>27</v>
      </c>
      <c r="G2" t="s">
        <v>37</v>
      </c>
      <c r="H2" t="s">
        <v>28</v>
      </c>
    </row>
    <row r="4" spans="1:8" x14ac:dyDescent="0.25">
      <c r="A4" t="s">
        <v>29</v>
      </c>
      <c r="B4">
        <v>1</v>
      </c>
      <c r="C4">
        <v>0</v>
      </c>
      <c r="D4" t="s">
        <v>30</v>
      </c>
    </row>
    <row r="5" spans="1:8" x14ac:dyDescent="0.25">
      <c r="A5" t="s">
        <v>31</v>
      </c>
      <c r="B5">
        <v>2</v>
      </c>
      <c r="C5">
        <v>0</v>
      </c>
      <c r="D5" t="s">
        <v>32</v>
      </c>
    </row>
    <row r="7" spans="1:8" x14ac:dyDescent="0.25">
      <c r="A7" t="s">
        <v>22</v>
      </c>
    </row>
    <row r="8" spans="1:8" x14ac:dyDescent="0.25">
      <c r="A8" t="s">
        <v>23</v>
      </c>
    </row>
    <row r="10" spans="1:8" x14ac:dyDescent="0.25">
      <c r="A10" t="s">
        <v>33</v>
      </c>
      <c r="B10">
        <v>11.178699999999999</v>
      </c>
    </row>
    <row r="11" spans="1:8" x14ac:dyDescent="0.25">
      <c r="A11" t="s">
        <v>34</v>
      </c>
      <c r="B11">
        <v>73.047300000000007</v>
      </c>
    </row>
    <row r="12" spans="1:8" x14ac:dyDescent="0.25">
      <c r="A12" t="s">
        <v>35</v>
      </c>
      <c r="B12">
        <v>77.333600000000004</v>
      </c>
    </row>
    <row r="13" spans="1:8" x14ac:dyDescent="0.25">
      <c r="A13" t="s">
        <v>36</v>
      </c>
      <c r="B13">
        <v>17.665700000000001</v>
      </c>
    </row>
    <row r="14" spans="1:8" x14ac:dyDescent="0.25">
      <c r="A14" t="s">
        <v>4</v>
      </c>
      <c r="B14">
        <v>66.333600000000004</v>
      </c>
    </row>
    <row r="15" spans="1:8" x14ac:dyDescent="0.25">
      <c r="A15" t="s">
        <v>5</v>
      </c>
      <c r="B15">
        <v>5.6132999999999997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nmos_1u</vt:lpstr>
      <vt:lpstr>voltage 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2019-11-30T17:28:11Z</dcterms:created>
  <dcterms:modified xsi:type="dcterms:W3CDTF">2019-12-02T08:07:44Z</dcterms:modified>
</cp:coreProperties>
</file>