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  <sheet state="visible" name="Graph Visualization" sheetId="4" r:id="rId7"/>
  </sheets>
  <definedNames/>
  <calcPr/>
</workbook>
</file>

<file path=xl/sharedStrings.xml><?xml version="1.0" encoding="utf-8"?>
<sst xmlns="http://schemas.openxmlformats.org/spreadsheetml/2006/main" count="34" uniqueCount="24">
  <si>
    <t>Date</t>
  </si>
  <si>
    <t>Open</t>
  </si>
  <si>
    <t>High</t>
  </si>
  <si>
    <t>Low</t>
  </si>
  <si>
    <t>Close</t>
  </si>
  <si>
    <t>Adj Close</t>
  </si>
  <si>
    <t>Volume</t>
  </si>
  <si>
    <t>Monthly Return</t>
  </si>
  <si>
    <t xml:space="preserve">Monthly Returns </t>
  </si>
  <si>
    <t>PERCENTAGE IN PORTFOLIO</t>
  </si>
  <si>
    <t xml:space="preserve">Stock Symbol </t>
  </si>
  <si>
    <t>Mean (Return)</t>
  </si>
  <si>
    <t>Variance (VAR)</t>
  </si>
  <si>
    <t>Standard Deviation (STDEV)</t>
  </si>
  <si>
    <t>Sharpe Ratio</t>
  </si>
  <si>
    <t>VOO</t>
  </si>
  <si>
    <t>BLV</t>
  </si>
  <si>
    <t>Mean</t>
  </si>
  <si>
    <t>VAR</t>
  </si>
  <si>
    <t>STDEV</t>
  </si>
  <si>
    <t xml:space="preserve">CoVariance </t>
  </si>
  <si>
    <t>Correaltion</t>
  </si>
  <si>
    <t>LINE OF EFFICIENT FRONTIER GOES FROM Rf to HIGHEST SHARPE RATIO POINT(0.19 IN THIS CASE)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</si>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</sst>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.000%"/>
    <numFmt numFmtId="166" formatCode="0.00000"/>
    <numFmt numFmtId="167" formatCode="#,##0.00000"/>
  </numFmts>
  <fonts count="4">
    <font>
      <sz val="10.0"/>
      <color rgb="FF000000"/>
      <name val="Calibri"/>
      <scheme val="minor"/>
    </font>
    <font>
      <color theme="1"/>
      <name val="Arial"/>
    </font>
    <font>
      <color theme="1"/>
      <name val="Calibri"/>
      <scheme val="minor"/>
    </font>
    <font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0" xfId="0" applyFont="1"/>
    <xf borderId="0" fillId="2" fontId="3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60000"/>
              </a:solidFill>
              <a:ln cmpd="sng">
                <a:solidFill>
                  <a:srgbClr val="660000"/>
                </a:solidFill>
              </a:ln>
            </c:spPr>
          </c:marker>
          <c:xVal>
            <c:numRef>
              <c:f>Model!$K$3:$K$13</c:f>
            </c:numRef>
          </c:xVal>
          <c:yVal>
            <c:numRef>
              <c:f>Model!$I$3:$I$13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03388"/>
        <c:axId val="1637504333"/>
      </c:scatterChart>
      <c:valAx>
        <c:axId val="1306803388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504333"/>
      </c:valAx>
      <c:valAx>
        <c:axId val="163750433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803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9</xdr:row>
      <xdr:rowOff>47625</xdr:rowOff>
    </xdr:from>
    <xdr:ext cx="7629525" cy="3914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180975</xdr:colOff>
      <xdr:row>15</xdr:row>
      <xdr:rowOff>38100</xdr:rowOff>
    </xdr:from>
    <xdr:ext cx="1981200" cy="1885950"/>
    <xdr:grpSp>
      <xdr:nvGrpSpPr>
        <xdr:cNvPr id="2" name="Shape 2" title="Drawing"/>
        <xdr:cNvGrpSpPr/>
      </xdr:nvGrpSpPr>
      <xdr:grpSpPr>
        <a:xfrm>
          <a:off x="2458650" y="1071900"/>
          <a:ext cx="1377000" cy="1317900"/>
          <a:chOff x="2458650" y="1071900"/>
          <a:chExt cx="1377000" cy="1317900"/>
        </a:xfrm>
      </xdr:grpSpPr>
      <xdr:cxnSp>
        <xdr:nvCxnSpPr>
          <xdr:cNvPr id="3" name="Shape 3"/>
          <xdr:cNvCxnSpPr/>
        </xdr:nvCxnSpPr>
        <xdr:spPr>
          <a:xfrm flipH="1" rot="10800000">
            <a:off x="2458650" y="1071900"/>
            <a:ext cx="1377000" cy="1317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5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5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5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5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5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5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5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5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5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5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5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5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5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5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5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5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5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5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5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5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5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5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5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5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5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5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5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5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5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5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5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5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5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5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5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5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5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5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5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5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5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5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5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5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5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5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5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5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5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5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5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5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5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5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5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5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5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5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5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5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5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5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5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5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5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5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5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5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5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5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5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5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5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5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5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5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5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5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5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5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5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5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5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5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5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5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5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5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5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5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5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5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5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5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5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5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5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5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5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5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5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5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5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5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5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5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5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8</v>
      </c>
    </row>
    <row r="2" ht="15.75" customHeight="1">
      <c r="A2" s="8">
        <v>40544.0</v>
      </c>
      <c r="B2" s="6">
        <v>78.5</v>
      </c>
      <c r="C2" s="6">
        <v>79.400002</v>
      </c>
      <c r="D2" s="6">
        <v>77.25</v>
      </c>
      <c r="E2" s="6">
        <v>78.019997</v>
      </c>
      <c r="F2" s="6">
        <v>52.395947</v>
      </c>
      <c r="G2" s="6">
        <v>474400.0</v>
      </c>
      <c r="H2" s="9"/>
    </row>
    <row r="3" ht="15.75" customHeight="1">
      <c r="A3" s="8">
        <v>40575.0</v>
      </c>
      <c r="B3" s="6">
        <v>77.339996</v>
      </c>
      <c r="C3" s="6">
        <v>78.910004</v>
      </c>
      <c r="D3" s="6">
        <v>76.0</v>
      </c>
      <c r="E3" s="6">
        <v>78.82</v>
      </c>
      <c r="F3" s="6">
        <v>52.933182</v>
      </c>
      <c r="G3" s="6">
        <v>602000.0</v>
      </c>
      <c r="H3" s="9">
        <f t="shared" ref="H3:H109" si="1">(F3-F2)/F2</f>
        <v>0.01025336941</v>
      </c>
    </row>
    <row r="4" ht="15.75" customHeight="1">
      <c r="A4" s="8">
        <v>40603.0</v>
      </c>
      <c r="B4" s="6">
        <v>78.169998</v>
      </c>
      <c r="C4" s="6">
        <v>80.0</v>
      </c>
      <c r="D4" s="6">
        <v>77.160004</v>
      </c>
      <c r="E4" s="6">
        <v>78.220001</v>
      </c>
      <c r="F4" s="6">
        <v>52.756104</v>
      </c>
      <c r="G4" s="6">
        <v>897600.0</v>
      </c>
      <c r="H4" s="9">
        <f t="shared" si="1"/>
        <v>-0.003345311831</v>
      </c>
    </row>
    <row r="5" ht="15.75" customHeight="1">
      <c r="A5" s="8">
        <v>40634.0</v>
      </c>
      <c r="B5" s="6">
        <v>77.879997</v>
      </c>
      <c r="C5" s="6">
        <v>80.059998</v>
      </c>
      <c r="D5" s="6">
        <v>77.0</v>
      </c>
      <c r="E5" s="6">
        <v>80.050003</v>
      </c>
      <c r="F5" s="6">
        <v>54.199394</v>
      </c>
      <c r="G5" s="6">
        <v>459000.0</v>
      </c>
      <c r="H5" s="9">
        <f t="shared" si="1"/>
        <v>0.02735778214</v>
      </c>
    </row>
    <row r="6" ht="15.75" customHeight="1">
      <c r="A6" s="8">
        <v>40664.0</v>
      </c>
      <c r="B6" s="6">
        <v>79.599998</v>
      </c>
      <c r="C6" s="6">
        <v>82.150002</v>
      </c>
      <c r="D6" s="6">
        <v>79.57</v>
      </c>
      <c r="E6" s="6">
        <v>82.089996</v>
      </c>
      <c r="F6" s="6">
        <v>55.821102</v>
      </c>
      <c r="G6" s="6">
        <v>644300.0</v>
      </c>
      <c r="H6" s="9">
        <f t="shared" si="1"/>
        <v>0.02992114635</v>
      </c>
    </row>
    <row r="7" ht="15.75" customHeight="1">
      <c r="A7" s="8">
        <v>40695.0</v>
      </c>
      <c r="B7" s="6">
        <v>82.190002</v>
      </c>
      <c r="C7" s="6">
        <v>82.699997</v>
      </c>
      <c r="D7" s="6">
        <v>79.309998</v>
      </c>
      <c r="E7" s="6">
        <v>79.959999</v>
      </c>
      <c r="F7" s="6">
        <v>54.596409</v>
      </c>
      <c r="G7" s="6">
        <v>1189700.0</v>
      </c>
      <c r="H7" s="9">
        <f t="shared" si="1"/>
        <v>-0.02193960628</v>
      </c>
    </row>
    <row r="8" ht="15.75" customHeight="1">
      <c r="A8" s="8">
        <v>40725.0</v>
      </c>
      <c r="B8" s="6">
        <v>80.019997</v>
      </c>
      <c r="C8" s="6">
        <v>83.120003</v>
      </c>
      <c r="D8" s="6">
        <v>79.449997</v>
      </c>
      <c r="E8" s="6">
        <v>83.080002</v>
      </c>
      <c r="F8" s="6">
        <v>56.94944</v>
      </c>
      <c r="G8" s="6">
        <v>841900.0</v>
      </c>
      <c r="H8" s="9">
        <f t="shared" si="1"/>
        <v>0.04309864043</v>
      </c>
    </row>
    <row r="9" ht="15.75" customHeight="1">
      <c r="A9" s="8">
        <v>40756.0</v>
      </c>
      <c r="B9" s="6">
        <v>82.849998</v>
      </c>
      <c r="C9" s="6">
        <v>89.660004</v>
      </c>
      <c r="D9" s="6">
        <v>82.760002</v>
      </c>
      <c r="E9" s="6">
        <v>86.949997</v>
      </c>
      <c r="F9" s="6">
        <v>59.845455</v>
      </c>
      <c r="G9" s="6">
        <v>1556900.0</v>
      </c>
      <c r="H9" s="9">
        <f t="shared" si="1"/>
        <v>0.05085238766</v>
      </c>
    </row>
    <row r="10" ht="15.75" customHeight="1">
      <c r="A10" s="8">
        <v>40787.0</v>
      </c>
      <c r="B10" s="6">
        <v>86.699997</v>
      </c>
      <c r="C10" s="6">
        <v>94.25</v>
      </c>
      <c r="D10" s="6">
        <v>86.0</v>
      </c>
      <c r="E10" s="6">
        <v>91.769997</v>
      </c>
      <c r="F10" s="6">
        <v>63.425579</v>
      </c>
      <c r="G10" s="6">
        <v>1400600.0</v>
      </c>
      <c r="H10" s="9">
        <f t="shared" si="1"/>
        <v>0.05982282197</v>
      </c>
    </row>
    <row r="11" ht="15.75" customHeight="1">
      <c r="A11" s="8">
        <v>40817.0</v>
      </c>
      <c r="B11" s="6">
        <v>92.230003</v>
      </c>
      <c r="C11" s="6">
        <v>93.68</v>
      </c>
      <c r="D11" s="6">
        <v>87.75</v>
      </c>
      <c r="E11" s="6">
        <v>91.269997</v>
      </c>
      <c r="F11" s="6">
        <v>63.321053</v>
      </c>
      <c r="G11" s="6">
        <v>1406900.0</v>
      </c>
      <c r="H11" s="9">
        <f t="shared" si="1"/>
        <v>-0.001648010182</v>
      </c>
    </row>
    <row r="12" ht="15.75" customHeight="1">
      <c r="A12" s="8">
        <v>40848.0</v>
      </c>
      <c r="B12" s="6">
        <v>92.220001</v>
      </c>
      <c r="C12" s="6">
        <v>92.900002</v>
      </c>
      <c r="D12" s="6">
        <v>89.68</v>
      </c>
      <c r="E12" s="6">
        <v>90.160004</v>
      </c>
      <c r="F12" s="6">
        <v>62.759563</v>
      </c>
      <c r="G12" s="6">
        <v>1593800.0</v>
      </c>
      <c r="H12" s="9">
        <f t="shared" si="1"/>
        <v>-0.008867350958</v>
      </c>
    </row>
    <row r="13" ht="15.75" customHeight="1">
      <c r="A13" s="8">
        <v>40878.0</v>
      </c>
      <c r="B13" s="6">
        <v>89.43</v>
      </c>
      <c r="C13" s="6">
        <v>93.82</v>
      </c>
      <c r="D13" s="6">
        <v>88.589996</v>
      </c>
      <c r="E13" s="6">
        <v>92.010002</v>
      </c>
      <c r="F13" s="6">
        <v>64.275475</v>
      </c>
      <c r="G13" s="6">
        <v>1501900.0</v>
      </c>
      <c r="H13" s="9">
        <f t="shared" si="1"/>
        <v>0.02415427909</v>
      </c>
    </row>
    <row r="14" ht="15.75" customHeight="1">
      <c r="A14" s="8">
        <v>40909.0</v>
      </c>
      <c r="B14" s="6">
        <v>91.239998</v>
      </c>
      <c r="C14" s="6">
        <v>92.900002</v>
      </c>
      <c r="D14" s="6">
        <v>89.510002</v>
      </c>
      <c r="E14" s="6">
        <v>92.849998</v>
      </c>
      <c r="F14" s="6">
        <v>65.904907</v>
      </c>
      <c r="G14" s="6">
        <v>2442800.0</v>
      </c>
      <c r="H14" s="9">
        <f t="shared" si="1"/>
        <v>0.02535075781</v>
      </c>
    </row>
    <row r="15" ht="15.75" customHeight="1">
      <c r="A15" s="8">
        <v>40940.0</v>
      </c>
      <c r="B15" s="6">
        <v>92.169998</v>
      </c>
      <c r="C15" s="6">
        <v>92.550003</v>
      </c>
      <c r="D15" s="6">
        <v>89.699997</v>
      </c>
      <c r="E15" s="6">
        <v>91.860001</v>
      </c>
      <c r="F15" s="6">
        <v>65.202209</v>
      </c>
      <c r="G15" s="6">
        <v>1274700.0</v>
      </c>
      <c r="H15" s="9">
        <f t="shared" si="1"/>
        <v>-0.01066230167</v>
      </c>
    </row>
    <row r="16" ht="15.75" customHeight="1">
      <c r="A16" s="8">
        <v>40969.0</v>
      </c>
      <c r="B16" s="6">
        <v>90.870003</v>
      </c>
      <c r="C16" s="6">
        <v>91.82</v>
      </c>
      <c r="D16" s="6">
        <v>87.230003</v>
      </c>
      <c r="E16" s="6">
        <v>88.910004</v>
      </c>
      <c r="F16" s="6">
        <v>63.312859</v>
      </c>
      <c r="G16" s="6">
        <v>1112300.0</v>
      </c>
      <c r="H16" s="9">
        <f t="shared" si="1"/>
        <v>-0.02897677899</v>
      </c>
    </row>
    <row r="17" ht="15.75" customHeight="1">
      <c r="A17" s="8">
        <v>41000.0</v>
      </c>
      <c r="B17" s="6">
        <v>89.019997</v>
      </c>
      <c r="C17" s="6">
        <v>91.879997</v>
      </c>
      <c r="D17" s="6">
        <v>87.620003</v>
      </c>
      <c r="E17" s="6">
        <v>91.489998</v>
      </c>
      <c r="F17" s="6">
        <v>65.36853</v>
      </c>
      <c r="G17" s="6">
        <v>1158900.0</v>
      </c>
      <c r="H17" s="9">
        <f t="shared" si="1"/>
        <v>0.03246845953</v>
      </c>
    </row>
    <row r="18" ht="15.75" customHeight="1">
      <c r="A18" s="8">
        <v>41030.0</v>
      </c>
      <c r="B18" s="6">
        <v>91.5</v>
      </c>
      <c r="C18" s="6">
        <v>96.190002</v>
      </c>
      <c r="D18" s="6">
        <v>90.82</v>
      </c>
      <c r="E18" s="6">
        <v>95.669998</v>
      </c>
      <c r="F18" s="6">
        <v>68.719917</v>
      </c>
      <c r="G18" s="6">
        <v>1411100.0</v>
      </c>
      <c r="H18" s="9">
        <f t="shared" si="1"/>
        <v>0.05126911987</v>
      </c>
    </row>
    <row r="19" ht="15.75" customHeight="1">
      <c r="A19" s="8">
        <v>41061.0</v>
      </c>
      <c r="B19" s="6">
        <v>95.940002</v>
      </c>
      <c r="C19" s="6">
        <v>96.980003</v>
      </c>
      <c r="D19" s="6">
        <v>93.75</v>
      </c>
      <c r="E19" s="6">
        <v>94.949997</v>
      </c>
      <c r="F19" s="6">
        <v>68.441315</v>
      </c>
      <c r="G19" s="6">
        <v>1332000.0</v>
      </c>
      <c r="H19" s="9">
        <f t="shared" si="1"/>
        <v>-0.004054166713</v>
      </c>
    </row>
    <row r="20" ht="15.75" customHeight="1">
      <c r="A20" s="8">
        <v>41091.0</v>
      </c>
      <c r="B20" s="6">
        <v>94.940002</v>
      </c>
      <c r="C20" s="6">
        <v>99.660004</v>
      </c>
      <c r="D20" s="6">
        <v>94.860001</v>
      </c>
      <c r="E20" s="6">
        <v>98.720001</v>
      </c>
      <c r="F20" s="6">
        <v>71.390892</v>
      </c>
      <c r="G20" s="6">
        <v>1314800.0</v>
      </c>
      <c r="H20" s="9">
        <f t="shared" si="1"/>
        <v>0.04309643963</v>
      </c>
    </row>
    <row r="21" ht="15.75" customHeight="1">
      <c r="A21" s="8">
        <v>41122.0</v>
      </c>
      <c r="B21" s="6">
        <v>98.040001</v>
      </c>
      <c r="C21" s="6">
        <v>99.0</v>
      </c>
      <c r="D21" s="6">
        <v>93.5</v>
      </c>
      <c r="E21" s="6">
        <v>97.720001</v>
      </c>
      <c r="F21" s="6">
        <v>70.900696</v>
      </c>
      <c r="G21" s="6">
        <v>1601200.0</v>
      </c>
      <c r="H21" s="9">
        <f t="shared" si="1"/>
        <v>-0.006866366091</v>
      </c>
    </row>
    <row r="22" ht="15.75" customHeight="1">
      <c r="A22" s="8">
        <v>41153.0</v>
      </c>
      <c r="B22" s="6">
        <v>97.309998</v>
      </c>
      <c r="C22" s="6">
        <v>97.540001</v>
      </c>
      <c r="D22" s="6">
        <v>92.860001</v>
      </c>
      <c r="E22" s="6">
        <v>96.669998</v>
      </c>
      <c r="F22" s="6">
        <v>70.366966</v>
      </c>
      <c r="G22" s="6">
        <v>1776000.0</v>
      </c>
      <c r="H22" s="9">
        <f t="shared" si="1"/>
        <v>-0.007527852759</v>
      </c>
    </row>
    <row r="23" ht="15.75" customHeight="1">
      <c r="A23" s="8">
        <v>41183.0</v>
      </c>
      <c r="B23" s="6">
        <v>96.349998</v>
      </c>
      <c r="C23" s="6">
        <v>97.419998</v>
      </c>
      <c r="D23" s="6">
        <v>95.190002</v>
      </c>
      <c r="E23" s="6">
        <v>96.82</v>
      </c>
      <c r="F23" s="6">
        <v>70.708466</v>
      </c>
      <c r="G23" s="6">
        <v>1746500.0</v>
      </c>
      <c r="H23" s="9">
        <f t="shared" si="1"/>
        <v>0.004853129521</v>
      </c>
    </row>
    <row r="24" ht="15.75" customHeight="1">
      <c r="A24" s="8">
        <v>41214.0</v>
      </c>
      <c r="B24" s="6">
        <v>96.379997</v>
      </c>
      <c r="C24" s="6">
        <v>98.0</v>
      </c>
      <c r="D24" s="6">
        <v>95.57</v>
      </c>
      <c r="E24" s="6">
        <v>96.889999</v>
      </c>
      <c r="F24" s="6">
        <v>70.987198</v>
      </c>
      <c r="G24" s="6">
        <v>1372000.0</v>
      </c>
      <c r="H24" s="9">
        <f t="shared" si="1"/>
        <v>0.003941989068</v>
      </c>
    </row>
    <row r="25" ht="15.75" customHeight="1">
      <c r="A25" s="8">
        <v>41244.0</v>
      </c>
      <c r="B25" s="6">
        <v>96.110001</v>
      </c>
      <c r="C25" s="6">
        <v>97.540001</v>
      </c>
      <c r="D25" s="6">
        <v>93.139999</v>
      </c>
      <c r="E25" s="6">
        <v>93.870003</v>
      </c>
      <c r="F25" s="6">
        <v>68.774567</v>
      </c>
      <c r="G25" s="6">
        <v>1221700.0</v>
      </c>
      <c r="H25" s="9">
        <f t="shared" si="1"/>
        <v>-0.03116943706</v>
      </c>
    </row>
    <row r="26" ht="15.75" customHeight="1">
      <c r="A26" s="8">
        <v>41275.0</v>
      </c>
      <c r="B26" s="6">
        <v>92.93</v>
      </c>
      <c r="C26" s="6">
        <v>93.809998</v>
      </c>
      <c r="D26" s="6">
        <v>90.959999</v>
      </c>
      <c r="E26" s="6">
        <v>91.139999</v>
      </c>
      <c r="F26" s="6">
        <v>67.975426</v>
      </c>
      <c r="G26" s="6">
        <v>2757500.0</v>
      </c>
      <c r="H26" s="9">
        <f t="shared" si="1"/>
        <v>-0.01161971692</v>
      </c>
    </row>
    <row r="27" ht="15.75" customHeight="1">
      <c r="A27" s="8">
        <v>41306.0</v>
      </c>
      <c r="B27" s="6">
        <v>91.589996</v>
      </c>
      <c r="C27" s="6">
        <v>93.099998</v>
      </c>
      <c r="D27" s="6">
        <v>90.330002</v>
      </c>
      <c r="E27" s="6">
        <v>92.459999</v>
      </c>
      <c r="F27" s="6">
        <v>68.959908</v>
      </c>
      <c r="G27" s="6">
        <v>1341200.0</v>
      </c>
      <c r="H27" s="9">
        <f t="shared" si="1"/>
        <v>0.01448291034</v>
      </c>
    </row>
    <row r="28" ht="15.75" customHeight="1">
      <c r="A28" s="8">
        <v>41334.0</v>
      </c>
      <c r="B28" s="6">
        <v>92.400002</v>
      </c>
      <c r="C28" s="6">
        <v>92.57</v>
      </c>
      <c r="D28" s="6">
        <v>90.110001</v>
      </c>
      <c r="E28" s="6">
        <v>91.650002</v>
      </c>
      <c r="F28" s="6">
        <v>68.589081</v>
      </c>
      <c r="G28" s="6">
        <v>1027500.0</v>
      </c>
      <c r="H28" s="9">
        <f t="shared" si="1"/>
        <v>-0.005377428868</v>
      </c>
    </row>
    <row r="29" ht="15.75" customHeight="1">
      <c r="A29" s="8">
        <v>41365.0</v>
      </c>
      <c r="B29" s="6">
        <v>91.230003</v>
      </c>
      <c r="C29" s="6">
        <v>95.089996</v>
      </c>
      <c r="D29" s="6">
        <v>91.019997</v>
      </c>
      <c r="E29" s="6">
        <v>94.739998</v>
      </c>
      <c r="F29" s="6">
        <v>71.123131</v>
      </c>
      <c r="G29" s="6">
        <v>1805800.0</v>
      </c>
      <c r="H29" s="9">
        <f t="shared" si="1"/>
        <v>0.03694538494</v>
      </c>
    </row>
    <row r="30" ht="15.75" customHeight="1">
      <c r="A30" s="8">
        <v>41395.0</v>
      </c>
      <c r="B30" s="6">
        <v>94.660004</v>
      </c>
      <c r="C30" s="6">
        <v>95.25</v>
      </c>
      <c r="D30" s="6">
        <v>88.629997</v>
      </c>
      <c r="E30" s="6">
        <v>89.010002</v>
      </c>
      <c r="F30" s="6">
        <v>67.189522</v>
      </c>
      <c r="G30" s="6">
        <v>1637100.0</v>
      </c>
      <c r="H30" s="9">
        <f t="shared" si="1"/>
        <v>-0.05530702803</v>
      </c>
    </row>
    <row r="31" ht="15.75" customHeight="1">
      <c r="A31" s="8">
        <v>41426.0</v>
      </c>
      <c r="B31" s="6">
        <v>88.629997</v>
      </c>
      <c r="C31" s="6">
        <v>89.720001</v>
      </c>
      <c r="D31" s="6">
        <v>82.5</v>
      </c>
      <c r="E31" s="6">
        <v>85.160004</v>
      </c>
      <c r="F31" s="6">
        <v>64.49099</v>
      </c>
      <c r="G31" s="6">
        <v>2260200.0</v>
      </c>
      <c r="H31" s="9">
        <f t="shared" si="1"/>
        <v>-0.04016298851</v>
      </c>
    </row>
    <row r="32" ht="15.75" customHeight="1">
      <c r="A32" s="8">
        <v>41456.0</v>
      </c>
      <c r="B32" s="6">
        <v>84.849998</v>
      </c>
      <c r="C32" s="6">
        <v>85.709999</v>
      </c>
      <c r="D32" s="6">
        <v>82.970001</v>
      </c>
      <c r="E32" s="6">
        <v>84.309998</v>
      </c>
      <c r="F32" s="6">
        <v>64.071098</v>
      </c>
      <c r="G32" s="6">
        <v>2077700.0</v>
      </c>
      <c r="H32" s="9">
        <f t="shared" si="1"/>
        <v>-0.00651086299</v>
      </c>
    </row>
    <row r="33" ht="15.75" customHeight="1">
      <c r="A33" s="8">
        <v>41487.0</v>
      </c>
      <c r="B33" s="6">
        <v>83.529999</v>
      </c>
      <c r="C33" s="6">
        <v>84.080002</v>
      </c>
      <c r="D33" s="6">
        <v>80.360001</v>
      </c>
      <c r="E33" s="6">
        <v>82.849998</v>
      </c>
      <c r="F33" s="6">
        <v>63.191643</v>
      </c>
      <c r="G33" s="6">
        <v>1385000.0</v>
      </c>
      <c r="H33" s="9">
        <f t="shared" si="1"/>
        <v>-0.01372623581</v>
      </c>
    </row>
    <row r="34" ht="15.75" customHeight="1">
      <c r="A34" s="8">
        <v>41518.0</v>
      </c>
      <c r="B34" s="6">
        <v>82.110001</v>
      </c>
      <c r="C34" s="6">
        <v>83.559998</v>
      </c>
      <c r="D34" s="6">
        <v>80.360001</v>
      </c>
      <c r="E34" s="6">
        <v>83.019997</v>
      </c>
      <c r="F34" s="6">
        <v>63.567856</v>
      </c>
      <c r="G34" s="6">
        <v>2811900.0</v>
      </c>
      <c r="H34" s="9">
        <f t="shared" si="1"/>
        <v>0.005953524582</v>
      </c>
    </row>
    <row r="35" ht="15.75" customHeight="1">
      <c r="A35" s="8">
        <v>41548.0</v>
      </c>
      <c r="B35" s="6">
        <v>82.529999</v>
      </c>
      <c r="C35" s="6">
        <v>85.129997</v>
      </c>
      <c r="D35" s="6">
        <v>82.089996</v>
      </c>
      <c r="E35" s="6">
        <v>84.620003</v>
      </c>
      <c r="F35" s="6">
        <v>65.044197</v>
      </c>
      <c r="G35" s="6">
        <v>1283300.0</v>
      </c>
      <c r="H35" s="9">
        <f t="shared" si="1"/>
        <v>0.02322464675</v>
      </c>
    </row>
    <row r="36" ht="15.75" customHeight="1">
      <c r="A36" s="8">
        <v>41579.0</v>
      </c>
      <c r="B36" s="6">
        <v>84.099998</v>
      </c>
      <c r="C36" s="6">
        <v>84.099998</v>
      </c>
      <c r="D36" s="6">
        <v>81.449997</v>
      </c>
      <c r="E36" s="6">
        <v>82.809998</v>
      </c>
      <c r="F36" s="6">
        <v>63.902271</v>
      </c>
      <c r="G36" s="6">
        <v>1875700.0</v>
      </c>
      <c r="H36" s="9">
        <f t="shared" si="1"/>
        <v>-0.01755615493</v>
      </c>
    </row>
    <row r="37" ht="15.75" customHeight="1">
      <c r="A37" s="8">
        <v>41609.0</v>
      </c>
      <c r="B37" s="6">
        <v>82.5</v>
      </c>
      <c r="C37" s="6">
        <v>83.269997</v>
      </c>
      <c r="D37" s="6">
        <v>81.360001</v>
      </c>
      <c r="E37" s="6">
        <v>81.650002</v>
      </c>
      <c r="F37" s="6">
        <v>63.245583</v>
      </c>
      <c r="G37" s="6">
        <v>1622100.0</v>
      </c>
      <c r="H37" s="9">
        <f t="shared" si="1"/>
        <v>-0.01027644229</v>
      </c>
    </row>
    <row r="38" ht="15.75" customHeight="1">
      <c r="A38" s="8">
        <v>41640.0</v>
      </c>
      <c r="B38" s="6">
        <v>81.650002</v>
      </c>
      <c r="C38" s="6">
        <v>85.760002</v>
      </c>
      <c r="D38" s="6">
        <v>81.650002</v>
      </c>
      <c r="E38" s="6">
        <v>85.699997</v>
      </c>
      <c r="F38" s="6">
        <v>66.904236</v>
      </c>
      <c r="G38" s="6">
        <v>1348800.0</v>
      </c>
      <c r="H38" s="9">
        <f t="shared" si="1"/>
        <v>0.05784835599</v>
      </c>
    </row>
    <row r="39" ht="15.75" customHeight="1">
      <c r="A39" s="8">
        <v>41671.0</v>
      </c>
      <c r="B39" s="6">
        <v>85.550003</v>
      </c>
      <c r="C39" s="6">
        <v>86.389999</v>
      </c>
      <c r="D39" s="6">
        <v>84.43</v>
      </c>
      <c r="E39" s="6">
        <v>86.239998</v>
      </c>
      <c r="F39" s="6">
        <v>67.325798</v>
      </c>
      <c r="G39" s="6">
        <v>2737100.0</v>
      </c>
      <c r="H39" s="9">
        <f t="shared" si="1"/>
        <v>0.006300976219</v>
      </c>
    </row>
    <row r="40" ht="15.75" customHeight="1">
      <c r="A40" s="8">
        <v>41699.0</v>
      </c>
      <c r="B40" s="6">
        <v>86.120003</v>
      </c>
      <c r="C40" s="6">
        <v>87.349998</v>
      </c>
      <c r="D40" s="6">
        <v>84.220001</v>
      </c>
      <c r="E40" s="6">
        <v>86.730003</v>
      </c>
      <c r="F40" s="6">
        <v>67.962105</v>
      </c>
      <c r="G40" s="6">
        <v>2356200.0</v>
      </c>
      <c r="H40" s="9">
        <f t="shared" si="1"/>
        <v>0.009451161648</v>
      </c>
    </row>
    <row r="41" ht="15.75" customHeight="1">
      <c r="A41" s="8">
        <v>41730.0</v>
      </c>
      <c r="B41" s="6">
        <v>86.019997</v>
      </c>
      <c r="C41" s="6">
        <v>88.599998</v>
      </c>
      <c r="D41" s="6">
        <v>85.589996</v>
      </c>
      <c r="E41" s="6">
        <v>88.480003</v>
      </c>
      <c r="F41" s="6">
        <v>69.562508</v>
      </c>
      <c r="G41" s="6">
        <v>1181600.0</v>
      </c>
      <c r="H41" s="9">
        <f t="shared" si="1"/>
        <v>0.02354846131</v>
      </c>
    </row>
    <row r="42" ht="15.75" customHeight="1">
      <c r="A42" s="8">
        <v>41760.0</v>
      </c>
      <c r="B42" s="6">
        <v>88.120003</v>
      </c>
      <c r="C42" s="6">
        <v>90.690002</v>
      </c>
      <c r="D42" s="6">
        <v>88.019997</v>
      </c>
      <c r="E42" s="6">
        <v>90.010002</v>
      </c>
      <c r="F42" s="6">
        <v>71.03318</v>
      </c>
      <c r="G42" s="6">
        <v>1513100.0</v>
      </c>
      <c r="H42" s="9">
        <f t="shared" si="1"/>
        <v>0.02114173342</v>
      </c>
    </row>
    <row r="43" ht="15.75" customHeight="1">
      <c r="A43" s="8">
        <v>41791.0</v>
      </c>
      <c r="B43" s="6">
        <v>89.220001</v>
      </c>
      <c r="C43" s="6">
        <v>90.0</v>
      </c>
      <c r="D43" s="6">
        <v>88.0</v>
      </c>
      <c r="E43" s="6">
        <v>89.889999</v>
      </c>
      <c r="F43" s="6">
        <v>71.179802</v>
      </c>
      <c r="G43" s="6">
        <v>1344300.0</v>
      </c>
      <c r="H43" s="9">
        <f t="shared" si="1"/>
        <v>0.002064133972</v>
      </c>
    </row>
    <row r="44" ht="15.75" customHeight="1">
      <c r="A44" s="8">
        <v>41821.0</v>
      </c>
      <c r="B44" s="6">
        <v>89.190002</v>
      </c>
      <c r="C44" s="6">
        <v>91.099998</v>
      </c>
      <c r="D44" s="6">
        <v>87.790001</v>
      </c>
      <c r="E44" s="6">
        <v>89.57</v>
      </c>
      <c r="F44" s="6">
        <v>71.176292</v>
      </c>
      <c r="G44" s="6">
        <v>1437800.0</v>
      </c>
      <c r="H44" s="9">
        <f t="shared" si="1"/>
        <v>-0.00004931174155</v>
      </c>
    </row>
    <row r="45" ht="15.75" customHeight="1">
      <c r="A45" s="8">
        <v>41852.0</v>
      </c>
      <c r="B45" s="6">
        <v>89.269997</v>
      </c>
      <c r="C45" s="6">
        <v>93.0</v>
      </c>
      <c r="D45" s="6">
        <v>88.870003</v>
      </c>
      <c r="E45" s="6">
        <v>92.82</v>
      </c>
      <c r="F45" s="6">
        <v>74.013306</v>
      </c>
      <c r="G45" s="6">
        <v>1.35646E7</v>
      </c>
      <c r="H45" s="9">
        <f t="shared" si="1"/>
        <v>0.03985897439</v>
      </c>
    </row>
    <row r="46" ht="15.75" customHeight="1">
      <c r="A46" s="8">
        <v>41883.0</v>
      </c>
      <c r="B46" s="6">
        <v>91.669998</v>
      </c>
      <c r="C46" s="6">
        <v>91.790001</v>
      </c>
      <c r="D46" s="6">
        <v>88.510002</v>
      </c>
      <c r="E46" s="6">
        <v>90.230003</v>
      </c>
      <c r="F46" s="6">
        <v>72.19313</v>
      </c>
      <c r="G46" s="6">
        <v>5418500.0</v>
      </c>
      <c r="H46" s="9">
        <f t="shared" si="1"/>
        <v>-0.02459255097</v>
      </c>
    </row>
    <row r="47" ht="15.75" customHeight="1">
      <c r="A47" s="8">
        <v>41913.0</v>
      </c>
      <c r="B47" s="6">
        <v>90.480003</v>
      </c>
      <c r="C47" s="6">
        <v>96.370003</v>
      </c>
      <c r="D47" s="6">
        <v>90.370003</v>
      </c>
      <c r="E47" s="6">
        <v>91.669998</v>
      </c>
      <c r="F47" s="6">
        <v>73.567184</v>
      </c>
      <c r="G47" s="6">
        <v>3612100.0</v>
      </c>
      <c r="H47" s="9">
        <f t="shared" si="1"/>
        <v>0.01903302987</v>
      </c>
    </row>
    <row r="48" ht="15.75" customHeight="1">
      <c r="A48" s="8">
        <v>41944.0</v>
      </c>
      <c r="B48" s="6">
        <v>91.400002</v>
      </c>
      <c r="C48" s="6">
        <v>93.0</v>
      </c>
      <c r="D48" s="6">
        <v>90.669998</v>
      </c>
      <c r="E48" s="6">
        <v>92.919998</v>
      </c>
      <c r="F48" s="6">
        <v>74.813286</v>
      </c>
      <c r="G48" s="6">
        <v>1919600.0</v>
      </c>
      <c r="H48" s="9">
        <f t="shared" si="1"/>
        <v>0.01693828596</v>
      </c>
    </row>
    <row r="49" ht="15.75" customHeight="1">
      <c r="A49" s="8">
        <v>41974.0</v>
      </c>
      <c r="B49" s="6">
        <v>92.889999</v>
      </c>
      <c r="C49" s="6">
        <v>94.830002</v>
      </c>
      <c r="D49" s="6">
        <v>91.400002</v>
      </c>
      <c r="E49" s="6">
        <v>94.269997</v>
      </c>
      <c r="F49" s="6">
        <v>76.150253</v>
      </c>
      <c r="G49" s="6">
        <v>3895900.0</v>
      </c>
      <c r="H49" s="9">
        <f t="shared" si="1"/>
        <v>0.01787071617</v>
      </c>
    </row>
    <row r="50" ht="15.75" customHeight="1">
      <c r="A50" s="8">
        <v>42005.0</v>
      </c>
      <c r="B50" s="6">
        <v>94.400002</v>
      </c>
      <c r="C50" s="6">
        <v>100.489998</v>
      </c>
      <c r="D50" s="6">
        <v>94.309998</v>
      </c>
      <c r="E50" s="6">
        <v>100.449997</v>
      </c>
      <c r="F50" s="6">
        <v>81.686737</v>
      </c>
      <c r="G50" s="6">
        <v>3154500.0</v>
      </c>
      <c r="H50" s="9">
        <f t="shared" si="1"/>
        <v>0.07270473547</v>
      </c>
    </row>
    <row r="51" ht="15.75" customHeight="1">
      <c r="A51" s="8">
        <v>42036.0</v>
      </c>
      <c r="B51" s="6">
        <v>99.559998</v>
      </c>
      <c r="C51" s="6">
        <v>100.18</v>
      </c>
      <c r="D51" s="6">
        <v>93.809998</v>
      </c>
      <c r="E51" s="6">
        <v>95.970001</v>
      </c>
      <c r="F51" s="6">
        <v>78.043587</v>
      </c>
      <c r="G51" s="6">
        <v>3183600.0</v>
      </c>
      <c r="H51" s="9">
        <f t="shared" si="1"/>
        <v>-0.04459903938</v>
      </c>
    </row>
    <row r="52" ht="15.75" customHeight="1">
      <c r="A52" s="8">
        <v>42064.0</v>
      </c>
      <c r="B52" s="6">
        <v>95.879997</v>
      </c>
      <c r="C52" s="6">
        <v>97.699997</v>
      </c>
      <c r="D52" s="6">
        <v>92.389999</v>
      </c>
      <c r="E52" s="6">
        <v>96.32</v>
      </c>
      <c r="F52" s="6">
        <v>78.569885</v>
      </c>
      <c r="G52" s="6">
        <v>2573400.0</v>
      </c>
      <c r="H52" s="9">
        <f t="shared" si="1"/>
        <v>0.006743641857</v>
      </c>
    </row>
    <row r="53" ht="15.75" customHeight="1">
      <c r="A53" s="8">
        <v>42095.0</v>
      </c>
      <c r="B53" s="6">
        <v>96.620003</v>
      </c>
      <c r="C53" s="6">
        <v>97.25</v>
      </c>
      <c r="D53" s="6">
        <v>92.830002</v>
      </c>
      <c r="E53" s="6">
        <v>93.550003</v>
      </c>
      <c r="F53" s="6">
        <v>76.532845</v>
      </c>
      <c r="G53" s="6">
        <v>2549300.0</v>
      </c>
      <c r="H53" s="9">
        <f t="shared" si="1"/>
        <v>-0.02592647297</v>
      </c>
    </row>
    <row r="54" ht="15.75" customHeight="1">
      <c r="A54" s="8">
        <v>42125.0</v>
      </c>
      <c r="B54" s="6">
        <v>92.580002</v>
      </c>
      <c r="C54" s="6">
        <v>92.830002</v>
      </c>
      <c r="D54" s="6">
        <v>89.080002</v>
      </c>
      <c r="E54" s="6">
        <v>91.029999</v>
      </c>
      <c r="F54" s="6">
        <v>74.782585</v>
      </c>
      <c r="G54" s="6">
        <v>8709600.0</v>
      </c>
      <c r="H54" s="9">
        <f t="shared" si="1"/>
        <v>-0.02286939679</v>
      </c>
    </row>
    <row r="55" ht="15.75" customHeight="1">
      <c r="A55" s="8">
        <v>42156.0</v>
      </c>
      <c r="B55" s="6">
        <v>90.699997</v>
      </c>
      <c r="C55" s="6">
        <v>90.790001</v>
      </c>
      <c r="D55" s="6">
        <v>86.410004</v>
      </c>
      <c r="E55" s="6">
        <v>87.610001</v>
      </c>
      <c r="F55" s="6">
        <v>72.202972</v>
      </c>
      <c r="G55" s="6">
        <v>2944100.0</v>
      </c>
      <c r="H55" s="9">
        <f t="shared" si="1"/>
        <v>-0.03449483593</v>
      </c>
    </row>
    <row r="56" ht="15.75" customHeight="1">
      <c r="A56" s="8">
        <v>42186.0</v>
      </c>
      <c r="B56" s="6">
        <v>86.709999</v>
      </c>
      <c r="C56" s="6">
        <v>90.0</v>
      </c>
      <c r="D56" s="6">
        <v>86.379997</v>
      </c>
      <c r="E56" s="6">
        <v>89.989998</v>
      </c>
      <c r="F56" s="6">
        <v>74.417877</v>
      </c>
      <c r="G56" s="6">
        <v>1679800.0</v>
      </c>
      <c r="H56" s="9">
        <f t="shared" si="1"/>
        <v>0.03067609184</v>
      </c>
    </row>
    <row r="57" ht="15.75" customHeight="1">
      <c r="A57" s="8">
        <v>42217.0</v>
      </c>
      <c r="B57" s="6">
        <v>89.550003</v>
      </c>
      <c r="C57" s="6">
        <v>91.830002</v>
      </c>
      <c r="D57" s="6">
        <v>88.440002</v>
      </c>
      <c r="E57" s="6">
        <v>88.68</v>
      </c>
      <c r="F57" s="6">
        <v>73.588219</v>
      </c>
      <c r="G57" s="6">
        <v>7524300.0</v>
      </c>
      <c r="H57" s="9">
        <f t="shared" si="1"/>
        <v>-0.01114863838</v>
      </c>
    </row>
    <row r="58" ht="15.75" customHeight="1">
      <c r="A58" s="8">
        <v>42248.0</v>
      </c>
      <c r="B58" s="6">
        <v>88.620003</v>
      </c>
      <c r="C58" s="6">
        <v>89.75</v>
      </c>
      <c r="D58" s="6">
        <v>87.160004</v>
      </c>
      <c r="E58" s="6">
        <v>89.339996</v>
      </c>
      <c r="F58" s="6">
        <v>74.399651</v>
      </c>
      <c r="G58" s="6">
        <v>5485800.0</v>
      </c>
      <c r="H58" s="9">
        <f t="shared" si="1"/>
        <v>0.01102665632</v>
      </c>
    </row>
    <row r="59" ht="15.75" customHeight="1">
      <c r="A59" s="8">
        <v>42278.0</v>
      </c>
      <c r="B59" s="6">
        <v>89.410004</v>
      </c>
      <c r="C59" s="6">
        <v>90.849998</v>
      </c>
      <c r="D59" s="6">
        <v>88.790001</v>
      </c>
      <c r="E59" s="6">
        <v>89.660004</v>
      </c>
      <c r="F59" s="6">
        <v>74.871284</v>
      </c>
      <c r="G59" s="6">
        <v>2746800.0</v>
      </c>
      <c r="H59" s="9">
        <f t="shared" si="1"/>
        <v>0.006339182962</v>
      </c>
    </row>
    <row r="60" ht="15.75" customHeight="1">
      <c r="A60" s="8">
        <v>42309.0</v>
      </c>
      <c r="B60" s="6">
        <v>88.830002</v>
      </c>
      <c r="C60" s="6">
        <v>89.190002</v>
      </c>
      <c r="D60" s="6">
        <v>86.830002</v>
      </c>
      <c r="E60" s="6">
        <v>88.589996</v>
      </c>
      <c r="F60" s="6">
        <v>74.215355</v>
      </c>
      <c r="G60" s="6">
        <v>4021700.0</v>
      </c>
      <c r="H60" s="9">
        <f t="shared" si="1"/>
        <v>-0.008760755325</v>
      </c>
    </row>
    <row r="61" ht="15.75" customHeight="1">
      <c r="A61" s="8">
        <v>42339.0</v>
      </c>
      <c r="B61" s="6">
        <v>88.459999</v>
      </c>
      <c r="C61" s="6">
        <v>89.339996</v>
      </c>
      <c r="D61" s="6">
        <v>86.300003</v>
      </c>
      <c r="E61" s="6">
        <v>86.809998</v>
      </c>
      <c r="F61" s="6">
        <v>72.969162</v>
      </c>
      <c r="G61" s="6">
        <v>2943600.0</v>
      </c>
      <c r="H61" s="9">
        <f t="shared" si="1"/>
        <v>-0.01679157905</v>
      </c>
    </row>
    <row r="62" ht="15.75" customHeight="1">
      <c r="A62" s="8">
        <v>42370.0</v>
      </c>
      <c r="B62" s="6">
        <v>87.529999</v>
      </c>
      <c r="C62" s="6">
        <v>89.279999</v>
      </c>
      <c r="D62" s="6">
        <v>86.809998</v>
      </c>
      <c r="E62" s="6">
        <v>88.839996</v>
      </c>
      <c r="F62" s="6">
        <v>75.311356</v>
      </c>
      <c r="G62" s="6">
        <v>2565100.0</v>
      </c>
      <c r="H62" s="9">
        <f t="shared" si="1"/>
        <v>0.03209840891</v>
      </c>
    </row>
    <row r="63" ht="15.75" customHeight="1">
      <c r="A63" s="8">
        <v>42401.0</v>
      </c>
      <c r="B63" s="6">
        <v>88.699997</v>
      </c>
      <c r="C63" s="6">
        <v>91.489998</v>
      </c>
      <c r="D63" s="6">
        <v>88.029999</v>
      </c>
      <c r="E63" s="6">
        <v>90.410004</v>
      </c>
      <c r="F63" s="6">
        <v>76.642273</v>
      </c>
      <c r="G63" s="6">
        <v>3478700.0</v>
      </c>
      <c r="H63" s="9">
        <f t="shared" si="1"/>
        <v>0.01767219541</v>
      </c>
    </row>
    <row r="64" ht="15.75" customHeight="1">
      <c r="A64" s="8">
        <v>42430.0</v>
      </c>
      <c r="B64" s="6">
        <v>90.410004</v>
      </c>
      <c r="C64" s="6">
        <v>93.139999</v>
      </c>
      <c r="D64" s="6">
        <v>89.150002</v>
      </c>
      <c r="E64" s="6">
        <v>93.040001</v>
      </c>
      <c r="F64" s="6">
        <v>79.140747</v>
      </c>
      <c r="G64" s="6">
        <v>3902600.0</v>
      </c>
      <c r="H64" s="9">
        <f t="shared" si="1"/>
        <v>0.03259916365</v>
      </c>
    </row>
    <row r="65" ht="15.75" customHeight="1">
      <c r="A65" s="8">
        <v>42461.0</v>
      </c>
      <c r="B65" s="6">
        <v>93.010002</v>
      </c>
      <c r="C65" s="6">
        <v>94.489998</v>
      </c>
      <c r="D65" s="6">
        <v>92.18</v>
      </c>
      <c r="E65" s="6">
        <v>93.779999</v>
      </c>
      <c r="F65" s="6">
        <v>80.019394</v>
      </c>
      <c r="G65" s="6">
        <v>4080100.0</v>
      </c>
      <c r="H65" s="9">
        <f t="shared" si="1"/>
        <v>0.01110233392</v>
      </c>
    </row>
    <row r="66" ht="15.75" customHeight="1">
      <c r="A66" s="8">
        <v>42491.0</v>
      </c>
      <c r="B66" s="6">
        <v>93.309998</v>
      </c>
      <c r="C66" s="6">
        <v>94.860001</v>
      </c>
      <c r="D66" s="6">
        <v>92.800003</v>
      </c>
      <c r="E66" s="6">
        <v>93.550003</v>
      </c>
      <c r="F66" s="6">
        <v>80.079643</v>
      </c>
      <c r="G66" s="6">
        <v>3132500.0</v>
      </c>
      <c r="H66" s="9">
        <f t="shared" si="1"/>
        <v>0.000752929971</v>
      </c>
    </row>
    <row r="67" ht="15.75" customHeight="1">
      <c r="A67" s="8">
        <v>42522.0</v>
      </c>
      <c r="B67" s="6">
        <v>93.730003</v>
      </c>
      <c r="C67" s="6">
        <v>98.660004</v>
      </c>
      <c r="D67" s="6">
        <v>93.269997</v>
      </c>
      <c r="E67" s="6">
        <v>98.050003</v>
      </c>
      <c r="F67" s="6">
        <v>84.192055</v>
      </c>
      <c r="G67" s="6">
        <v>4640800.0</v>
      </c>
      <c r="H67" s="9">
        <f t="shared" si="1"/>
        <v>0.05135402514</v>
      </c>
    </row>
    <row r="68" ht="15.75" customHeight="1">
      <c r="A68" s="8">
        <v>42552.0</v>
      </c>
      <c r="B68" s="6">
        <v>99.160004</v>
      </c>
      <c r="C68" s="6">
        <v>101.239998</v>
      </c>
      <c r="D68" s="6">
        <v>97.959999</v>
      </c>
      <c r="E68" s="6">
        <v>100.440002</v>
      </c>
      <c r="F68" s="6">
        <v>86.514259</v>
      </c>
      <c r="G68" s="6">
        <v>9040100.0</v>
      </c>
      <c r="H68" s="9">
        <f t="shared" si="1"/>
        <v>0.02758222257</v>
      </c>
    </row>
    <row r="69" ht="15.75" customHeight="1">
      <c r="A69" s="8">
        <v>42583.0</v>
      </c>
      <c r="B69" s="6">
        <v>99.379997</v>
      </c>
      <c r="C69" s="6">
        <v>100.25</v>
      </c>
      <c r="D69" s="6">
        <v>97.660004</v>
      </c>
      <c r="E69" s="6">
        <v>99.790001</v>
      </c>
      <c r="F69" s="6">
        <v>86.202332</v>
      </c>
      <c r="G69" s="6">
        <v>3476200.0</v>
      </c>
      <c r="H69" s="9">
        <f t="shared" si="1"/>
        <v>-0.003605498141</v>
      </c>
    </row>
    <row r="70" ht="15.75" customHeight="1">
      <c r="A70" s="8">
        <v>42614.0</v>
      </c>
      <c r="B70" s="6">
        <v>98.93</v>
      </c>
      <c r="C70" s="6">
        <v>100.169998</v>
      </c>
      <c r="D70" s="6">
        <v>95.830002</v>
      </c>
      <c r="E70" s="6">
        <v>98.599998</v>
      </c>
      <c r="F70" s="6">
        <v>85.461113</v>
      </c>
      <c r="G70" s="6">
        <v>6864600.0</v>
      </c>
      <c r="H70" s="9">
        <f t="shared" si="1"/>
        <v>-0.008598595685</v>
      </c>
    </row>
    <row r="71" ht="15.75" customHeight="1">
      <c r="A71" s="8">
        <v>42644.0</v>
      </c>
      <c r="B71" s="6">
        <v>98.389999</v>
      </c>
      <c r="C71" s="6">
        <v>98.519997</v>
      </c>
      <c r="D71" s="6">
        <v>94.760002</v>
      </c>
      <c r="E71" s="6">
        <v>95.300003</v>
      </c>
      <c r="F71" s="6">
        <v>82.850754</v>
      </c>
      <c r="G71" s="6">
        <v>3526200.0</v>
      </c>
      <c r="H71" s="9">
        <f t="shared" si="1"/>
        <v>-0.03054440679</v>
      </c>
    </row>
    <row r="72" ht="15.75" customHeight="1">
      <c r="A72" s="8">
        <v>42675.0</v>
      </c>
      <c r="B72" s="6">
        <v>94.699997</v>
      </c>
      <c r="C72" s="6">
        <v>95.339996</v>
      </c>
      <c r="D72" s="6">
        <v>88.25</v>
      </c>
      <c r="E72" s="6">
        <v>89.019997</v>
      </c>
      <c r="F72" s="6">
        <v>77.614677</v>
      </c>
      <c r="G72" s="6">
        <v>4879100.0</v>
      </c>
      <c r="H72" s="9">
        <f t="shared" si="1"/>
        <v>-0.06319890583</v>
      </c>
    </row>
    <row r="73" ht="15.75" customHeight="1">
      <c r="A73" s="8">
        <v>42705.0</v>
      </c>
      <c r="B73" s="6">
        <v>87.830002</v>
      </c>
      <c r="C73" s="6">
        <v>89.440002</v>
      </c>
      <c r="D73" s="6">
        <v>87.220001</v>
      </c>
      <c r="E73" s="6">
        <v>89.129997</v>
      </c>
      <c r="F73" s="6">
        <v>77.950226</v>
      </c>
      <c r="G73" s="6">
        <v>6697500.0</v>
      </c>
      <c r="H73" s="9">
        <f t="shared" si="1"/>
        <v>0.004323267363</v>
      </c>
    </row>
    <row r="74" ht="15.75" customHeight="1">
      <c r="A74" s="8">
        <v>42736.0</v>
      </c>
      <c r="B74" s="6">
        <v>88.550003</v>
      </c>
      <c r="C74" s="6">
        <v>91.449997</v>
      </c>
      <c r="D74" s="6">
        <v>88.5</v>
      </c>
      <c r="E74" s="6">
        <v>89.629997</v>
      </c>
      <c r="F74" s="6">
        <v>79.055069</v>
      </c>
      <c r="G74" s="6">
        <v>4956100.0</v>
      </c>
      <c r="H74" s="9">
        <f t="shared" si="1"/>
        <v>0.01417369848</v>
      </c>
    </row>
    <row r="75" ht="15.75" customHeight="1">
      <c r="A75" s="8">
        <v>42767.0</v>
      </c>
      <c r="B75" s="6">
        <v>88.949997</v>
      </c>
      <c r="C75" s="6">
        <v>91.150002</v>
      </c>
      <c r="D75" s="6">
        <v>88.620003</v>
      </c>
      <c r="E75" s="6">
        <v>90.949997</v>
      </c>
      <c r="F75" s="6">
        <v>80.219315</v>
      </c>
      <c r="G75" s="6">
        <v>2526000.0</v>
      </c>
      <c r="H75" s="9">
        <f t="shared" si="1"/>
        <v>0.01472702528</v>
      </c>
    </row>
    <row r="76" ht="15.75" customHeight="1">
      <c r="A76" s="8">
        <v>42795.0</v>
      </c>
      <c r="B76" s="6">
        <v>89.559998</v>
      </c>
      <c r="C76" s="6">
        <v>90.769997</v>
      </c>
      <c r="D76" s="6">
        <v>87.370003</v>
      </c>
      <c r="E76" s="6">
        <v>90.040001</v>
      </c>
      <c r="F76" s="6">
        <v>79.673569</v>
      </c>
      <c r="G76" s="6">
        <v>4453600.0</v>
      </c>
      <c r="H76" s="9">
        <f t="shared" si="1"/>
        <v>-0.006803174522</v>
      </c>
    </row>
    <row r="77" ht="15.75" customHeight="1">
      <c r="A77" s="8">
        <v>42826.0</v>
      </c>
      <c r="B77" s="6">
        <v>89.800003</v>
      </c>
      <c r="C77" s="6">
        <v>92.489998</v>
      </c>
      <c r="D77" s="6">
        <v>89.800003</v>
      </c>
      <c r="E77" s="6">
        <v>91.169998</v>
      </c>
      <c r="F77" s="6">
        <v>80.912804</v>
      </c>
      <c r="G77" s="6">
        <v>2894400.0</v>
      </c>
      <c r="H77" s="9">
        <f t="shared" si="1"/>
        <v>0.01555390345</v>
      </c>
    </row>
    <row r="78" ht="15.75" customHeight="1">
      <c r="A78" s="8">
        <v>42856.0</v>
      </c>
      <c r="B78" s="6">
        <v>90.779999</v>
      </c>
      <c r="C78" s="6">
        <v>92.809998</v>
      </c>
      <c r="D78" s="6">
        <v>89.900002</v>
      </c>
      <c r="E78" s="6">
        <v>92.610001</v>
      </c>
      <c r="F78" s="6">
        <v>82.457245</v>
      </c>
      <c r="G78" s="6">
        <v>2516600.0</v>
      </c>
      <c r="H78" s="9">
        <f t="shared" si="1"/>
        <v>0.01908772065</v>
      </c>
    </row>
    <row r="79" ht="15.75" customHeight="1">
      <c r="A79" s="8">
        <v>42887.0</v>
      </c>
      <c r="B79" s="6">
        <v>92.029999</v>
      </c>
      <c r="C79" s="6">
        <v>95.120003</v>
      </c>
      <c r="D79" s="6">
        <v>92.0</v>
      </c>
      <c r="E79" s="6">
        <v>93.139999</v>
      </c>
      <c r="F79" s="6">
        <v>83.191971</v>
      </c>
      <c r="G79" s="6">
        <v>3810700.0</v>
      </c>
      <c r="H79" s="9">
        <f t="shared" si="1"/>
        <v>0.008910387438</v>
      </c>
    </row>
    <row r="80" ht="15.75" customHeight="1">
      <c r="A80" s="8">
        <v>42917.0</v>
      </c>
      <c r="B80" s="6">
        <v>93.160004</v>
      </c>
      <c r="C80" s="6">
        <v>94.339996</v>
      </c>
      <c r="D80" s="6">
        <v>91.849998</v>
      </c>
      <c r="E80" s="6">
        <v>93.220001</v>
      </c>
      <c r="F80" s="6">
        <v>83.52858</v>
      </c>
      <c r="G80" s="6">
        <v>3808600.0</v>
      </c>
      <c r="H80" s="9">
        <f t="shared" si="1"/>
        <v>0.004046171715</v>
      </c>
    </row>
    <row r="81" ht="15.75" customHeight="1">
      <c r="A81" s="8">
        <v>42948.0</v>
      </c>
      <c r="B81" s="6">
        <v>92.709999</v>
      </c>
      <c r="C81" s="6">
        <v>95.010002</v>
      </c>
      <c r="D81" s="6">
        <v>92.660004</v>
      </c>
      <c r="E81" s="6">
        <v>94.860001</v>
      </c>
      <c r="F81" s="6">
        <v>85.255318</v>
      </c>
      <c r="G81" s="6">
        <v>3411200.0</v>
      </c>
      <c r="H81" s="9">
        <f t="shared" si="1"/>
        <v>0.02067242134</v>
      </c>
    </row>
    <row r="82" ht="15.75" customHeight="1">
      <c r="A82" s="8">
        <v>42979.0</v>
      </c>
      <c r="B82" s="6">
        <v>94.209999</v>
      </c>
      <c r="C82" s="6">
        <v>95.360001</v>
      </c>
      <c r="D82" s="6">
        <v>93.080002</v>
      </c>
      <c r="E82" s="6">
        <v>93.769997</v>
      </c>
      <c r="F82" s="6">
        <v>84.538651</v>
      </c>
      <c r="G82" s="6">
        <v>3929600.0</v>
      </c>
      <c r="H82" s="9">
        <f t="shared" si="1"/>
        <v>-0.008406126642</v>
      </c>
    </row>
    <row r="83" ht="15.75" customHeight="1">
      <c r="A83" s="8">
        <v>43009.0</v>
      </c>
      <c r="B83" s="6">
        <v>93.769997</v>
      </c>
      <c r="C83" s="6">
        <v>94.339996</v>
      </c>
      <c r="D83" s="6">
        <v>92.449997</v>
      </c>
      <c r="E83" s="6">
        <v>93.5</v>
      </c>
      <c r="F83" s="6">
        <v>84.560005</v>
      </c>
      <c r="G83" s="6">
        <v>4327300.0</v>
      </c>
      <c r="H83" s="9">
        <f t="shared" si="1"/>
        <v>0.0002525945203</v>
      </c>
    </row>
    <row r="84" ht="15.75" customHeight="1">
      <c r="A84" s="8">
        <v>43040.0</v>
      </c>
      <c r="B84" s="6">
        <v>93.480003</v>
      </c>
      <c r="C84" s="6">
        <v>94.959999</v>
      </c>
      <c r="D84" s="6">
        <v>92.699997</v>
      </c>
      <c r="E84" s="6">
        <v>93.910004</v>
      </c>
      <c r="F84" s="6">
        <v>85.192436</v>
      </c>
      <c r="G84" s="6">
        <v>3215200.0</v>
      </c>
      <c r="H84" s="9">
        <f t="shared" si="1"/>
        <v>0.007479079501</v>
      </c>
    </row>
    <row r="85" ht="15.75" customHeight="1">
      <c r="A85" s="8">
        <v>43070.0</v>
      </c>
      <c r="B85" s="6">
        <v>94.269997</v>
      </c>
      <c r="C85" s="6">
        <v>95.980003</v>
      </c>
      <c r="D85" s="6">
        <v>93.339996</v>
      </c>
      <c r="E85" s="6">
        <v>95.080002</v>
      </c>
      <c r="F85" s="6">
        <v>86.524971</v>
      </c>
      <c r="G85" s="6">
        <v>2719400.0</v>
      </c>
      <c r="H85" s="9">
        <f t="shared" si="1"/>
        <v>0.0156414708</v>
      </c>
    </row>
    <row r="86" ht="15.75" customHeight="1">
      <c r="A86" s="8">
        <v>43101.0</v>
      </c>
      <c r="B86" s="6">
        <v>94.879997</v>
      </c>
      <c r="C86" s="6">
        <v>94.879997</v>
      </c>
      <c r="D86" s="6">
        <v>92.440002</v>
      </c>
      <c r="E86" s="6">
        <v>93.019997</v>
      </c>
      <c r="F86" s="6">
        <v>85.171654</v>
      </c>
      <c r="G86" s="6">
        <v>4542200.0</v>
      </c>
      <c r="H86" s="9">
        <f t="shared" si="1"/>
        <v>-0.01564076803</v>
      </c>
    </row>
    <row r="87" ht="15.75" customHeight="1">
      <c r="A87" s="8">
        <v>43132.0</v>
      </c>
      <c r="B87" s="6">
        <v>92.650002</v>
      </c>
      <c r="C87" s="6">
        <v>92.730003</v>
      </c>
      <c r="D87" s="6">
        <v>88.690002</v>
      </c>
      <c r="E87" s="6">
        <v>89.830002</v>
      </c>
      <c r="F87" s="6">
        <v>82.250809</v>
      </c>
      <c r="G87" s="6">
        <v>7357400.0</v>
      </c>
      <c r="H87" s="9">
        <f t="shared" si="1"/>
        <v>-0.03429362778</v>
      </c>
    </row>
    <row r="88" ht="15.75" customHeight="1">
      <c r="A88" s="8">
        <v>43160.0</v>
      </c>
      <c r="B88" s="6">
        <v>89.379997</v>
      </c>
      <c r="C88" s="6">
        <v>91.199997</v>
      </c>
      <c r="D88" s="6">
        <v>88.790001</v>
      </c>
      <c r="E88" s="6">
        <v>90.910004</v>
      </c>
      <c r="F88" s="6">
        <v>83.488312</v>
      </c>
      <c r="G88" s="6">
        <v>4203900.0</v>
      </c>
      <c r="H88" s="9">
        <f t="shared" si="1"/>
        <v>0.01504548119</v>
      </c>
    </row>
    <row r="89" ht="15.75" customHeight="1">
      <c r="A89" s="8">
        <v>43191.0</v>
      </c>
      <c r="B89" s="6">
        <v>90.480003</v>
      </c>
      <c r="C89" s="6">
        <v>91.339996</v>
      </c>
      <c r="D89" s="6">
        <v>87.459999</v>
      </c>
      <c r="E89" s="6">
        <v>88.620003</v>
      </c>
      <c r="F89" s="6">
        <v>81.632431</v>
      </c>
      <c r="G89" s="6">
        <v>2294100.0</v>
      </c>
      <c r="H89" s="9">
        <f t="shared" si="1"/>
        <v>-0.02222923132</v>
      </c>
    </row>
    <row r="90" ht="15.75" customHeight="1">
      <c r="A90" s="8">
        <v>43221.0</v>
      </c>
      <c r="B90" s="6">
        <v>88.260002</v>
      </c>
      <c r="C90" s="6">
        <v>89.980003</v>
      </c>
      <c r="D90" s="6">
        <v>86.510002</v>
      </c>
      <c r="E90" s="6">
        <v>89.459999</v>
      </c>
      <c r="F90" s="6">
        <v>82.806969</v>
      </c>
      <c r="G90" s="6">
        <v>4110400.0</v>
      </c>
      <c r="H90" s="9">
        <f t="shared" si="1"/>
        <v>0.01438812964</v>
      </c>
    </row>
    <row r="91" ht="15.75" customHeight="1">
      <c r="A91" s="8">
        <v>43252.0</v>
      </c>
      <c r="B91" s="6">
        <v>88.519997</v>
      </c>
      <c r="C91" s="6">
        <v>89.050003</v>
      </c>
      <c r="D91" s="6">
        <v>87.330002</v>
      </c>
      <c r="E91" s="6">
        <v>88.639999</v>
      </c>
      <c r="F91" s="6">
        <v>82.313599</v>
      </c>
      <c r="G91" s="6">
        <v>4058800.0</v>
      </c>
      <c r="H91" s="9">
        <f t="shared" si="1"/>
        <v>-0.005958073408</v>
      </c>
    </row>
    <row r="92" ht="15.75" customHeight="1">
      <c r="A92" s="8">
        <v>43282.0</v>
      </c>
      <c r="B92" s="6">
        <v>88.440002</v>
      </c>
      <c r="C92" s="6">
        <v>89.889999</v>
      </c>
      <c r="D92" s="6">
        <v>87.879997</v>
      </c>
      <c r="E92" s="6">
        <v>88.720001</v>
      </c>
      <c r="F92" s="6">
        <v>82.660469</v>
      </c>
      <c r="G92" s="6">
        <v>1714400.0</v>
      </c>
      <c r="H92" s="9">
        <f t="shared" si="1"/>
        <v>0.004214005999</v>
      </c>
    </row>
    <row r="93" ht="15.75" customHeight="1">
      <c r="A93" s="8">
        <v>43313.0</v>
      </c>
      <c r="B93" s="6">
        <v>87.800003</v>
      </c>
      <c r="C93" s="6">
        <v>89.779999</v>
      </c>
      <c r="D93" s="6">
        <v>87.629997</v>
      </c>
      <c r="E93" s="6">
        <v>88.849998</v>
      </c>
      <c r="F93" s="6">
        <v>83.051407</v>
      </c>
      <c r="G93" s="6">
        <v>1873500.0</v>
      </c>
      <c r="H93" s="9">
        <f t="shared" si="1"/>
        <v>0.004729443284</v>
      </c>
    </row>
    <row r="94" ht="15.75" customHeight="1">
      <c r="A94" s="8">
        <v>43344.0</v>
      </c>
      <c r="B94" s="6">
        <v>88.349998</v>
      </c>
      <c r="C94" s="6">
        <v>88.470001</v>
      </c>
      <c r="D94" s="6">
        <v>86.540001</v>
      </c>
      <c r="E94" s="6">
        <v>87.43</v>
      </c>
      <c r="F94" s="6">
        <v>81.994904</v>
      </c>
      <c r="G94" s="6">
        <v>2062200.0</v>
      </c>
      <c r="H94" s="9">
        <f t="shared" si="1"/>
        <v>-0.01272107287</v>
      </c>
    </row>
    <row r="95" ht="15.75" customHeight="1">
      <c r="A95" s="8">
        <v>43374.0</v>
      </c>
      <c r="B95" s="6">
        <v>87.110001</v>
      </c>
      <c r="C95" s="6">
        <v>87.260002</v>
      </c>
      <c r="D95" s="6">
        <v>84.209999</v>
      </c>
      <c r="E95" s="6">
        <v>84.339996</v>
      </c>
      <c r="F95" s="6">
        <v>79.357773</v>
      </c>
      <c r="G95" s="6">
        <v>2509100.0</v>
      </c>
      <c r="H95" s="9">
        <f t="shared" si="1"/>
        <v>-0.03216213291</v>
      </c>
    </row>
    <row r="96" ht="15.75" customHeight="1">
      <c r="A96" s="8">
        <v>43405.0</v>
      </c>
      <c r="B96" s="6">
        <v>83.769997</v>
      </c>
      <c r="C96" s="6">
        <v>84.790001</v>
      </c>
      <c r="D96" s="6">
        <v>83.459999</v>
      </c>
      <c r="E96" s="6">
        <v>84.389999</v>
      </c>
      <c r="F96" s="6">
        <v>79.660866</v>
      </c>
      <c r="G96" s="6">
        <v>2978000.0</v>
      </c>
      <c r="H96" s="9">
        <f t="shared" si="1"/>
        <v>0.003819323408</v>
      </c>
    </row>
    <row r="97" ht="15.75" customHeight="1">
      <c r="A97" s="8">
        <v>43435.0</v>
      </c>
      <c r="B97" s="6">
        <v>84.160004</v>
      </c>
      <c r="C97" s="6">
        <v>88.25</v>
      </c>
      <c r="D97" s="6">
        <v>84.160004</v>
      </c>
      <c r="E97" s="6">
        <v>87.510002</v>
      </c>
      <c r="F97" s="6">
        <v>82.891029</v>
      </c>
      <c r="G97" s="6">
        <v>1.21693E7</v>
      </c>
      <c r="H97" s="9">
        <f t="shared" si="1"/>
        <v>0.04054893152</v>
      </c>
    </row>
    <row r="98" ht="15.75" customHeight="1">
      <c r="A98" s="8">
        <v>43466.0</v>
      </c>
      <c r="B98" s="6">
        <v>87.589996</v>
      </c>
      <c r="C98" s="6">
        <v>89.279999</v>
      </c>
      <c r="D98" s="6">
        <v>86.769997</v>
      </c>
      <c r="E98" s="6">
        <v>89.139999</v>
      </c>
      <c r="F98" s="6">
        <v>84.977432</v>
      </c>
      <c r="G98" s="6">
        <v>7038500.0</v>
      </c>
      <c r="H98" s="9">
        <f t="shared" si="1"/>
        <v>0.02517043189</v>
      </c>
    </row>
    <row r="99" ht="15.75" customHeight="1">
      <c r="A99" s="8">
        <v>43497.0</v>
      </c>
      <c r="B99" s="6">
        <v>88.769997</v>
      </c>
      <c r="C99" s="6">
        <v>89.339996</v>
      </c>
      <c r="D99" s="6">
        <v>87.949997</v>
      </c>
      <c r="E99" s="6">
        <v>88.150002</v>
      </c>
      <c r="F99" s="6">
        <v>84.033684</v>
      </c>
      <c r="G99" s="6">
        <v>1.36569E7</v>
      </c>
      <c r="H99" s="9">
        <f t="shared" si="1"/>
        <v>-0.01110586632</v>
      </c>
    </row>
    <row r="100" ht="15.75" customHeight="1">
      <c r="A100" s="8">
        <v>43525.0</v>
      </c>
      <c r="B100" s="6">
        <v>87.739998</v>
      </c>
      <c r="C100" s="6">
        <v>92.209999</v>
      </c>
      <c r="D100" s="6">
        <v>87.389999</v>
      </c>
      <c r="E100" s="6">
        <v>92.139999</v>
      </c>
      <c r="F100" s="6">
        <v>88.119087</v>
      </c>
      <c r="G100" s="6">
        <v>5099500.0</v>
      </c>
      <c r="H100" s="9">
        <f t="shared" si="1"/>
        <v>0.04861625488</v>
      </c>
    </row>
    <row r="101" ht="15.75" customHeight="1">
      <c r="A101" s="8">
        <v>43556.0</v>
      </c>
      <c r="B101" s="6">
        <v>91.419998</v>
      </c>
      <c r="C101" s="6">
        <v>91.660004</v>
      </c>
      <c r="D101" s="6">
        <v>90.279999</v>
      </c>
      <c r="E101" s="6">
        <v>91.290001</v>
      </c>
      <c r="F101" s="6">
        <v>87.597343</v>
      </c>
      <c r="G101" s="6">
        <v>1.12566E7</v>
      </c>
      <c r="H101" s="9">
        <f t="shared" si="1"/>
        <v>-0.00592089657</v>
      </c>
    </row>
    <row r="102" ht="15.75" customHeight="1">
      <c r="A102" s="8">
        <v>43586.0</v>
      </c>
      <c r="B102" s="6">
        <v>91.290001</v>
      </c>
      <c r="C102" s="6">
        <v>94.82</v>
      </c>
      <c r="D102" s="6">
        <v>90.650002</v>
      </c>
      <c r="E102" s="6">
        <v>94.800003</v>
      </c>
      <c r="F102" s="6">
        <v>91.260529</v>
      </c>
      <c r="G102" s="6">
        <v>7049000.0</v>
      </c>
      <c r="H102" s="9">
        <f t="shared" si="1"/>
        <v>0.04181846018</v>
      </c>
    </row>
    <row r="103" ht="15.75" customHeight="1">
      <c r="A103" s="8">
        <v>43617.0</v>
      </c>
      <c r="B103" s="6">
        <v>94.809998</v>
      </c>
      <c r="C103" s="6">
        <v>97.209999</v>
      </c>
      <c r="D103" s="6">
        <v>94.059998</v>
      </c>
      <c r="E103" s="6">
        <v>97.059998</v>
      </c>
      <c r="F103" s="6">
        <v>93.71846</v>
      </c>
      <c r="G103" s="6">
        <v>8091000.0</v>
      </c>
      <c r="H103" s="9">
        <f t="shared" si="1"/>
        <v>0.02693312242</v>
      </c>
    </row>
    <row r="104" ht="15.75" customHeight="1">
      <c r="A104" s="8">
        <v>43647.0</v>
      </c>
      <c r="B104" s="6">
        <v>97.080002</v>
      </c>
      <c r="C104" s="6">
        <v>98.040001</v>
      </c>
      <c r="D104" s="6">
        <v>95.269997</v>
      </c>
      <c r="E104" s="6">
        <v>97.269997</v>
      </c>
      <c r="F104" s="6">
        <v>94.203445</v>
      </c>
      <c r="G104" s="6">
        <v>7367200.0</v>
      </c>
      <c r="H104" s="9">
        <f t="shared" si="1"/>
        <v>0.005174914313</v>
      </c>
    </row>
    <row r="105" ht="15.75" customHeight="1">
      <c r="A105" s="8">
        <v>43678.0</v>
      </c>
      <c r="B105" s="6">
        <v>97.900002</v>
      </c>
      <c r="C105" s="6">
        <v>106.07</v>
      </c>
      <c r="D105" s="6">
        <v>97.580002</v>
      </c>
      <c r="E105" s="6">
        <v>104.989998</v>
      </c>
      <c r="F105" s="6">
        <v>101.977394</v>
      </c>
      <c r="G105" s="6">
        <v>8494700.0</v>
      </c>
      <c r="H105" s="9">
        <f t="shared" si="1"/>
        <v>0.08252297992</v>
      </c>
    </row>
    <row r="106" ht="15.75" customHeight="1">
      <c r="A106" s="8">
        <v>43709.0</v>
      </c>
      <c r="B106" s="6">
        <v>104.790001</v>
      </c>
      <c r="C106" s="6">
        <v>105.470001</v>
      </c>
      <c r="D106" s="6">
        <v>98.830002</v>
      </c>
      <c r="E106" s="6">
        <v>102.669998</v>
      </c>
      <c r="F106" s="6">
        <v>100.020111</v>
      </c>
      <c r="G106" s="6">
        <v>5726100.0</v>
      </c>
      <c r="H106" s="9">
        <f t="shared" si="1"/>
        <v>-0.01919330278</v>
      </c>
    </row>
    <row r="107" ht="15.75" customHeight="1">
      <c r="A107" s="8">
        <v>43739.0</v>
      </c>
      <c r="B107" s="6">
        <v>101.610001</v>
      </c>
      <c r="C107" s="6">
        <v>104.18</v>
      </c>
      <c r="D107" s="6">
        <v>100.059998</v>
      </c>
      <c r="E107" s="6">
        <v>102.089996</v>
      </c>
      <c r="F107" s="6">
        <v>99.726738</v>
      </c>
      <c r="G107" s="6">
        <v>8072900.0</v>
      </c>
      <c r="H107" s="9">
        <f t="shared" si="1"/>
        <v>-0.002933140116</v>
      </c>
    </row>
    <row r="108" ht="15.75" customHeight="1">
      <c r="A108" s="8">
        <v>43770.0</v>
      </c>
      <c r="B108" s="6">
        <v>101.940002</v>
      </c>
      <c r="C108" s="6">
        <v>102.660004</v>
      </c>
      <c r="D108" s="6">
        <v>98.639999</v>
      </c>
      <c r="E108" s="6">
        <v>102.129997</v>
      </c>
      <c r="F108" s="6">
        <v>100.038635</v>
      </c>
      <c r="G108" s="6">
        <v>8864900.0</v>
      </c>
      <c r="H108" s="9">
        <f t="shared" si="1"/>
        <v>0.003127516314</v>
      </c>
    </row>
    <row r="109" ht="15.75" customHeight="1">
      <c r="A109" s="8">
        <v>43800.0</v>
      </c>
      <c r="B109" s="6">
        <v>100.809998</v>
      </c>
      <c r="C109" s="6">
        <v>102.629997</v>
      </c>
      <c r="D109" s="6">
        <v>100.220001</v>
      </c>
      <c r="E109" s="6">
        <v>100.339996</v>
      </c>
      <c r="F109" s="6">
        <v>98.557541</v>
      </c>
      <c r="G109" s="6">
        <v>8603600.0</v>
      </c>
      <c r="H109" s="9">
        <f t="shared" si="1"/>
        <v>-0.01480522</v>
      </c>
    </row>
    <row r="110" ht="15.75" customHeight="1">
      <c r="H110" s="9"/>
    </row>
    <row r="111" ht="15.75" customHeight="1">
      <c r="H111" s="9"/>
    </row>
    <row r="112" ht="15.75" customHeight="1">
      <c r="H112" s="9"/>
    </row>
    <row r="113" ht="15.75" customHeight="1">
      <c r="H113" s="9"/>
    </row>
    <row r="114" ht="15.75" customHeight="1">
      <c r="H114" s="9"/>
    </row>
    <row r="115" ht="15.75" customHeight="1">
      <c r="H115" s="9"/>
    </row>
    <row r="116" ht="15.75" customHeight="1">
      <c r="H116" s="9"/>
    </row>
    <row r="117" ht="15.75" customHeight="1">
      <c r="H117" s="9"/>
    </row>
    <row r="118" ht="15.75" customHeight="1">
      <c r="H118" s="9"/>
    </row>
    <row r="119" ht="15.75" customHeight="1">
      <c r="H119" s="9"/>
    </row>
    <row r="120" ht="15.75" customHeight="1">
      <c r="H120" s="9"/>
    </row>
    <row r="121" ht="15.75" customHeight="1">
      <c r="H121" s="9"/>
    </row>
    <row r="122" ht="15.75" customHeight="1">
      <c r="H122" s="9"/>
    </row>
    <row r="123" ht="15.75" customHeight="1">
      <c r="H123" s="9"/>
    </row>
    <row r="124" ht="15.75" customHeight="1">
      <c r="H124" s="9"/>
    </row>
    <row r="125" ht="15.75" customHeight="1">
      <c r="H125" s="9"/>
    </row>
    <row r="126" ht="15.75" customHeight="1">
      <c r="H126" s="9"/>
    </row>
    <row r="127" ht="15.75" customHeight="1">
      <c r="H127" s="9"/>
    </row>
    <row r="128" ht="15.75" customHeight="1">
      <c r="H128" s="9"/>
    </row>
    <row r="129" ht="15.75" customHeight="1">
      <c r="H129" s="9"/>
    </row>
    <row r="130" ht="15.75" customHeight="1">
      <c r="H130" s="9"/>
    </row>
    <row r="131" ht="15.75" customHeight="1">
      <c r="H131" s="9"/>
    </row>
    <row r="132" ht="15.75" customHeight="1">
      <c r="H132" s="9"/>
    </row>
    <row r="133" ht="15.75" customHeight="1">
      <c r="H133" s="9"/>
    </row>
    <row r="134" ht="15.75" customHeight="1">
      <c r="H134" s="9"/>
    </row>
    <row r="135" ht="15.75" customHeight="1">
      <c r="H135" s="9"/>
    </row>
    <row r="136" ht="15.75" customHeight="1">
      <c r="H136" s="9"/>
    </row>
    <row r="137" ht="15.75" customHeight="1">
      <c r="H137" s="9"/>
    </row>
    <row r="138" ht="15.75" customHeight="1">
      <c r="H138" s="9"/>
    </row>
    <row r="139" ht="15.75" customHeight="1">
      <c r="H139" s="9"/>
    </row>
    <row r="140" ht="15.75" customHeight="1">
      <c r="H140" s="9"/>
    </row>
    <row r="141" ht="15.75" customHeight="1">
      <c r="H141" s="9"/>
    </row>
    <row r="142" ht="15.75" customHeight="1">
      <c r="H142" s="9"/>
    </row>
    <row r="143" ht="15.75" customHeight="1">
      <c r="H143" s="9"/>
    </row>
    <row r="144" ht="15.75" customHeight="1">
      <c r="H144" s="9"/>
    </row>
    <row r="145" ht="15.75" customHeight="1">
      <c r="H145" s="9"/>
    </row>
    <row r="146" ht="15.75" customHeight="1">
      <c r="H146" s="9"/>
    </row>
    <row r="147" ht="15.75" customHeight="1">
      <c r="H147" s="9"/>
    </row>
    <row r="148" ht="15.75" customHeight="1">
      <c r="H148" s="9"/>
    </row>
    <row r="149" ht="15.75" customHeight="1">
      <c r="H149" s="9"/>
    </row>
    <row r="150" ht="15.75" customHeight="1">
      <c r="H150" s="9"/>
    </row>
    <row r="151" ht="15.75" customHeight="1">
      <c r="H151" s="9"/>
    </row>
    <row r="152" ht="15.75" customHeight="1">
      <c r="H152" s="9"/>
    </row>
    <row r="153" ht="15.75" customHeight="1">
      <c r="H153" s="9"/>
    </row>
    <row r="154" ht="15.75" customHeight="1">
      <c r="H154" s="9"/>
    </row>
    <row r="155" ht="15.75" customHeight="1">
      <c r="H155" s="9"/>
    </row>
    <row r="156" ht="15.75" customHeight="1">
      <c r="H156" s="9"/>
    </row>
    <row r="157" ht="15.75" customHeight="1">
      <c r="H157" s="9"/>
    </row>
    <row r="158" ht="15.75" customHeight="1">
      <c r="H158" s="9"/>
    </row>
    <row r="159" ht="15.75" customHeight="1">
      <c r="H159" s="9"/>
    </row>
    <row r="160" ht="15.75" customHeight="1">
      <c r="H160" s="9"/>
    </row>
    <row r="161" ht="15.75" customHeight="1">
      <c r="H161" s="9"/>
    </row>
    <row r="162" ht="15.75" customHeight="1">
      <c r="H162" s="9"/>
    </row>
    <row r="163" ht="15.75" customHeight="1">
      <c r="H163" s="9"/>
    </row>
    <row r="164" ht="15.75" customHeight="1">
      <c r="H164" s="9"/>
    </row>
    <row r="165" ht="15.75" customHeight="1">
      <c r="H165" s="9"/>
    </row>
    <row r="166" ht="15.75" customHeight="1">
      <c r="H166" s="9"/>
    </row>
    <row r="167" ht="15.75" customHeight="1">
      <c r="H167" s="9"/>
    </row>
    <row r="168" ht="15.75" customHeight="1">
      <c r="H168" s="9"/>
    </row>
    <row r="169" ht="15.75" customHeight="1">
      <c r="H169" s="9"/>
    </row>
    <row r="170" ht="15.75" customHeight="1">
      <c r="H170" s="9"/>
    </row>
    <row r="171" ht="15.75" customHeight="1">
      <c r="H171" s="9"/>
    </row>
    <row r="172" ht="15.75" customHeight="1">
      <c r="H172" s="9"/>
    </row>
    <row r="173" ht="15.75" customHeight="1">
      <c r="H173" s="9"/>
    </row>
    <row r="174" ht="15.75" customHeight="1">
      <c r="H174" s="9"/>
    </row>
    <row r="175" ht="15.75" customHeight="1">
      <c r="H175" s="9"/>
    </row>
    <row r="176" ht="15.75" customHeight="1">
      <c r="H176" s="9"/>
    </row>
    <row r="177" ht="15.75" customHeight="1">
      <c r="H177" s="9"/>
    </row>
    <row r="178" ht="15.75" customHeight="1">
      <c r="H178" s="9"/>
    </row>
    <row r="179" ht="15.75" customHeight="1">
      <c r="H179" s="9"/>
    </row>
    <row r="180" ht="15.75" customHeight="1">
      <c r="H180" s="9"/>
    </row>
    <row r="181" ht="15.75" customHeight="1">
      <c r="H181" s="9"/>
    </row>
    <row r="182" ht="15.75" customHeight="1">
      <c r="H182" s="9"/>
    </row>
    <row r="183" ht="15.75" customHeight="1">
      <c r="H183" s="9"/>
    </row>
    <row r="184" ht="15.75" customHeight="1">
      <c r="H184" s="9"/>
    </row>
    <row r="185" ht="15.75" customHeight="1">
      <c r="H185" s="9"/>
    </row>
    <row r="186" ht="15.75" customHeight="1">
      <c r="H186" s="9"/>
    </row>
    <row r="187" ht="15.75" customHeight="1">
      <c r="H187" s="9"/>
    </row>
    <row r="188" ht="15.75" customHeight="1">
      <c r="H188" s="9"/>
    </row>
    <row r="189" ht="15.75" customHeight="1">
      <c r="H189" s="9"/>
    </row>
    <row r="190" ht="15.75" customHeight="1">
      <c r="H190" s="9"/>
    </row>
    <row r="191" ht="15.75" customHeight="1">
      <c r="H191" s="9"/>
    </row>
    <row r="192" ht="15.75" customHeight="1">
      <c r="H192" s="9"/>
    </row>
    <row r="193" ht="15.75" customHeight="1">
      <c r="H193" s="9"/>
    </row>
    <row r="194" ht="15.75" customHeight="1">
      <c r="H194" s="9"/>
    </row>
    <row r="195" ht="15.75" customHeight="1">
      <c r="H195" s="9"/>
    </row>
    <row r="196" ht="15.75" customHeight="1">
      <c r="H196" s="9"/>
    </row>
    <row r="197" ht="15.75" customHeight="1">
      <c r="H197" s="9"/>
    </row>
    <row r="198" ht="15.75" customHeight="1">
      <c r="H198" s="9"/>
    </row>
    <row r="199" ht="15.75" customHeight="1">
      <c r="H199" s="9"/>
    </row>
    <row r="200" ht="15.75" customHeight="1">
      <c r="H200" s="9"/>
    </row>
    <row r="201" ht="15.75" customHeight="1">
      <c r="H201" s="9"/>
    </row>
    <row r="202" ht="15.75" customHeight="1">
      <c r="H202" s="9"/>
    </row>
    <row r="203" ht="15.75" customHeight="1">
      <c r="H203" s="9"/>
    </row>
    <row r="204" ht="15.75" customHeight="1">
      <c r="H204" s="9"/>
    </row>
    <row r="205" ht="15.75" customHeight="1">
      <c r="H205" s="9"/>
    </row>
    <row r="206" ht="15.75" customHeight="1">
      <c r="H206" s="9"/>
    </row>
    <row r="207" ht="15.75" customHeight="1">
      <c r="H207" s="9"/>
    </row>
    <row r="208" ht="15.75" customHeight="1">
      <c r="H208" s="9"/>
    </row>
    <row r="209" ht="15.75" customHeight="1">
      <c r="H209" s="9"/>
    </row>
    <row r="210" ht="15.75" customHeight="1">
      <c r="H210" s="9"/>
    </row>
    <row r="211" ht="15.75" customHeight="1">
      <c r="H211" s="9"/>
    </row>
    <row r="212" ht="15.75" customHeight="1">
      <c r="H212" s="9"/>
    </row>
    <row r="213" ht="15.75" customHeight="1">
      <c r="H213" s="9"/>
    </row>
    <row r="214" ht="15.75" customHeight="1">
      <c r="H214" s="9"/>
    </row>
    <row r="215" ht="15.75" customHeight="1">
      <c r="H215" s="9"/>
    </row>
    <row r="216" ht="15.75" customHeight="1">
      <c r="H216" s="9"/>
    </row>
    <row r="217" ht="15.75" customHeight="1">
      <c r="H217" s="9"/>
    </row>
    <row r="218" ht="15.75" customHeight="1">
      <c r="H218" s="9"/>
    </row>
    <row r="219" ht="15.75" customHeight="1">
      <c r="H219" s="9"/>
    </row>
    <row r="220" ht="15.75" customHeight="1">
      <c r="H220" s="9"/>
    </row>
    <row r="221" ht="15.75" customHeight="1">
      <c r="H221" s="9"/>
    </row>
    <row r="222" ht="15.75" customHeight="1">
      <c r="H222" s="9"/>
    </row>
    <row r="223" ht="15.75" customHeight="1">
      <c r="H223" s="9"/>
    </row>
    <row r="224" ht="15.75" customHeight="1">
      <c r="H224" s="9"/>
    </row>
    <row r="225" ht="15.75" customHeight="1">
      <c r="H225" s="9"/>
    </row>
    <row r="226" ht="15.75" customHeight="1">
      <c r="H226" s="9"/>
    </row>
    <row r="227" ht="15.75" customHeight="1">
      <c r="H227" s="9"/>
    </row>
    <row r="228" ht="15.75" customHeight="1">
      <c r="H228" s="9"/>
    </row>
    <row r="229" ht="15.75" customHeight="1">
      <c r="H229" s="9"/>
    </row>
    <row r="230" ht="15.75" customHeight="1">
      <c r="H230" s="9"/>
    </row>
    <row r="231" ht="15.75" customHeight="1">
      <c r="H231" s="9"/>
    </row>
    <row r="232" ht="15.75" customHeight="1">
      <c r="H232" s="9"/>
    </row>
    <row r="233" ht="15.75" customHeight="1">
      <c r="H233" s="9"/>
    </row>
    <row r="234" ht="15.75" customHeight="1">
      <c r="H234" s="9"/>
    </row>
    <row r="235" ht="15.75" customHeight="1">
      <c r="H235" s="9"/>
    </row>
    <row r="236" ht="15.75" customHeight="1">
      <c r="H236" s="9"/>
    </row>
    <row r="237" ht="15.75" customHeight="1">
      <c r="H237" s="9"/>
    </row>
    <row r="238" ht="15.75" customHeight="1">
      <c r="H238" s="9"/>
    </row>
    <row r="239" ht="15.75" customHeight="1">
      <c r="H239" s="9"/>
    </row>
    <row r="240" ht="15.75" customHeight="1">
      <c r="H240" s="9"/>
    </row>
    <row r="241" ht="15.75" customHeight="1">
      <c r="H241" s="9"/>
    </row>
    <row r="242" ht="15.75" customHeight="1">
      <c r="H242" s="9"/>
    </row>
    <row r="243" ht="15.75" customHeight="1">
      <c r="H243" s="9"/>
    </row>
    <row r="244" ht="15.75" customHeight="1">
      <c r="H244" s="9"/>
    </row>
    <row r="245" ht="15.75" customHeight="1">
      <c r="H245" s="9"/>
    </row>
    <row r="246" ht="15.75" customHeight="1">
      <c r="H246" s="9"/>
    </row>
    <row r="247" ht="15.75" customHeight="1">
      <c r="H247" s="9"/>
    </row>
    <row r="248" ht="15.75" customHeight="1">
      <c r="H248" s="9"/>
    </row>
    <row r="249" ht="15.75" customHeight="1">
      <c r="H249" s="9"/>
    </row>
    <row r="250" ht="15.75" customHeight="1">
      <c r="H250" s="9"/>
    </row>
    <row r="251" ht="15.75" customHeight="1">
      <c r="H251" s="9"/>
    </row>
    <row r="252" ht="15.75" customHeight="1">
      <c r="H252" s="9"/>
    </row>
    <row r="253" ht="15.75" customHeight="1">
      <c r="H253" s="9"/>
    </row>
    <row r="254" ht="15.75" customHeight="1">
      <c r="H254" s="9"/>
    </row>
    <row r="255" ht="15.75" customHeight="1">
      <c r="H255" s="9"/>
    </row>
    <row r="256" ht="15.75" customHeight="1">
      <c r="H256" s="9"/>
    </row>
    <row r="257" ht="15.75" customHeight="1">
      <c r="H257" s="9"/>
    </row>
    <row r="258" ht="15.75" customHeight="1">
      <c r="H258" s="9"/>
    </row>
    <row r="259" ht="15.75" customHeight="1">
      <c r="H259" s="9"/>
    </row>
    <row r="260" ht="15.75" customHeight="1">
      <c r="H260" s="9"/>
    </row>
    <row r="261" ht="15.75" customHeight="1">
      <c r="H261" s="9"/>
    </row>
    <row r="262" ht="15.75" customHeight="1">
      <c r="H262" s="9"/>
    </row>
    <row r="263" ht="15.75" customHeight="1">
      <c r="H263" s="9"/>
    </row>
    <row r="264" ht="15.75" customHeight="1">
      <c r="H264" s="9"/>
    </row>
    <row r="265" ht="15.75" customHeight="1">
      <c r="H265" s="9"/>
    </row>
    <row r="266" ht="15.75" customHeight="1">
      <c r="H266" s="9"/>
    </row>
    <row r="267" ht="15.75" customHeight="1">
      <c r="H267" s="9"/>
    </row>
    <row r="268" ht="15.75" customHeight="1">
      <c r="H268" s="9"/>
    </row>
    <row r="269" ht="15.75" customHeight="1">
      <c r="H269" s="9"/>
    </row>
    <row r="270" ht="15.75" customHeight="1">
      <c r="H270" s="9"/>
    </row>
    <row r="271" ht="15.75" customHeight="1">
      <c r="H271" s="9"/>
    </row>
    <row r="272" ht="15.75" customHeight="1">
      <c r="H272" s="9"/>
    </row>
    <row r="273" ht="15.75" customHeight="1">
      <c r="H273" s="9"/>
    </row>
    <row r="274" ht="15.75" customHeight="1">
      <c r="H274" s="9"/>
    </row>
    <row r="275" ht="15.75" customHeight="1">
      <c r="H275" s="9"/>
    </row>
    <row r="276" ht="15.75" customHeight="1">
      <c r="H276" s="9"/>
    </row>
    <row r="277" ht="15.75" customHeight="1">
      <c r="H277" s="9"/>
    </row>
    <row r="278" ht="15.75" customHeight="1">
      <c r="H278" s="9"/>
    </row>
    <row r="279" ht="15.75" customHeight="1">
      <c r="H279" s="9"/>
    </row>
    <row r="280" ht="15.75" customHeight="1">
      <c r="H280" s="9"/>
    </row>
    <row r="281" ht="15.75" customHeight="1">
      <c r="H281" s="9"/>
    </row>
    <row r="282" ht="15.75" customHeight="1">
      <c r="H282" s="9"/>
    </row>
    <row r="283" ht="15.75" customHeight="1">
      <c r="H283" s="9"/>
    </row>
    <row r="284" ht="15.75" customHeight="1">
      <c r="H284" s="9"/>
    </row>
    <row r="285" ht="15.75" customHeight="1">
      <c r="H285" s="9"/>
    </row>
    <row r="286" ht="15.75" customHeight="1">
      <c r="H286" s="9"/>
    </row>
    <row r="287" ht="15.75" customHeight="1">
      <c r="H287" s="9"/>
    </row>
    <row r="288" ht="15.75" customHeight="1">
      <c r="H288" s="9"/>
    </row>
    <row r="289" ht="15.75" customHeight="1">
      <c r="H289" s="9"/>
    </row>
    <row r="290" ht="15.75" customHeight="1">
      <c r="H290" s="9"/>
    </row>
    <row r="291" ht="15.75" customHeight="1">
      <c r="H291" s="9"/>
    </row>
    <row r="292" ht="15.75" customHeight="1">
      <c r="H292" s="9"/>
    </row>
    <row r="293" ht="15.75" customHeight="1">
      <c r="H293" s="9"/>
    </row>
    <row r="294" ht="15.75" customHeight="1">
      <c r="H294" s="9"/>
    </row>
    <row r="295" ht="15.75" customHeight="1">
      <c r="H295" s="9"/>
    </row>
    <row r="296" ht="15.75" customHeight="1">
      <c r="H296" s="9"/>
    </row>
    <row r="297" ht="15.75" customHeight="1">
      <c r="H297" s="9"/>
    </row>
    <row r="298" ht="15.75" customHeight="1">
      <c r="H298" s="9"/>
    </row>
    <row r="299" ht="15.75" customHeight="1">
      <c r="H299" s="9"/>
    </row>
    <row r="300" ht="15.75" customHeight="1">
      <c r="H300" s="9"/>
    </row>
    <row r="301" ht="15.75" customHeight="1">
      <c r="H301" s="9"/>
    </row>
    <row r="302" ht="15.75" customHeight="1">
      <c r="H302" s="9"/>
    </row>
    <row r="303" ht="15.75" customHeight="1">
      <c r="H303" s="9"/>
    </row>
    <row r="304" ht="15.75" customHeight="1">
      <c r="H304" s="9"/>
    </row>
    <row r="305" ht="15.75" customHeight="1">
      <c r="H305" s="9"/>
    </row>
    <row r="306" ht="15.75" customHeight="1">
      <c r="H306" s="9"/>
    </row>
    <row r="307" ht="15.75" customHeight="1">
      <c r="H307" s="9"/>
    </row>
    <row r="308" ht="15.75" customHeight="1">
      <c r="H308" s="9"/>
    </row>
    <row r="309" ht="15.75" customHeight="1">
      <c r="H309" s="9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43"/>
    <col customWidth="1" min="3" max="3" width="12.29"/>
    <col customWidth="1" min="4" max="4" width="21.86"/>
  </cols>
  <sheetData>
    <row r="1">
      <c r="G1" s="10" t="s">
        <v>9</v>
      </c>
    </row>
    <row r="2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14</v>
      </c>
    </row>
    <row r="3">
      <c r="G3" s="11">
        <v>0.0</v>
      </c>
      <c r="H3" s="11">
        <v>1.0</v>
      </c>
      <c r="I3" s="12">
        <f t="shared" ref="I3:I13" si="1">G3*$B$4 +H3*$B$5</f>
        <v>0.006259666172</v>
      </c>
      <c r="J3" s="13">
        <f t="shared" ref="J3:J13" si="2">G3^2*$C$4 + H3^2*$C$5 + 2*G3*H3*$B$7</f>
        <v>0.0006872012174</v>
      </c>
      <c r="K3" s="9">
        <f t="shared" ref="K3:K13" si="3">SQRT(J3)</f>
        <v>0.02621452302</v>
      </c>
      <c r="L3" s="14">
        <f t="shared" ref="L3:L13" si="4">(I3-0.19%)/K3</f>
        <v>0.1663072858</v>
      </c>
    </row>
    <row r="4">
      <c r="A4" s="7" t="s">
        <v>15</v>
      </c>
      <c r="B4" s="9">
        <f>AVERAGE(VOO!H3:H109)</f>
        <v>0.01091552661</v>
      </c>
      <c r="C4" s="13">
        <f>VAR(VOO!H3:H109)</f>
        <v>0.001182682011</v>
      </c>
      <c r="D4" s="13">
        <f>STDEV(VOO!H3:H109)</f>
        <v>0.03439014409</v>
      </c>
      <c r="E4" s="15">
        <f t="shared" ref="E4:E5" si="5">(B4-0.19%)/D4</f>
        <v>0.2621543714</v>
      </c>
      <c r="G4" s="11">
        <v>0.1</v>
      </c>
      <c r="H4" s="11">
        <v>0.9</v>
      </c>
      <c r="I4" s="12">
        <f t="shared" si="1"/>
        <v>0.006725252216</v>
      </c>
      <c r="J4" s="13">
        <f t="shared" si="2"/>
        <v>0.0005411346342</v>
      </c>
      <c r="K4" s="9">
        <f t="shared" si="3"/>
        <v>0.02326230071</v>
      </c>
      <c r="L4" s="14">
        <f t="shared" si="4"/>
        <v>0.2074279873</v>
      </c>
    </row>
    <row r="5">
      <c r="A5" s="7" t="s">
        <v>16</v>
      </c>
      <c r="B5" s="9">
        <f>AVERAGE(BLV!H3:H109)</f>
        <v>0.006259666172</v>
      </c>
      <c r="C5" s="13">
        <f>VAR(BLV!H3:H109)</f>
        <v>0.0006872012174</v>
      </c>
      <c r="D5" s="13">
        <f>STDEV(BLV!H3:H109)</f>
        <v>0.02621452302</v>
      </c>
      <c r="E5" s="15">
        <f t="shared" si="5"/>
        <v>0.1663072858</v>
      </c>
      <c r="G5" s="11">
        <v>0.2</v>
      </c>
      <c r="H5" s="11">
        <v>0.8</v>
      </c>
      <c r="I5" s="12">
        <f t="shared" si="1"/>
        <v>0.007190838259</v>
      </c>
      <c r="J5" s="13">
        <f t="shared" si="2"/>
        <v>0.000438537976</v>
      </c>
      <c r="K5" s="9">
        <f t="shared" si="3"/>
        <v>0.02094129834</v>
      </c>
      <c r="L5" s="14">
        <f t="shared" si="4"/>
        <v>0.2526509185</v>
      </c>
    </row>
    <row r="6">
      <c r="G6" s="11">
        <v>0.3</v>
      </c>
      <c r="H6" s="11">
        <v>0.7</v>
      </c>
      <c r="I6" s="12">
        <f t="shared" si="1"/>
        <v>0.007656424303</v>
      </c>
      <c r="J6" s="13">
        <f t="shared" si="2"/>
        <v>0.0003794112428</v>
      </c>
      <c r="K6" s="9">
        <f t="shared" si="3"/>
        <v>0.01947848153</v>
      </c>
      <c r="L6" s="14">
        <f t="shared" si="4"/>
        <v>0.295527364</v>
      </c>
    </row>
    <row r="7">
      <c r="A7" s="7" t="s">
        <v>20</v>
      </c>
      <c r="B7" s="15">
        <f>COVAR(VOO!H3:H109,BLV!H3:H109)</f>
        <v>-0.0001518065111</v>
      </c>
      <c r="G7" s="11">
        <v>0.4</v>
      </c>
      <c r="H7" s="11">
        <v>0.6</v>
      </c>
      <c r="I7" s="12">
        <f t="shared" si="1"/>
        <v>0.008122010346</v>
      </c>
      <c r="J7" s="13">
        <f t="shared" si="2"/>
        <v>0.0003637544346</v>
      </c>
      <c r="K7" s="9">
        <f t="shared" si="3"/>
        <v>0.01907234738</v>
      </c>
      <c r="L7" s="14">
        <f t="shared" si="4"/>
        <v>0.3262320165</v>
      </c>
    </row>
    <row r="8">
      <c r="A8" s="7" t="s">
        <v>21</v>
      </c>
      <c r="B8" s="15">
        <f>CORREL(VOO!H3:H109,BLV!H3:H109)</f>
        <v>-0.1699778595</v>
      </c>
      <c r="G8" s="11">
        <v>0.5</v>
      </c>
      <c r="H8" s="11">
        <v>0.500000000000001</v>
      </c>
      <c r="I8" s="12">
        <f t="shared" si="1"/>
        <v>0.00858759639</v>
      </c>
      <c r="J8" s="13">
        <f t="shared" si="2"/>
        <v>0.0003915675514</v>
      </c>
      <c r="K8" s="9">
        <f t="shared" si="3"/>
        <v>0.01978806588</v>
      </c>
      <c r="L8" s="14">
        <f t="shared" si="4"/>
        <v>0.3379610938</v>
      </c>
    </row>
    <row r="9">
      <c r="G9" s="11">
        <v>0.6</v>
      </c>
      <c r="H9" s="11">
        <v>0.400000000000001</v>
      </c>
      <c r="I9" s="12">
        <f t="shared" si="1"/>
        <v>0.009053182434</v>
      </c>
      <c r="J9" s="13">
        <f t="shared" si="2"/>
        <v>0.0004628505933</v>
      </c>
      <c r="K9" s="9">
        <f t="shared" si="3"/>
        <v>0.02151396275</v>
      </c>
      <c r="L9" s="14">
        <f t="shared" si="4"/>
        <v>0.3324902305</v>
      </c>
    </row>
    <row r="10">
      <c r="G10" s="11">
        <v>0.7</v>
      </c>
      <c r="H10" s="11">
        <v>0.300000000000001</v>
      </c>
      <c r="I10" s="12">
        <f t="shared" si="1"/>
        <v>0.009518768477</v>
      </c>
      <c r="J10" s="13">
        <f t="shared" si="2"/>
        <v>0.0005776035601</v>
      </c>
      <c r="K10" s="9">
        <f t="shared" si="3"/>
        <v>0.02403338428</v>
      </c>
      <c r="L10" s="14">
        <f t="shared" si="4"/>
        <v>0.3170077251</v>
      </c>
    </row>
    <row r="11">
      <c r="G11" s="11">
        <v>0.8</v>
      </c>
      <c r="H11" s="11">
        <v>0.200000000000001</v>
      </c>
      <c r="I11" s="12">
        <f t="shared" si="1"/>
        <v>0.009984354521</v>
      </c>
      <c r="J11" s="13">
        <f t="shared" si="2"/>
        <v>0.0007358264519</v>
      </c>
      <c r="K11" s="9">
        <f t="shared" si="3"/>
        <v>0.02712612121</v>
      </c>
      <c r="L11" s="14">
        <f t="shared" si="4"/>
        <v>0.2980284007</v>
      </c>
    </row>
    <row r="12">
      <c r="G12" s="11">
        <v>0.9</v>
      </c>
      <c r="H12" s="11">
        <v>0.100000000000001</v>
      </c>
      <c r="I12" s="12">
        <f t="shared" si="1"/>
        <v>0.01044994056</v>
      </c>
      <c r="J12" s="13">
        <f t="shared" si="2"/>
        <v>0.0009375192687</v>
      </c>
      <c r="K12" s="9">
        <f t="shared" si="3"/>
        <v>0.03061893644</v>
      </c>
      <c r="L12" s="14">
        <f t="shared" si="4"/>
        <v>0.2792370199</v>
      </c>
    </row>
    <row r="13">
      <c r="G13" s="11">
        <v>1.0</v>
      </c>
      <c r="H13" s="11">
        <v>1.11022302462516E-15</v>
      </c>
      <c r="I13" s="12">
        <f t="shared" si="1"/>
        <v>0.01091552661</v>
      </c>
      <c r="J13" s="13">
        <f t="shared" si="2"/>
        <v>0.001182682011</v>
      </c>
      <c r="K13" s="9">
        <f t="shared" si="3"/>
        <v>0.03439014409</v>
      </c>
      <c r="L13" s="14">
        <f t="shared" si="4"/>
        <v>0.2621543714</v>
      </c>
    </row>
    <row r="14">
      <c r="A14" s="16" t="s">
        <v>22</v>
      </c>
    </row>
  </sheetData>
  <mergeCells count="2">
    <mergeCell ref="G1:H1"/>
    <mergeCell ref="A14:F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7">
      <c r="C7" s="7" t="s">
        <v>23</v>
      </c>
    </row>
  </sheetData>
  <drawing r:id="rId1"/>
</worksheet>
</file>