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현재_통합_문서" defaultThemeVersion="124226"/>
  <bookViews>
    <workbookView xWindow="2625" yWindow="-195" windowWidth="19440" windowHeight="12015"/>
  </bookViews>
  <sheets>
    <sheet name="퇴직소득원천징수영수증" sheetId="6" r:id="rId1"/>
  </sheets>
  <definedNames>
    <definedName name="_xlnm.Print_Area" localSheetId="0">퇴직소득원천징수영수증!$B$1:$AF$69</definedName>
  </definedNames>
  <calcPr calcId="145621"/>
</workbook>
</file>

<file path=xl/calcChain.xml><?xml version="1.0" encoding="utf-8"?>
<calcChain xmlns="http://schemas.openxmlformats.org/spreadsheetml/2006/main">
  <c r="AB55" i="6" l="1"/>
  <c r="R57" i="6" l="1"/>
  <c r="D55" i="6" l="1"/>
  <c r="U55" i="6"/>
  <c r="AE24" i="6" l="1"/>
  <c r="S17" i="6" l="1"/>
  <c r="S16" i="6"/>
  <c r="S20" i="6" l="1"/>
  <c r="G26" i="6"/>
  <c r="J25" i="6"/>
  <c r="J26" i="6"/>
  <c r="G25" i="6"/>
  <c r="T24" i="6" l="1"/>
  <c r="AF62" i="6" l="1"/>
  <c r="S49" i="6" l="1"/>
  <c r="M25" i="6" l="1"/>
  <c r="M26" i="6"/>
  <c r="T22" i="6"/>
  <c r="AC24" i="6"/>
  <c r="T23" i="6"/>
  <c r="AB18" i="6"/>
  <c r="AB19" i="6"/>
  <c r="S38" i="6" l="1"/>
  <c r="AE22" i="6"/>
  <c r="AE23" i="6"/>
  <c r="T25" i="6"/>
  <c r="AE25" i="6" s="1"/>
  <c r="T26" i="6"/>
  <c r="AB20" i="6"/>
  <c r="S40" i="6" l="1"/>
  <c r="S39" i="6"/>
  <c r="S29" i="6"/>
  <c r="S30" i="6"/>
  <c r="S31" i="6" l="1"/>
  <c r="S32" i="6" s="1"/>
  <c r="S41" i="6"/>
  <c r="AE26" i="6"/>
  <c r="S33" i="6" l="1"/>
  <c r="S35" i="6" s="1"/>
  <c r="S36" i="6" s="1"/>
  <c r="S43" i="6"/>
  <c r="S44" i="6" s="1"/>
  <c r="Y43" i="6" l="1"/>
  <c r="Y44" i="6" s="1"/>
  <c r="Y45" i="6" s="1"/>
  <c r="Y46" i="6" s="1"/>
  <c r="S47" i="6"/>
  <c r="S48" i="6" s="1"/>
  <c r="Y47" i="6" l="1"/>
  <c r="Y48" i="6" s="1"/>
  <c r="AD45" i="6"/>
  <c r="AD43" i="6"/>
  <c r="AD44" i="6" s="1"/>
  <c r="AD46" i="6" l="1"/>
  <c r="AD47" i="6" l="1"/>
  <c r="AD48" i="6" l="1"/>
  <c r="S50" i="6" l="1"/>
  <c r="S52" i="6" s="1"/>
  <c r="J60" i="6" l="1"/>
  <c r="J59" i="6"/>
  <c r="R59" i="6" s="1"/>
  <c r="AB59" i="6" l="1"/>
  <c r="R60" i="6" l="1"/>
  <c r="J61" i="6"/>
  <c r="R61" i="6" s="1"/>
  <c r="AB60" i="6" l="1"/>
  <c r="AB61" i="6"/>
</calcChain>
</file>

<file path=xl/sharedStrings.xml><?xml version="1.0" encoding="utf-8"?>
<sst xmlns="http://schemas.openxmlformats.org/spreadsheetml/2006/main" count="121" uniqueCount="114">
  <si>
    <t>사업자등록번호</t>
  </si>
  <si>
    <t>중간지급 근속연수</t>
  </si>
  <si>
    <t>안분</t>
  </si>
  <si>
    <t>입금일</t>
  </si>
  <si>
    <t>소득세</t>
  </si>
  <si>
    <t>거주지국코드</t>
  </si>
  <si>
    <t>징수
의무자</t>
    <phoneticPr fontId="8" type="noConversion"/>
  </si>
  <si>
    <t> ①사업자등록번호</t>
  </si>
  <si>
    <t> ②법인명(상호)</t>
  </si>
  <si>
    <t> ③대표자(성명)</t>
  </si>
  <si>
    <t> ④법인(주민)등록번호</t>
  </si>
  <si>
    <t> ⑤소재지(주소)</t>
  </si>
  <si>
    <t>소득자</t>
  </si>
  <si>
    <t> ⑥성         명</t>
  </si>
  <si>
    <t> ⑦주민등록번호</t>
  </si>
  <si>
    <t> ⑧주         소</t>
  </si>
  <si>
    <t>(10) 확정급여형 퇴직연금
     제도 가입일</t>
    <phoneticPr fontId="8" type="noConversion"/>
  </si>
  <si>
    <t>귀 속 연 도</t>
    <phoneticPr fontId="8" type="noConversion"/>
  </si>
  <si>
    <t>부터</t>
    <phoneticPr fontId="8" type="noConversion"/>
  </si>
  <si>
    <t>(12) 퇴직사유</t>
    <phoneticPr fontId="8" type="noConversion"/>
  </si>
  <si>
    <t>까지</t>
    <phoneticPr fontId="8" type="noConversion"/>
  </si>
  <si>
    <t>퇴직
급여
현황</t>
    <phoneticPr fontId="8" type="noConversion"/>
  </si>
  <si>
    <t> 근 무 처 구 분</t>
  </si>
  <si>
    <t>중간지급 등</t>
  </si>
  <si>
    <t xml:space="preserve"> (13) 근무처명</t>
    <phoneticPr fontId="8" type="noConversion"/>
  </si>
  <si>
    <t xml:space="preserve"> (14) 사업자등록번호</t>
    <phoneticPr fontId="8" type="noConversion"/>
  </si>
  <si>
    <t> (15) 퇴직급여</t>
    <phoneticPr fontId="8" type="noConversion"/>
  </si>
  <si>
    <t> (16) 비과세 퇴직급여</t>
    <phoneticPr fontId="8" type="noConversion"/>
  </si>
  <si>
    <t> (17) 과세대상 퇴직급여(15-16)</t>
    <phoneticPr fontId="8" type="noConversion"/>
  </si>
  <si>
    <t>근속
연수</t>
    <phoneticPr fontId="8" type="noConversion"/>
  </si>
  <si>
    <t>구   분</t>
  </si>
  <si>
    <t>(18)입사일</t>
    <phoneticPr fontId="8" type="noConversion"/>
  </si>
  <si>
    <t>(19)기산일</t>
    <phoneticPr fontId="8" type="noConversion"/>
  </si>
  <si>
    <t>(20)퇴사일</t>
    <phoneticPr fontId="8" type="noConversion"/>
  </si>
  <si>
    <t>(21)지급일</t>
    <phoneticPr fontId="8" type="noConversion"/>
  </si>
  <si>
    <t>이연
퇴직
소득
세액
계산</t>
    <phoneticPr fontId="8" type="noConversion"/>
  </si>
  <si>
    <t>연금계좌취급자</t>
    <phoneticPr fontId="8" type="noConversion"/>
  </si>
  <si>
    <t>계좌번호</t>
    <phoneticPr fontId="8" type="noConversion"/>
  </si>
  <si>
    <t>구           분</t>
  </si>
  <si>
    <t>(26)근속연수</t>
  </si>
  <si>
    <t>(9) 임원여부</t>
    <phoneticPr fontId="8" type="noConversion"/>
  </si>
  <si>
    <t>납
부
명
세</t>
    <phoneticPr fontId="2" type="noConversion"/>
  </si>
  <si>
    <r>
      <rPr>
        <b/>
        <sz val="8"/>
        <rFont val="맑은 고딕"/>
        <family val="3"/>
        <charset val="129"/>
        <scheme val="minor"/>
      </rPr>
      <t>거주자1</t>
    </r>
    <r>
      <rPr>
        <sz val="8"/>
        <rFont val="맑은 고딕"/>
        <family val="3"/>
        <charset val="129"/>
        <scheme val="minor"/>
      </rPr>
      <t xml:space="preserve"> / 비거주자2</t>
    </r>
    <phoneticPr fontId="2" type="noConversion"/>
  </si>
  <si>
    <r>
      <rPr>
        <b/>
        <sz val="8"/>
        <rFont val="맑은 고딕"/>
        <family val="3"/>
        <charset val="129"/>
        <scheme val="minor"/>
      </rPr>
      <t>내국인1</t>
    </r>
    <r>
      <rPr>
        <sz val="8"/>
        <rFont val="맑은 고딕"/>
        <family val="3"/>
        <charset val="129"/>
        <scheme val="minor"/>
      </rPr>
      <t>/ 외국인9</t>
    </r>
    <phoneticPr fontId="8" type="noConversion"/>
  </si>
  <si>
    <t>거주지국</t>
    <phoneticPr fontId="2" type="noConversion"/>
  </si>
  <si>
    <t>(25)중복월수</t>
    <phoneticPr fontId="2" type="noConversion"/>
  </si>
  <si>
    <t>(24)가산월수</t>
    <phoneticPr fontId="8" type="noConversion"/>
  </si>
  <si>
    <t>(22)근속월수</t>
    <phoneticPr fontId="8" type="noConversion"/>
  </si>
  <si>
    <t>(23)제외월수</t>
    <phoneticPr fontId="8" type="noConversion"/>
  </si>
  <si>
    <t>지방소득세</t>
    <phoneticPr fontId="8" type="noConversion"/>
  </si>
  <si>
    <t>농어촌특별세</t>
    <phoneticPr fontId="8" type="noConversion"/>
  </si>
  <si>
    <t>계</t>
    <phoneticPr fontId="2" type="noConversion"/>
  </si>
  <si>
    <t>(48) 신고대상세액(47)</t>
    <phoneticPr fontId="8" type="noConversion"/>
  </si>
  <si>
    <t>(49)계좌입금금액</t>
    <phoneticPr fontId="8" type="noConversion"/>
  </si>
  <si>
    <t>(50) 퇴직급여(17)</t>
    <phoneticPr fontId="8" type="noConversion"/>
  </si>
  <si>
    <t>(51) 이연 퇴직소득세
(48 × 49 / 50)</t>
    <phoneticPr fontId="2" type="noConversion"/>
  </si>
  <si>
    <t>거주구분</t>
    <phoneticPr fontId="2" type="noConversion"/>
  </si>
  <si>
    <t>내외국인</t>
    <phoneticPr fontId="2" type="noConversion"/>
  </si>
  <si>
    <t>징수의무자구분</t>
    <phoneticPr fontId="2" type="noConversion"/>
  </si>
  <si>
    <t>관리번호</t>
    <phoneticPr fontId="2" type="noConversion"/>
  </si>
  <si>
    <r>
      <t xml:space="preserve">2016~2019년간 퇴직소득세액 계산방법
( </t>
    </r>
    <r>
      <rPr>
        <sz val="11"/>
        <rFont val="Arial Unicode MS"/>
        <family val="3"/>
        <charset val="129"/>
      </rPr>
      <t>❈</t>
    </r>
    <r>
      <rPr>
        <sz val="11"/>
        <rFont val="맑은 고딕"/>
        <family val="3"/>
        <charset val="129"/>
        <scheme val="minor"/>
      </rPr>
      <t xml:space="preserve"> 개정규정 및 종전 규정에 따른 산출세액에 퇴직연도별 비율을 적용하여 계산합니다.)</t>
    </r>
    <phoneticPr fontId="8" type="noConversion"/>
  </si>
  <si>
    <t>개정
규정에
따른
계산
방법</t>
    <phoneticPr fontId="2" type="noConversion"/>
  </si>
  <si>
    <t>계  산  내  용</t>
    <phoneticPr fontId="2" type="noConversion"/>
  </si>
  <si>
    <t>금    액</t>
    <phoneticPr fontId="2" type="noConversion"/>
  </si>
  <si>
    <t>(27)퇴직소득(17)</t>
  </si>
  <si>
    <t>(28)근속연수공제</t>
    <phoneticPr fontId="2" type="noConversion"/>
  </si>
  <si>
    <t>(29) 환산급여 [(27-28) × 12배 /정산근속연수]</t>
    <phoneticPr fontId="2" type="noConversion"/>
  </si>
  <si>
    <t>(30) 환산급여별공제</t>
    <phoneticPr fontId="2" type="noConversion"/>
  </si>
  <si>
    <t>(31) 퇴직소득과세표준(29-30)</t>
    <phoneticPr fontId="2" type="noConversion"/>
  </si>
  <si>
    <t xml:space="preserve"> 종전
규정에
따른
계산
방법</t>
    <phoneticPr fontId="2" type="noConversion"/>
  </si>
  <si>
    <t>과세
표준
계산</t>
    <phoneticPr fontId="2" type="noConversion"/>
  </si>
  <si>
    <t>세액
계산</t>
    <phoneticPr fontId="2" type="noConversion"/>
  </si>
  <si>
    <t>(34)퇴직소득(17)</t>
    <phoneticPr fontId="8" type="noConversion"/>
  </si>
  <si>
    <t>(35)퇴직소득정률공제 </t>
    <phoneticPr fontId="8" type="noConversion"/>
  </si>
  <si>
    <t>(36)근속연수공제</t>
    <phoneticPr fontId="8" type="noConversion"/>
  </si>
  <si>
    <t>2013.1.1. 이후</t>
    <phoneticPr fontId="8" type="noConversion"/>
  </si>
  <si>
    <t>2012.12.31. 이전</t>
    <phoneticPr fontId="2" type="noConversion"/>
  </si>
  <si>
    <t>합    계</t>
    <phoneticPr fontId="8" type="noConversion"/>
  </si>
  <si>
    <t>퇴직소득
세액계산</t>
    <phoneticPr fontId="8" type="noConversion"/>
  </si>
  <si>
    <t>(44) 퇴직일이 속하는 과세연도</t>
    <phoneticPr fontId="8" type="noConversion"/>
  </si>
  <si>
    <t>(38)과세표준안분 (37×각근속연수/정산근속연수)</t>
    <phoneticPr fontId="8" type="noConversion"/>
  </si>
  <si>
    <t>(39)연평균과세표준(38/각근속연수)</t>
    <phoneticPr fontId="8" type="noConversion"/>
  </si>
  <si>
    <t>(40)환산과세표준(39×5배)</t>
    <phoneticPr fontId="8" type="noConversion"/>
  </si>
  <si>
    <t>(41)환산산출세액(40×세율)</t>
    <phoneticPr fontId="8" type="noConversion"/>
  </si>
  <si>
    <t>(43)산출세액(42×각 근속연수)</t>
    <phoneticPr fontId="8" type="noConversion"/>
  </si>
  <si>
    <t>(46) 기납부(또는 기과세이연) 세액</t>
    <phoneticPr fontId="8" type="noConversion"/>
  </si>
  <si>
    <t>(47) 신고대상세액(45 - 46)</t>
    <phoneticPr fontId="8" type="noConversion"/>
  </si>
  <si>
    <t>(32) 환산산출세액(31 × 세율)</t>
    <phoneticPr fontId="2" type="noConversion"/>
  </si>
  <si>
    <t>(33) 산출세액(32 × 정산근속연수 / 12배)</t>
    <phoneticPr fontId="2" type="noConversion"/>
  </si>
  <si>
    <t>(52) 합    계</t>
    <phoneticPr fontId="2" type="noConversion"/>
  </si>
  <si>
    <t>(53) 신고대상세액(47)</t>
    <phoneticPr fontId="8" type="noConversion"/>
  </si>
  <si>
    <t>(54) 이연퇴직소득세(51)</t>
    <phoneticPr fontId="8" type="noConversion"/>
  </si>
  <si>
    <t>(55) 차감원천징수세액(53-54)</t>
    <phoneticPr fontId="8" type="noConversion"/>
  </si>
  <si>
    <t xml:space="preserve">          위의 원천징수세액(퇴직소득)을 정히 영수(지급)합니다.</t>
    <phoneticPr fontId="8" type="noConversion"/>
  </si>
  <si>
    <t>징수(보고)의무자</t>
    <phoneticPr fontId="8" type="noConversion"/>
  </si>
  <si>
    <t>(서명 또는 인)</t>
    <phoneticPr fontId="8" type="noConversion"/>
  </si>
  <si>
    <t>귀하</t>
    <phoneticPr fontId="8" type="noConversion"/>
  </si>
  <si>
    <t>세무서장</t>
    <phoneticPr fontId="8" type="noConversion"/>
  </si>
  <si>
    <t>퇴직소득원천징수영수증/지급명세서</t>
    <phoneticPr fontId="8" type="noConversion"/>
  </si>
  <si>
    <t>( [   ] 소득자 보관용   [   ] 발행자 보관용   [   ] 발행자 보고용 )</t>
    <phoneticPr fontId="8" type="noConversion"/>
  </si>
  <si>
    <t>(11) 2011.12.31.퇴직금</t>
    <phoneticPr fontId="8" type="noConversion"/>
  </si>
  <si>
    <t>(37) 퇴직소득과세표준(34-35-36)</t>
    <phoneticPr fontId="8" type="noConversion"/>
  </si>
  <si>
    <t>(45) 퇴직소득세 산출세액
(33×퇴직연도별비율) + [(43×(100% - 퇴직연도별비율)]</t>
    <phoneticPr fontId="8" type="noConversion"/>
  </si>
  <si>
    <t>연금계좌 입금명세</t>
    <phoneticPr fontId="8" type="noConversion"/>
  </si>
  <si>
    <t>최종</t>
    <phoneticPr fontId="8" type="noConversion"/>
  </si>
  <si>
    <t>정산</t>
    <phoneticPr fontId="8" type="noConversion"/>
  </si>
  <si>
    <r>
      <t xml:space="preserve">■ 소득세법 시행규칙[별지 제24호서식(2)] </t>
    </r>
    <r>
      <rPr>
        <b/>
        <sz val="10"/>
        <color rgb="FF0000FF"/>
        <rFont val="맑은 고딕"/>
        <family val="3"/>
        <charset val="129"/>
        <scheme val="minor"/>
      </rPr>
      <t>&lt;개정 2016.2.25.&gt;</t>
    </r>
    <phoneticPr fontId="8" type="noConversion"/>
  </si>
  <si>
    <t xml:space="preserve"> [  ]정년퇴직  [  ]정리해고  [  ]자발적 퇴직 </t>
    <phoneticPr fontId="8" type="noConversion"/>
  </si>
  <si>
    <t xml:space="preserve"> [  ]임원퇴직  [  ]중간정산  [  ]기 타</t>
    <phoneticPr fontId="8" type="noConversion"/>
  </si>
  <si>
    <t>최종 근속연수</t>
    <phoneticPr fontId="8" type="noConversion"/>
  </si>
  <si>
    <t>정산 근속연수</t>
    <phoneticPr fontId="8" type="noConversion"/>
  </si>
  <si>
    <t>2012.12.31.이전</t>
    <phoneticPr fontId="8" type="noConversion"/>
  </si>
  <si>
    <t>2013. 1. 1. 이후</t>
    <phoneticPr fontId="8" type="noConversion"/>
  </si>
  <si>
    <t>(42)연평균산출세액
( 12.12.31. 이전 : (39)×세율, 13.1.1. 이후 : ((41)/5배)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</si>
</sst>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_);[Red]\(0\)"/>
    <numFmt numFmtId="178" formatCode="#,##0_ ;[Red]\-#,##0\ "/>
    <numFmt numFmtId="179" formatCode="_ * #,##0_ ;_ * \-#,##0_ ;_ * &quot;-&quot;_ ;_ @_ "/>
    <numFmt numFmtId="180" formatCode="000000\-0000000"/>
    <numFmt numFmtId="181" formatCode="yyyy&quot;년&quot;\ m&quot;월&quot;\ d&quot;일&quot;;@"/>
    <numFmt numFmtId="182" formatCode=";;;"/>
    <numFmt numFmtId="183" formatCode="_-* #,##0_-;\-* #,##0_-;_-* &quot;-&quot;??_-;_-@_-"/>
    <numFmt numFmtId="184" formatCode="000\-00\-00000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Arial Unicode MS"/>
      <family val="3"/>
      <charset val="129"/>
    </font>
    <font>
      <b/>
      <sz val="2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theme="1"/>
      </left>
      <right/>
      <top style="medium">
        <color indexed="64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theme="1"/>
      </right>
      <top style="medium">
        <color indexed="64"/>
      </top>
      <bottom/>
      <diagonal/>
    </border>
    <border>
      <left/>
      <right style="hair">
        <color theme="1"/>
      </right>
      <top/>
      <bottom/>
      <diagonal/>
    </border>
    <border>
      <left/>
      <right style="hair">
        <color theme="1"/>
      </right>
      <top/>
      <bottom style="medium">
        <color indexed="64"/>
      </bottom>
      <diagonal/>
    </border>
    <border>
      <left style="hair">
        <color theme="1"/>
      </left>
      <right/>
      <top style="hair">
        <color theme="1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 style="medium">
        <color indexed="64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</borders>
  <cellStyleXfs count="36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4" fillId="0" borderId="0">
      <alignment vertical="center"/>
    </xf>
    <xf numFmtId="176" fontId="3" fillId="0" borderId="0" applyFont="0" applyFill="0" applyBorder="0" applyAlignment="0" applyProtection="0"/>
    <xf numFmtId="0" fontId="4" fillId="0" borderId="0">
      <alignment vertical="center"/>
    </xf>
    <xf numFmtId="0" fontId="3" fillId="0" borderId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</cellStyleXfs>
  <cellXfs count="324">
    <xf numFmtId="0" fontId="0" fillId="0" borderId="0" xfId="0">
      <alignment vertical="center"/>
    </xf>
    <xf numFmtId="0" fontId="7" fillId="0" borderId="0" xfId="0" applyFont="1" applyBorder="1" applyAlignment="1" applyProtection="1">
      <alignment vertical="center"/>
      <protection hidden="1"/>
    </xf>
    <xf numFmtId="0" fontId="26" fillId="0" borderId="0" xfId="0" applyFont="1" applyBorder="1" applyAlignment="1" applyProtection="1">
      <protection hidden="1"/>
    </xf>
    <xf numFmtId="0" fontId="28" fillId="0" borderId="0" xfId="0" applyFont="1" applyBorder="1" applyAlignment="1" applyProtection="1">
      <alignment horizontal="center" vertical="center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26" fillId="0" borderId="0" xfId="0" applyFont="1" applyBorder="1" applyAlignment="1" applyProtection="1">
      <alignment vertical="center"/>
      <protection hidden="1"/>
    </xf>
    <xf numFmtId="0" fontId="7" fillId="0" borderId="15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0" fontId="7" fillId="0" borderId="16" xfId="0" applyFont="1" applyFill="1" applyBorder="1" applyAlignment="1" applyProtection="1">
      <alignment horizontal="center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alignment horizontal="justify" vertical="top"/>
      <protection hidden="1"/>
    </xf>
    <xf numFmtId="0" fontId="7" fillId="35" borderId="14" xfId="0" applyFont="1" applyFill="1" applyBorder="1" applyAlignment="1" applyProtection="1">
      <alignment horizontal="left" vertical="center"/>
      <protection hidden="1"/>
    </xf>
    <xf numFmtId="0" fontId="7" fillId="35" borderId="14" xfId="0" applyFont="1" applyFill="1" applyBorder="1" applyAlignment="1" applyProtection="1">
      <alignment horizontal="center" vertical="center"/>
      <protection hidden="1"/>
    </xf>
    <xf numFmtId="0" fontId="7" fillId="35" borderId="14" xfId="0" applyFont="1" applyFill="1" applyBorder="1" applyAlignment="1" applyProtection="1">
      <alignment horizontal="right" vertical="center"/>
      <protection hidden="1"/>
    </xf>
    <xf numFmtId="0" fontId="7" fillId="35" borderId="14" xfId="0" applyFont="1" applyFill="1" applyBorder="1" applyAlignment="1" applyProtection="1">
      <alignment vertical="center"/>
      <protection hidden="1"/>
    </xf>
    <xf numFmtId="0" fontId="29" fillId="35" borderId="14" xfId="0" applyFont="1" applyFill="1" applyBorder="1" applyAlignment="1" applyProtection="1">
      <alignment vertical="center"/>
      <protection hidden="1"/>
    </xf>
    <xf numFmtId="0" fontId="27" fillId="35" borderId="14" xfId="0" applyFont="1" applyFill="1" applyBorder="1" applyAlignment="1" applyProtection="1">
      <alignment vertical="center"/>
      <protection hidden="1"/>
    </xf>
    <xf numFmtId="0" fontId="26" fillId="35" borderId="14" xfId="0" applyFont="1" applyFill="1" applyBorder="1" applyAlignment="1" applyProtection="1">
      <alignment vertical="center"/>
      <protection hidden="1"/>
    </xf>
    <xf numFmtId="0" fontId="25" fillId="35" borderId="15" xfId="0" applyFont="1" applyFill="1" applyBorder="1" applyAlignment="1" applyProtection="1">
      <alignment vertical="center"/>
      <protection hidden="1"/>
    </xf>
    <xf numFmtId="0" fontId="26" fillId="35" borderId="16" xfId="0" applyFont="1" applyFill="1" applyBorder="1" applyAlignment="1" applyProtection="1">
      <alignment vertical="center"/>
      <protection hidden="1"/>
    </xf>
    <xf numFmtId="0" fontId="7" fillId="35" borderId="0" xfId="0" applyFont="1" applyFill="1" applyBorder="1" applyAlignment="1" applyProtection="1">
      <alignment vertical="center"/>
      <protection hidden="1"/>
    </xf>
    <xf numFmtId="0" fontId="25" fillId="35" borderId="20" xfId="0" applyFont="1" applyFill="1" applyBorder="1" applyAlignment="1" applyProtection="1">
      <alignment vertical="center"/>
      <protection hidden="1"/>
    </xf>
    <xf numFmtId="0" fontId="26" fillId="35" borderId="21" xfId="0" applyFont="1" applyFill="1" applyBorder="1" applyAlignment="1" applyProtection="1">
      <alignment vertical="center"/>
      <protection hidden="1"/>
    </xf>
    <xf numFmtId="0" fontId="26" fillId="35" borderId="20" xfId="0" applyFont="1" applyFill="1" applyBorder="1" applyAlignment="1" applyProtection="1">
      <alignment vertical="center" shrinkToFit="1"/>
      <protection hidden="1"/>
    </xf>
    <xf numFmtId="0" fontId="7" fillId="35" borderId="10" xfId="0" applyFont="1" applyFill="1" applyBorder="1" applyAlignment="1" applyProtection="1">
      <alignment vertical="center"/>
      <protection hidden="1"/>
    </xf>
    <xf numFmtId="0" fontId="26" fillId="35" borderId="10" xfId="0" applyFont="1" applyFill="1" applyBorder="1" applyAlignment="1" applyProtection="1">
      <alignment vertical="center"/>
      <protection hidden="1"/>
    </xf>
    <xf numFmtId="0" fontId="26" fillId="35" borderId="22" xfId="0" applyFont="1" applyFill="1" applyBorder="1" applyAlignment="1" applyProtection="1">
      <alignment vertical="center"/>
      <protection hidden="1"/>
    </xf>
    <xf numFmtId="0" fontId="26" fillId="35" borderId="23" xfId="0" applyFont="1" applyFill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vertical="top"/>
      <protection hidden="1"/>
    </xf>
    <xf numFmtId="0" fontId="7" fillId="0" borderId="0" xfId="0" applyFont="1" applyFill="1" applyBorder="1" applyAlignment="1" applyProtection="1">
      <alignment vertical="top"/>
      <protection hidden="1"/>
    </xf>
    <xf numFmtId="0" fontId="26" fillId="0" borderId="0" xfId="0" applyFont="1" applyFill="1" applyBorder="1" applyAlignment="1" applyProtection="1">
      <alignment vertical="top"/>
      <protection hidden="1"/>
    </xf>
    <xf numFmtId="0" fontId="26" fillId="0" borderId="0" xfId="0" applyFont="1" applyFill="1" applyBorder="1" applyAlignment="1" applyProtection="1">
      <protection hidden="1"/>
    </xf>
    <xf numFmtId="0" fontId="28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horizontal="right"/>
      <protection hidden="1"/>
    </xf>
    <xf numFmtId="0" fontId="4" fillId="0" borderId="0" xfId="0" applyFont="1" applyFill="1" applyProtection="1">
      <alignment vertical="center"/>
      <protection hidden="1"/>
    </xf>
    <xf numFmtId="182" fontId="26" fillId="0" borderId="0" xfId="0" applyNumberFormat="1" applyFont="1" applyFill="1" applyBorder="1" applyAlignment="1" applyProtection="1">
      <alignment vertical="center"/>
      <protection hidden="1"/>
    </xf>
    <xf numFmtId="181" fontId="7" fillId="0" borderId="0" xfId="0" applyNumberFormat="1" applyFont="1" applyFill="1" applyBorder="1" applyAlignment="1" applyProtection="1">
      <alignment horizontal="right" vertical="center" indent="2"/>
      <protection hidden="1"/>
    </xf>
    <xf numFmtId="181" fontId="26" fillId="0" borderId="0" xfId="0" applyNumberFormat="1" applyFont="1" applyFill="1" applyBorder="1" applyAlignment="1" applyProtection="1">
      <alignment horizontal="right" vertical="center" indent="2"/>
      <protection hidden="1"/>
    </xf>
    <xf numFmtId="0" fontId="26" fillId="0" borderId="0" xfId="0" applyFont="1" applyFill="1" applyBorder="1" applyAlignment="1" applyProtection="1">
      <alignment horizontal="right" vertical="center"/>
      <protection hidden="1"/>
    </xf>
    <xf numFmtId="0" fontId="7" fillId="0" borderId="10" xfId="0" applyFont="1" applyFill="1" applyBorder="1" applyAlignment="1" applyProtection="1">
      <alignment vertical="center"/>
      <protection hidden="1"/>
    </xf>
    <xf numFmtId="0" fontId="29" fillId="0" borderId="10" xfId="0" applyFont="1" applyFill="1" applyBorder="1" applyAlignment="1" applyProtection="1">
      <alignment vertical="center"/>
      <protection hidden="1"/>
    </xf>
    <xf numFmtId="0" fontId="26" fillId="0" borderId="10" xfId="0" applyFont="1" applyFill="1" applyBorder="1" applyAlignment="1" applyProtection="1">
      <alignment vertical="center"/>
      <protection hidden="1"/>
    </xf>
    <xf numFmtId="0" fontId="28" fillId="0" borderId="10" xfId="0" applyFont="1" applyFill="1" applyBorder="1" applyAlignment="1" applyProtection="1">
      <alignment horizontal="center" vertical="center"/>
      <protection hidden="1"/>
    </xf>
    <xf numFmtId="0" fontId="29" fillId="0" borderId="0" xfId="0" applyFont="1" applyFill="1" applyBorder="1" applyAlignment="1" applyProtection="1">
      <alignment vertical="top"/>
      <protection hidden="1"/>
    </xf>
    <xf numFmtId="0" fontId="26" fillId="35" borderId="34" xfId="0" applyFont="1" applyFill="1" applyBorder="1" applyAlignment="1" applyProtection="1">
      <alignment vertical="center"/>
      <protection hidden="1"/>
    </xf>
    <xf numFmtId="181" fontId="26" fillId="0" borderId="0" xfId="0" applyNumberFormat="1" applyFont="1" applyFill="1" applyBorder="1" applyAlignment="1" applyProtection="1">
      <alignment horizontal="right" vertical="center"/>
      <protection hidden="1"/>
    </xf>
    <xf numFmtId="0" fontId="26" fillId="0" borderId="39" xfId="0" applyFont="1" applyBorder="1" applyAlignment="1" applyProtection="1">
      <alignment horizontal="center" vertical="center"/>
      <protection hidden="1"/>
    </xf>
    <xf numFmtId="0" fontId="26" fillId="0" borderId="48" xfId="0" applyFont="1" applyBorder="1" applyAlignment="1" applyProtection="1">
      <alignment horizontal="center" vertical="center"/>
      <protection hidden="1"/>
    </xf>
    <xf numFmtId="41" fontId="26" fillId="34" borderId="35" xfId="1" applyNumberFormat="1" applyFont="1" applyFill="1" applyBorder="1" applyAlignment="1" applyProtection="1">
      <alignment horizontal="center" vertical="center" shrinkToFit="1"/>
      <protection hidden="1"/>
    </xf>
    <xf numFmtId="41" fontId="26" fillId="34" borderId="22" xfId="1" applyNumberFormat="1" applyFont="1" applyFill="1" applyBorder="1" applyAlignment="1" applyProtection="1">
      <alignment horizontal="center" vertical="center" shrinkToFit="1"/>
      <protection hidden="1"/>
    </xf>
    <xf numFmtId="41" fontId="26" fillId="34" borderId="33" xfId="0" applyNumberFormat="1" applyFont="1" applyFill="1" applyBorder="1" applyAlignment="1" applyProtection="1">
      <alignment horizontal="center" vertical="center" shrinkToFit="1"/>
      <protection hidden="1"/>
    </xf>
    <xf numFmtId="41" fontId="26" fillId="34" borderId="34" xfId="1" applyNumberFormat="1" applyFont="1" applyFill="1" applyBorder="1" applyAlignment="1" applyProtection="1">
      <alignment horizontal="center" vertical="center" shrinkToFit="1"/>
      <protection hidden="1"/>
    </xf>
    <xf numFmtId="0" fontId="26" fillId="0" borderId="14" xfId="0" applyFont="1" applyBorder="1" applyAlignment="1" applyProtection="1">
      <alignment horizontal="center" vertical="center" wrapText="1"/>
      <protection hidden="1"/>
    </xf>
    <xf numFmtId="0" fontId="26" fillId="0" borderId="0" xfId="0" applyFont="1" applyBorder="1" applyAlignment="1" applyProtection="1">
      <alignment horizontal="center" vertical="center" wrapText="1"/>
      <protection hidden="1"/>
    </xf>
    <xf numFmtId="0" fontId="26" fillId="0" borderId="10" xfId="0" applyFont="1" applyBorder="1" applyAlignment="1" applyProtection="1">
      <alignment horizontal="center" vertical="center" wrapText="1"/>
      <protection hidden="1"/>
    </xf>
    <xf numFmtId="0" fontId="7" fillId="34" borderId="17" xfId="0" applyFont="1" applyFill="1" applyBorder="1" applyAlignment="1" applyProtection="1">
      <alignment horizontal="left" vertical="center" wrapText="1"/>
      <protection hidden="1"/>
    </xf>
    <xf numFmtId="0" fontId="7" fillId="34" borderId="33" xfId="0" applyFont="1" applyFill="1" applyBorder="1" applyAlignment="1" applyProtection="1">
      <alignment horizontal="left" vertical="center" wrapText="1"/>
      <protection hidden="1"/>
    </xf>
    <xf numFmtId="0" fontId="7" fillId="34" borderId="13" xfId="0" applyFont="1" applyFill="1" applyBorder="1" applyAlignment="1" applyProtection="1">
      <alignment horizontal="left" vertical="center" wrapText="1"/>
      <protection hidden="1"/>
    </xf>
    <xf numFmtId="0" fontId="7" fillId="34" borderId="34" xfId="0" applyFont="1" applyFill="1" applyBorder="1" applyAlignment="1" applyProtection="1">
      <alignment horizontal="left" vertical="center" wrapText="1"/>
      <protection hidden="1"/>
    </xf>
    <xf numFmtId="0" fontId="7" fillId="34" borderId="24" xfId="0" applyFont="1" applyFill="1" applyBorder="1" applyAlignment="1" applyProtection="1">
      <alignment horizontal="left" vertical="center" wrapText="1"/>
      <protection hidden="1"/>
    </xf>
    <xf numFmtId="0" fontId="7" fillId="34" borderId="35" xfId="0" applyFont="1" applyFill="1" applyBorder="1" applyAlignment="1" applyProtection="1">
      <alignment horizontal="left" vertical="center" wrapText="1"/>
      <protection hidden="1"/>
    </xf>
    <xf numFmtId="41" fontId="4" fillId="34" borderId="33" xfId="1" applyFont="1" applyFill="1" applyBorder="1" applyAlignment="1" applyProtection="1">
      <alignment horizontal="center" vertical="center" shrinkToFit="1"/>
      <protection hidden="1"/>
    </xf>
    <xf numFmtId="41" fontId="4" fillId="34" borderId="15" xfId="1" applyFont="1" applyFill="1" applyBorder="1" applyAlignment="1" applyProtection="1">
      <alignment horizontal="center" vertical="center" shrinkToFit="1"/>
      <protection hidden="1"/>
    </xf>
    <xf numFmtId="41" fontId="4" fillId="34" borderId="34" xfId="1" applyNumberFormat="1" applyFont="1" applyFill="1" applyBorder="1" applyAlignment="1" applyProtection="1">
      <alignment horizontal="center" vertical="center" shrinkToFit="1"/>
      <protection hidden="1"/>
    </xf>
    <xf numFmtId="41" fontId="4" fillId="34" borderId="20" xfId="1" applyNumberFormat="1" applyFont="1" applyFill="1" applyBorder="1" applyAlignment="1" applyProtection="1">
      <alignment horizontal="center" vertical="center" shrinkToFit="1"/>
      <protection hidden="1"/>
    </xf>
    <xf numFmtId="41" fontId="4" fillId="34" borderId="35" xfId="1" applyNumberFormat="1" applyFont="1" applyFill="1" applyBorder="1" applyAlignment="1" applyProtection="1">
      <alignment horizontal="center" vertical="center" shrinkToFit="1"/>
      <protection hidden="1"/>
    </xf>
    <xf numFmtId="41" fontId="4" fillId="34" borderId="22" xfId="1" applyNumberFormat="1" applyFont="1" applyFill="1" applyBorder="1" applyAlignment="1" applyProtection="1">
      <alignment horizontal="center" vertical="center" shrinkToFit="1"/>
      <protection hidden="1"/>
    </xf>
    <xf numFmtId="41" fontId="26" fillId="0" borderId="39" xfId="0" applyNumberFormat="1" applyFont="1" applyBorder="1" applyAlignment="1" applyProtection="1">
      <alignment horizontal="center" vertical="center"/>
      <protection hidden="1"/>
    </xf>
    <xf numFmtId="41" fontId="26" fillId="0" borderId="48" xfId="0" applyNumberFormat="1" applyFont="1" applyBorder="1" applyAlignment="1" applyProtection="1">
      <alignment horizontal="center" vertical="center"/>
      <protection hidden="1"/>
    </xf>
    <xf numFmtId="41" fontId="7" fillId="36" borderId="34" xfId="0" applyNumberFormat="1" applyFont="1" applyFill="1" applyBorder="1" applyAlignment="1" applyProtection="1">
      <alignment horizontal="center" vertical="center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25" xfId="0" applyFont="1" applyBorder="1" applyAlignment="1" applyProtection="1">
      <alignment horizontal="center" vertical="center" wrapText="1"/>
      <protection hidden="1"/>
    </xf>
    <xf numFmtId="0" fontId="7" fillId="0" borderId="29" xfId="0" applyFont="1" applyBorder="1" applyAlignment="1" applyProtection="1">
      <alignment horizontal="center" vertical="center" wrapText="1"/>
      <protection hidden="1"/>
    </xf>
    <xf numFmtId="0" fontId="7" fillId="0" borderId="31" xfId="0" applyFont="1" applyBorder="1" applyAlignment="1" applyProtection="1">
      <alignment horizontal="center" vertical="center" wrapText="1"/>
      <protection hidden="1"/>
    </xf>
    <xf numFmtId="0" fontId="7" fillId="0" borderId="33" xfId="0" applyFont="1" applyBorder="1" applyAlignment="1" applyProtection="1">
      <alignment horizontal="left" vertical="center"/>
      <protection hidden="1"/>
    </xf>
    <xf numFmtId="0" fontId="7" fillId="0" borderId="34" xfId="0" applyFont="1" applyBorder="1" applyAlignment="1" applyProtection="1">
      <alignment horizontal="left" vertical="center"/>
      <protection hidden="1"/>
    </xf>
    <xf numFmtId="0" fontId="7" fillId="0" borderId="35" xfId="0" applyFont="1" applyBorder="1" applyAlignment="1" applyProtection="1">
      <alignment horizontal="left" vertical="center"/>
      <protection hidden="1"/>
    </xf>
    <xf numFmtId="41" fontId="4" fillId="0" borderId="33" xfId="1" applyNumberFormat="1" applyFont="1" applyFill="1" applyBorder="1" applyAlignment="1" applyProtection="1">
      <alignment horizontal="center" vertical="center" shrinkToFit="1"/>
      <protection hidden="1"/>
    </xf>
    <xf numFmtId="41" fontId="4" fillId="0" borderId="15" xfId="1" applyNumberFormat="1" applyFont="1" applyFill="1" applyBorder="1" applyAlignment="1" applyProtection="1">
      <alignment horizontal="center" vertical="center" shrinkToFit="1"/>
      <protection hidden="1"/>
    </xf>
    <xf numFmtId="41" fontId="4" fillId="0" borderId="34" xfId="1" applyNumberFormat="1" applyFont="1" applyFill="1" applyBorder="1" applyAlignment="1" applyProtection="1">
      <alignment horizontal="center" vertical="center" shrinkToFit="1"/>
      <protection hidden="1"/>
    </xf>
    <xf numFmtId="41" fontId="4" fillId="0" borderId="20" xfId="1" applyNumberFormat="1" applyFont="1" applyFill="1" applyBorder="1" applyAlignment="1" applyProtection="1">
      <alignment horizontal="center" vertical="center" shrinkToFit="1"/>
      <protection hidden="1"/>
    </xf>
    <xf numFmtId="41" fontId="4" fillId="0" borderId="35" xfId="1" applyNumberFormat="1" applyFont="1" applyFill="1" applyBorder="1" applyAlignment="1" applyProtection="1">
      <alignment horizontal="center" vertical="center" shrinkToFit="1"/>
      <protection hidden="1"/>
    </xf>
    <xf numFmtId="41" fontId="4" fillId="0" borderId="22" xfId="1" applyNumberFormat="1" applyFont="1" applyFill="1" applyBorder="1" applyAlignment="1" applyProtection="1">
      <alignment horizontal="center" vertical="center" shrinkToFit="1"/>
      <protection hidden="1"/>
    </xf>
    <xf numFmtId="0" fontId="26" fillId="35" borderId="15" xfId="0" applyFont="1" applyFill="1" applyBorder="1" applyAlignment="1" applyProtection="1">
      <alignment horizontal="center" vertical="center"/>
      <protection hidden="1"/>
    </xf>
    <xf numFmtId="0" fontId="26" fillId="35" borderId="16" xfId="0" applyFont="1" applyFill="1" applyBorder="1" applyAlignment="1" applyProtection="1">
      <alignment horizontal="center" vertical="center"/>
      <protection hidden="1"/>
    </xf>
    <xf numFmtId="0" fontId="26" fillId="35" borderId="17" xfId="0" applyFont="1" applyFill="1" applyBorder="1" applyAlignment="1" applyProtection="1">
      <alignment horizontal="center" vertical="center"/>
      <protection hidden="1"/>
    </xf>
    <xf numFmtId="0" fontId="26" fillId="35" borderId="20" xfId="0" applyFont="1" applyFill="1" applyBorder="1" applyAlignment="1" applyProtection="1">
      <alignment horizontal="center" vertical="center"/>
      <protection hidden="1"/>
    </xf>
    <xf numFmtId="0" fontId="26" fillId="35" borderId="21" xfId="0" applyFont="1" applyFill="1" applyBorder="1" applyAlignment="1" applyProtection="1">
      <alignment horizontal="center" vertical="center"/>
      <protection hidden="1"/>
    </xf>
    <xf numFmtId="0" fontId="26" fillId="35" borderId="13" xfId="0" applyFont="1" applyFill="1" applyBorder="1" applyAlignment="1" applyProtection="1">
      <alignment horizontal="center" vertical="center"/>
      <protection hidden="1"/>
    </xf>
    <xf numFmtId="0" fontId="7" fillId="35" borderId="22" xfId="0" applyFont="1" applyFill="1" applyBorder="1" applyAlignment="1" applyProtection="1">
      <alignment horizontal="center" vertical="center"/>
      <protection hidden="1"/>
    </xf>
    <xf numFmtId="0" fontId="7" fillId="35" borderId="23" xfId="0" applyFont="1" applyFill="1" applyBorder="1" applyAlignment="1" applyProtection="1">
      <alignment horizontal="center" vertical="center"/>
      <protection hidden="1"/>
    </xf>
    <xf numFmtId="0" fontId="7" fillId="35" borderId="24" xfId="0" applyFont="1" applyFill="1" applyBorder="1" applyAlignment="1" applyProtection="1">
      <alignment horizontal="center" vertical="center"/>
      <protection hidden="1"/>
    </xf>
    <xf numFmtId="0" fontId="26" fillId="0" borderId="46" xfId="0" applyFont="1" applyBorder="1" applyAlignment="1" applyProtection="1">
      <alignment horizontal="center" vertical="center" shrinkToFit="1"/>
      <protection hidden="1"/>
    </xf>
    <xf numFmtId="177" fontId="4" fillId="36" borderId="37" xfId="1" applyNumberFormat="1" applyFont="1" applyFill="1" applyBorder="1" applyAlignment="1" applyProtection="1">
      <alignment horizontal="center" vertical="center" shrinkToFit="1"/>
      <protection hidden="1"/>
    </xf>
    <xf numFmtId="177" fontId="4" fillId="0" borderId="37" xfId="1" applyNumberFormat="1" applyFont="1" applyFill="1" applyBorder="1" applyAlignment="1" applyProtection="1">
      <alignment horizontal="center" vertical="center" shrinkToFit="1"/>
      <protection hidden="1"/>
    </xf>
    <xf numFmtId="178" fontId="4" fillId="0" borderId="37" xfId="0" applyNumberFormat="1" applyFont="1" applyFill="1" applyBorder="1" applyAlignment="1" applyProtection="1">
      <alignment horizontal="center" vertical="center"/>
      <protection hidden="1"/>
    </xf>
    <xf numFmtId="178" fontId="4" fillId="0" borderId="38" xfId="0" applyNumberFormat="1" applyFont="1" applyFill="1" applyBorder="1" applyAlignment="1" applyProtection="1">
      <alignment horizontal="center" vertical="center"/>
      <protection hidden="1"/>
    </xf>
    <xf numFmtId="178" fontId="4" fillId="0" borderId="49" xfId="0" applyNumberFormat="1" applyFont="1" applyFill="1" applyBorder="1" applyAlignment="1" applyProtection="1">
      <alignment horizontal="center" vertical="center"/>
      <protection hidden="1"/>
    </xf>
    <xf numFmtId="178" fontId="4" fillId="0" borderId="50" xfId="0" applyNumberFormat="1" applyFont="1" applyFill="1" applyBorder="1" applyAlignment="1" applyProtection="1">
      <alignment horizontal="center" vertical="center"/>
      <protection hidden="1"/>
    </xf>
    <xf numFmtId="0" fontId="26" fillId="0" borderId="15" xfId="0" applyFont="1" applyBorder="1" applyAlignment="1" applyProtection="1">
      <alignment horizontal="center" vertical="center"/>
      <protection hidden="1"/>
    </xf>
    <xf numFmtId="0" fontId="26" fillId="0" borderId="16" xfId="0" applyFont="1" applyBorder="1" applyAlignment="1" applyProtection="1">
      <alignment horizontal="center" vertical="center"/>
      <protection hidden="1"/>
    </xf>
    <xf numFmtId="0" fontId="28" fillId="33" borderId="20" xfId="0" applyFont="1" applyFill="1" applyBorder="1" applyAlignment="1" applyProtection="1">
      <alignment horizontal="center" vertical="center"/>
      <protection hidden="1"/>
    </xf>
    <xf numFmtId="0" fontId="28" fillId="33" borderId="21" xfId="0" applyFont="1" applyFill="1" applyBorder="1" applyAlignment="1" applyProtection="1">
      <alignment horizontal="center" vertical="center"/>
      <protection hidden="1"/>
    </xf>
    <xf numFmtId="0" fontId="7" fillId="0" borderId="46" xfId="0" applyFont="1" applyBorder="1" applyAlignment="1" applyProtection="1">
      <alignment horizontal="center" vertical="center" shrinkToFit="1"/>
      <protection hidden="1"/>
    </xf>
    <xf numFmtId="0" fontId="7" fillId="0" borderId="36" xfId="0" applyFont="1" applyBorder="1" applyAlignment="1" applyProtection="1">
      <alignment horizontal="center" vertical="center" shrinkToFit="1"/>
      <protection hidden="1"/>
    </xf>
    <xf numFmtId="177" fontId="4" fillId="0" borderId="38" xfId="1" applyNumberFormat="1" applyFont="1" applyFill="1" applyBorder="1" applyAlignment="1" applyProtection="1">
      <alignment horizontal="center" vertical="center" shrinkToFit="1"/>
      <protection hidden="1"/>
    </xf>
    <xf numFmtId="0" fontId="26" fillId="0" borderId="20" xfId="0" applyFont="1" applyBorder="1" applyAlignment="1" applyProtection="1">
      <alignment horizontal="center" vertical="center"/>
      <protection hidden="1"/>
    </xf>
    <xf numFmtId="0" fontId="26" fillId="0" borderId="21" xfId="0" applyFont="1" applyBorder="1" applyAlignment="1" applyProtection="1">
      <alignment horizontal="center" vertical="center"/>
      <protection hidden="1"/>
    </xf>
    <xf numFmtId="0" fontId="26" fillId="0" borderId="13" xfId="0" applyFont="1" applyBorder="1" applyAlignment="1" applyProtection="1">
      <alignment horizontal="center" vertical="center"/>
      <protection hidden="1"/>
    </xf>
    <xf numFmtId="0" fontId="26" fillId="0" borderId="22" xfId="0" applyFont="1" applyBorder="1" applyAlignment="1" applyProtection="1">
      <alignment horizontal="left" vertical="center"/>
      <protection hidden="1"/>
    </xf>
    <xf numFmtId="0" fontId="26" fillId="0" borderId="23" xfId="0" applyFont="1" applyBorder="1" applyAlignment="1" applyProtection="1">
      <alignment horizontal="left" vertical="center"/>
      <protection hidden="1"/>
    </xf>
    <xf numFmtId="0" fontId="26" fillId="0" borderId="24" xfId="0" applyFont="1" applyBorder="1" applyAlignment="1" applyProtection="1">
      <alignment horizontal="left" vertical="center"/>
      <protection hidden="1"/>
    </xf>
    <xf numFmtId="0" fontId="26" fillId="0" borderId="14" xfId="0" applyFont="1" applyBorder="1" applyAlignment="1" applyProtection="1">
      <alignment horizontal="center" vertical="center" shrinkToFit="1"/>
      <protection hidden="1"/>
    </xf>
    <xf numFmtId="0" fontId="26" fillId="0" borderId="10" xfId="0" applyFont="1" applyBorder="1" applyAlignment="1" applyProtection="1">
      <alignment horizontal="center" vertical="center" shrinkToFit="1"/>
      <protection hidden="1"/>
    </xf>
    <xf numFmtId="41" fontId="26" fillId="0" borderId="20" xfId="0" applyNumberFormat="1" applyFont="1" applyBorder="1" applyAlignment="1" applyProtection="1">
      <alignment horizontal="center" vertical="center"/>
      <protection hidden="1"/>
    </xf>
    <xf numFmtId="41" fontId="26" fillId="0" borderId="21" xfId="0" applyNumberFormat="1" applyFont="1" applyBorder="1" applyAlignment="1" applyProtection="1">
      <alignment horizontal="center" vertical="center"/>
      <protection hidden="1"/>
    </xf>
    <xf numFmtId="0" fontId="26" fillId="34" borderId="30" xfId="0" applyFont="1" applyFill="1" applyBorder="1" applyAlignment="1" applyProtection="1">
      <alignment horizontal="center" vertical="center" wrapText="1" shrinkToFit="1"/>
      <protection hidden="1"/>
    </xf>
    <xf numFmtId="0" fontId="26" fillId="34" borderId="14" xfId="0" applyFont="1" applyFill="1" applyBorder="1" applyAlignment="1" applyProtection="1">
      <alignment horizontal="center" vertical="center" wrapText="1" shrinkToFit="1"/>
      <protection hidden="1"/>
    </xf>
    <xf numFmtId="0" fontId="26" fillId="34" borderId="25" xfId="0" applyFont="1" applyFill="1" applyBorder="1" applyAlignment="1" applyProtection="1">
      <alignment horizontal="center" vertical="center" wrapText="1" shrinkToFit="1"/>
      <protection hidden="1"/>
    </xf>
    <xf numFmtId="0" fontId="26" fillId="34" borderId="11" xfId="0" applyFont="1" applyFill="1" applyBorder="1" applyAlignment="1" applyProtection="1">
      <alignment horizontal="center" vertical="center" wrapText="1" shrinkToFit="1"/>
      <protection hidden="1"/>
    </xf>
    <xf numFmtId="0" fontId="26" fillId="34" borderId="12" xfId="0" applyFont="1" applyFill="1" applyBorder="1" applyAlignment="1" applyProtection="1">
      <alignment horizontal="center" vertical="center" wrapText="1" shrinkToFit="1"/>
      <protection hidden="1"/>
    </xf>
    <xf numFmtId="0" fontId="26" fillId="34" borderId="26" xfId="0" applyFont="1" applyFill="1" applyBorder="1" applyAlignment="1" applyProtection="1">
      <alignment horizontal="center" vertical="center" wrapText="1" shrinkToFit="1"/>
      <protection hidden="1"/>
    </xf>
    <xf numFmtId="0" fontId="7" fillId="34" borderId="20" xfId="1" applyNumberFormat="1" applyFont="1" applyFill="1" applyBorder="1" applyAlignment="1" applyProtection="1">
      <alignment horizontal="center" vertical="center" shrinkToFit="1"/>
      <protection hidden="1"/>
    </xf>
    <xf numFmtId="0" fontId="7" fillId="34" borderId="21" xfId="1" applyNumberFormat="1" applyFont="1" applyFill="1" applyBorder="1" applyAlignment="1" applyProtection="1">
      <alignment horizontal="center" vertical="center" shrinkToFit="1"/>
      <protection hidden="1"/>
    </xf>
    <xf numFmtId="0" fontId="7" fillId="34" borderId="13" xfId="1" applyNumberFormat="1" applyFont="1" applyFill="1" applyBorder="1" applyAlignment="1" applyProtection="1">
      <alignment horizontal="center" vertical="center" shrinkToFit="1"/>
      <protection hidden="1"/>
    </xf>
    <xf numFmtId="184" fontId="26" fillId="34" borderId="20" xfId="1" applyNumberFormat="1" applyFont="1" applyFill="1" applyBorder="1" applyAlignment="1" applyProtection="1">
      <alignment horizontal="center" vertical="center" shrinkToFit="1"/>
      <protection hidden="1"/>
    </xf>
    <xf numFmtId="184" fontId="26" fillId="34" borderId="21" xfId="1" applyNumberFormat="1" applyFont="1" applyFill="1" applyBorder="1" applyAlignment="1" applyProtection="1">
      <alignment horizontal="center" vertical="center" shrinkToFit="1"/>
      <protection hidden="1"/>
    </xf>
    <xf numFmtId="184" fontId="26" fillId="34" borderId="13" xfId="1" applyNumberFormat="1" applyFont="1" applyFill="1" applyBorder="1" applyAlignment="1" applyProtection="1">
      <alignment horizontal="center" vertical="center" shrinkToFit="1"/>
      <protection hidden="1"/>
    </xf>
    <xf numFmtId="183" fontId="26" fillId="34" borderId="40" xfId="0" applyNumberFormat="1" applyFont="1" applyFill="1" applyBorder="1" applyAlignment="1" applyProtection="1">
      <alignment horizontal="center" vertical="center" wrapText="1"/>
      <protection hidden="1"/>
    </xf>
    <xf numFmtId="183" fontId="26" fillId="34" borderId="27" xfId="0" applyNumberFormat="1" applyFont="1" applyFill="1" applyBorder="1" applyAlignment="1" applyProtection="1">
      <alignment horizontal="center" vertical="center" wrapText="1"/>
      <protection hidden="1"/>
    </xf>
    <xf numFmtId="183" fontId="26" fillId="34" borderId="41" xfId="0" applyNumberFormat="1" applyFont="1" applyFill="1" applyBorder="1" applyAlignment="1" applyProtection="1">
      <alignment horizontal="center" vertical="center" wrapText="1"/>
      <protection hidden="1"/>
    </xf>
    <xf numFmtId="183" fontId="26" fillId="34" borderId="0" xfId="0" applyNumberFormat="1" applyFont="1" applyFill="1" applyBorder="1" applyAlignment="1" applyProtection="1">
      <alignment horizontal="center" vertical="center" wrapText="1"/>
      <protection hidden="1"/>
    </xf>
    <xf numFmtId="183" fontId="26" fillId="34" borderId="32" xfId="0" applyNumberFormat="1" applyFont="1" applyFill="1" applyBorder="1" applyAlignment="1" applyProtection="1">
      <alignment horizontal="center" vertical="center" wrapText="1"/>
      <protection hidden="1"/>
    </xf>
    <xf numFmtId="183" fontId="26" fillId="34" borderId="10" xfId="0" applyNumberFormat="1" applyFont="1" applyFill="1" applyBorder="1" applyAlignment="1" applyProtection="1">
      <alignment horizontal="center" vertical="center" wrapText="1"/>
      <protection hidden="1"/>
    </xf>
    <xf numFmtId="0" fontId="26" fillId="34" borderId="30" xfId="0" applyFont="1" applyFill="1" applyBorder="1" applyAlignment="1" applyProtection="1">
      <alignment horizontal="center" vertical="center" wrapText="1"/>
      <protection hidden="1"/>
    </xf>
    <xf numFmtId="0" fontId="26" fillId="34" borderId="14" xfId="0" applyFont="1" applyFill="1" applyBorder="1" applyAlignment="1" applyProtection="1">
      <alignment horizontal="center" vertical="center" wrapText="1"/>
      <protection hidden="1"/>
    </xf>
    <xf numFmtId="0" fontId="26" fillId="34" borderId="11" xfId="0" applyFont="1" applyFill="1" applyBorder="1" applyAlignment="1" applyProtection="1">
      <alignment horizontal="center" vertical="center" wrapText="1"/>
      <protection hidden="1"/>
    </xf>
    <xf numFmtId="0" fontId="26" fillId="34" borderId="12" xfId="0" applyFont="1" applyFill="1" applyBorder="1" applyAlignment="1" applyProtection="1">
      <alignment horizontal="center" vertical="center" wrapText="1"/>
      <protection hidden="1"/>
    </xf>
    <xf numFmtId="41" fontId="26" fillId="34" borderId="40" xfId="0" applyNumberFormat="1" applyFont="1" applyFill="1" applyBorder="1" applyAlignment="1" applyProtection="1">
      <alignment horizontal="center" vertical="center"/>
      <protection hidden="1"/>
    </xf>
    <xf numFmtId="41" fontId="26" fillId="34" borderId="27" xfId="0" applyNumberFormat="1" applyFont="1" applyFill="1" applyBorder="1" applyAlignment="1" applyProtection="1">
      <alignment horizontal="center" vertical="center"/>
      <protection hidden="1"/>
    </xf>
    <xf numFmtId="41" fontId="26" fillId="34" borderId="28" xfId="0" applyNumberFormat="1" applyFont="1" applyFill="1" applyBorder="1" applyAlignment="1" applyProtection="1">
      <alignment horizontal="center" vertical="center"/>
      <protection hidden="1"/>
    </xf>
    <xf numFmtId="41" fontId="26" fillId="34" borderId="41" xfId="0" applyNumberFormat="1" applyFont="1" applyFill="1" applyBorder="1" applyAlignment="1" applyProtection="1">
      <alignment horizontal="center" vertical="center"/>
      <protection hidden="1"/>
    </xf>
    <xf numFmtId="41" fontId="26" fillId="34" borderId="0" xfId="0" applyNumberFormat="1" applyFont="1" applyFill="1" applyBorder="1" applyAlignment="1" applyProtection="1">
      <alignment horizontal="center" vertical="center"/>
      <protection hidden="1"/>
    </xf>
    <xf numFmtId="41" fontId="26" fillId="34" borderId="29" xfId="0" applyNumberFormat="1" applyFont="1" applyFill="1" applyBorder="1" applyAlignment="1" applyProtection="1">
      <alignment horizontal="center" vertical="center"/>
      <protection hidden="1"/>
    </xf>
    <xf numFmtId="41" fontId="26" fillId="34" borderId="32" xfId="0" applyNumberFormat="1" applyFont="1" applyFill="1" applyBorder="1" applyAlignment="1" applyProtection="1">
      <alignment horizontal="center" vertical="center"/>
      <protection hidden="1"/>
    </xf>
    <xf numFmtId="41" fontId="26" fillId="34" borderId="10" xfId="0" applyNumberFormat="1" applyFont="1" applyFill="1" applyBorder="1" applyAlignment="1" applyProtection="1">
      <alignment horizontal="center" vertical="center"/>
      <protection hidden="1"/>
    </xf>
    <xf numFmtId="41" fontId="26" fillId="34" borderId="31" xfId="0" applyNumberFormat="1" applyFont="1" applyFill="1" applyBorder="1" applyAlignment="1" applyProtection="1">
      <alignment horizontal="center" vertical="center"/>
      <protection hidden="1"/>
    </xf>
    <xf numFmtId="41" fontId="26" fillId="34" borderId="15" xfId="0" applyNumberFormat="1" applyFont="1" applyFill="1" applyBorder="1" applyAlignment="1" applyProtection="1">
      <alignment horizontal="center" vertical="center" shrinkToFit="1"/>
      <protection hidden="1"/>
    </xf>
    <xf numFmtId="41" fontId="26" fillId="34" borderId="20" xfId="1" applyNumberFormat="1" applyFont="1" applyFill="1" applyBorder="1" applyAlignment="1" applyProtection="1">
      <alignment horizontal="center" vertical="center" shrinkToFit="1"/>
      <protection hidden="1"/>
    </xf>
    <xf numFmtId="41" fontId="26" fillId="34" borderId="34" xfId="0" applyNumberFormat="1" applyFont="1" applyFill="1" applyBorder="1" applyAlignment="1" applyProtection="1">
      <alignment horizontal="center" vertical="center" shrinkToFit="1"/>
      <protection hidden="1"/>
    </xf>
    <xf numFmtId="41" fontId="26" fillId="34" borderId="20" xfId="0" applyNumberFormat="1" applyFont="1" applyFill="1" applyBorder="1" applyAlignment="1" applyProtection="1">
      <alignment horizontal="center" vertical="center" shrinkToFit="1"/>
      <protection hidden="1"/>
    </xf>
    <xf numFmtId="49" fontId="26" fillId="34" borderId="20" xfId="1" applyNumberFormat="1" applyFont="1" applyFill="1" applyBorder="1" applyAlignment="1" applyProtection="1">
      <alignment horizontal="center" vertical="center" shrinkToFit="1"/>
      <protection hidden="1"/>
    </xf>
    <xf numFmtId="49" fontId="26" fillId="34" borderId="21" xfId="1" applyNumberFormat="1" applyFont="1" applyFill="1" applyBorder="1" applyAlignment="1" applyProtection="1">
      <alignment horizontal="center" vertical="center" shrinkToFit="1"/>
      <protection hidden="1"/>
    </xf>
    <xf numFmtId="49" fontId="26" fillId="34" borderId="13" xfId="1" applyNumberFormat="1" applyFont="1" applyFill="1" applyBorder="1" applyAlignment="1" applyProtection="1">
      <alignment horizontal="center" vertical="center" shrinkToFit="1"/>
      <protection hidden="1"/>
    </xf>
    <xf numFmtId="0" fontId="26" fillId="34" borderId="20" xfId="1" applyNumberFormat="1" applyFont="1" applyFill="1" applyBorder="1" applyAlignment="1" applyProtection="1">
      <alignment horizontal="center" vertical="center" shrinkToFit="1"/>
      <protection hidden="1"/>
    </xf>
    <xf numFmtId="0" fontId="26" fillId="34" borderId="21" xfId="1" applyNumberFormat="1" applyFont="1" applyFill="1" applyBorder="1" applyAlignment="1" applyProtection="1">
      <alignment horizontal="center" vertical="center" shrinkToFit="1"/>
      <protection hidden="1"/>
    </xf>
    <xf numFmtId="0" fontId="26" fillId="34" borderId="13" xfId="1" applyNumberFormat="1" applyFont="1" applyFill="1" applyBorder="1" applyAlignment="1" applyProtection="1">
      <alignment horizontal="center" vertical="center" shrinkToFit="1"/>
      <protection hidden="1"/>
    </xf>
    <xf numFmtId="0" fontId="29" fillId="0" borderId="10" xfId="0" applyFont="1" applyFill="1" applyBorder="1" applyAlignment="1" applyProtection="1">
      <alignment horizontal="center" vertical="center"/>
      <protection hidden="1"/>
    </xf>
    <xf numFmtId="0" fontId="30" fillId="0" borderId="10" xfId="0" applyFont="1" applyFill="1" applyBorder="1" applyAlignment="1" applyProtection="1">
      <alignment horizontal="center" vertical="center"/>
      <protection hidden="1"/>
    </xf>
    <xf numFmtId="41" fontId="7" fillId="34" borderId="22" xfId="1" applyFont="1" applyFill="1" applyBorder="1" applyAlignment="1" applyProtection="1">
      <alignment horizontal="center" vertical="center" shrinkToFit="1"/>
      <protection hidden="1"/>
    </xf>
    <xf numFmtId="41" fontId="7" fillId="34" borderId="23" xfId="1" applyFont="1" applyFill="1" applyBorder="1" applyAlignment="1" applyProtection="1">
      <alignment horizontal="center" vertical="center" shrinkToFit="1"/>
      <protection hidden="1"/>
    </xf>
    <xf numFmtId="41" fontId="7" fillId="34" borderId="24" xfId="1" applyFont="1" applyFill="1" applyBorder="1" applyAlignment="1" applyProtection="1">
      <alignment horizontal="center" vertical="center" shrinkToFi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34" borderId="30" xfId="0" applyFont="1" applyFill="1" applyBorder="1" applyAlignment="1" applyProtection="1">
      <alignment horizontal="center" vertical="center" shrinkToFit="1"/>
      <protection hidden="1"/>
    </xf>
    <xf numFmtId="0" fontId="7" fillId="34" borderId="25" xfId="0" applyFont="1" applyFill="1" applyBorder="1" applyAlignment="1" applyProtection="1">
      <alignment horizontal="center" vertical="center" shrinkToFit="1"/>
      <protection hidden="1"/>
    </xf>
    <xf numFmtId="0" fontId="7" fillId="34" borderId="11" xfId="0" applyFont="1" applyFill="1" applyBorder="1" applyAlignment="1" applyProtection="1">
      <alignment horizontal="center" vertical="center" shrinkToFit="1"/>
      <protection hidden="1"/>
    </xf>
    <xf numFmtId="0" fontId="7" fillId="34" borderId="26" xfId="0" applyFont="1" applyFill="1" applyBorder="1" applyAlignment="1" applyProtection="1">
      <alignment horizontal="center" vertical="center" shrinkToFit="1"/>
      <protection hidden="1"/>
    </xf>
    <xf numFmtId="0" fontId="7" fillId="34" borderId="15" xfId="0" applyFont="1" applyFill="1" applyBorder="1" applyAlignment="1" applyProtection="1">
      <alignment horizontal="center" vertical="center" shrinkToFit="1"/>
      <protection hidden="1"/>
    </xf>
    <xf numFmtId="0" fontId="7" fillId="34" borderId="16" xfId="0" applyFont="1" applyFill="1" applyBorder="1" applyAlignment="1" applyProtection="1">
      <alignment horizontal="center" vertical="center" shrinkToFit="1"/>
      <protection hidden="1"/>
    </xf>
    <xf numFmtId="0" fontId="7" fillId="34" borderId="17" xfId="0" applyFont="1" applyFill="1" applyBorder="1" applyAlignment="1" applyProtection="1">
      <alignment horizontal="center" vertical="center" shrinkToFit="1"/>
      <protection hidden="1"/>
    </xf>
    <xf numFmtId="0" fontId="7" fillId="34" borderId="20" xfId="0" applyFont="1" applyFill="1" applyBorder="1" applyAlignment="1" applyProtection="1">
      <alignment horizontal="center" vertical="center" shrinkToFit="1"/>
      <protection hidden="1"/>
    </xf>
    <xf numFmtId="0" fontId="7" fillId="34" borderId="21" xfId="0" applyFont="1" applyFill="1" applyBorder="1" applyAlignment="1" applyProtection="1">
      <alignment horizontal="center" vertical="center" shrinkToFit="1"/>
      <protection hidden="1"/>
    </xf>
    <xf numFmtId="0" fontId="7" fillId="34" borderId="13" xfId="0" applyFont="1" applyFill="1" applyBorder="1" applyAlignment="1" applyProtection="1">
      <alignment horizontal="center" vertical="center" shrinkToFit="1"/>
      <protection hidden="1"/>
    </xf>
    <xf numFmtId="0" fontId="26" fillId="34" borderId="20" xfId="0" applyFont="1" applyFill="1" applyBorder="1" applyAlignment="1" applyProtection="1">
      <alignment horizontal="center" vertical="center" shrinkToFit="1"/>
      <protection hidden="1"/>
    </xf>
    <xf numFmtId="0" fontId="26" fillId="34" borderId="21" xfId="0" applyFont="1" applyFill="1" applyBorder="1" applyAlignment="1" applyProtection="1">
      <alignment horizontal="center" vertical="center" shrinkToFit="1"/>
      <protection hidden="1"/>
    </xf>
    <xf numFmtId="0" fontId="26" fillId="34" borderId="13" xfId="0" applyFont="1" applyFill="1" applyBorder="1" applyAlignment="1" applyProtection="1">
      <alignment horizontal="center" vertical="center" shrinkToFit="1"/>
      <protection hidden="1"/>
    </xf>
    <xf numFmtId="41" fontId="26" fillId="34" borderId="22" xfId="1" applyFont="1" applyFill="1" applyBorder="1" applyAlignment="1" applyProtection="1">
      <alignment horizontal="center" vertical="center" shrinkToFit="1"/>
      <protection hidden="1"/>
    </xf>
    <xf numFmtId="41" fontId="26" fillId="34" borderId="23" xfId="1" applyFont="1" applyFill="1" applyBorder="1" applyAlignment="1" applyProtection="1">
      <alignment horizontal="center" vertical="center" shrinkToFit="1"/>
      <protection hidden="1"/>
    </xf>
    <xf numFmtId="41" fontId="26" fillId="34" borderId="24" xfId="1" applyFont="1" applyFill="1" applyBorder="1" applyAlignment="1" applyProtection="1">
      <alignment horizontal="center" vertical="center" shrinkToFit="1"/>
      <protection hidden="1"/>
    </xf>
    <xf numFmtId="41" fontId="7" fillId="34" borderId="40" xfId="0" applyNumberFormat="1" applyFont="1" applyFill="1" applyBorder="1" applyAlignment="1" applyProtection="1">
      <alignment horizontal="center" vertical="center"/>
      <protection hidden="1"/>
    </xf>
    <xf numFmtId="41" fontId="7" fillId="34" borderId="28" xfId="0" applyNumberFormat="1" applyFont="1" applyFill="1" applyBorder="1" applyAlignment="1" applyProtection="1">
      <alignment horizontal="center" vertical="center"/>
      <protection hidden="1"/>
    </xf>
    <xf numFmtId="41" fontId="7" fillId="34" borderId="41" xfId="0" applyNumberFormat="1" applyFont="1" applyFill="1" applyBorder="1" applyAlignment="1" applyProtection="1">
      <alignment horizontal="center" vertical="center"/>
      <protection hidden="1"/>
    </xf>
    <xf numFmtId="41" fontId="7" fillId="34" borderId="29" xfId="0" applyNumberFormat="1" applyFont="1" applyFill="1" applyBorder="1" applyAlignment="1" applyProtection="1">
      <alignment horizontal="center" vertical="center"/>
      <protection hidden="1"/>
    </xf>
    <xf numFmtId="41" fontId="7" fillId="34" borderId="32" xfId="0" applyNumberFormat="1" applyFont="1" applyFill="1" applyBorder="1" applyAlignment="1" applyProtection="1">
      <alignment horizontal="center" vertical="center"/>
      <protection hidden="1"/>
    </xf>
    <xf numFmtId="41" fontId="7" fillId="34" borderId="31" xfId="0" applyNumberFormat="1" applyFont="1" applyFill="1" applyBorder="1" applyAlignment="1" applyProtection="1">
      <alignment horizontal="center" vertical="center"/>
      <protection hidden="1"/>
    </xf>
    <xf numFmtId="14" fontId="26" fillId="34" borderId="20" xfId="1" applyNumberFormat="1" applyFont="1" applyFill="1" applyBorder="1" applyAlignment="1" applyProtection="1">
      <alignment horizontal="center" vertical="center" shrinkToFit="1"/>
      <protection hidden="1"/>
    </xf>
    <xf numFmtId="14" fontId="26" fillId="34" borderId="13" xfId="1" applyNumberFormat="1" applyFont="1" applyFill="1" applyBorder="1" applyAlignment="1" applyProtection="1">
      <alignment horizontal="center" vertical="center" shrinkToFit="1"/>
      <protection hidden="1"/>
    </xf>
    <xf numFmtId="41" fontId="26" fillId="34" borderId="20" xfId="1" applyFont="1" applyFill="1" applyBorder="1" applyAlignment="1" applyProtection="1">
      <alignment horizontal="center" vertical="center" shrinkToFit="1"/>
      <protection hidden="1"/>
    </xf>
    <xf numFmtId="41" fontId="26" fillId="34" borderId="21" xfId="1" applyFont="1" applyFill="1" applyBorder="1" applyAlignment="1" applyProtection="1">
      <alignment horizontal="center" vertical="center" shrinkToFit="1"/>
      <protection hidden="1"/>
    </xf>
    <xf numFmtId="41" fontId="26" fillId="34" borderId="13" xfId="1" applyFont="1" applyFill="1" applyBorder="1" applyAlignment="1" applyProtection="1">
      <alignment horizontal="center" vertical="center" shrinkToFit="1"/>
      <protection hidden="1"/>
    </xf>
    <xf numFmtId="0" fontId="26" fillId="0" borderId="0" xfId="0" applyFont="1" applyFill="1" applyBorder="1" applyAlignment="1" applyProtection="1">
      <alignment horizontal="right" vertical="center"/>
      <protection hidden="1"/>
    </xf>
    <xf numFmtId="181" fontId="7" fillId="0" borderId="0" xfId="0" applyNumberFormat="1" applyFont="1" applyFill="1" applyBorder="1" applyAlignment="1" applyProtection="1">
      <alignment horizontal="left" vertical="center"/>
      <protection hidden="1"/>
    </xf>
    <xf numFmtId="0" fontId="26" fillId="0" borderId="0" xfId="0" applyFont="1" applyFill="1" applyBorder="1" applyAlignment="1" applyProtection="1">
      <alignment horizontal="center" vertical="center"/>
      <protection hidden="1"/>
    </xf>
    <xf numFmtId="0" fontId="28" fillId="0" borderId="0" xfId="0" applyFont="1" applyFill="1" applyBorder="1" applyAlignment="1" applyProtection="1">
      <alignment horizontal="left" vertic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6" fillId="34" borderId="12" xfId="0" applyFont="1" applyFill="1" applyBorder="1" applyAlignment="1" applyProtection="1">
      <alignment horizontal="center" vertical="center"/>
      <protection hidden="1"/>
    </xf>
    <xf numFmtId="0" fontId="6" fillId="34" borderId="26" xfId="0" applyFont="1" applyFill="1" applyBorder="1" applyAlignment="1" applyProtection="1">
      <alignment horizontal="center" vertical="center"/>
      <protection hidden="1"/>
    </xf>
    <xf numFmtId="0" fontId="6" fillId="34" borderId="21" xfId="0" applyFont="1" applyFill="1" applyBorder="1" applyAlignment="1" applyProtection="1">
      <alignment horizontal="left" vertical="center"/>
      <protection hidden="1"/>
    </xf>
    <xf numFmtId="0" fontId="6" fillId="34" borderId="13" xfId="0" applyFont="1" applyFill="1" applyBorder="1" applyAlignment="1" applyProtection="1">
      <alignment horizontal="left" vertical="center"/>
      <protection hidden="1"/>
    </xf>
    <xf numFmtId="41" fontId="4" fillId="34" borderId="20" xfId="1" applyNumberFormat="1" applyFont="1" applyFill="1" applyBorder="1" applyAlignment="1" applyProtection="1">
      <alignment horizontal="center" vertical="center"/>
      <protection hidden="1"/>
    </xf>
    <xf numFmtId="41" fontId="4" fillId="34" borderId="21" xfId="1" applyNumberFormat="1" applyFont="1" applyFill="1" applyBorder="1" applyAlignment="1" applyProtection="1">
      <alignment horizontal="center" vertical="center"/>
      <protection hidden="1"/>
    </xf>
    <xf numFmtId="41" fontId="4" fillId="34" borderId="22" xfId="1" applyNumberFormat="1" applyFont="1" applyFill="1" applyBorder="1" applyAlignment="1" applyProtection="1">
      <alignment horizontal="center" vertical="center"/>
      <protection hidden="1"/>
    </xf>
    <xf numFmtId="41" fontId="4" fillId="34" borderId="23" xfId="1" applyNumberFormat="1" applyFont="1" applyFill="1" applyBorder="1" applyAlignment="1" applyProtection="1">
      <alignment horizontal="center" vertical="center"/>
      <protection hidden="1"/>
    </xf>
    <xf numFmtId="0" fontId="4" fillId="34" borderId="11" xfId="0" applyFont="1" applyFill="1" applyBorder="1" applyAlignment="1" applyProtection="1">
      <alignment horizontal="center" vertical="center"/>
      <protection hidden="1"/>
    </xf>
    <xf numFmtId="0" fontId="4" fillId="34" borderId="12" xfId="0" applyFont="1" applyFill="1" applyBorder="1" applyAlignment="1" applyProtection="1">
      <alignment horizontal="center" vertical="center"/>
      <protection hidden="1"/>
    </xf>
    <xf numFmtId="0" fontId="4" fillId="34" borderId="26" xfId="0" applyFont="1" applyFill="1" applyBorder="1" applyAlignment="1" applyProtection="1">
      <alignment horizontal="center" vertical="center"/>
      <protection hidden="1"/>
    </xf>
    <xf numFmtId="41" fontId="4" fillId="34" borderId="20" xfId="1" applyNumberFormat="1" applyFont="1" applyFill="1" applyBorder="1" applyAlignment="1" applyProtection="1">
      <alignment horizontal="right" vertical="center"/>
      <protection hidden="1"/>
    </xf>
    <xf numFmtId="41" fontId="4" fillId="34" borderId="21" xfId="1" applyNumberFormat="1" applyFont="1" applyFill="1" applyBorder="1" applyAlignment="1" applyProtection="1">
      <alignment horizontal="right" vertical="center"/>
      <protection hidden="1"/>
    </xf>
    <xf numFmtId="41" fontId="4" fillId="34" borderId="13" xfId="1" applyNumberFormat="1" applyFont="1" applyFill="1" applyBorder="1" applyAlignment="1" applyProtection="1">
      <alignment horizontal="right" vertical="center"/>
      <protection hidden="1"/>
    </xf>
    <xf numFmtId="41" fontId="4" fillId="34" borderId="22" xfId="1" applyNumberFormat="1" applyFont="1" applyFill="1" applyBorder="1" applyAlignment="1" applyProtection="1">
      <alignment horizontal="right" vertical="center"/>
      <protection hidden="1"/>
    </xf>
    <xf numFmtId="41" fontId="4" fillId="34" borderId="23" xfId="1" applyNumberFormat="1" applyFont="1" applyFill="1" applyBorder="1" applyAlignment="1" applyProtection="1">
      <alignment horizontal="right" vertical="center"/>
      <protection hidden="1"/>
    </xf>
    <xf numFmtId="41" fontId="4" fillId="34" borderId="24" xfId="1" applyNumberFormat="1" applyFont="1" applyFill="1" applyBorder="1" applyAlignment="1" applyProtection="1">
      <alignment horizontal="right" vertical="center"/>
      <protection hidden="1"/>
    </xf>
    <xf numFmtId="0" fontId="6" fillId="34" borderId="23" xfId="0" applyFont="1" applyFill="1" applyBorder="1" applyAlignment="1" applyProtection="1">
      <alignment horizontal="left" vertical="center"/>
      <protection hidden="1"/>
    </xf>
    <xf numFmtId="0" fontId="6" fillId="34" borderId="24" xfId="0" applyFont="1" applyFill="1" applyBorder="1" applyAlignment="1" applyProtection="1">
      <alignment horizontal="left" vertical="center"/>
      <protection hidden="1"/>
    </xf>
    <xf numFmtId="0" fontId="26" fillId="0" borderId="14" xfId="0" applyFont="1" applyBorder="1" applyAlignment="1" applyProtection="1">
      <alignment horizontal="left" vertical="center" wrapText="1"/>
      <protection hidden="1"/>
    </xf>
    <xf numFmtId="0" fontId="26" fillId="0" borderId="14" xfId="0" applyFont="1" applyBorder="1" applyAlignment="1" applyProtection="1">
      <alignment horizontal="left" vertical="center"/>
      <protection hidden="1"/>
    </xf>
    <xf numFmtId="0" fontId="26" fillId="0" borderId="39" xfId="0" applyFont="1" applyBorder="1" applyAlignment="1" applyProtection="1">
      <alignment horizontal="center" vertical="center" wrapText="1"/>
      <protection hidden="1"/>
    </xf>
    <xf numFmtId="0" fontId="26" fillId="0" borderId="33" xfId="0" applyFont="1" applyBorder="1" applyAlignment="1" applyProtection="1">
      <alignment vertical="center"/>
      <protection hidden="1"/>
    </xf>
    <xf numFmtId="0" fontId="26" fillId="0" borderId="34" xfId="0" applyFont="1" applyBorder="1" applyAlignment="1" applyProtection="1">
      <alignment vertical="center"/>
      <protection hidden="1"/>
    </xf>
    <xf numFmtId="0" fontId="26" fillId="0" borderId="35" xfId="0" applyFont="1" applyBorder="1" applyAlignment="1" applyProtection="1">
      <alignment vertical="center"/>
      <protection hidden="1"/>
    </xf>
    <xf numFmtId="0" fontId="26" fillId="0" borderId="33" xfId="0" applyFont="1" applyBorder="1" applyAlignment="1" applyProtection="1">
      <alignment horizontal="left" vertical="center"/>
      <protection hidden="1"/>
    </xf>
    <xf numFmtId="0" fontId="26" fillId="0" borderId="35" xfId="0" applyFont="1" applyBorder="1" applyAlignment="1" applyProtection="1">
      <alignment horizontal="left" vertical="center"/>
      <protection hidden="1"/>
    </xf>
    <xf numFmtId="41" fontId="26" fillId="0" borderId="33" xfId="1" applyNumberFormat="1" applyFont="1" applyBorder="1" applyAlignment="1" applyProtection="1">
      <alignment horizontal="right" vertical="center"/>
      <protection hidden="1"/>
    </xf>
    <xf numFmtId="41" fontId="26" fillId="0" borderId="15" xfId="1" applyNumberFormat="1" applyFont="1" applyBorder="1" applyAlignment="1" applyProtection="1">
      <alignment horizontal="right" vertical="center"/>
      <protection hidden="1"/>
    </xf>
    <xf numFmtId="41" fontId="26" fillId="0" borderId="34" xfId="1" applyNumberFormat="1" applyFont="1" applyBorder="1" applyAlignment="1" applyProtection="1">
      <alignment horizontal="right" vertical="center"/>
      <protection hidden="1"/>
    </xf>
    <xf numFmtId="41" fontId="26" fillId="0" borderId="20" xfId="1" applyNumberFormat="1" applyFont="1" applyBorder="1" applyAlignment="1" applyProtection="1">
      <alignment horizontal="right" vertical="center"/>
      <protection hidden="1"/>
    </xf>
    <xf numFmtId="41" fontId="26" fillId="0" borderId="34" xfId="1" applyNumberFormat="1" applyFont="1" applyFill="1" applyBorder="1" applyAlignment="1" applyProtection="1">
      <alignment horizontal="right" vertical="center"/>
      <protection hidden="1"/>
    </xf>
    <xf numFmtId="41" fontId="26" fillId="0" borderId="20" xfId="1" applyNumberFormat="1" applyFont="1" applyFill="1" applyBorder="1" applyAlignment="1" applyProtection="1">
      <alignment horizontal="right" vertical="center"/>
      <protection hidden="1"/>
    </xf>
    <xf numFmtId="41" fontId="26" fillId="0" borderId="35" xfId="1" applyNumberFormat="1" applyFont="1" applyBorder="1" applyAlignment="1" applyProtection="1">
      <alignment horizontal="right" vertical="center"/>
      <protection hidden="1"/>
    </xf>
    <xf numFmtId="41" fontId="26" fillId="0" borderId="22" xfId="1" applyNumberFormat="1" applyFont="1" applyBorder="1" applyAlignment="1" applyProtection="1">
      <alignment horizontal="right" vertical="center"/>
      <protection hidden="1"/>
    </xf>
    <xf numFmtId="0" fontId="7" fillId="0" borderId="37" xfId="0" applyFont="1" applyBorder="1" applyAlignment="1" applyProtection="1">
      <alignment horizontal="center" vertical="center"/>
      <protection hidden="1"/>
    </xf>
    <xf numFmtId="0" fontId="7" fillId="0" borderId="47" xfId="0" applyFont="1" applyBorder="1" applyAlignment="1" applyProtection="1">
      <alignment horizontal="center" vertical="center"/>
      <protection hidden="1"/>
    </xf>
    <xf numFmtId="0" fontId="7" fillId="0" borderId="46" xfId="0" applyFont="1" applyBorder="1" applyAlignment="1" applyProtection="1">
      <alignment horizontal="center" vertical="center"/>
      <protection hidden="1"/>
    </xf>
    <xf numFmtId="0" fontId="7" fillId="0" borderId="37" xfId="0" applyFont="1" applyBorder="1" applyAlignment="1" applyProtection="1">
      <alignment horizontal="left" vertical="center"/>
      <protection hidden="1"/>
    </xf>
    <xf numFmtId="14" fontId="7" fillId="0" borderId="37" xfId="0" applyNumberFormat="1" applyFont="1" applyFill="1" applyBorder="1" applyAlignment="1" applyProtection="1">
      <alignment horizontal="center" vertical="center"/>
      <protection hidden="1"/>
    </xf>
    <xf numFmtId="14" fontId="7" fillId="36" borderId="47" xfId="0" applyNumberFormat="1" applyFont="1" applyFill="1" applyBorder="1" applyAlignment="1" applyProtection="1">
      <alignment horizontal="center" vertical="center"/>
      <protection hidden="1"/>
    </xf>
    <xf numFmtId="14" fontId="7" fillId="0" borderId="47" xfId="0" applyNumberFormat="1" applyFont="1" applyFill="1" applyBorder="1" applyAlignment="1" applyProtection="1">
      <alignment horizontal="center" vertical="center"/>
      <protection hidden="1"/>
    </xf>
    <xf numFmtId="14" fontId="7" fillId="36" borderId="37" xfId="0" applyNumberFormat="1" applyFont="1" applyFill="1" applyBorder="1" applyAlignment="1" applyProtection="1">
      <alignment horizontal="center" vertical="center"/>
      <protection hidden="1"/>
    </xf>
    <xf numFmtId="0" fontId="7" fillId="0" borderId="47" xfId="0" applyFont="1" applyBorder="1" applyAlignment="1" applyProtection="1">
      <alignment horizontal="left" vertical="center"/>
      <protection hidden="1"/>
    </xf>
    <xf numFmtId="177" fontId="4" fillId="0" borderId="47" xfId="1" applyNumberFormat="1" applyFont="1" applyFill="1" applyBorder="1" applyAlignment="1" applyProtection="1">
      <alignment horizontal="center" vertical="center" shrinkToFit="1"/>
      <protection hidden="1"/>
    </xf>
    <xf numFmtId="177" fontId="4" fillId="0" borderId="45" xfId="1" applyNumberFormat="1" applyFont="1" applyFill="1" applyBorder="1" applyAlignment="1" applyProtection="1">
      <alignment horizontal="center" vertical="center" shrinkToFit="1"/>
      <protection hidden="1"/>
    </xf>
    <xf numFmtId="178" fontId="26" fillId="0" borderId="37" xfId="0" applyNumberFormat="1" applyFont="1" applyFill="1" applyBorder="1" applyAlignment="1" applyProtection="1">
      <alignment horizontal="center" vertical="center"/>
      <protection hidden="1"/>
    </xf>
    <xf numFmtId="14" fontId="26" fillId="0" borderId="37" xfId="0" applyNumberFormat="1" applyFont="1" applyFill="1" applyBorder="1" applyAlignment="1" applyProtection="1">
      <alignment horizontal="center" vertical="center"/>
      <protection hidden="1"/>
    </xf>
    <xf numFmtId="178" fontId="26" fillId="36" borderId="37" xfId="0" applyNumberFormat="1" applyFont="1" applyFill="1" applyBorder="1" applyAlignment="1" applyProtection="1">
      <alignment horizontal="center" vertical="center"/>
      <protection hidden="1"/>
    </xf>
    <xf numFmtId="178" fontId="4" fillId="0" borderId="47" xfId="0" applyNumberFormat="1" applyFont="1" applyFill="1" applyBorder="1" applyAlignment="1" applyProtection="1">
      <alignment horizontal="center" vertical="center"/>
      <protection hidden="1"/>
    </xf>
    <xf numFmtId="177" fontId="4" fillId="36" borderId="47" xfId="1" applyNumberFormat="1" applyFont="1" applyFill="1" applyBorder="1" applyAlignment="1" applyProtection="1">
      <alignment horizontal="center" vertical="center" shrinkToFit="1"/>
      <protection hidden="1"/>
    </xf>
    <xf numFmtId="178" fontId="26" fillId="36" borderId="47" xfId="0" applyNumberFormat="1" applyFont="1" applyFill="1" applyBorder="1" applyAlignment="1" applyProtection="1">
      <alignment horizontal="center" vertical="center"/>
      <protection hidden="1"/>
    </xf>
    <xf numFmtId="41" fontId="26" fillId="0" borderId="22" xfId="0" applyNumberFormat="1" applyFont="1" applyBorder="1" applyAlignment="1" applyProtection="1">
      <alignment horizontal="center" vertical="center"/>
      <protection hidden="1"/>
    </xf>
    <xf numFmtId="41" fontId="26" fillId="0" borderId="23" xfId="0" applyNumberFormat="1" applyFont="1" applyBorder="1" applyAlignment="1" applyProtection="1">
      <alignment horizontal="center" vertical="center"/>
      <protection hidden="1"/>
    </xf>
    <xf numFmtId="0" fontId="7" fillId="35" borderId="18" xfId="0" applyFont="1" applyFill="1" applyBorder="1" applyAlignment="1" applyProtection="1">
      <alignment horizontal="center" vertical="center"/>
      <protection hidden="1"/>
    </xf>
    <xf numFmtId="0" fontId="7" fillId="35" borderId="19" xfId="0" applyFont="1" applyFill="1" applyBorder="1" applyAlignment="1" applyProtection="1">
      <alignment horizontal="center" vertical="center"/>
      <protection hidden="1"/>
    </xf>
    <xf numFmtId="0" fontId="34" fillId="35" borderId="0" xfId="0" applyFont="1" applyFill="1" applyBorder="1" applyAlignment="1" applyProtection="1">
      <alignment horizontal="center" vertical="center"/>
      <protection hidden="1"/>
    </xf>
    <xf numFmtId="0" fontId="26" fillId="35" borderId="0" xfId="0" applyFont="1" applyFill="1" applyBorder="1" applyAlignment="1" applyProtection="1">
      <alignment horizontal="center" vertical="center"/>
      <protection hidden="1"/>
    </xf>
    <xf numFmtId="0" fontId="7" fillId="0" borderId="20" xfId="0" applyFont="1" applyBorder="1" applyAlignment="1" applyProtection="1">
      <alignment horizontal="left" vertical="center"/>
      <protection hidden="1"/>
    </xf>
    <xf numFmtId="0" fontId="7" fillId="0" borderId="21" xfId="0" applyFont="1" applyBorder="1" applyAlignment="1" applyProtection="1">
      <alignment horizontal="left" vertical="center"/>
      <protection hidden="1"/>
    </xf>
    <xf numFmtId="0" fontId="7" fillId="0" borderId="13" xfId="0" applyFont="1" applyBorder="1" applyAlignment="1" applyProtection="1">
      <alignment horizontal="left" vertical="center"/>
      <protection hidden="1"/>
    </xf>
    <xf numFmtId="0" fontId="7" fillId="0" borderId="20" xfId="0" applyNumberFormat="1" applyFont="1" applyBorder="1" applyAlignment="1" applyProtection="1">
      <alignment horizontal="center" vertical="center"/>
      <protection hidden="1"/>
    </xf>
    <xf numFmtId="0" fontId="7" fillId="0" borderId="21" xfId="0" applyNumberFormat="1" applyFont="1" applyBorder="1" applyAlignment="1" applyProtection="1">
      <alignment horizontal="center" vertical="center"/>
      <protection hidden="1"/>
    </xf>
    <xf numFmtId="0" fontId="7" fillId="0" borderId="13" xfId="0" applyNumberFormat="1" applyFont="1" applyBorder="1" applyAlignment="1" applyProtection="1">
      <alignment horizontal="center" vertical="center"/>
      <protection hidden="1"/>
    </xf>
    <xf numFmtId="0" fontId="26" fillId="0" borderId="20" xfId="0" applyNumberFormat="1" applyFont="1" applyBorder="1" applyAlignment="1" applyProtection="1">
      <alignment horizontal="center" vertical="center" shrinkToFit="1"/>
      <protection hidden="1"/>
    </xf>
    <xf numFmtId="0" fontId="26" fillId="0" borderId="21" xfId="0" applyNumberFormat="1" applyFont="1" applyBorder="1" applyAlignment="1" applyProtection="1">
      <alignment horizontal="center" vertical="center" shrinkToFit="1"/>
      <protection hidden="1"/>
    </xf>
    <xf numFmtId="0" fontId="26" fillId="0" borderId="15" xfId="0" applyFont="1" applyFill="1" applyBorder="1" applyAlignment="1" applyProtection="1">
      <alignment horizontal="center" vertical="center" shrinkToFit="1"/>
      <protection hidden="1"/>
    </xf>
    <xf numFmtId="0" fontId="26" fillId="0" borderId="16" xfId="0" applyFont="1" applyFill="1" applyBorder="1" applyAlignment="1" applyProtection="1">
      <alignment horizontal="center" vertical="center" shrinkToFit="1"/>
      <protection hidden="1"/>
    </xf>
    <xf numFmtId="0" fontId="7" fillId="0" borderId="12" xfId="0" applyFont="1" applyBorder="1" applyAlignment="1" applyProtection="1">
      <alignment horizontal="center" vertical="center" wrapText="1"/>
      <protection hidden="1"/>
    </xf>
    <xf numFmtId="0" fontId="7" fillId="0" borderId="26" xfId="0" applyFont="1" applyBorder="1" applyAlignment="1" applyProtection="1">
      <alignment horizontal="center" vertical="center" wrapText="1"/>
      <protection hidden="1"/>
    </xf>
    <xf numFmtId="0" fontId="7" fillId="0" borderId="15" xfId="0" applyFont="1" applyBorder="1" applyAlignment="1" applyProtection="1">
      <alignment horizontal="left" vertical="center"/>
      <protection hidden="1"/>
    </xf>
    <xf numFmtId="0" fontId="7" fillId="0" borderId="16" xfId="0" applyFont="1" applyBorder="1" applyAlignment="1" applyProtection="1">
      <alignment horizontal="left" vertical="center"/>
      <protection hidden="1"/>
    </xf>
    <xf numFmtId="0" fontId="7" fillId="0" borderId="17" xfId="0" applyFont="1" applyBorder="1" applyAlignment="1" applyProtection="1">
      <alignment horizontal="left" vertical="center"/>
      <protection hidden="1"/>
    </xf>
    <xf numFmtId="0" fontId="7" fillId="0" borderId="15" xfId="0" applyFont="1" applyBorder="1" applyAlignment="1" applyProtection="1">
      <alignment horizontal="center" vertical="center"/>
      <protection hidden="1"/>
    </xf>
    <xf numFmtId="0" fontId="7" fillId="0" borderId="16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6" fillId="0" borderId="15" xfId="0" applyFont="1" applyBorder="1" applyAlignment="1" applyProtection="1">
      <alignment horizontal="center" vertical="center" shrinkToFit="1"/>
      <protection hidden="1"/>
    </xf>
    <xf numFmtId="0" fontId="26" fillId="0" borderId="16" xfId="0" applyFont="1" applyBorder="1" applyAlignment="1" applyProtection="1">
      <alignment horizontal="center" vertical="center" shrinkToFit="1"/>
      <protection hidden="1"/>
    </xf>
    <xf numFmtId="0" fontId="26" fillId="0" borderId="17" xfId="0" applyFont="1" applyBorder="1" applyAlignment="1" applyProtection="1">
      <alignment horizontal="center" vertical="center" shrinkToFit="1"/>
      <protection hidden="1"/>
    </xf>
    <xf numFmtId="0" fontId="7" fillId="0" borderId="42" xfId="0" applyFont="1" applyBorder="1" applyAlignment="1" applyProtection="1">
      <alignment horizontal="center" vertical="center" wrapText="1"/>
      <protection hidden="1"/>
    </xf>
    <xf numFmtId="0" fontId="7" fillId="0" borderId="43" xfId="0" applyFont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7" fillId="0" borderId="2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0" fontId="27" fillId="0" borderId="20" xfId="0" applyFont="1" applyBorder="1" applyAlignment="1" applyProtection="1">
      <alignment horizontal="center" vertical="center" shrinkToFit="1"/>
      <protection hidden="1"/>
    </xf>
    <xf numFmtId="0" fontId="27" fillId="0" borderId="21" xfId="0" applyFont="1" applyBorder="1" applyAlignment="1" applyProtection="1">
      <alignment horizontal="center" vertical="center" shrinkToFit="1"/>
      <protection hidden="1"/>
    </xf>
    <xf numFmtId="0" fontId="27" fillId="0" borderId="13" xfId="0" applyFont="1" applyBorder="1" applyAlignment="1" applyProtection="1">
      <alignment horizontal="center" vertical="center" shrinkToFit="1"/>
      <protection hidden="1"/>
    </xf>
    <xf numFmtId="180" fontId="27" fillId="0" borderId="20" xfId="0" applyNumberFormat="1" applyFont="1" applyBorder="1" applyAlignment="1" applyProtection="1">
      <alignment horizontal="center" vertical="center" shrinkToFit="1"/>
      <protection hidden="1"/>
    </xf>
    <xf numFmtId="180" fontId="27" fillId="0" borderId="21" xfId="0" applyNumberFormat="1" applyFont="1" applyBorder="1" applyAlignment="1" applyProtection="1">
      <alignment horizontal="center" vertical="center" shrinkToFit="1"/>
      <protection hidden="1"/>
    </xf>
    <xf numFmtId="0" fontId="7" fillId="0" borderId="14" xfId="0" applyFont="1" applyBorder="1" applyAlignment="1" applyProtection="1">
      <alignment horizontal="center" vertical="center"/>
      <protection hidden="1"/>
    </xf>
    <xf numFmtId="14" fontId="7" fillId="0" borderId="14" xfId="0" applyNumberFormat="1" applyFont="1" applyBorder="1" applyAlignment="1" applyProtection="1">
      <alignment horizontal="right" vertical="center"/>
      <protection hidden="1"/>
    </xf>
    <xf numFmtId="0" fontId="26" fillId="0" borderId="25" xfId="0" applyFont="1" applyBorder="1" applyAlignment="1" applyProtection="1">
      <alignment horizontal="left" vertical="center"/>
      <protection hidden="1"/>
    </xf>
    <xf numFmtId="0" fontId="26" fillId="0" borderId="30" xfId="0" applyFont="1" applyBorder="1" applyAlignment="1" applyProtection="1">
      <alignment horizontal="center" vertical="center"/>
      <protection hidden="1"/>
    </xf>
    <xf numFmtId="0" fontId="26" fillId="0" borderId="14" xfId="0" applyFont="1" applyBorder="1" applyAlignment="1" applyProtection="1">
      <alignment horizontal="center" vertical="center"/>
      <protection hidden="1"/>
    </xf>
    <xf numFmtId="0" fontId="26" fillId="0" borderId="32" xfId="0" applyFont="1" applyBorder="1" applyAlignment="1" applyProtection="1">
      <alignment horizontal="center" vertical="center"/>
      <protection hidden="1"/>
    </xf>
    <xf numFmtId="0" fontId="26" fillId="0" borderId="10" xfId="0" applyFont="1" applyBorder="1" applyAlignment="1" applyProtection="1">
      <alignment horizontal="center" vertical="center"/>
      <protection hidden="1"/>
    </xf>
    <xf numFmtId="14" fontId="7" fillId="0" borderId="10" xfId="0" applyNumberFormat="1" applyFont="1" applyBorder="1" applyAlignment="1" applyProtection="1">
      <alignment horizontal="right" vertical="center"/>
      <protection hidden="1"/>
    </xf>
    <xf numFmtId="0" fontId="26" fillId="0" borderId="10" xfId="0" applyFont="1" applyBorder="1" applyAlignment="1" applyProtection="1">
      <alignment horizontal="left" vertical="center"/>
      <protection hidden="1"/>
    </xf>
    <xf numFmtId="0" fontId="26" fillId="0" borderId="31" xfId="0" applyFont="1" applyBorder="1" applyAlignment="1" applyProtection="1">
      <alignment horizontal="left" vertical="center"/>
      <protection hidden="1"/>
    </xf>
    <xf numFmtId="0" fontId="7" fillId="0" borderId="22" xfId="0" applyFont="1" applyBorder="1" applyAlignment="1" applyProtection="1">
      <alignment horizontal="left" vertical="center"/>
      <protection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24" xfId="0" applyFont="1" applyBorder="1" applyAlignment="1" applyProtection="1">
      <alignment horizontal="left" vertical="center"/>
      <protection hidden="1"/>
    </xf>
    <xf numFmtId="0" fontId="26" fillId="0" borderId="22" xfId="0" applyFont="1" applyBorder="1" applyAlignment="1" applyProtection="1">
      <alignment horizontal="center" vertical="center" shrinkToFit="1"/>
      <protection hidden="1"/>
    </xf>
    <xf numFmtId="0" fontId="26" fillId="0" borderId="23" xfId="0" applyFont="1" applyBorder="1" applyAlignment="1" applyProtection="1">
      <alignment horizontal="center" vertical="center" shrinkToFit="1"/>
      <protection hidden="1"/>
    </xf>
    <xf numFmtId="0" fontId="26" fillId="0" borderId="24" xfId="0" applyFont="1" applyBorder="1" applyAlignment="1" applyProtection="1">
      <alignment horizontal="center" vertical="center" shrinkToFit="1"/>
      <protection hidden="1"/>
    </xf>
    <xf numFmtId="0" fontId="26" fillId="0" borderId="22" xfId="0" applyFont="1" applyBorder="1" applyAlignment="1" applyProtection="1">
      <alignment horizontal="center" vertical="center"/>
      <protection hidden="1"/>
    </xf>
    <xf numFmtId="0" fontId="26" fillId="0" borderId="23" xfId="0" applyFont="1" applyBorder="1" applyAlignment="1" applyProtection="1">
      <alignment horizontal="center" vertical="center"/>
      <protection hidden="1"/>
    </xf>
    <xf numFmtId="0" fontId="7" fillId="0" borderId="30" xfId="0" applyFont="1" applyBorder="1" applyAlignment="1" applyProtection="1">
      <alignment horizontal="left" vertical="center" wrapText="1"/>
      <protection hidden="1"/>
    </xf>
    <xf numFmtId="0" fontId="7" fillId="0" borderId="14" xfId="0" applyFont="1" applyBorder="1" applyAlignment="1" applyProtection="1">
      <alignment horizontal="left" vertical="center" wrapText="1"/>
      <protection hidden="1"/>
    </xf>
    <xf numFmtId="0" fontId="7" fillId="0" borderId="32" xfId="0" applyFont="1" applyBorder="1" applyAlignment="1" applyProtection="1">
      <alignment horizontal="left" vertical="center" wrapText="1"/>
      <protection hidden="1"/>
    </xf>
    <xf numFmtId="0" fontId="7" fillId="0" borderId="10" xfId="0" applyFont="1" applyBorder="1" applyAlignment="1" applyProtection="1">
      <alignment horizontal="left" vertical="center" wrapText="1"/>
      <protection hidden="1"/>
    </xf>
    <xf numFmtId="178" fontId="26" fillId="0" borderId="47" xfId="0" applyNumberFormat="1" applyFont="1" applyFill="1" applyBorder="1" applyAlignment="1" applyProtection="1">
      <alignment horizontal="center" vertical="center"/>
      <protection hidden="1"/>
    </xf>
    <xf numFmtId="0" fontId="26" fillId="0" borderId="20" xfId="0" applyFont="1" applyBorder="1" applyAlignment="1" applyProtection="1">
      <alignment horizontal="center" vertical="center" shrinkToFit="1"/>
      <protection hidden="1"/>
    </xf>
    <xf numFmtId="0" fontId="26" fillId="0" borderId="21" xfId="0" applyFont="1" applyBorder="1" applyAlignment="1" applyProtection="1">
      <alignment horizontal="center" vertical="center" shrinkToFit="1"/>
      <protection hidden="1"/>
    </xf>
    <xf numFmtId="0" fontId="26" fillId="0" borderId="13" xfId="0" applyFont="1" applyBorder="1" applyAlignment="1" applyProtection="1">
      <alignment horizontal="center" vertical="center" shrinkToFit="1"/>
      <protection hidden="1"/>
    </xf>
    <xf numFmtId="41" fontId="26" fillId="0" borderId="13" xfId="0" applyNumberFormat="1" applyFont="1" applyBorder="1" applyAlignment="1" applyProtection="1">
      <alignment horizontal="center" vertical="center"/>
      <protection hidden="1"/>
    </xf>
    <xf numFmtId="41" fontId="26" fillId="0" borderId="24" xfId="0" applyNumberFormat="1" applyFont="1" applyBorder="1" applyAlignment="1" applyProtection="1">
      <alignment horizontal="center" vertical="center"/>
      <protection hidden="1"/>
    </xf>
    <xf numFmtId="41" fontId="26" fillId="0" borderId="20" xfId="0" applyNumberFormat="1" applyFont="1" applyFill="1" applyBorder="1" applyAlignment="1" applyProtection="1">
      <alignment horizontal="center" vertical="center"/>
      <protection hidden="1"/>
    </xf>
    <xf numFmtId="41" fontId="26" fillId="0" borderId="21" xfId="0" applyNumberFormat="1" applyFont="1" applyFill="1" applyBorder="1" applyAlignment="1" applyProtection="1">
      <alignment horizontal="center" vertical="center"/>
      <protection hidden="1"/>
    </xf>
    <xf numFmtId="41" fontId="26" fillId="0" borderId="13" xfId="0" applyNumberFormat="1" applyFont="1" applyFill="1" applyBorder="1" applyAlignment="1" applyProtection="1">
      <alignment horizontal="center" vertical="center"/>
      <protection hidden="1"/>
    </xf>
  </cellXfs>
  <cellStyles count="362">
    <cellStyle name="20% - 강조색1 2" xfId="9"/>
    <cellStyle name="20% - 강조색1 3" xfId="10"/>
    <cellStyle name="20% - 강조색1 4" xfId="11"/>
    <cellStyle name="20% - 강조색1 5" xfId="12"/>
    <cellStyle name="20% - 강조색1 6" xfId="13"/>
    <cellStyle name="20% - 강조색1 7" xfId="14"/>
    <cellStyle name="20% - 강조색1 8" xfId="15"/>
    <cellStyle name="20% - 강조색1 9" xfId="16"/>
    <cellStyle name="20% - 강조색2 2" xfId="17"/>
    <cellStyle name="20% - 강조색2 3" xfId="18"/>
    <cellStyle name="20% - 강조색2 4" xfId="19"/>
    <cellStyle name="20% - 강조색2 5" xfId="20"/>
    <cellStyle name="20% - 강조색2 6" xfId="21"/>
    <cellStyle name="20% - 강조색2 7" xfId="22"/>
    <cellStyle name="20% - 강조색2 8" xfId="23"/>
    <cellStyle name="20% - 강조색2 9" xfId="24"/>
    <cellStyle name="20% - 강조색3 2" xfId="25"/>
    <cellStyle name="20% - 강조색3 3" xfId="26"/>
    <cellStyle name="20% - 강조색3 4" xfId="27"/>
    <cellStyle name="20% - 강조색3 5" xfId="28"/>
    <cellStyle name="20% - 강조색3 6" xfId="29"/>
    <cellStyle name="20% - 강조색3 7" xfId="30"/>
    <cellStyle name="20% - 강조색3 8" xfId="31"/>
    <cellStyle name="20% - 강조색3 9" xfId="32"/>
    <cellStyle name="20% - 강조색4 2" xfId="33"/>
    <cellStyle name="20% - 강조색4 3" xfId="34"/>
    <cellStyle name="20% - 강조색4 4" xfId="35"/>
    <cellStyle name="20% - 강조색4 5" xfId="36"/>
    <cellStyle name="20% - 강조색4 6" xfId="37"/>
    <cellStyle name="20% - 강조색4 7" xfId="38"/>
    <cellStyle name="20% - 강조색4 8" xfId="39"/>
    <cellStyle name="20% - 강조색4 9" xfId="40"/>
    <cellStyle name="20% - 강조색5 2" xfId="41"/>
    <cellStyle name="20% - 강조색5 3" xfId="42"/>
    <cellStyle name="20% - 강조색5 4" xfId="43"/>
    <cellStyle name="20% - 강조색5 5" xfId="44"/>
    <cellStyle name="20% - 강조색5 6" xfId="45"/>
    <cellStyle name="20% - 강조색5 7" xfId="46"/>
    <cellStyle name="20% - 강조색5 8" xfId="47"/>
    <cellStyle name="20% - 강조색5 9" xfId="48"/>
    <cellStyle name="20% - 강조색6 2" xfId="49"/>
    <cellStyle name="20% - 강조색6 3" xfId="50"/>
    <cellStyle name="20% - 강조색6 4" xfId="51"/>
    <cellStyle name="20% - 강조색6 5" xfId="52"/>
    <cellStyle name="20% - 강조색6 6" xfId="53"/>
    <cellStyle name="20% - 강조색6 7" xfId="54"/>
    <cellStyle name="20% - 강조색6 8" xfId="55"/>
    <cellStyle name="20% - 강조색6 9" xfId="56"/>
    <cellStyle name="40% - 강조색1 2" xfId="57"/>
    <cellStyle name="40% - 강조색1 3" xfId="58"/>
    <cellStyle name="40% - 강조색1 4" xfId="59"/>
    <cellStyle name="40% - 강조색1 5" xfId="60"/>
    <cellStyle name="40% - 강조색1 6" xfId="61"/>
    <cellStyle name="40% - 강조색1 7" xfId="62"/>
    <cellStyle name="40% - 강조색1 8" xfId="63"/>
    <cellStyle name="40% - 강조색1 9" xfId="64"/>
    <cellStyle name="40% - 강조색2 2" xfId="65"/>
    <cellStyle name="40% - 강조색2 3" xfId="66"/>
    <cellStyle name="40% - 강조색2 4" xfId="67"/>
    <cellStyle name="40% - 강조색2 5" xfId="68"/>
    <cellStyle name="40% - 강조색2 6" xfId="69"/>
    <cellStyle name="40% - 강조색2 7" xfId="70"/>
    <cellStyle name="40% - 강조색2 8" xfId="71"/>
    <cellStyle name="40% - 강조색2 9" xfId="72"/>
    <cellStyle name="40% - 강조색3 2" xfId="73"/>
    <cellStyle name="40% - 강조색3 3" xfId="74"/>
    <cellStyle name="40% - 강조색3 4" xfId="75"/>
    <cellStyle name="40% - 강조색3 5" xfId="76"/>
    <cellStyle name="40% - 강조색3 6" xfId="77"/>
    <cellStyle name="40% - 강조색3 7" xfId="78"/>
    <cellStyle name="40% - 강조색3 8" xfId="79"/>
    <cellStyle name="40% - 강조색3 9" xfId="80"/>
    <cellStyle name="40% - 강조색4 2" xfId="81"/>
    <cellStyle name="40% - 강조색4 3" xfId="82"/>
    <cellStyle name="40% - 강조색4 4" xfId="83"/>
    <cellStyle name="40% - 강조색4 5" xfId="84"/>
    <cellStyle name="40% - 강조색4 6" xfId="85"/>
    <cellStyle name="40% - 강조색4 7" xfId="86"/>
    <cellStyle name="40% - 강조색4 8" xfId="87"/>
    <cellStyle name="40% - 강조색4 9" xfId="88"/>
    <cellStyle name="40% - 강조색5 2" xfId="89"/>
    <cellStyle name="40% - 강조색5 3" xfId="90"/>
    <cellStyle name="40% - 강조색5 4" xfId="91"/>
    <cellStyle name="40% - 강조색5 5" xfId="92"/>
    <cellStyle name="40% - 강조색5 6" xfId="93"/>
    <cellStyle name="40% - 강조색5 7" xfId="94"/>
    <cellStyle name="40% - 강조색5 8" xfId="95"/>
    <cellStyle name="40% - 강조색5 9" xfId="96"/>
    <cellStyle name="40% - 강조색6 2" xfId="97"/>
    <cellStyle name="40% - 강조색6 3" xfId="98"/>
    <cellStyle name="40% - 강조색6 4" xfId="99"/>
    <cellStyle name="40% - 강조색6 5" xfId="100"/>
    <cellStyle name="40% - 강조색6 6" xfId="101"/>
    <cellStyle name="40% - 강조색6 7" xfId="102"/>
    <cellStyle name="40% - 강조색6 8" xfId="103"/>
    <cellStyle name="40% - 강조색6 9" xfId="104"/>
    <cellStyle name="60% - 강조색1 2" xfId="105"/>
    <cellStyle name="60% - 강조색1 3" xfId="106"/>
    <cellStyle name="60% - 강조색1 4" xfId="107"/>
    <cellStyle name="60% - 강조색1 5" xfId="108"/>
    <cellStyle name="60% - 강조색1 6" xfId="109"/>
    <cellStyle name="60% - 강조색1 7" xfId="110"/>
    <cellStyle name="60% - 강조색1 8" xfId="111"/>
    <cellStyle name="60% - 강조색1 9" xfId="112"/>
    <cellStyle name="60% - 강조색2 2" xfId="113"/>
    <cellStyle name="60% - 강조색2 3" xfId="114"/>
    <cellStyle name="60% - 강조색2 4" xfId="115"/>
    <cellStyle name="60% - 강조색2 5" xfId="116"/>
    <cellStyle name="60% - 강조색2 6" xfId="117"/>
    <cellStyle name="60% - 강조색2 7" xfId="118"/>
    <cellStyle name="60% - 강조색2 8" xfId="119"/>
    <cellStyle name="60% - 강조색2 9" xfId="120"/>
    <cellStyle name="60% - 강조색3 2" xfId="121"/>
    <cellStyle name="60% - 강조색3 3" xfId="122"/>
    <cellStyle name="60% - 강조색3 4" xfId="123"/>
    <cellStyle name="60% - 강조색3 5" xfId="124"/>
    <cellStyle name="60% - 강조색3 6" xfId="125"/>
    <cellStyle name="60% - 강조색3 7" xfId="126"/>
    <cellStyle name="60% - 강조색3 8" xfId="127"/>
    <cellStyle name="60% - 강조색3 9" xfId="128"/>
    <cellStyle name="60% - 강조색4 2" xfId="129"/>
    <cellStyle name="60% - 강조색4 3" xfId="130"/>
    <cellStyle name="60% - 강조색4 4" xfId="131"/>
    <cellStyle name="60% - 강조색4 5" xfId="132"/>
    <cellStyle name="60% - 강조색4 6" xfId="133"/>
    <cellStyle name="60% - 강조색4 7" xfId="134"/>
    <cellStyle name="60% - 강조색4 8" xfId="135"/>
    <cellStyle name="60% - 강조색4 9" xfId="136"/>
    <cellStyle name="60% - 강조색5 2" xfId="137"/>
    <cellStyle name="60% - 강조색5 3" xfId="138"/>
    <cellStyle name="60% - 강조색5 4" xfId="139"/>
    <cellStyle name="60% - 강조색5 5" xfId="140"/>
    <cellStyle name="60% - 강조색5 6" xfId="141"/>
    <cellStyle name="60% - 강조색5 7" xfId="142"/>
    <cellStyle name="60% - 강조색5 8" xfId="143"/>
    <cellStyle name="60% - 강조색5 9" xfId="144"/>
    <cellStyle name="60% - 강조색6 2" xfId="145"/>
    <cellStyle name="60% - 강조색6 3" xfId="146"/>
    <cellStyle name="60% - 강조색6 4" xfId="147"/>
    <cellStyle name="60% - 강조색6 5" xfId="148"/>
    <cellStyle name="60% - 강조색6 6" xfId="149"/>
    <cellStyle name="60% - 강조색6 7" xfId="150"/>
    <cellStyle name="60% - 강조색6 8" xfId="151"/>
    <cellStyle name="60% - 강조색6 9" xfId="152"/>
    <cellStyle name="강조색1 2" xfId="153"/>
    <cellStyle name="강조색1 3" xfId="154"/>
    <cellStyle name="강조색1 4" xfId="155"/>
    <cellStyle name="강조색1 5" xfId="156"/>
    <cellStyle name="강조색1 6" xfId="157"/>
    <cellStyle name="강조색1 7" xfId="158"/>
    <cellStyle name="강조색1 8" xfId="159"/>
    <cellStyle name="강조색1 9" xfId="160"/>
    <cellStyle name="강조색2 2" xfId="161"/>
    <cellStyle name="강조색2 3" xfId="162"/>
    <cellStyle name="강조색2 4" xfId="163"/>
    <cellStyle name="강조색2 5" xfId="164"/>
    <cellStyle name="강조색2 6" xfId="165"/>
    <cellStyle name="강조색2 7" xfId="166"/>
    <cellStyle name="강조색2 8" xfId="167"/>
    <cellStyle name="강조색2 9" xfId="168"/>
    <cellStyle name="강조색3 2" xfId="169"/>
    <cellStyle name="강조색3 3" xfId="170"/>
    <cellStyle name="강조색3 4" xfId="171"/>
    <cellStyle name="강조색3 5" xfId="172"/>
    <cellStyle name="강조색3 6" xfId="173"/>
    <cellStyle name="강조색3 7" xfId="174"/>
    <cellStyle name="강조색3 8" xfId="175"/>
    <cellStyle name="강조색3 9" xfId="176"/>
    <cellStyle name="강조색4 2" xfId="177"/>
    <cellStyle name="강조색4 3" xfId="178"/>
    <cellStyle name="강조색4 4" xfId="179"/>
    <cellStyle name="강조색4 5" xfId="180"/>
    <cellStyle name="강조색4 6" xfId="181"/>
    <cellStyle name="강조색4 7" xfId="182"/>
    <cellStyle name="강조색4 8" xfId="183"/>
    <cellStyle name="강조색4 9" xfId="184"/>
    <cellStyle name="강조색5 2" xfId="185"/>
    <cellStyle name="강조색5 3" xfId="186"/>
    <cellStyle name="강조색5 4" xfId="187"/>
    <cellStyle name="강조색5 5" xfId="188"/>
    <cellStyle name="강조색5 6" xfId="189"/>
    <cellStyle name="강조색5 7" xfId="190"/>
    <cellStyle name="강조색5 8" xfId="191"/>
    <cellStyle name="강조색5 9" xfId="192"/>
    <cellStyle name="강조색6 2" xfId="193"/>
    <cellStyle name="강조색6 3" xfId="194"/>
    <cellStyle name="강조색6 4" xfId="195"/>
    <cellStyle name="강조색6 5" xfId="196"/>
    <cellStyle name="강조색6 6" xfId="197"/>
    <cellStyle name="강조색6 7" xfId="198"/>
    <cellStyle name="강조색6 8" xfId="199"/>
    <cellStyle name="강조색6 9" xfId="200"/>
    <cellStyle name="경고문 2" xfId="201"/>
    <cellStyle name="경고문 3" xfId="202"/>
    <cellStyle name="경고문 4" xfId="203"/>
    <cellStyle name="경고문 5" xfId="204"/>
    <cellStyle name="경고문 6" xfId="205"/>
    <cellStyle name="경고문 7" xfId="206"/>
    <cellStyle name="경고문 8" xfId="207"/>
    <cellStyle name="경고문 9" xfId="208"/>
    <cellStyle name="계산 2" xfId="209"/>
    <cellStyle name="계산 3" xfId="210"/>
    <cellStyle name="계산 4" xfId="211"/>
    <cellStyle name="계산 5" xfId="212"/>
    <cellStyle name="계산 6" xfId="213"/>
    <cellStyle name="계산 7" xfId="214"/>
    <cellStyle name="계산 8" xfId="215"/>
    <cellStyle name="계산 9" xfId="216"/>
    <cellStyle name="나쁨 2" xfId="217"/>
    <cellStyle name="나쁨 3" xfId="218"/>
    <cellStyle name="나쁨 4" xfId="219"/>
    <cellStyle name="나쁨 5" xfId="220"/>
    <cellStyle name="나쁨 6" xfId="221"/>
    <cellStyle name="나쁨 7" xfId="222"/>
    <cellStyle name="나쁨 8" xfId="223"/>
    <cellStyle name="나쁨 9" xfId="224"/>
    <cellStyle name="메모 2" xfId="225"/>
    <cellStyle name="메모 3" xfId="226"/>
    <cellStyle name="메모 4" xfId="227"/>
    <cellStyle name="메모 5" xfId="228"/>
    <cellStyle name="메모 6" xfId="229"/>
    <cellStyle name="메모 7" xfId="230"/>
    <cellStyle name="메모 8" xfId="231"/>
    <cellStyle name="메모 9" xfId="232"/>
    <cellStyle name="백분율 2" xfId="8"/>
    <cellStyle name="보통 2" xfId="233"/>
    <cellStyle name="보통 3" xfId="234"/>
    <cellStyle name="보통 4" xfId="235"/>
    <cellStyle name="보통 5" xfId="236"/>
    <cellStyle name="보통 6" xfId="237"/>
    <cellStyle name="보통 7" xfId="238"/>
    <cellStyle name="보통 8" xfId="239"/>
    <cellStyle name="보통 9" xfId="240"/>
    <cellStyle name="설명 텍스트 2" xfId="241"/>
    <cellStyle name="설명 텍스트 3" xfId="242"/>
    <cellStyle name="설명 텍스트 4" xfId="243"/>
    <cellStyle name="설명 텍스트 5" xfId="244"/>
    <cellStyle name="설명 텍스트 6" xfId="245"/>
    <cellStyle name="설명 텍스트 7" xfId="246"/>
    <cellStyle name="설명 텍스트 8" xfId="247"/>
    <cellStyle name="설명 텍스트 9" xfId="248"/>
    <cellStyle name="셀 확인 2" xfId="249"/>
    <cellStyle name="셀 확인 3" xfId="250"/>
    <cellStyle name="셀 확인 4" xfId="251"/>
    <cellStyle name="셀 확인 5" xfId="252"/>
    <cellStyle name="셀 확인 6" xfId="253"/>
    <cellStyle name="셀 확인 7" xfId="254"/>
    <cellStyle name="셀 확인 8" xfId="255"/>
    <cellStyle name="셀 확인 9" xfId="256"/>
    <cellStyle name="쉼표 [0]" xfId="1" builtinId="6"/>
    <cellStyle name="쉼표 [0] 2" xfId="360"/>
    <cellStyle name="쉼표 [0] 2 2" xfId="7"/>
    <cellStyle name="쉼표 [0] 2 2 2" xfId="361"/>
    <cellStyle name="쉼표 [0] 2 3" xfId="4"/>
    <cellStyle name="쉼표 [0] 2 4" xfId="257"/>
    <cellStyle name="쉼표 [0] 2 5" xfId="258"/>
    <cellStyle name="쉼표 [0] 2 6" xfId="259"/>
    <cellStyle name="쉼표 [0] 2 7" xfId="260"/>
    <cellStyle name="쉼표 [0] 2 8" xfId="261"/>
    <cellStyle name="쉼표 [0] 2 9" xfId="262"/>
    <cellStyle name="연결된 셀 2" xfId="263"/>
    <cellStyle name="연결된 셀 3" xfId="264"/>
    <cellStyle name="연결된 셀 4" xfId="265"/>
    <cellStyle name="연결된 셀 5" xfId="266"/>
    <cellStyle name="연결된 셀 6" xfId="267"/>
    <cellStyle name="연결된 셀 7" xfId="268"/>
    <cellStyle name="연결된 셀 8" xfId="269"/>
    <cellStyle name="연결된 셀 9" xfId="270"/>
    <cellStyle name="요약 2" xfId="271"/>
    <cellStyle name="요약 3" xfId="272"/>
    <cellStyle name="요약 4" xfId="273"/>
    <cellStyle name="요약 5" xfId="274"/>
    <cellStyle name="요약 6" xfId="275"/>
    <cellStyle name="요약 7" xfId="276"/>
    <cellStyle name="요약 8" xfId="277"/>
    <cellStyle name="요약 9" xfId="278"/>
    <cellStyle name="입력 2" xfId="279"/>
    <cellStyle name="입력 3" xfId="280"/>
    <cellStyle name="입력 4" xfId="281"/>
    <cellStyle name="입력 5" xfId="282"/>
    <cellStyle name="입력 6" xfId="283"/>
    <cellStyle name="입력 7" xfId="284"/>
    <cellStyle name="입력 8" xfId="285"/>
    <cellStyle name="입력 9" xfId="286"/>
    <cellStyle name="제목 1 2" xfId="287"/>
    <cellStyle name="제목 1 3" xfId="288"/>
    <cellStyle name="제목 1 4" xfId="289"/>
    <cellStyle name="제목 1 5" xfId="290"/>
    <cellStyle name="제목 1 6" xfId="291"/>
    <cellStyle name="제목 1 7" xfId="292"/>
    <cellStyle name="제목 1 8" xfId="293"/>
    <cellStyle name="제목 1 9" xfId="294"/>
    <cellStyle name="제목 10" xfId="295"/>
    <cellStyle name="제목 11" xfId="296"/>
    <cellStyle name="제목 12" xfId="297"/>
    <cellStyle name="제목 2 2" xfId="298"/>
    <cellStyle name="제목 2 3" xfId="299"/>
    <cellStyle name="제목 2 4" xfId="300"/>
    <cellStyle name="제목 2 5" xfId="301"/>
    <cellStyle name="제목 2 6" xfId="302"/>
    <cellStyle name="제목 2 7" xfId="303"/>
    <cellStyle name="제목 2 8" xfId="304"/>
    <cellStyle name="제목 2 9" xfId="305"/>
    <cellStyle name="제목 3 2" xfId="306"/>
    <cellStyle name="제목 3 3" xfId="307"/>
    <cellStyle name="제목 3 4" xfId="308"/>
    <cellStyle name="제목 3 5" xfId="309"/>
    <cellStyle name="제목 3 6" xfId="310"/>
    <cellStyle name="제목 3 7" xfId="311"/>
    <cellStyle name="제목 3 8" xfId="312"/>
    <cellStyle name="제목 3 9" xfId="313"/>
    <cellStyle name="제목 4 2" xfId="314"/>
    <cellStyle name="제목 4 3" xfId="315"/>
    <cellStyle name="제목 4 4" xfId="316"/>
    <cellStyle name="제목 4 5" xfId="317"/>
    <cellStyle name="제목 4 6" xfId="318"/>
    <cellStyle name="제목 4 7" xfId="319"/>
    <cellStyle name="제목 4 8" xfId="320"/>
    <cellStyle name="제목 4 9" xfId="321"/>
    <cellStyle name="제목 5" xfId="322"/>
    <cellStyle name="제목 6" xfId="323"/>
    <cellStyle name="제목 7" xfId="324"/>
    <cellStyle name="제목 8" xfId="325"/>
    <cellStyle name="제목 9" xfId="326"/>
    <cellStyle name="좋음 2" xfId="327"/>
    <cellStyle name="좋음 3" xfId="328"/>
    <cellStyle name="좋음 4" xfId="329"/>
    <cellStyle name="좋음 5" xfId="330"/>
    <cellStyle name="좋음 6" xfId="331"/>
    <cellStyle name="좋음 7" xfId="332"/>
    <cellStyle name="좋음 8" xfId="333"/>
    <cellStyle name="좋음 9" xfId="334"/>
    <cellStyle name="출력 2" xfId="335"/>
    <cellStyle name="출력 3" xfId="336"/>
    <cellStyle name="출력 4" xfId="337"/>
    <cellStyle name="출력 5" xfId="338"/>
    <cellStyle name="출력 6" xfId="339"/>
    <cellStyle name="출력 7" xfId="340"/>
    <cellStyle name="출력 8" xfId="341"/>
    <cellStyle name="출력 9" xfId="342"/>
    <cellStyle name="콤마 [0]_2001중산층세경감" xfId="343"/>
    <cellStyle name="콤마_2001중산층세경감" xfId="344"/>
    <cellStyle name="표준" xfId="0" builtinId="0"/>
    <cellStyle name="표준 2" xfId="5"/>
    <cellStyle name="표준 2 2" xfId="6"/>
    <cellStyle name="표준 2 2 2" xfId="345"/>
    <cellStyle name="표준 2 2 2 2" xfId="346"/>
    <cellStyle name="표준 2 2 2 3" xfId="347"/>
    <cellStyle name="표준 2 2 3" xfId="348"/>
    <cellStyle name="표준 2 2 4" xfId="349"/>
    <cellStyle name="표준 2 3" xfId="2"/>
    <cellStyle name="표준 2 4" xfId="350"/>
    <cellStyle name="표준 2 5" xfId="351"/>
    <cellStyle name="표준 2 5 2" xfId="352"/>
    <cellStyle name="표준 2 5 3" xfId="353"/>
    <cellStyle name="표준 2 6" xfId="354"/>
    <cellStyle name="표준 2 7" xfId="355"/>
    <cellStyle name="표준 2 8" xfId="356"/>
    <cellStyle name="표준 2 9" xfId="357"/>
    <cellStyle name="표준 3" xfId="3"/>
    <cellStyle name="표준 3 2" xfId="358"/>
    <cellStyle name="표준 3 3" xfId="359"/>
  </cellStyles>
  <dxfs count="0"/>
  <tableStyles count="0" defaultTableStyle="TableStyleMedium9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0"/>
  <sheetViews>
    <sheetView tabSelected="1" topLeftCell="A46" zoomScale="115" zoomScaleNormal="115" workbookViewId="0">
      <selection activeCell="J59" sqref="J59:Q59"/>
    </sheetView>
  </sheetViews>
  <sheetFormatPr defaultRowHeight="18.75" customHeight="1"/>
  <cols>
    <col min="1" max="1" width="0.875" style="1" customWidth="1"/>
    <col min="2" max="3" width="3.625" style="1" customWidth="1"/>
    <col min="4" max="4" width="6.75" style="1" customWidth="1"/>
    <col min="5" max="5" width="7.125" style="1" customWidth="1"/>
    <col min="6" max="6" width="6.25" style="1" customWidth="1"/>
    <col min="7" max="7" width="3.125" style="1" customWidth="1"/>
    <col min="8" max="8" width="3.25" style="1" customWidth="1"/>
    <col min="9" max="9" width="3.875" style="1" customWidth="1"/>
    <col min="10" max="15" width="3.5" style="5" customWidth="1"/>
    <col min="16" max="19" width="2.625" style="5" customWidth="1"/>
    <col min="20" max="27" width="3.125" style="5" customWidth="1"/>
    <col min="28" max="28" width="3.25" style="3" customWidth="1"/>
    <col min="29" max="29" width="7.875" style="5" customWidth="1"/>
    <col min="30" max="30" width="3.75" style="5" customWidth="1"/>
    <col min="31" max="32" width="7.125" style="5" customWidth="1"/>
    <col min="33" max="16384" width="9" style="4"/>
  </cols>
  <sheetData>
    <row r="1" spans="1:32" s="9" customFormat="1" ht="18.75" customHeight="1">
      <c r="A1" s="29"/>
      <c r="B1" s="30"/>
      <c r="C1" s="31"/>
      <c r="D1" s="31"/>
      <c r="E1" s="31"/>
      <c r="F1" s="31"/>
      <c r="G1" s="31"/>
      <c r="H1" s="31"/>
      <c r="I1" s="31"/>
      <c r="J1" s="32"/>
      <c r="K1" s="32"/>
      <c r="L1" s="32"/>
      <c r="M1" s="32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4"/>
      <c r="AC1" s="32"/>
      <c r="AD1" s="32"/>
      <c r="AE1" s="32"/>
      <c r="AF1" s="32"/>
    </row>
    <row r="2" spans="1:32" s="9" customFormat="1" ht="18.75" customHeight="1" thickBot="1">
      <c r="A2" s="29"/>
      <c r="B2" s="46" t="s">
        <v>106</v>
      </c>
      <c r="C2" s="31"/>
      <c r="D2" s="31"/>
      <c r="E2" s="31"/>
      <c r="F2" s="31"/>
      <c r="G2" s="31"/>
      <c r="H2" s="31"/>
      <c r="I2" s="31"/>
      <c r="J2" s="32"/>
      <c r="K2" s="32"/>
      <c r="L2" s="32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5"/>
      <c r="AA2" s="33"/>
      <c r="AB2" s="34"/>
      <c r="AC2" s="32"/>
      <c r="AD2" s="32"/>
      <c r="AE2" s="36"/>
      <c r="AF2" s="32"/>
    </row>
    <row r="3" spans="1:32" ht="18.75" customHeight="1">
      <c r="B3" s="12"/>
      <c r="C3" s="13"/>
      <c r="D3" s="14"/>
      <c r="E3" s="14"/>
      <c r="F3" s="15"/>
      <c r="G3" s="15"/>
      <c r="H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8"/>
      <c r="U3" s="18"/>
      <c r="V3" s="18"/>
      <c r="W3" s="18"/>
      <c r="X3" s="18"/>
      <c r="Y3" s="18"/>
      <c r="Z3" s="18"/>
      <c r="AA3" s="18"/>
      <c r="AB3" s="87" t="s">
        <v>56</v>
      </c>
      <c r="AC3" s="88"/>
      <c r="AD3" s="89"/>
      <c r="AE3" s="19" t="s">
        <v>42</v>
      </c>
      <c r="AF3" s="20"/>
    </row>
    <row r="4" spans="1:32" ht="31.5">
      <c r="B4" s="21"/>
      <c r="C4" s="253" t="s">
        <v>59</v>
      </c>
      <c r="D4" s="254"/>
      <c r="E4" s="253"/>
      <c r="F4" s="254"/>
      <c r="G4" s="21"/>
      <c r="H4" s="255" t="s">
        <v>98</v>
      </c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90" t="s">
        <v>57</v>
      </c>
      <c r="AC4" s="91"/>
      <c r="AD4" s="92"/>
      <c r="AE4" s="22" t="s">
        <v>43</v>
      </c>
      <c r="AF4" s="23"/>
    </row>
    <row r="5" spans="1:32" ht="18.75" customHeight="1">
      <c r="B5" s="21"/>
      <c r="C5" s="21"/>
      <c r="D5" s="21"/>
      <c r="E5" s="21"/>
      <c r="F5" s="21"/>
      <c r="G5" s="21"/>
      <c r="H5" s="256" t="s">
        <v>99</v>
      </c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90" t="s">
        <v>44</v>
      </c>
      <c r="AC5" s="91"/>
      <c r="AD5" s="47"/>
      <c r="AE5" s="24" t="s">
        <v>5</v>
      </c>
      <c r="AF5" s="24"/>
    </row>
    <row r="6" spans="1:32" ht="18.75" customHeight="1" thickBot="1">
      <c r="B6" s="25"/>
      <c r="C6" s="25"/>
      <c r="D6" s="25"/>
      <c r="E6" s="25"/>
      <c r="F6" s="25"/>
      <c r="G6" s="25"/>
      <c r="H6" s="25"/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93" t="s">
        <v>58</v>
      </c>
      <c r="AC6" s="94"/>
      <c r="AD6" s="95"/>
      <c r="AE6" s="27">
        <v>0</v>
      </c>
      <c r="AF6" s="28"/>
    </row>
    <row r="7" spans="1:32" ht="18.75" customHeight="1">
      <c r="B7" s="73" t="s">
        <v>6</v>
      </c>
      <c r="C7" s="75"/>
      <c r="D7" s="269" t="s">
        <v>7</v>
      </c>
      <c r="E7" s="270"/>
      <c r="F7" s="270"/>
      <c r="G7" s="271"/>
      <c r="H7" s="272"/>
      <c r="I7" s="273"/>
      <c r="J7" s="273"/>
      <c r="K7" s="273"/>
      <c r="L7" s="273"/>
      <c r="M7" s="273"/>
      <c r="N7" s="273"/>
      <c r="O7" s="274"/>
      <c r="P7" s="103" t="s">
        <v>8</v>
      </c>
      <c r="Q7" s="104"/>
      <c r="R7" s="104"/>
      <c r="S7" s="104"/>
      <c r="T7" s="275"/>
      <c r="U7" s="276"/>
      <c r="V7" s="277"/>
      <c r="W7" s="277"/>
      <c r="X7" s="277"/>
      <c r="Y7" s="277"/>
      <c r="Z7" s="277"/>
      <c r="AA7" s="278"/>
      <c r="AB7" s="6" t="s">
        <v>9</v>
      </c>
      <c r="AC7" s="7"/>
      <c r="AD7" s="8"/>
      <c r="AE7" s="265"/>
      <c r="AF7" s="266"/>
    </row>
    <row r="8" spans="1:32" ht="18.75" customHeight="1">
      <c r="B8" s="267"/>
      <c r="C8" s="268"/>
      <c r="D8" s="257" t="s">
        <v>10</v>
      </c>
      <c r="E8" s="258"/>
      <c r="F8" s="258"/>
      <c r="G8" s="259"/>
      <c r="H8" s="260"/>
      <c r="I8" s="261"/>
      <c r="J8" s="261"/>
      <c r="K8" s="261"/>
      <c r="L8" s="261"/>
      <c r="M8" s="261"/>
      <c r="N8" s="261"/>
      <c r="O8" s="262"/>
      <c r="P8" s="110" t="s">
        <v>11</v>
      </c>
      <c r="Q8" s="111"/>
      <c r="R8" s="111"/>
      <c r="S8" s="111"/>
      <c r="T8" s="112"/>
      <c r="U8" s="263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</row>
    <row r="9" spans="1:32" ht="18.75" customHeight="1">
      <c r="B9" s="282" t="s">
        <v>12</v>
      </c>
      <c r="C9" s="283"/>
      <c r="D9" s="257" t="s">
        <v>13</v>
      </c>
      <c r="E9" s="258"/>
      <c r="F9" s="258"/>
      <c r="G9" s="259"/>
      <c r="H9" s="288"/>
      <c r="I9" s="289"/>
      <c r="J9" s="289"/>
      <c r="K9" s="289"/>
      <c r="L9" s="289"/>
      <c r="M9" s="289"/>
      <c r="N9" s="289"/>
      <c r="O9" s="290"/>
      <c r="P9" s="110" t="s">
        <v>14</v>
      </c>
      <c r="Q9" s="111"/>
      <c r="R9" s="111"/>
      <c r="S9" s="111"/>
      <c r="T9" s="112"/>
      <c r="U9" s="291"/>
      <c r="V9" s="292"/>
      <c r="W9" s="292"/>
      <c r="X9" s="292"/>
      <c r="Y9" s="292"/>
      <c r="Z9" s="292"/>
      <c r="AA9" s="292"/>
      <c r="AB9" s="292"/>
      <c r="AC9" s="292"/>
      <c r="AD9" s="292"/>
      <c r="AE9" s="292"/>
      <c r="AF9" s="292"/>
    </row>
    <row r="10" spans="1:32" ht="18.75" customHeight="1" thickBot="1">
      <c r="B10" s="284"/>
      <c r="C10" s="285"/>
      <c r="D10" s="303" t="s">
        <v>15</v>
      </c>
      <c r="E10" s="304"/>
      <c r="F10" s="304"/>
      <c r="G10" s="305"/>
      <c r="H10" s="306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8"/>
      <c r="AB10" s="113" t="s">
        <v>40</v>
      </c>
      <c r="AC10" s="114"/>
      <c r="AD10" s="115"/>
      <c r="AE10" s="309"/>
      <c r="AF10" s="310"/>
    </row>
    <row r="11" spans="1:32" ht="18.75" customHeight="1">
      <c r="B11" s="284"/>
      <c r="C11" s="285"/>
      <c r="D11" s="311" t="s">
        <v>16</v>
      </c>
      <c r="E11" s="312"/>
      <c r="F11" s="312"/>
      <c r="G11" s="312"/>
      <c r="H11" s="312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116" t="s">
        <v>100</v>
      </c>
      <c r="AC11" s="116"/>
      <c r="AD11" s="116"/>
      <c r="AE11" s="116"/>
      <c r="AF11" s="116"/>
    </row>
    <row r="12" spans="1:32" ht="18.75" customHeight="1" thickBot="1">
      <c r="B12" s="286"/>
      <c r="C12" s="287"/>
      <c r="D12" s="313"/>
      <c r="E12" s="314"/>
      <c r="F12" s="314"/>
      <c r="G12" s="314"/>
      <c r="H12" s="314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117"/>
      <c r="AC12" s="117"/>
      <c r="AD12" s="117"/>
      <c r="AE12" s="117"/>
      <c r="AF12" s="117"/>
    </row>
    <row r="13" spans="1:32" ht="18.75" customHeight="1">
      <c r="B13" s="293" t="s">
        <v>17</v>
      </c>
      <c r="C13" s="293"/>
      <c r="D13" s="293"/>
      <c r="E13" s="293"/>
      <c r="F13" s="294"/>
      <c r="G13" s="294"/>
      <c r="H13" s="294"/>
      <c r="I13" s="294"/>
      <c r="J13" s="219" t="s">
        <v>18</v>
      </c>
      <c r="K13" s="295"/>
      <c r="L13" s="296" t="s">
        <v>19</v>
      </c>
      <c r="M13" s="297"/>
      <c r="N13" s="297"/>
      <c r="O13" s="297"/>
      <c r="P13" s="297"/>
      <c r="Q13" s="297"/>
      <c r="R13" s="297"/>
      <c r="S13" s="297"/>
      <c r="T13" s="297"/>
      <c r="U13" s="297"/>
      <c r="V13" s="219" t="s">
        <v>107</v>
      </c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</row>
    <row r="14" spans="1:32" ht="18.75" customHeight="1" thickBot="1">
      <c r="B14" s="286"/>
      <c r="C14" s="286"/>
      <c r="D14" s="286"/>
      <c r="E14" s="286"/>
      <c r="F14" s="300"/>
      <c r="G14" s="300"/>
      <c r="H14" s="300"/>
      <c r="I14" s="300"/>
      <c r="J14" s="301" t="s">
        <v>20</v>
      </c>
      <c r="K14" s="302"/>
      <c r="L14" s="298"/>
      <c r="M14" s="299"/>
      <c r="N14" s="299"/>
      <c r="O14" s="299"/>
      <c r="P14" s="299"/>
      <c r="Q14" s="299"/>
      <c r="R14" s="299"/>
      <c r="S14" s="299"/>
      <c r="T14" s="299"/>
      <c r="U14" s="299"/>
      <c r="V14" s="301" t="s">
        <v>108</v>
      </c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</row>
    <row r="15" spans="1:32" ht="18.75" customHeight="1">
      <c r="B15" s="73" t="s">
        <v>21</v>
      </c>
      <c r="C15" s="75"/>
      <c r="D15" s="272" t="s">
        <v>22</v>
      </c>
      <c r="E15" s="273"/>
      <c r="F15" s="273"/>
      <c r="G15" s="273"/>
      <c r="H15" s="273"/>
      <c r="I15" s="274"/>
      <c r="J15" s="103" t="s">
        <v>23</v>
      </c>
      <c r="K15" s="104"/>
      <c r="L15" s="104"/>
      <c r="M15" s="104"/>
      <c r="N15" s="104"/>
      <c r="O15" s="104"/>
      <c r="P15" s="104"/>
      <c r="Q15" s="104"/>
      <c r="R15" s="275"/>
      <c r="S15" s="103" t="s">
        <v>104</v>
      </c>
      <c r="T15" s="104"/>
      <c r="U15" s="104"/>
      <c r="V15" s="104"/>
      <c r="W15" s="104"/>
      <c r="X15" s="104"/>
      <c r="Y15" s="104"/>
      <c r="Z15" s="104"/>
      <c r="AA15" s="275"/>
      <c r="AB15" s="103" t="s">
        <v>105</v>
      </c>
      <c r="AC15" s="104"/>
      <c r="AD15" s="104"/>
      <c r="AE15" s="104"/>
      <c r="AF15" s="104"/>
    </row>
    <row r="16" spans="1:32" ht="18.75" customHeight="1">
      <c r="B16" s="74"/>
      <c r="C16" s="76"/>
      <c r="D16" s="257" t="s">
        <v>24</v>
      </c>
      <c r="E16" s="258"/>
      <c r="F16" s="258"/>
      <c r="G16" s="258"/>
      <c r="H16" s="258"/>
      <c r="I16" s="259"/>
      <c r="J16" s="316"/>
      <c r="K16" s="317"/>
      <c r="L16" s="317"/>
      <c r="M16" s="317"/>
      <c r="N16" s="317"/>
      <c r="O16" s="317"/>
      <c r="P16" s="317"/>
      <c r="Q16" s="317"/>
      <c r="R16" s="318"/>
      <c r="S16" s="316">
        <f>U7</f>
        <v>0</v>
      </c>
      <c r="T16" s="317"/>
      <c r="U16" s="317"/>
      <c r="V16" s="317"/>
      <c r="W16" s="317"/>
      <c r="X16" s="317"/>
      <c r="Y16" s="317"/>
      <c r="Z16" s="317"/>
      <c r="AA16" s="318"/>
      <c r="AB16" s="105"/>
      <c r="AC16" s="106"/>
      <c r="AD16" s="106"/>
      <c r="AE16" s="106"/>
      <c r="AF16" s="106"/>
    </row>
    <row r="17" spans="2:32" ht="18.75" customHeight="1">
      <c r="B17" s="74"/>
      <c r="C17" s="76"/>
      <c r="D17" s="257" t="s">
        <v>25</v>
      </c>
      <c r="E17" s="258"/>
      <c r="F17" s="258"/>
      <c r="G17" s="258"/>
      <c r="H17" s="258"/>
      <c r="I17" s="259"/>
      <c r="J17" s="110"/>
      <c r="K17" s="111"/>
      <c r="L17" s="111"/>
      <c r="M17" s="111"/>
      <c r="N17" s="111"/>
      <c r="O17" s="111"/>
      <c r="P17" s="111"/>
      <c r="Q17" s="111"/>
      <c r="R17" s="112"/>
      <c r="S17" s="110">
        <f>H7</f>
        <v>0</v>
      </c>
      <c r="T17" s="111"/>
      <c r="U17" s="111"/>
      <c r="V17" s="111"/>
      <c r="W17" s="111"/>
      <c r="X17" s="111"/>
      <c r="Y17" s="111"/>
      <c r="Z17" s="111"/>
      <c r="AA17" s="112"/>
      <c r="AB17" s="105"/>
      <c r="AC17" s="106"/>
      <c r="AD17" s="106"/>
      <c r="AE17" s="106"/>
      <c r="AF17" s="106"/>
    </row>
    <row r="18" spans="2:32" ht="18.75" customHeight="1">
      <c r="B18" s="74"/>
      <c r="C18" s="76"/>
      <c r="D18" s="257" t="s">
        <v>26</v>
      </c>
      <c r="E18" s="258"/>
      <c r="F18" s="258"/>
      <c r="G18" s="258"/>
      <c r="H18" s="258"/>
      <c r="I18" s="259"/>
      <c r="J18" s="118">
        <v>0</v>
      </c>
      <c r="K18" s="119"/>
      <c r="L18" s="119"/>
      <c r="M18" s="119"/>
      <c r="N18" s="119"/>
      <c r="O18" s="119"/>
      <c r="P18" s="119"/>
      <c r="Q18" s="119"/>
      <c r="R18" s="319"/>
      <c r="S18" s="321"/>
      <c r="T18" s="322"/>
      <c r="U18" s="322"/>
      <c r="V18" s="322"/>
      <c r="W18" s="322"/>
      <c r="X18" s="322"/>
      <c r="Y18" s="322"/>
      <c r="Z18" s="322"/>
      <c r="AA18" s="323"/>
      <c r="AB18" s="118">
        <f>J18+S18</f>
        <v>0</v>
      </c>
      <c r="AC18" s="119"/>
      <c r="AD18" s="119"/>
      <c r="AE18" s="119"/>
      <c r="AF18" s="119"/>
    </row>
    <row r="19" spans="2:32" ht="18.75" customHeight="1">
      <c r="B19" s="74"/>
      <c r="C19" s="76"/>
      <c r="D19" s="257" t="s">
        <v>27</v>
      </c>
      <c r="E19" s="258"/>
      <c r="F19" s="258"/>
      <c r="G19" s="258"/>
      <c r="H19" s="258"/>
      <c r="I19" s="259"/>
      <c r="J19" s="118">
        <v>0</v>
      </c>
      <c r="K19" s="119"/>
      <c r="L19" s="119"/>
      <c r="M19" s="119"/>
      <c r="N19" s="119"/>
      <c r="O19" s="119"/>
      <c r="P19" s="119"/>
      <c r="Q19" s="119"/>
      <c r="R19" s="319"/>
      <c r="S19" s="118">
        <v>0</v>
      </c>
      <c r="T19" s="119"/>
      <c r="U19" s="119"/>
      <c r="V19" s="119"/>
      <c r="W19" s="119"/>
      <c r="X19" s="119"/>
      <c r="Y19" s="119"/>
      <c r="Z19" s="119"/>
      <c r="AA19" s="319"/>
      <c r="AB19" s="118">
        <f>J19+S19</f>
        <v>0</v>
      </c>
      <c r="AC19" s="119"/>
      <c r="AD19" s="119"/>
      <c r="AE19" s="119"/>
      <c r="AF19" s="119"/>
    </row>
    <row r="20" spans="2:32" ht="18.75" customHeight="1" thickBot="1">
      <c r="B20" s="166"/>
      <c r="C20" s="77"/>
      <c r="D20" s="303" t="s">
        <v>28</v>
      </c>
      <c r="E20" s="304"/>
      <c r="F20" s="304"/>
      <c r="G20" s="304"/>
      <c r="H20" s="304"/>
      <c r="I20" s="305"/>
      <c r="J20" s="251">
        <v>0</v>
      </c>
      <c r="K20" s="252"/>
      <c r="L20" s="252"/>
      <c r="M20" s="252"/>
      <c r="N20" s="252"/>
      <c r="O20" s="252"/>
      <c r="P20" s="252"/>
      <c r="Q20" s="252"/>
      <c r="R20" s="320"/>
      <c r="S20" s="251">
        <f>S18-S19</f>
        <v>0</v>
      </c>
      <c r="T20" s="252"/>
      <c r="U20" s="252"/>
      <c r="V20" s="252"/>
      <c r="W20" s="252"/>
      <c r="X20" s="252"/>
      <c r="Y20" s="252"/>
      <c r="Z20" s="252"/>
      <c r="AA20" s="320"/>
      <c r="AB20" s="251">
        <f>J20+S20</f>
        <v>0</v>
      </c>
      <c r="AC20" s="252"/>
      <c r="AD20" s="252"/>
      <c r="AE20" s="252"/>
      <c r="AF20" s="252"/>
    </row>
    <row r="21" spans="2:32" ht="18.75" customHeight="1">
      <c r="B21" s="73" t="s">
        <v>29</v>
      </c>
      <c r="C21" s="279"/>
      <c r="D21" s="236" t="s">
        <v>30</v>
      </c>
      <c r="E21" s="236"/>
      <c r="F21" s="236"/>
      <c r="G21" s="107" t="s">
        <v>31</v>
      </c>
      <c r="H21" s="107"/>
      <c r="I21" s="107"/>
      <c r="J21" s="96" t="s">
        <v>32</v>
      </c>
      <c r="K21" s="96"/>
      <c r="L21" s="96"/>
      <c r="M21" s="96" t="s">
        <v>33</v>
      </c>
      <c r="N21" s="96"/>
      <c r="O21" s="96"/>
      <c r="P21" s="96" t="s">
        <v>34</v>
      </c>
      <c r="Q21" s="96"/>
      <c r="R21" s="96"/>
      <c r="S21" s="96"/>
      <c r="T21" s="96" t="s">
        <v>47</v>
      </c>
      <c r="U21" s="96"/>
      <c r="V21" s="96"/>
      <c r="W21" s="96" t="s">
        <v>48</v>
      </c>
      <c r="X21" s="96"/>
      <c r="Y21" s="96"/>
      <c r="Z21" s="96" t="s">
        <v>46</v>
      </c>
      <c r="AA21" s="96"/>
      <c r="AB21" s="96"/>
      <c r="AC21" s="96" t="s">
        <v>45</v>
      </c>
      <c r="AD21" s="96"/>
      <c r="AE21" s="107" t="s">
        <v>39</v>
      </c>
      <c r="AF21" s="108"/>
    </row>
    <row r="22" spans="2:32" ht="18.75" customHeight="1">
      <c r="B22" s="74"/>
      <c r="C22" s="280"/>
      <c r="D22" s="237" t="s">
        <v>1</v>
      </c>
      <c r="E22" s="237"/>
      <c r="F22" s="237"/>
      <c r="G22" s="238"/>
      <c r="H22" s="238"/>
      <c r="I22" s="238"/>
      <c r="J22" s="238"/>
      <c r="K22" s="238"/>
      <c r="L22" s="238"/>
      <c r="M22" s="238"/>
      <c r="N22" s="238"/>
      <c r="O22" s="238"/>
      <c r="P22" s="246"/>
      <c r="Q22" s="246"/>
      <c r="R22" s="246"/>
      <c r="S22" s="246"/>
      <c r="T22" s="245">
        <f>IF(J22="",0,DATEDIF(J22,M22,"M")+1)</f>
        <v>0</v>
      </c>
      <c r="U22" s="245"/>
      <c r="V22" s="245"/>
      <c r="W22" s="99"/>
      <c r="X22" s="99"/>
      <c r="Y22" s="99"/>
      <c r="Z22" s="99"/>
      <c r="AA22" s="99"/>
      <c r="AB22" s="99"/>
      <c r="AC22" s="97"/>
      <c r="AD22" s="97"/>
      <c r="AE22" s="98">
        <f>IF(T22="",0,IF(((T22-W22+Z22)/12)&lt;=INT((T22-W22+Z22)/12),INT((T22-W22+Z22)/12),INT((T22-W22+Z22)/12)+1))</f>
        <v>0</v>
      </c>
      <c r="AF22" s="109"/>
    </row>
    <row r="23" spans="2:32" ht="18.75" customHeight="1">
      <c r="B23" s="74"/>
      <c r="C23" s="280"/>
      <c r="D23" s="237" t="s">
        <v>109</v>
      </c>
      <c r="E23" s="237"/>
      <c r="F23" s="237"/>
      <c r="G23" s="238"/>
      <c r="H23" s="238"/>
      <c r="I23" s="238"/>
      <c r="J23" s="238"/>
      <c r="K23" s="238"/>
      <c r="L23" s="238"/>
      <c r="M23" s="238"/>
      <c r="N23" s="238"/>
      <c r="O23" s="238"/>
      <c r="P23" s="246"/>
      <c r="Q23" s="246"/>
      <c r="R23" s="246"/>
      <c r="S23" s="246"/>
      <c r="T23" s="245">
        <f>IF(J23="",0,DATEDIF(J23,M23,"M")+1)</f>
        <v>0</v>
      </c>
      <c r="U23" s="245"/>
      <c r="V23" s="245"/>
      <c r="W23" s="99"/>
      <c r="X23" s="99"/>
      <c r="Y23" s="99"/>
      <c r="Z23" s="99"/>
      <c r="AA23" s="99"/>
      <c r="AB23" s="99"/>
      <c r="AC23" s="97"/>
      <c r="AD23" s="97"/>
      <c r="AE23" s="98">
        <f>IF(T23="",0,IF(((T23-W23+Z23-AC23)/12)&lt;=INT((T23-W23+Z23-AC23)/12),INT((T23-W23+Z23-AC23)/12),INT((T23-W23+Z23-AC23)/12)+1))</f>
        <v>0</v>
      </c>
      <c r="AF23" s="109"/>
    </row>
    <row r="24" spans="2:32" ht="18.75" customHeight="1">
      <c r="B24" s="74"/>
      <c r="C24" s="280"/>
      <c r="D24" s="237" t="s">
        <v>110</v>
      </c>
      <c r="E24" s="237"/>
      <c r="F24" s="237"/>
      <c r="G24" s="238"/>
      <c r="H24" s="238"/>
      <c r="I24" s="238"/>
      <c r="J24" s="238"/>
      <c r="K24" s="238"/>
      <c r="L24" s="238"/>
      <c r="M24" s="238"/>
      <c r="N24" s="238"/>
      <c r="O24" s="238"/>
      <c r="P24" s="247"/>
      <c r="Q24" s="247"/>
      <c r="R24" s="247"/>
      <c r="S24" s="247"/>
      <c r="T24" s="245">
        <f>IF(J24="",0,DATEDIF(J24,M24,"M")+1)</f>
        <v>0</v>
      </c>
      <c r="U24" s="245"/>
      <c r="V24" s="245"/>
      <c r="W24" s="99"/>
      <c r="X24" s="99"/>
      <c r="Y24" s="99"/>
      <c r="Z24" s="100"/>
      <c r="AA24" s="101"/>
      <c r="AB24" s="102"/>
      <c r="AC24" s="98">
        <f>IF(M22="",0,IF(M22-MAX(J23,J22)&lt;1,0,DATEDIF(MAX(J23,J22),MIN(M22,M23),"M")+1))</f>
        <v>0</v>
      </c>
      <c r="AD24" s="98"/>
      <c r="AE24" s="98">
        <f>IF(G23="",0,IF(""="",IF(T24="",0,IF(((T24-W24+Z24)/12)&lt;=INT((T24-W24+Z24)/12),INT((T24-W24+Z24)/12),INT((T24-W24+Z24)/12)+1)),IF(J23-M22&lt;=1,IF(T24="",0,IF(((T24-W24+Z24)/12)&lt;=INT((T24-W24+Z24)/12),INT((T24-W24+Z24)/12),INT((T24-W24+Z24)/12)+1)),"#VALUE!")))</f>
        <v>0</v>
      </c>
      <c r="AF24" s="109"/>
    </row>
    <row r="25" spans="2:32" ht="18.75" customHeight="1">
      <c r="B25" s="74"/>
      <c r="C25" s="280"/>
      <c r="D25" s="234" t="s">
        <v>2</v>
      </c>
      <c r="E25" s="237" t="s">
        <v>111</v>
      </c>
      <c r="F25" s="237"/>
      <c r="G25" s="241">
        <f>IF(J24&lt;=DATE(2012,12,31),J24,"")</f>
        <v>0</v>
      </c>
      <c r="H25" s="241"/>
      <c r="I25" s="241"/>
      <c r="J25" s="238">
        <f>IF(J24&lt;=DATE(2012,12,31),J24,"")</f>
        <v>0</v>
      </c>
      <c r="K25" s="238"/>
      <c r="L25" s="238"/>
      <c r="M25" s="238">
        <f>IF(J25="","",IF(M24&gt;=DATE(2012,12,31),DATE(2012,12,31),M24))</f>
        <v>0</v>
      </c>
      <c r="N25" s="238"/>
      <c r="O25" s="238"/>
      <c r="P25" s="247"/>
      <c r="Q25" s="247"/>
      <c r="R25" s="247"/>
      <c r="S25" s="247"/>
      <c r="T25" s="245">
        <f>IF(J25="",0,DATEDIF(J25,M25,"M")+1)</f>
        <v>1</v>
      </c>
      <c r="U25" s="245"/>
      <c r="V25" s="245"/>
      <c r="W25" s="99"/>
      <c r="X25" s="99"/>
      <c r="Y25" s="99"/>
      <c r="Z25" s="99"/>
      <c r="AA25" s="99"/>
      <c r="AB25" s="99"/>
      <c r="AC25" s="97"/>
      <c r="AD25" s="97"/>
      <c r="AE25" s="98">
        <f>IF(T25="",0,IF(((T25-W25+Z25-AC25)/12)&lt;=INT((T25-W25+Z25-AC25)/12),INT((T25-W25+Z25-AC25)/12),INT((T25-W25+Z25-AC25)/12)+1))</f>
        <v>1</v>
      </c>
      <c r="AF25" s="109"/>
    </row>
    <row r="26" spans="2:32" ht="18.75" customHeight="1" thickBot="1">
      <c r="B26" s="166"/>
      <c r="C26" s="281"/>
      <c r="D26" s="235"/>
      <c r="E26" s="242" t="s">
        <v>112</v>
      </c>
      <c r="F26" s="242"/>
      <c r="G26" s="239" t="str">
        <f>IF(J24&lt;DATE(2013,1,1),IF(M24&lt;=DATE(2012,12,31),"",DATE(2013,1,1)),J24)</f>
        <v/>
      </c>
      <c r="H26" s="239"/>
      <c r="I26" s="239"/>
      <c r="J26" s="240" t="str">
        <f>IF(J24&lt;DATE(2013,1,1),IF(M24&lt;=DATE(2012,12,31),"",DATE(2013,1,1)),J24)</f>
        <v/>
      </c>
      <c r="K26" s="240"/>
      <c r="L26" s="240"/>
      <c r="M26" s="240" t="str">
        <f>IF(G26="","",M24)</f>
        <v/>
      </c>
      <c r="N26" s="240"/>
      <c r="O26" s="240"/>
      <c r="P26" s="250"/>
      <c r="Q26" s="250"/>
      <c r="R26" s="250"/>
      <c r="S26" s="250"/>
      <c r="T26" s="315">
        <f>IF(J26="",0,DATEDIF(J26,M26,"M")+1)</f>
        <v>0</v>
      </c>
      <c r="U26" s="315"/>
      <c r="V26" s="315"/>
      <c r="W26" s="248"/>
      <c r="X26" s="248"/>
      <c r="Y26" s="248"/>
      <c r="Z26" s="248"/>
      <c r="AA26" s="248"/>
      <c r="AB26" s="248"/>
      <c r="AC26" s="249"/>
      <c r="AD26" s="249"/>
      <c r="AE26" s="243">
        <f>IF(AE24="",0,IF(AE25="",AE24,AE24-AE25))</f>
        <v>-1</v>
      </c>
      <c r="AF26" s="244"/>
    </row>
    <row r="27" spans="2:32" s="4" customFormat="1" ht="37.5" customHeight="1" thickBot="1">
      <c r="B27" s="218" t="s">
        <v>60</v>
      </c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</row>
    <row r="28" spans="2:32" s="4" customFormat="1" ht="18.75" customHeight="1" thickBot="1">
      <c r="B28" s="55" t="s">
        <v>61</v>
      </c>
      <c r="C28" s="55"/>
      <c r="D28" s="55"/>
      <c r="E28" s="220" t="s">
        <v>70</v>
      </c>
      <c r="F28" s="49" t="s">
        <v>62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 t="s">
        <v>63</v>
      </c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50"/>
    </row>
    <row r="29" spans="2:32" s="4" customFormat="1" ht="18.75" customHeight="1" thickBot="1">
      <c r="B29" s="56"/>
      <c r="C29" s="56"/>
      <c r="D29" s="56"/>
      <c r="E29" s="49"/>
      <c r="F29" s="221" t="s">
        <v>64</v>
      </c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6">
        <f>AB20</f>
        <v>0</v>
      </c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7"/>
    </row>
    <row r="30" spans="2:32" s="4" customFormat="1" ht="18.75" customHeight="1" thickBot="1">
      <c r="B30" s="56"/>
      <c r="C30" s="56"/>
      <c r="D30" s="56"/>
      <c r="E30" s="49"/>
      <c r="F30" s="222" t="s">
        <v>65</v>
      </c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8">
        <f>IF(AE24&lt;=5,AE24*300000,IF(AE24&lt;=10,(AE24-5)*500000+1500000,IF(AE24&lt;=20,(AE24-10)*800000+4000000,IF(AE24&gt;20,(AE24-20)*1200000+12000000))))</f>
        <v>0</v>
      </c>
      <c r="T30" s="228"/>
      <c r="U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9"/>
    </row>
    <row r="31" spans="2:32" s="4" customFormat="1" ht="18.75" customHeight="1" thickBot="1">
      <c r="B31" s="56"/>
      <c r="C31" s="56"/>
      <c r="D31" s="56"/>
      <c r="E31" s="49"/>
      <c r="F31" s="222" t="s">
        <v>66</v>
      </c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8">
        <f>IF(AE24=0,0,ROUNDDOWN((S29-S30)/AE24,0)*12)</f>
        <v>0</v>
      </c>
      <c r="T31" s="228"/>
      <c r="U31" s="228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9"/>
    </row>
    <row r="32" spans="2:32" s="4" customFormat="1" ht="18.75" customHeight="1" thickBot="1">
      <c r="B32" s="56"/>
      <c r="C32" s="56"/>
      <c r="D32" s="56"/>
      <c r="E32" s="49"/>
      <c r="F32" s="222" t="s">
        <v>67</v>
      </c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30">
        <f>ROUND(IF(S31&lt;=8000000,S31,IF(S31&lt;=70000000,(S31-8000000)*0.6+8000000,IF(S31&lt;=100000000,(S31-70000000)*0.55+45200000,IF(S31&lt;=300000000,(S31-100000000)*0.45+61700000,IF(S31&gt;300000000,(S31-300000000)*0.35+151700000))))),0)</f>
        <v>0</v>
      </c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1"/>
    </row>
    <row r="33" spans="2:32" s="4" customFormat="1" ht="18.75" customHeight="1" thickBot="1">
      <c r="B33" s="56"/>
      <c r="C33" s="56"/>
      <c r="D33" s="56"/>
      <c r="E33" s="49"/>
      <c r="F33" s="223" t="s">
        <v>68</v>
      </c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32">
        <f>S31-S32</f>
        <v>0</v>
      </c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3"/>
    </row>
    <row r="34" spans="2:32" s="4" customFormat="1" ht="18.75" customHeight="1" thickBot="1">
      <c r="B34" s="56"/>
      <c r="C34" s="56"/>
      <c r="D34" s="56"/>
      <c r="E34" s="220" t="s">
        <v>71</v>
      </c>
      <c r="F34" s="49" t="s">
        <v>62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70" t="s">
        <v>63</v>
      </c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1"/>
    </row>
    <row r="35" spans="2:32" s="4" customFormat="1" ht="18.75" customHeight="1" thickBot="1">
      <c r="B35" s="56"/>
      <c r="C35" s="56"/>
      <c r="D35" s="56"/>
      <c r="E35" s="49"/>
      <c r="F35" s="224" t="s">
        <v>87</v>
      </c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6">
        <f>ROUNDDOWN(IF(S33&lt;=12000000,S33*0.06,IF(S33&lt;=46000000,S33*0.15-1080000,IF(S33&lt;=88000000,S33*0.24-5220000,IF(S33&lt;=150000000,S33*0.35-14900000,IF(S33&gt;150000000,S33*0.38-19400000))))),0)</f>
        <v>0</v>
      </c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7"/>
    </row>
    <row r="36" spans="2:32" s="4" customFormat="1" ht="18.75" customHeight="1" thickBot="1">
      <c r="B36" s="57"/>
      <c r="C36" s="57"/>
      <c r="D36" s="57"/>
      <c r="E36" s="49"/>
      <c r="F36" s="225" t="s">
        <v>88</v>
      </c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32">
        <f>ROUNDDOWN(S35/12*AE24,0)</f>
        <v>0</v>
      </c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3"/>
    </row>
    <row r="37" spans="2:32" s="4" customFormat="1" ht="18.75" customHeight="1" thickBot="1">
      <c r="B37" s="55" t="s">
        <v>69</v>
      </c>
      <c r="C37" s="55"/>
      <c r="D37" s="55"/>
      <c r="E37" s="73" t="s">
        <v>70</v>
      </c>
      <c r="F37" s="49" t="s">
        <v>62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70" t="s">
        <v>63</v>
      </c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1"/>
    </row>
    <row r="38" spans="2:32" s="4" customFormat="1" ht="18.75" customHeight="1">
      <c r="B38" s="56"/>
      <c r="C38" s="56"/>
      <c r="D38" s="56"/>
      <c r="E38" s="74"/>
      <c r="F38" s="78" t="s">
        <v>72</v>
      </c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81">
        <f>J20+S20</f>
        <v>0</v>
      </c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2"/>
    </row>
    <row r="39" spans="2:32" s="4" customFormat="1" ht="18.75" customHeight="1">
      <c r="B39" s="56"/>
      <c r="C39" s="56"/>
      <c r="D39" s="56"/>
      <c r="E39" s="74"/>
      <c r="F39" s="79" t="s">
        <v>73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83">
        <f>ROUND(S38*0.4,0)</f>
        <v>0</v>
      </c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4"/>
    </row>
    <row r="40" spans="2:32" s="4" customFormat="1" ht="15" customHeight="1">
      <c r="B40" s="56"/>
      <c r="C40" s="56"/>
      <c r="D40" s="56"/>
      <c r="E40" s="74"/>
      <c r="F40" s="79" t="s">
        <v>74</v>
      </c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83">
        <f>IF(AE24&lt;=5,AE24*300000,IF(AE24&lt;=10,(AE24-5)*500000+1500000,IF(AE24&lt;=20,(AE24-10)*800000+4000000,IF(AE24&gt;20,(AE24-20)*1200000+12000000))))</f>
        <v>0</v>
      </c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4"/>
    </row>
    <row r="41" spans="2:32" s="4" customFormat="1" ht="18.75" customHeight="1" thickBot="1">
      <c r="B41" s="56"/>
      <c r="C41" s="56"/>
      <c r="D41" s="56"/>
      <c r="E41" s="74"/>
      <c r="F41" s="80" t="s">
        <v>101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5">
        <f>IF(S38-S39-S40&lt;0,0,ROUNDDOWN(S38-S39-S40,0))</f>
        <v>0</v>
      </c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6"/>
    </row>
    <row r="42" spans="2:32" s="4" customFormat="1" ht="18.75" customHeight="1" thickBot="1">
      <c r="B42" s="56"/>
      <c r="C42" s="56"/>
      <c r="D42" s="56"/>
      <c r="E42" s="75" t="s">
        <v>71</v>
      </c>
      <c r="F42" s="49" t="s">
        <v>62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 t="s">
        <v>76</v>
      </c>
      <c r="T42" s="49"/>
      <c r="U42" s="49"/>
      <c r="V42" s="49"/>
      <c r="W42" s="49"/>
      <c r="X42" s="49"/>
      <c r="Y42" s="49" t="s">
        <v>75</v>
      </c>
      <c r="Z42" s="49"/>
      <c r="AA42" s="49"/>
      <c r="AB42" s="49"/>
      <c r="AC42" s="49"/>
      <c r="AD42" s="49" t="s">
        <v>77</v>
      </c>
      <c r="AE42" s="49"/>
      <c r="AF42" s="50"/>
    </row>
    <row r="43" spans="2:32" s="4" customFormat="1" ht="18.75" customHeight="1">
      <c r="B43" s="56"/>
      <c r="C43" s="56"/>
      <c r="D43" s="56"/>
      <c r="E43" s="76"/>
      <c r="F43" s="59" t="s">
        <v>80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3">
        <f>IF(AE24=0,0,IF(AE25=0,0,ROUND(S41*AE25/AE24,0)))</f>
        <v>0</v>
      </c>
      <c r="T43" s="53"/>
      <c r="U43" s="53"/>
      <c r="V43" s="53"/>
      <c r="W43" s="53"/>
      <c r="X43" s="53"/>
      <c r="Y43" s="53">
        <f>IF(AE24=0,0,S41-S43)</f>
        <v>0</v>
      </c>
      <c r="Z43" s="53"/>
      <c r="AA43" s="53"/>
      <c r="AB43" s="53"/>
      <c r="AC43" s="53"/>
      <c r="AD43" s="53">
        <f>S43+Y43</f>
        <v>0</v>
      </c>
      <c r="AE43" s="53"/>
      <c r="AF43" s="151"/>
    </row>
    <row r="44" spans="2:32" s="4" customFormat="1" ht="18.75" customHeight="1">
      <c r="B44" s="56"/>
      <c r="C44" s="56"/>
      <c r="D44" s="56"/>
      <c r="E44" s="76"/>
      <c r="F44" s="61" t="s">
        <v>81</v>
      </c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54">
        <f>IF(AE25 = 0,0,ROUNDDOWN(S43/AE25,0))</f>
        <v>0</v>
      </c>
      <c r="T44" s="54"/>
      <c r="U44" s="54"/>
      <c r="V44" s="54"/>
      <c r="W44" s="54"/>
      <c r="X44" s="54"/>
      <c r="Y44" s="54">
        <f>ROUNDDOWN(IF(Y43=0,0,Y43/AE26),0)</f>
        <v>0</v>
      </c>
      <c r="Z44" s="54"/>
      <c r="AA44" s="54"/>
      <c r="AB44" s="54"/>
      <c r="AC44" s="54"/>
      <c r="AD44" s="54">
        <f>ROUNDDOWN(IF(AD43=0,0,AD43/AE24),0)</f>
        <v>0</v>
      </c>
      <c r="AE44" s="54"/>
      <c r="AF44" s="152"/>
    </row>
    <row r="45" spans="2:32" s="4" customFormat="1" ht="18.75" customHeight="1">
      <c r="B45" s="56"/>
      <c r="C45" s="56"/>
      <c r="D45" s="56"/>
      <c r="E45" s="76"/>
      <c r="F45" s="61" t="s">
        <v>82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72"/>
      <c r="T45" s="72"/>
      <c r="U45" s="72"/>
      <c r="V45" s="72"/>
      <c r="W45" s="72"/>
      <c r="X45" s="72"/>
      <c r="Y45" s="54">
        <f>Y44*5</f>
        <v>0</v>
      </c>
      <c r="Z45" s="54"/>
      <c r="AA45" s="54"/>
      <c r="AB45" s="54"/>
      <c r="AC45" s="54"/>
      <c r="AD45" s="54">
        <f>Y45</f>
        <v>0</v>
      </c>
      <c r="AE45" s="54"/>
      <c r="AF45" s="152"/>
    </row>
    <row r="46" spans="2:32" s="4" customFormat="1" ht="18.75" customHeight="1">
      <c r="B46" s="56"/>
      <c r="C46" s="56"/>
      <c r="D46" s="56"/>
      <c r="E46" s="76"/>
      <c r="F46" s="61" t="s">
        <v>83</v>
      </c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72"/>
      <c r="T46" s="72"/>
      <c r="U46" s="72"/>
      <c r="V46" s="72"/>
      <c r="W46" s="72"/>
      <c r="X46" s="72"/>
      <c r="Y46" s="54">
        <f>ROUNDDOWN(IF(Y45&lt;=12000000,Y45*0.06,IF(Y45&lt;=46000000,Y45*0.15-1080000,IF(Y45&lt;=88000000,Y45*0.24-5220000,IF(Y45&lt;=150000000,Y45*0.35-14900000,IF(Y45&gt;150000000,Y45*0.38-19400000))))),0)</f>
        <v>0</v>
      </c>
      <c r="Z46" s="54"/>
      <c r="AA46" s="54"/>
      <c r="AB46" s="54"/>
      <c r="AC46" s="54"/>
      <c r="AD46" s="54">
        <f>Y46</f>
        <v>0</v>
      </c>
      <c r="AE46" s="54"/>
      <c r="AF46" s="152"/>
    </row>
    <row r="47" spans="2:32" s="4" customFormat="1" ht="30" customHeight="1">
      <c r="B47" s="56"/>
      <c r="C47" s="56"/>
      <c r="D47" s="56"/>
      <c r="E47" s="76"/>
      <c r="F47" s="61" t="s">
        <v>113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6">
        <f>ROUNDDOWN(IF(S44&lt;=12000000,S44*0.06,IF(S44&lt;=46000000,S44*0.15-1080000,IF(S44&lt;=88000000,S44*0.24-5220000,IF(S44&lt;=150000000,S44*0.35-14900000,IF(S44&gt;150000000,S44*0.38-19400000))))),0)</f>
        <v>0</v>
      </c>
      <c r="T47" s="66"/>
      <c r="U47" s="66"/>
      <c r="V47" s="66"/>
      <c r="W47" s="66"/>
      <c r="X47" s="66"/>
      <c r="Y47" s="54">
        <f>ROUNDDOWN(Y46/5,0)</f>
        <v>0</v>
      </c>
      <c r="Z47" s="54"/>
      <c r="AA47" s="54"/>
      <c r="AB47" s="54"/>
      <c r="AC47" s="54"/>
      <c r="AD47" s="153">
        <f>S47+Y47</f>
        <v>0</v>
      </c>
      <c r="AE47" s="153"/>
      <c r="AF47" s="154"/>
    </row>
    <row r="48" spans="2:32" s="4" customFormat="1" ht="18.75" customHeight="1" thickBot="1">
      <c r="B48" s="57"/>
      <c r="C48" s="57"/>
      <c r="D48" s="57"/>
      <c r="E48" s="77"/>
      <c r="F48" s="63" t="s">
        <v>84</v>
      </c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8">
        <f>S47*AE25</f>
        <v>0</v>
      </c>
      <c r="T48" s="68"/>
      <c r="U48" s="68"/>
      <c r="V48" s="68"/>
      <c r="W48" s="68"/>
      <c r="X48" s="68"/>
      <c r="Y48" s="51">
        <f>IF(AE26=0,0,Y47*AE26)</f>
        <v>0</v>
      </c>
      <c r="Z48" s="51"/>
      <c r="AA48" s="51"/>
      <c r="AB48" s="51"/>
      <c r="AC48" s="51"/>
      <c r="AD48" s="51">
        <f>S48+Y48</f>
        <v>0</v>
      </c>
      <c r="AE48" s="51"/>
      <c r="AF48" s="52"/>
    </row>
    <row r="49" spans="2:32" s="4" customFormat="1" ht="18.75" customHeight="1">
      <c r="B49" s="55" t="s">
        <v>78</v>
      </c>
      <c r="C49" s="55"/>
      <c r="D49" s="55"/>
      <c r="E49" s="55"/>
      <c r="F49" s="58" t="s">
        <v>79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64" t="str">
        <f>TEXT(M24,"YYYY")</f>
        <v>1900</v>
      </c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5"/>
    </row>
    <row r="50" spans="2:32" s="4" customFormat="1" ht="32.25" customHeight="1">
      <c r="B50" s="56"/>
      <c r="C50" s="56"/>
      <c r="D50" s="56"/>
      <c r="E50" s="56"/>
      <c r="F50" s="60" t="s">
        <v>102</v>
      </c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6">
        <f>ROUNDDOWN(IF(TEXT(M24,"YYYY")="2016",AD48*0.8+S36*0.2,IF(TEXT(M24,"YYYY")="2017",AD48*0.6+S36*0.4,IF(TEXT(M24,"YYYY")="2018",AD48*0.4+S36*0.6,IF(TEXT(M24,"YYYY")="2019",AD48*0.2+S36*0.8, S36)))),0)</f>
        <v>0</v>
      </c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7"/>
    </row>
    <row r="51" spans="2:32" s="4" customFormat="1" ht="18.75" customHeight="1">
      <c r="B51" s="56"/>
      <c r="C51" s="56"/>
      <c r="D51" s="56"/>
      <c r="E51" s="56"/>
      <c r="F51" s="60" t="s">
        <v>85</v>
      </c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6">
        <v>0</v>
      </c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7"/>
    </row>
    <row r="52" spans="2:32" s="4" customFormat="1" ht="18.75" customHeight="1" thickBot="1">
      <c r="B52" s="57"/>
      <c r="C52" s="57"/>
      <c r="D52" s="57"/>
      <c r="E52" s="57"/>
      <c r="F52" s="62" t="s">
        <v>86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8">
        <f>S50-S51</f>
        <v>0</v>
      </c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9"/>
    </row>
    <row r="53" spans="2:32" s="4" customFormat="1" ht="25.5" customHeight="1">
      <c r="B53" s="73" t="s">
        <v>35</v>
      </c>
      <c r="C53" s="75"/>
      <c r="D53" s="167" t="s">
        <v>52</v>
      </c>
      <c r="E53" s="168"/>
      <c r="F53" s="171" t="s">
        <v>103</v>
      </c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3"/>
      <c r="U53" s="120" t="s">
        <v>54</v>
      </c>
      <c r="V53" s="121"/>
      <c r="W53" s="121"/>
      <c r="X53" s="121"/>
      <c r="Y53" s="121"/>
      <c r="Z53" s="121"/>
      <c r="AA53" s="122"/>
      <c r="AB53" s="138" t="s">
        <v>55</v>
      </c>
      <c r="AC53" s="139"/>
      <c r="AD53" s="139"/>
      <c r="AE53" s="139"/>
      <c r="AF53" s="139"/>
    </row>
    <row r="54" spans="2:32" s="4" customFormat="1" ht="25.5" customHeight="1">
      <c r="B54" s="74"/>
      <c r="C54" s="76"/>
      <c r="D54" s="169"/>
      <c r="E54" s="170"/>
      <c r="F54" s="174" t="s">
        <v>36</v>
      </c>
      <c r="G54" s="175"/>
      <c r="H54" s="175"/>
      <c r="I54" s="176"/>
      <c r="J54" s="177" t="s">
        <v>0</v>
      </c>
      <c r="K54" s="178"/>
      <c r="L54" s="179"/>
      <c r="M54" s="177" t="s">
        <v>37</v>
      </c>
      <c r="N54" s="178"/>
      <c r="O54" s="179"/>
      <c r="P54" s="177" t="s">
        <v>3</v>
      </c>
      <c r="Q54" s="179"/>
      <c r="R54" s="177" t="s">
        <v>53</v>
      </c>
      <c r="S54" s="178"/>
      <c r="T54" s="179"/>
      <c r="U54" s="123"/>
      <c r="V54" s="124"/>
      <c r="W54" s="124"/>
      <c r="X54" s="124"/>
      <c r="Y54" s="124"/>
      <c r="Z54" s="124"/>
      <c r="AA54" s="125"/>
      <c r="AB54" s="140"/>
      <c r="AC54" s="141"/>
      <c r="AD54" s="141"/>
      <c r="AE54" s="141"/>
      <c r="AF54" s="141"/>
    </row>
    <row r="55" spans="2:32" s="4" customFormat="1" ht="18.75" customHeight="1">
      <c r="B55" s="74"/>
      <c r="C55" s="76"/>
      <c r="D55" s="183">
        <f>S52</f>
        <v>0</v>
      </c>
      <c r="E55" s="184"/>
      <c r="F55" s="126"/>
      <c r="G55" s="127"/>
      <c r="H55" s="127"/>
      <c r="I55" s="128"/>
      <c r="J55" s="129"/>
      <c r="K55" s="130"/>
      <c r="L55" s="131"/>
      <c r="M55" s="155"/>
      <c r="N55" s="156"/>
      <c r="O55" s="157"/>
      <c r="P55" s="189"/>
      <c r="Q55" s="190"/>
      <c r="R55" s="191">
        <v>0</v>
      </c>
      <c r="S55" s="192"/>
      <c r="T55" s="193"/>
      <c r="U55" s="142">
        <f>IF(S20=0,0,S20)</f>
        <v>0</v>
      </c>
      <c r="V55" s="143"/>
      <c r="W55" s="143"/>
      <c r="X55" s="143"/>
      <c r="Y55" s="143"/>
      <c r="Z55" s="143"/>
      <c r="AA55" s="144"/>
      <c r="AB55" s="132">
        <f>S52</f>
        <v>0</v>
      </c>
      <c r="AC55" s="133"/>
      <c r="AD55" s="133"/>
      <c r="AE55" s="133"/>
      <c r="AF55" s="133"/>
    </row>
    <row r="56" spans="2:32" s="4" customFormat="1" ht="18.75" customHeight="1">
      <c r="B56" s="74"/>
      <c r="C56" s="76"/>
      <c r="D56" s="185"/>
      <c r="E56" s="186"/>
      <c r="F56" s="126"/>
      <c r="G56" s="127"/>
      <c r="H56" s="127"/>
      <c r="I56" s="128"/>
      <c r="J56" s="129"/>
      <c r="K56" s="130"/>
      <c r="L56" s="131"/>
      <c r="M56" s="158"/>
      <c r="N56" s="159"/>
      <c r="O56" s="160"/>
      <c r="P56" s="189"/>
      <c r="Q56" s="190"/>
      <c r="R56" s="191">
        <v>0</v>
      </c>
      <c r="S56" s="192"/>
      <c r="T56" s="193"/>
      <c r="U56" s="145"/>
      <c r="V56" s="146"/>
      <c r="W56" s="146"/>
      <c r="X56" s="146"/>
      <c r="Y56" s="146"/>
      <c r="Z56" s="146"/>
      <c r="AA56" s="147"/>
      <c r="AB56" s="134"/>
      <c r="AC56" s="135"/>
      <c r="AD56" s="135"/>
      <c r="AE56" s="135"/>
      <c r="AF56" s="135"/>
    </row>
    <row r="57" spans="2:32" s="4" customFormat="1" ht="18.75" customHeight="1" thickBot="1">
      <c r="B57" s="166"/>
      <c r="C57" s="77"/>
      <c r="D57" s="187"/>
      <c r="E57" s="188"/>
      <c r="F57" s="163" t="s">
        <v>89</v>
      </c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5"/>
      <c r="R57" s="180">
        <f>R55+R56</f>
        <v>0</v>
      </c>
      <c r="S57" s="181"/>
      <c r="T57" s="182"/>
      <c r="U57" s="148"/>
      <c r="V57" s="149"/>
      <c r="W57" s="149"/>
      <c r="X57" s="149"/>
      <c r="Y57" s="149"/>
      <c r="Z57" s="149"/>
      <c r="AA57" s="150"/>
      <c r="AB57" s="136"/>
      <c r="AC57" s="137"/>
      <c r="AD57" s="137"/>
      <c r="AE57" s="137"/>
      <c r="AF57" s="137"/>
    </row>
    <row r="58" spans="2:32" s="4" customFormat="1" ht="18.75" customHeight="1">
      <c r="B58" s="74" t="s">
        <v>41</v>
      </c>
      <c r="C58" s="76"/>
      <c r="D58" s="199" t="s">
        <v>38</v>
      </c>
      <c r="E58" s="199"/>
      <c r="F58" s="199"/>
      <c r="G58" s="199"/>
      <c r="H58" s="199"/>
      <c r="I58" s="200"/>
      <c r="J58" s="207" t="s">
        <v>4</v>
      </c>
      <c r="K58" s="208"/>
      <c r="L58" s="208"/>
      <c r="M58" s="208"/>
      <c r="N58" s="208"/>
      <c r="O58" s="208"/>
      <c r="P58" s="208"/>
      <c r="Q58" s="209"/>
      <c r="R58" s="207" t="s">
        <v>49</v>
      </c>
      <c r="S58" s="208"/>
      <c r="T58" s="208"/>
      <c r="U58" s="208"/>
      <c r="V58" s="208"/>
      <c r="W58" s="209"/>
      <c r="X58" s="207" t="s">
        <v>50</v>
      </c>
      <c r="Y58" s="208"/>
      <c r="Z58" s="208"/>
      <c r="AA58" s="209"/>
      <c r="AB58" s="208" t="s">
        <v>51</v>
      </c>
      <c r="AC58" s="208"/>
      <c r="AD58" s="208"/>
      <c r="AE58" s="208"/>
      <c r="AF58" s="208"/>
    </row>
    <row r="59" spans="2:32" s="4" customFormat="1" ht="18.75" customHeight="1">
      <c r="B59" s="74"/>
      <c r="C59" s="76"/>
      <c r="D59" s="201" t="s">
        <v>90</v>
      </c>
      <c r="E59" s="201"/>
      <c r="F59" s="201"/>
      <c r="G59" s="201"/>
      <c r="H59" s="201"/>
      <c r="I59" s="202"/>
      <c r="J59" s="210">
        <f>IF(D55=0,S52,D55)</f>
        <v>0</v>
      </c>
      <c r="K59" s="211"/>
      <c r="L59" s="211"/>
      <c r="M59" s="211"/>
      <c r="N59" s="211"/>
      <c r="O59" s="211"/>
      <c r="P59" s="211"/>
      <c r="Q59" s="212"/>
      <c r="R59" s="210">
        <f>ROUNDDOWN(J59/10,0)</f>
        <v>0</v>
      </c>
      <c r="S59" s="211"/>
      <c r="T59" s="211"/>
      <c r="U59" s="211"/>
      <c r="V59" s="211"/>
      <c r="W59" s="212"/>
      <c r="X59" s="210">
        <v>0</v>
      </c>
      <c r="Y59" s="211"/>
      <c r="Z59" s="211"/>
      <c r="AA59" s="212"/>
      <c r="AB59" s="203">
        <f>J59+R59+X59</f>
        <v>0</v>
      </c>
      <c r="AC59" s="204"/>
      <c r="AD59" s="204"/>
      <c r="AE59" s="204"/>
      <c r="AF59" s="204"/>
    </row>
    <row r="60" spans="2:32" s="4" customFormat="1" ht="18.75" customHeight="1">
      <c r="B60" s="74"/>
      <c r="C60" s="76"/>
      <c r="D60" s="201" t="s">
        <v>91</v>
      </c>
      <c r="E60" s="201"/>
      <c r="F60" s="201"/>
      <c r="G60" s="201"/>
      <c r="H60" s="201"/>
      <c r="I60" s="202"/>
      <c r="J60" s="210">
        <f>IF(AB55=0,0,AB55)</f>
        <v>0</v>
      </c>
      <c r="K60" s="211"/>
      <c r="L60" s="211"/>
      <c r="M60" s="211"/>
      <c r="N60" s="211"/>
      <c r="O60" s="211"/>
      <c r="P60" s="211"/>
      <c r="Q60" s="212"/>
      <c r="R60" s="210">
        <f>ROUNDDOWN(J60/10,0)</f>
        <v>0</v>
      </c>
      <c r="S60" s="211"/>
      <c r="T60" s="211"/>
      <c r="U60" s="211"/>
      <c r="V60" s="211"/>
      <c r="W60" s="212"/>
      <c r="X60" s="210">
        <v>0</v>
      </c>
      <c r="Y60" s="211"/>
      <c r="Z60" s="211"/>
      <c r="AA60" s="212"/>
      <c r="AB60" s="203">
        <f>J60+R60+X60</f>
        <v>0</v>
      </c>
      <c r="AC60" s="204"/>
      <c r="AD60" s="204"/>
      <c r="AE60" s="204"/>
      <c r="AF60" s="204"/>
    </row>
    <row r="61" spans="2:32" s="4" customFormat="1" ht="18.75" customHeight="1" thickBot="1">
      <c r="B61" s="166"/>
      <c r="C61" s="77"/>
      <c r="D61" s="216" t="s">
        <v>92</v>
      </c>
      <c r="E61" s="216"/>
      <c r="F61" s="216"/>
      <c r="G61" s="216"/>
      <c r="H61" s="216"/>
      <c r="I61" s="217"/>
      <c r="J61" s="213">
        <f>ROUNDDOWN(J59-J60,-1)</f>
        <v>0</v>
      </c>
      <c r="K61" s="214"/>
      <c r="L61" s="214"/>
      <c r="M61" s="214"/>
      <c r="N61" s="214"/>
      <c r="O61" s="214"/>
      <c r="P61" s="214"/>
      <c r="Q61" s="215"/>
      <c r="R61" s="213">
        <f>ROUNDDOWN(J61/10,-1)</f>
        <v>0</v>
      </c>
      <c r="S61" s="214"/>
      <c r="T61" s="214"/>
      <c r="U61" s="214"/>
      <c r="V61" s="214"/>
      <c r="W61" s="215"/>
      <c r="X61" s="213">
        <v>0</v>
      </c>
      <c r="Y61" s="214"/>
      <c r="Z61" s="214"/>
      <c r="AA61" s="215"/>
      <c r="AB61" s="205">
        <f>J61+R61+X61</f>
        <v>0</v>
      </c>
      <c r="AC61" s="206"/>
      <c r="AD61" s="206"/>
      <c r="AE61" s="206"/>
      <c r="AF61" s="206"/>
    </row>
    <row r="62" spans="2:32" s="9" customFormat="1" ht="18.75" customHeight="1">
      <c r="B62" s="29"/>
      <c r="C62" s="29"/>
      <c r="D62" s="29"/>
      <c r="E62" s="29"/>
      <c r="F62" s="29"/>
      <c r="G62" s="29"/>
      <c r="H62" s="29"/>
      <c r="I62" s="29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4"/>
      <c r="AC62" s="37"/>
      <c r="AD62" s="37"/>
      <c r="AE62" s="37"/>
      <c r="AF62" s="38" t="str">
        <f>TEXT(M24,"YYYY")</f>
        <v>1900</v>
      </c>
    </row>
    <row r="63" spans="2:32" s="9" customFormat="1" ht="18.75" customHeight="1">
      <c r="B63" s="195" t="s">
        <v>93</v>
      </c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</row>
    <row r="64" spans="2:32" s="9" customFormat="1" ht="18.75" customHeight="1">
      <c r="B64" s="30"/>
      <c r="C64" s="39"/>
      <c r="D64" s="39"/>
      <c r="E64" s="39"/>
      <c r="F64" s="39"/>
      <c r="G64" s="39"/>
      <c r="H64" s="39"/>
      <c r="I64" s="39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34"/>
      <c r="AC64" s="48"/>
      <c r="AD64" s="40"/>
      <c r="AE64" s="48"/>
      <c r="AF64" s="48"/>
    </row>
    <row r="65" spans="1:32" s="9" customFormat="1" ht="18.75" customHeight="1">
      <c r="B65" s="194" t="s">
        <v>94</v>
      </c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4"/>
      <c r="AC65" s="35"/>
      <c r="AD65" s="196" t="s">
        <v>95</v>
      </c>
      <c r="AE65" s="196"/>
      <c r="AF65" s="196"/>
    </row>
    <row r="66" spans="1:32" s="9" customFormat="1" ht="18.75" customHeight="1">
      <c r="B66" s="41"/>
      <c r="C66" s="196"/>
      <c r="D66" s="196"/>
      <c r="E66" s="197" t="s">
        <v>97</v>
      </c>
      <c r="F66" s="197"/>
      <c r="G66" s="198" t="s">
        <v>96</v>
      </c>
      <c r="H66" s="198"/>
      <c r="I66" s="41"/>
      <c r="J66" s="41"/>
      <c r="K66" s="41"/>
      <c r="L66" s="41"/>
      <c r="M66" s="41"/>
      <c r="N66" s="41"/>
      <c r="O66" s="41"/>
      <c r="P66" s="41"/>
      <c r="Q66" s="41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4"/>
      <c r="AC66" s="35"/>
      <c r="AD66" s="35"/>
      <c r="AE66" s="35"/>
      <c r="AF66" s="35"/>
    </row>
    <row r="67" spans="1:32" s="9" customFormat="1" ht="18.75" customHeight="1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4"/>
      <c r="AC67" s="35"/>
      <c r="AD67" s="35"/>
      <c r="AE67" s="35"/>
      <c r="AF67" s="35"/>
    </row>
    <row r="68" spans="1:32" s="9" customFormat="1" ht="18.75" customHeight="1" thickBot="1">
      <c r="B68" s="42"/>
      <c r="C68" s="162"/>
      <c r="D68" s="162"/>
      <c r="E68" s="161"/>
      <c r="F68" s="161"/>
      <c r="G68" s="43"/>
      <c r="H68" s="43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5"/>
      <c r="AC68" s="44"/>
      <c r="AD68" s="44"/>
      <c r="AE68" s="44"/>
      <c r="AF68" s="44"/>
    </row>
    <row r="69" spans="1:32" ht="18.75" customHeight="1">
      <c r="A69" s="4"/>
      <c r="B69" s="10"/>
      <c r="C69" s="10"/>
      <c r="D69" s="10"/>
      <c r="E69" s="10"/>
      <c r="F69" s="10"/>
      <c r="G69" s="10"/>
      <c r="H69" s="10"/>
      <c r="I69" s="1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/>
      <c r="AE69" s="2"/>
      <c r="AF69" s="2"/>
    </row>
    <row r="70" spans="1:32" ht="18.75" customHeight="1">
      <c r="A70" s="4"/>
      <c r="B70" s="11"/>
      <c r="C70" s="11"/>
    </row>
  </sheetData>
  <sheetProtection selectLockedCells="1" selectUnlockedCells="1"/>
  <mergeCells count="252">
    <mergeCell ref="B15:C20"/>
    <mergeCell ref="T26:V26"/>
    <mergeCell ref="W25:Y25"/>
    <mergeCell ref="Z25:AB25"/>
    <mergeCell ref="D15:I15"/>
    <mergeCell ref="J15:R15"/>
    <mergeCell ref="S15:AA15"/>
    <mergeCell ref="D16:I16"/>
    <mergeCell ref="J16:R16"/>
    <mergeCell ref="S16:AA16"/>
    <mergeCell ref="D17:I17"/>
    <mergeCell ref="D19:I19"/>
    <mergeCell ref="J19:R19"/>
    <mergeCell ref="S19:AA19"/>
    <mergeCell ref="D20:I20"/>
    <mergeCell ref="J20:R20"/>
    <mergeCell ref="S20:AA20"/>
    <mergeCell ref="J17:R17"/>
    <mergeCell ref="D18:I18"/>
    <mergeCell ref="J18:R18"/>
    <mergeCell ref="S18:AA18"/>
    <mergeCell ref="Z26:AB26"/>
    <mergeCell ref="W21:Y21"/>
    <mergeCell ref="P25:S25"/>
    <mergeCell ref="D9:G9"/>
    <mergeCell ref="H9:O9"/>
    <mergeCell ref="P9:T9"/>
    <mergeCell ref="U9:AF9"/>
    <mergeCell ref="B13:E14"/>
    <mergeCell ref="F13:I13"/>
    <mergeCell ref="J13:K13"/>
    <mergeCell ref="L13:U14"/>
    <mergeCell ref="V13:AF13"/>
    <mergeCell ref="F14:I14"/>
    <mergeCell ref="J14:K14"/>
    <mergeCell ref="V14:AF14"/>
    <mergeCell ref="D10:G10"/>
    <mergeCell ref="H10:AA10"/>
    <mergeCell ref="AE10:AF10"/>
    <mergeCell ref="D11:H12"/>
    <mergeCell ref="I11:AA12"/>
    <mergeCell ref="AB18:AF18"/>
    <mergeCell ref="AB20:AF20"/>
    <mergeCell ref="G21:I21"/>
    <mergeCell ref="J21:L21"/>
    <mergeCell ref="M21:O21"/>
    <mergeCell ref="M25:O25"/>
    <mergeCell ref="P23:S23"/>
    <mergeCell ref="AE25:AF25"/>
    <mergeCell ref="C4:D4"/>
    <mergeCell ref="E4:F4"/>
    <mergeCell ref="H4:AA4"/>
    <mergeCell ref="H5:AA5"/>
    <mergeCell ref="D8:G8"/>
    <mergeCell ref="H8:O8"/>
    <mergeCell ref="P8:T8"/>
    <mergeCell ref="U8:AF8"/>
    <mergeCell ref="AE7:AF7"/>
    <mergeCell ref="B7:C8"/>
    <mergeCell ref="D7:G7"/>
    <mergeCell ref="H7:O7"/>
    <mergeCell ref="P7:T7"/>
    <mergeCell ref="U7:AA7"/>
    <mergeCell ref="B21:C26"/>
    <mergeCell ref="B9:C12"/>
    <mergeCell ref="AE26:AF26"/>
    <mergeCell ref="AC25:AD25"/>
    <mergeCell ref="T24:V24"/>
    <mergeCell ref="T22:V22"/>
    <mergeCell ref="P22:S22"/>
    <mergeCell ref="W24:Y24"/>
    <mergeCell ref="T21:V21"/>
    <mergeCell ref="P21:S21"/>
    <mergeCell ref="P24:S24"/>
    <mergeCell ref="W22:Y22"/>
    <mergeCell ref="W26:Y26"/>
    <mergeCell ref="T25:V25"/>
    <mergeCell ref="AC26:AD26"/>
    <mergeCell ref="T23:V23"/>
    <mergeCell ref="W23:Y23"/>
    <mergeCell ref="P26:S26"/>
    <mergeCell ref="D25:D26"/>
    <mergeCell ref="D21:F21"/>
    <mergeCell ref="D24:F24"/>
    <mergeCell ref="G24:I24"/>
    <mergeCell ref="G26:I26"/>
    <mergeCell ref="J26:L26"/>
    <mergeCell ref="M26:O26"/>
    <mergeCell ref="E25:F25"/>
    <mergeCell ref="M23:O23"/>
    <mergeCell ref="G25:I25"/>
    <mergeCell ref="J25:L25"/>
    <mergeCell ref="D22:F22"/>
    <mergeCell ref="G22:I22"/>
    <mergeCell ref="J22:L22"/>
    <mergeCell ref="M22:O22"/>
    <mergeCell ref="J24:L24"/>
    <mergeCell ref="M24:O24"/>
    <mergeCell ref="D23:F23"/>
    <mergeCell ref="G23:I23"/>
    <mergeCell ref="J23:L23"/>
    <mergeCell ref="E26:F26"/>
    <mergeCell ref="B27:AF27"/>
    <mergeCell ref="B28:D36"/>
    <mergeCell ref="E28:E33"/>
    <mergeCell ref="E34:E36"/>
    <mergeCell ref="F28:R28"/>
    <mergeCell ref="F29:R29"/>
    <mergeCell ref="F30:R30"/>
    <mergeCell ref="F31:R31"/>
    <mergeCell ref="F32:R32"/>
    <mergeCell ref="F33:R33"/>
    <mergeCell ref="F34:R34"/>
    <mergeCell ref="F35:R35"/>
    <mergeCell ref="F36:R36"/>
    <mergeCell ref="S28:AF28"/>
    <mergeCell ref="S29:AF29"/>
    <mergeCell ref="S30:AF30"/>
    <mergeCell ref="S31:AF31"/>
    <mergeCell ref="S32:AF32"/>
    <mergeCell ref="S33:AF33"/>
    <mergeCell ref="S34:AF34"/>
    <mergeCell ref="S35:AF35"/>
    <mergeCell ref="S36:AF36"/>
    <mergeCell ref="D58:I58"/>
    <mergeCell ref="D59:I59"/>
    <mergeCell ref="D60:I60"/>
    <mergeCell ref="B58:C61"/>
    <mergeCell ref="AB59:AF59"/>
    <mergeCell ref="AB60:AF60"/>
    <mergeCell ref="AB61:AF61"/>
    <mergeCell ref="X58:AA58"/>
    <mergeCell ref="AB58:AF58"/>
    <mergeCell ref="J58:Q58"/>
    <mergeCell ref="R58:W58"/>
    <mergeCell ref="R59:W59"/>
    <mergeCell ref="R60:W60"/>
    <mergeCell ref="R61:W61"/>
    <mergeCell ref="X59:AA59"/>
    <mergeCell ref="X60:AA60"/>
    <mergeCell ref="X61:AA61"/>
    <mergeCell ref="J59:Q59"/>
    <mergeCell ref="D61:I61"/>
    <mergeCell ref="J60:Q60"/>
    <mergeCell ref="J61:Q61"/>
    <mergeCell ref="E68:F68"/>
    <mergeCell ref="C68:D68"/>
    <mergeCell ref="F57:Q57"/>
    <mergeCell ref="B53:C57"/>
    <mergeCell ref="D53:E54"/>
    <mergeCell ref="F53:T53"/>
    <mergeCell ref="F54:I54"/>
    <mergeCell ref="J54:L54"/>
    <mergeCell ref="M54:O54"/>
    <mergeCell ref="P54:Q54"/>
    <mergeCell ref="R54:T54"/>
    <mergeCell ref="R57:T57"/>
    <mergeCell ref="D55:E57"/>
    <mergeCell ref="F55:I55"/>
    <mergeCell ref="P55:Q55"/>
    <mergeCell ref="P56:Q56"/>
    <mergeCell ref="R55:T55"/>
    <mergeCell ref="R56:T56"/>
    <mergeCell ref="B65:Q65"/>
    <mergeCell ref="B63:AF63"/>
    <mergeCell ref="AD65:AF65"/>
    <mergeCell ref="C66:D66"/>
    <mergeCell ref="E66:F66"/>
    <mergeCell ref="G66:H66"/>
    <mergeCell ref="U53:AA54"/>
    <mergeCell ref="F56:I56"/>
    <mergeCell ref="J55:L55"/>
    <mergeCell ref="AB55:AF57"/>
    <mergeCell ref="AB53:AF54"/>
    <mergeCell ref="U55:AA57"/>
    <mergeCell ref="AD43:AF43"/>
    <mergeCell ref="AD44:AF44"/>
    <mergeCell ref="AD45:AF45"/>
    <mergeCell ref="AD46:AF46"/>
    <mergeCell ref="AD47:AF47"/>
    <mergeCell ref="Y48:AC48"/>
    <mergeCell ref="Y44:AC44"/>
    <mergeCell ref="S45:X45"/>
    <mergeCell ref="J56:L56"/>
    <mergeCell ref="M55:O55"/>
    <mergeCell ref="M56:O56"/>
    <mergeCell ref="F48:R48"/>
    <mergeCell ref="F47:R47"/>
    <mergeCell ref="AB3:AD3"/>
    <mergeCell ref="AB4:AD4"/>
    <mergeCell ref="AB6:AD6"/>
    <mergeCell ref="AC21:AD21"/>
    <mergeCell ref="AC22:AD22"/>
    <mergeCell ref="AC23:AD23"/>
    <mergeCell ref="AC24:AD24"/>
    <mergeCell ref="Z21:AB21"/>
    <mergeCell ref="Z22:AB22"/>
    <mergeCell ref="Z23:AB23"/>
    <mergeCell ref="Z24:AB24"/>
    <mergeCell ref="AB15:AF15"/>
    <mergeCell ref="AB16:AF16"/>
    <mergeCell ref="AB17:AF17"/>
    <mergeCell ref="AE21:AF21"/>
    <mergeCell ref="AE22:AF22"/>
    <mergeCell ref="AE23:AF23"/>
    <mergeCell ref="AE24:AF24"/>
    <mergeCell ref="S17:AA17"/>
    <mergeCell ref="AB5:AC5"/>
    <mergeCell ref="AB10:AD10"/>
    <mergeCell ref="AB11:AD12"/>
    <mergeCell ref="AE11:AF12"/>
    <mergeCell ref="AB19:AF19"/>
    <mergeCell ref="F37:R37"/>
    <mergeCell ref="S37:AF37"/>
    <mergeCell ref="S46:X46"/>
    <mergeCell ref="S47:X47"/>
    <mergeCell ref="S48:X48"/>
    <mergeCell ref="Y45:AC45"/>
    <mergeCell ref="Y46:AC46"/>
    <mergeCell ref="Y47:AC47"/>
    <mergeCell ref="B37:D48"/>
    <mergeCell ref="E37:E41"/>
    <mergeCell ref="E42:E48"/>
    <mergeCell ref="F42:R42"/>
    <mergeCell ref="F38:R38"/>
    <mergeCell ref="F39:R39"/>
    <mergeCell ref="F40:R40"/>
    <mergeCell ref="F41:R41"/>
    <mergeCell ref="S38:AF38"/>
    <mergeCell ref="S39:AF39"/>
    <mergeCell ref="S40:AF40"/>
    <mergeCell ref="S41:AF41"/>
    <mergeCell ref="F43:R43"/>
    <mergeCell ref="F44:R44"/>
    <mergeCell ref="F45:R45"/>
    <mergeCell ref="F46:R46"/>
    <mergeCell ref="S42:X42"/>
    <mergeCell ref="Y42:AC42"/>
    <mergeCell ref="AD42:AF42"/>
    <mergeCell ref="AD48:AF48"/>
    <mergeCell ref="S43:X43"/>
    <mergeCell ref="S44:X44"/>
    <mergeCell ref="Y43:AC43"/>
    <mergeCell ref="B49:E52"/>
    <mergeCell ref="F49:R49"/>
    <mergeCell ref="F50:R50"/>
    <mergeCell ref="F51:R51"/>
    <mergeCell ref="F52:R52"/>
    <mergeCell ref="S49:AF49"/>
    <mergeCell ref="S50:AF50"/>
    <mergeCell ref="S51:AF51"/>
    <mergeCell ref="S52:AF52"/>
  </mergeCells>
  <phoneticPr fontId="8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퇴직소득원천징수영수증</vt:lpstr>
      <vt:lpstr>퇴직소득원천징수영수증!Print_Area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GEPS</dc:creator>
  <cp:lastModifiedBy>20110018</cp:lastModifiedBy>
  <cp:lastPrinted>2016-03-10T06:42:40Z</cp:lastPrinted>
  <dcterms:created xsi:type="dcterms:W3CDTF">2015-01-09T08:26:15Z</dcterms:created>
  <dcterms:modified xsi:type="dcterms:W3CDTF">2017-02-13T04:01:29Z</dcterms:modified>
</cp:coreProperties>
</file>