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<sst xmlns="http://schemas.openxmlformats.org/spreadsheetml/2006/main" count="31596" uniqueCount="4399">
  <si>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</si>
  <si>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</si>
  <si>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</si>
  <si>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</si>
  <si>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</si>
  <si>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</si>
  <si>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</si>
  <si>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</si>
  <si>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</si>
  <si>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</si>
  <si>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</si>
  <si>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</si>
  <si>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</si>
  <si>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</si>
  <si>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</si>
  <si>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</si>
  <si>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</si>
  <si>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</si>
  <si>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</si>
  <si>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</si>
  <si>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</si>
  <si>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</si>
  <si>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</si>
  <si>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</si>
  <si>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</si>
  <si>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</si>
  <si>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</si>
  <si>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</si>
  <si>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</si>
  <si>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</si>
  <si>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</si>
  <si>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</si>
  <si>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</si>
  <si>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</si>
  <si>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</si>
  <si>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</si>
  <si>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</si>
  <si>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</si>
  <si>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</si>
  <si>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</si>
  <si>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</si>
  <si>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</si>
  <si>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</si>
  <si>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</si>
  <si>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</si>
  <si>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</si>
  <si>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</si>
  <si>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</si>
  <si>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</si>
  <si>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</si>
  <si>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</si>
  <si>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</si>
  <si>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</si>
  <si>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</si>
  <si>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</si>
  <si>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</si>
  <si>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</si>
  <si>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</si>
  <si>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</si>
  <si>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</si>
  <si>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</si>
  <si>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</si>
  <si>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</si>
  <si>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</si>
  <si>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</si>
  <si>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</si>
  <si>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</si>
  <si>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</si>
  <si>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</si>
  <si>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</si>
  <si>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</si>
  <si>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</si>
  <si>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</si>
  <si>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</si>
  <si>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</si>
  <si>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</si>
  <si>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</si>
  <si>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</si>
  <si>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</si>
  <si>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</si>
  <si>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</si>
  <si>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</si>
  <si>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</si>
  <si>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</si>
  <si>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</si>
  <si>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</si>
  <si>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</si>
  <si>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</si>
  <si>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</si>
  <si>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</si>
  <si>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</si>
  <si>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</si>
  <si>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</si>
  <si>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</si>
  <si>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</si>
  <si>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</si>
  <si>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</si>
  <si>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</si>
  <si>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</si>
  <si>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</si>
  <si>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</si>
  <si>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</si>
  <si>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</si>
  <si>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</si>
  <si>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</si>
  <si>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</si>
  <si>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</si>
  <si>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</si>
  <si>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</si>
  <si>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</si>
  <si>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</si>
  <si>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</si>
  <si>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</si>
  <si>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</si>
  <si>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</si>
  <si>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</si>
  <si>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</si>
  <si>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</si>
  <si>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</si>
  <si>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</si>
  <si>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</si>
  <si>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</si>
  <si>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</si>
  <si>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</si>
  <si>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</si>
  <si>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</si>
  <si>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</si>
  <si>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</si>
  <si>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</si>
  <si>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</si>
  <si>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</si>
  <si>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</si>
  <si>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</si>
  <si>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</si>
  <si>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</si>
  <si>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</si>
  <si>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</si>
  <si>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</si>
  <si>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</si>
  <si>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</si>
  <si>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</si>
  <si>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</si>
  <si>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</si>
  <si>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</si>
  <si>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</si>
  <si>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</si>
  <si>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</si>
  <si>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</si>
  <si>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</si>
  <si>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</si>
  <si>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</si>
  <si>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</si>
  <si>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</si>
  <si>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</si>
  <si>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</si>
  <si>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</si>
  <si>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</si>
  <si>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</si>
  <si>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</si>
  <si>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</si>
  <si>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</si>
  <si>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</si>
  <si>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</si>
  <si>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</si>
  <si>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</si>
  <si>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</si>
  <si>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</si>
  <si>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</si>
  <si>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</si>
  <si>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</si>
  <si>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</si>
  <si>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</si>
  <si>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</si>
  <si>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</si>
  <si>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</si>
  <si>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</si>
  <si>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</si>
  <si>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</si>
  <si>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</si>
  <si>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</si>
  <si>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</si>
  <si>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</si>
  <si>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</si>
  <si>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</si>
  <si>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</si>
  <si>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</si>
  <si>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</si>
  <si>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</si>
  <si>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</si>
  <si>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</si>
  <si>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</si>
  <si>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</si>
  <si>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</si>
  <si>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</si>
  <si>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</si>
  <si>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</si>
  <si>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</si>
  <si>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</si>
  <si>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</si>
  <si>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</si>
  <si>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</si>
  <si>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</si>
  <si>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</si>
  <si>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</si>
  <si>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</si>
  <si>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</si>
  <si>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</si>
  <si>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</si>
  <si>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</si>
  <si>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</si>
  <si>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</si>
  <si>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</si>
  <si>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</si>
  <si>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</si>
  <si>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</si>
  <si>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</si>
  <si>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</si>
  <si>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</si>
  <si>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</si>
  <si>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</si>
  <si>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</si>
  <si>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</si>
  <si>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</si>
  <si>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</si>
  <si>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</si>
  <si>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</si>
  <si>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</si>
  <si>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</si>
  <si>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</si>
  <si>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</si>
  <si>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</si>
  <si>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</si>
  <si>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</si>
  <si>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</si>
  <si>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</si>
  <si>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</si>
  <si>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</si>
  <si>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</si>
  <si>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</si>
  <si>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</si>
  <si>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</si>
  <si>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</si>
  <si>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</si>
  <si>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</si>
  <si>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</si>
  <si>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</si>
  <si>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</si>
  <si>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</si>
  <si>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</si>
  <si>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</si>
  <si>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</si>
  <si>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</si>
  <si>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</si>
  <si>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</si>
  <si>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</si>
  <si>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</si>
  <si>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</si>
  <si>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</si>
  <si>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</si>
  <si>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</si>
  <si>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</si>
  <si>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</si>
  <si>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</si>
  <si>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</si>
  <si>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</si>
  <si>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</si>
  <si>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</si>
  <si>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</si>
  <si>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</si>
  <si>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</si>
  <si>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</si>
  <si>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</si>
  <si>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</si>
  <si>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</si>
  <si>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</si>
  <si>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</si>
  <si>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</si>
  <si>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</si>
  <si>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</si>
  <si>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</si>
  <si>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</si>
  <si>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</si>
  <si>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</si>
  <si>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</si>
  <si>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</si>
  <si>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</si>
  <si>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</si>
  <si>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</si>
  <si>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</si>
  <si>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</si>
  <si>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</si>
  <si>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</si>
  <si>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</si>
  <si>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</si>
  <si>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</si>
  <si>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</si>
  <si>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</si>
  <si>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</si>
  <si>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</si>
  <si>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</si>
  <si>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</si>
  <si>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</si>
  <si>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</si>
  <si>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</si>
  <si>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</si>
  <si>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</si>
  <si>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</si>
  <si>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</si>
  <si>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</si>
  <si>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</si>
  <si>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</si>
  <si>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</si>
  <si>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</si>
  <si>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</si>
  <si>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</si>
  <si>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</si>
  <si>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</si>
  <si>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</si>
  <si>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</si>
  <si>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</si>
  <si>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</si>
  <si>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</si>
  <si>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</si>
  <si>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</si>
  <si>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</si>
  <si>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</si>
  <si>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</si>
  <si>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</si>
  <si>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</si>
  <si>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</si>
  <si>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</si>
  <si>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</si>
  <si>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</si>
  <si>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</si>
  <si>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</si>
  <si>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</si>
  <si>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</si>
  <si>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</si>
  <si>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</si>
  <si>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</si>
  <si>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</si>
  <si>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</si>
  <si>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</si>
  <si>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</si>
  <si>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</si>
  <si>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</si>
  <si>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</si>
  <si>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</si>
  <si>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</si>
  <si>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</si>
  <si>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</si>
  <si>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</si>
  <si>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</si>
  <si>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</si>
  <si>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</si>
  <si>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</si>
  <si>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</si>
  <si>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</si>
  <si>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</si>
  <si>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</si>
  <si>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</si>
  <si>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</si>
  <si>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</si>
  <si>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</si>
  <si>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</si>
  <si>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</si>
  <si>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</si>
  <si>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</si>
  <si>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</si>
  <si>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</si>
  <si>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</si>
  <si>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</si>
  <si>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</si>
  <si>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</si>
  <si>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</si>
  <si>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</si>
  <si>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</si>
  <si>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</si>
  <si>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</si>
  <si>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</si>
  <si>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</si>
  <si>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</si>
  <si>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</si>
  <si>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</si>
  <si>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</si>
  <si>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</si>
  <si>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</si>
  <si>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</si>
  <si>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</si>
  <si>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</si>
  <si>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</si>
  <si>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</si>
  <si>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</si>
  <si>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</si>
  <si>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</si>
  <si>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</si>
  <si>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</si>
  <si>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</si>
  <si>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</si>
  <si>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</si>
  <si>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</si>
  <si>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</si>
  <si>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</si>
  <si>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</si>
  <si>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</si>
  <si>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</si>
  <si>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</si>
  <si>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</si>
  <si>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</si>
  <si>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</si>
  <si>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</si>
  <si>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</si>
  <si>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</si>
  <si>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</si>
  <si>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</si>
  <si>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</si>
  <si>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</si>
  <si>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</si>
  <si>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</si>
  <si>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</si>
  <si>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</si>
  <si>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</si>
  <si>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</si>
  <si>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</si>
  <si>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</si>
  <si>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</si>
  <si>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</si>
  <si>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</si>
  <si>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</si>
  <si>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</si>
  <si>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</si>
  <si>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</si>
  <si>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</si>
  <si>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</si>
  <si>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</si>
  <si>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</si>
  <si>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</si>
  <si>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</si>
  <si>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</si>
  <si>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</si>
  <si>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</si>
  <si>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</si>
  <si>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</si>
  <si>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</si>
  <si>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</si>
  <si>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</si>
  <si>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</si>
  <si>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</si>
  <si>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</si>
  <si>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</si>
  <si>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</si>
  <si>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</si>
  <si>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</si>
  <si>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</si>
  <si>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</si>
  <si>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</si>
  <si>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</si>
  <si>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</si>
  <si>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</si>
  <si>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</si>
  <si>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</si>
  <si>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</si>
  <si>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</si>
  <si>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</si>
  <si>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</si>
  <si>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</si>
  <si>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</si>
  <si>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</si>
  <si>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</si>
  <si>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</si>
  <si>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</si>
  <si>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</si>
  <si>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</si>
  <si>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</si>
  <si>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</si>
  <si>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</si>
  <si>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</si>
  <si>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</si>
  <si>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</si>
  <si>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</si>
  <si>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</si>
  <si>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</si>
  <si>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</si>
  <si>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</si>
  <si>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</si>
  <si>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</si>
  <si>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</si>
  <si>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</si>
  <si>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</si>
  <si>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</si>
  <si>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</si>
  <si>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</si>
  <si>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</si>
  <si>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</si>
  <si>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</si>
  <si>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</si>
  <si>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</si>
  <si>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</si>
  <si>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</si>
  <si>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</si>
  <si>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</si>
  <si>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</si>
  <si>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</si>
  <si>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</si>
  <si>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</si>
  <si>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</si>
  <si>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</si>
  <si>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</si>
  <si>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</si>
  <si>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</si>
  <si>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</si>
  <si>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</si>
  <si>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</si>
  <si>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</si>
  <si>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</si>
  <si>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</si>
  <si>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</si>
  <si>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</si>
  <si>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</si>
  <si>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</si>
  <si>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</si>
  <si>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</si>
  <si>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</si>
  <si>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</si>
  <si>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</si>
  <si>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</si>
  <si>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</si>
  <si>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</si>
  <si>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</si>
  <si>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</si>
  <si>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</si>
  <si>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</si>
  <si>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</si>
  <si>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</si>
  <si>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</si>
  <si>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</si>
  <si>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</si>
  <si>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</si>
  <si>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</si>
  <si>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</si>
  <si>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</si>
  <si>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</si>
  <si>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</si>
  <si>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</si>
  <si>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</si>
  <si>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</si>
  <si>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</si>
  <si>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</si>
  <si>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</si>
  <si>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</si>
  <si>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</si>
  <si>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</si>
  <si>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</si>
  <si>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</si>
  <si>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</si>
  <si>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</si>
  <si>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</si>
  <si>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</si>
  <si>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</si>
  <si>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</si>
  <si>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</si>
  <si>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</si>
  <si>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</si>
  <si>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</si>
  <si>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</si>
  <si>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</si>
  <si>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</si>
  <si>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</si>
  <si>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</si>
  <si>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</si>
  <si>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</si>
  <si>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</si>
  <si>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</si>
  <si>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</si>
  <si>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</si>
  <si>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</si>
  <si>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</si>
  <si>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</si>
  <si>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</si>
  <si>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</si>
  <si>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</si>
  <si>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</si>
  <si>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</si>
  <si>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</si>
  <si>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</si>
  <si>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</si>
  <si>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</si>
  <si>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</si>
  <si>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</si>
  <si>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</si>
  <si>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</si>
  <si>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</si>
  <si>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</si>
  <si>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</si>
  <si>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</si>
  <si>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</si>
  <si>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</si>
  <si>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</si>
  <si>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</si>
  <si>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</si>
  <si>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</si>
  <si>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</si>
  <si>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</si>
  <si>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</si>
  <si>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</si>
  <si>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</si>
  <si>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</si>
  <si>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</si>
  <si>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</si>
  <si>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</si>
  <si>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</si>
  <si>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</si>
  <si>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</si>
  <si>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</si>
  <si>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</si>
  <si>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</si>
  <si>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</si>
  <si>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</si>
  <si>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</si>
  <si>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</si>
  <si>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</si>
  <si>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</si>
  <si>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</si>
  <si>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</si>
  <si>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</si>
  <si>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</si>
  <si>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</si>
  <si>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</si>
  <si>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</si>
  <si>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</si>
  <si>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</si>
  <si>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</si>
  <si>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</si>
  <si>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</si>
  <si>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</si>
  <si>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</si>
  <si>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</si>
  <si>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</si>
  <si>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</si>
  <si>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</si>
  <si>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</si>
  <si>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</si>
  <si>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</si>
  <si>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</si>
  <si>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</si>
  <si>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</si>
  <si>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</si>
  <si>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</si>
  <si>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</si>
  <si>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</si>
  <si>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</si>
  <si>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</si>
  <si>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</si>
  <si>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</si>
  <si>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</si>
  <si>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</si>
  <si>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</si>
  <si>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</si>
  <si>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</si>
  <si>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</si>
  <si>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</si>
  <si>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</si>
  <si>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</si>
  <si>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</si>
  <si>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</si>
  <si>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</si>
  <si>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</si>
  <si>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</si>
  <si>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</si>
  <si>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</si>
  <si>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</si>
  <si>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</si>
  <si>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</si>
  <si>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</si>
  <si>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</si>
  <si>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</si>
  <si>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</si>
  <si>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</si>
  <si>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</si>
  <si>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</si>
  <si>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</si>
  <si>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</si>
  <si>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</si>
  <si>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</si>
  <si>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</si>
  <si>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</si>
  <si>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</si>
  <si>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</si>
  <si>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</si>
  <si>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</si>
  <si>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</si>
  <si>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</si>
  <si>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</si>
  <si>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</si>
  <si>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</si>
  <si>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</si>
  <si>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</si>
  <si>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</si>
  <si>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</si>
  <si>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</si>
  <si>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</si>
  <si>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</si>
  <si>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</si>
  <si>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</si>
  <si>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</si>
  <si>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</si>
  <si>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</si>
  <si>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</si>
  <si>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</si>
  <si>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</si>
  <si>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</si>
  <si>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</si>
  <si>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</si>
  <si>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</si>
  <si>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</si>
  <si>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</si>
  <si>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</si>
  <si>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</si>
  <si>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</si>
  <si>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</si>
  <si>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</si>
  <si>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</si>
  <si>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</si>
  <si>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</si>
  <si>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</si>
  <si>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</si>
  <si>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</si>
  <si>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</si>
  <si>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</si>
  <si>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</si>
  <si>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</si>
  <si>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</si>
  <si>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</si>
  <si>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</si>
  <si>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</si>
  <si>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</si>
  <si>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</si>
  <si>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</si>
  <si>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</si>
  <si>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</si>
  <si>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</si>
  <si>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</si>
  <si>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</si>
  <si>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</si>
  <si>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</si>
  <si>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</si>
  <si>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</si>
  <si>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</si>
  <si>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</si>
  <si>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</si>
  <si>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</si>
  <si>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</si>
  <si>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</si>
  <si>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</si>
  <si>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</si>
  <si>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</si>
  <si>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</si>
  <si>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</si>
  <si>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</si>
  <si>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</si>
  <si>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</si>
  <si>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</si>
  <si>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</si>
  <si>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</si>
  <si>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</si>
  <si>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</si>
  <si>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</si>
  <si>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</si>
  <si>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</si>
  <si>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</si>
  <si>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</si>
  <si>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</si>
  <si>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</si>
  <si>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</si>
  <si>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</si>
  <si>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</si>
  <si>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</si>
  <si>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</si>
  <si>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</si>
  <si>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</si>
  <si>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</si>
  <si>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</si>
  <si>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</si>
  <si>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</si>
  <si>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</si>
  <si>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</si>
  <si>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</si>
  <si>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</si>
  <si>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</si>
  <si>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</si>
  <si>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</si>
  <si>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</si>
  <si>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</si>
  <si>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</si>
  <si>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</si>
  <si>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</si>
  <si>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</si>
  <si>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</si>
  <si>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</si>
  <si>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</si>
  <si>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</si>
  <si>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</si>
  <si>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</si>
  <si>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</si>
  <si>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</si>
  <si>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</si>
  <si>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</si>
  <si>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</si>
  <si>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</si>
  <si>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</si>
  <si>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</si>
  <si>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</si>
  <si>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</si>
  <si>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</si>
  <si>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</si>
  <si>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</si>
  <si>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</si>
  <si>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</si>
  <si>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</si>
  <si>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</si>
  <si>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</si>
  <si>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</si>
  <si>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</si>
  <si>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</si>
  <si>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</si>
  <si>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</si>
  <si>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</si>
  <si>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</si>
  <si>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</si>
  <si>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</si>
  <si>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</si>
  <si>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</si>
  <si>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</si>
  <si>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</si>
  <si>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</si>
  <si>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</si>
  <si>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</si>
  <si>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</si>
  <si>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</si>
  <si>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</si>
  <si>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</si>
  <si>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</si>
  <si>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</si>
  <si>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</si>
  <si>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</si>
  <si>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</si>
  <si>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</si>
  <si>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</si>
  <si>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</si>
  <si>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</si>
  <si>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</si>
  <si>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</si>
  <si>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</si>
  <si>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</si>
  <si>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</si>
  <si>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</si>
  <si>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</si>
  <si>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</si>
  <si>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</si>
  <si>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</si>
  <si>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</si>
  <si>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</si>
  <si>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</si>
  <si>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</si>
  <si>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</si>
  <si>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</si>
  <si>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</si>
  <si>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</si>
  <si>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</si>
  <si>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</si>
  <si>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</si>
  <si>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</si>
  <si>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</si>
  <si>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</si>
  <si>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</si>
  <si>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</si>
  <si>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</si>
  <si>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</si>
  <si>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</si>
  <si>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</si>
  <si>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</si>
  <si>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</si>
  <si>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</si>
  <si>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</si>
  <si>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</si>
  <si>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</si>
  <si>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</si>
  <si>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</si>
  <si>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</si>
  <si>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</si>
  <si>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</si>
  <si>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</si>
  <si>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</si>
  <si>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</si>
  <si>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</si>
  <si>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</si>
  <si>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</si>
  <si>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</si>
  <si>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</si>
  <si>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</si>
  <si>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</si>
  <si>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</si>
  <si>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</si>
  <si>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</si>
  <si>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</si>
  <si>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</si>
  <si>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</si>
  <si>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</si>
  <si>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</si>
  <si>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</si>
  <si>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</si>
  <si>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</si>
  <si>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</si>
  <si>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</si>
  <si>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</si>
  <si>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</si>
  <si>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</si>
  <si>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</si>
  <si>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</si>
  <si>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</si>
  <si>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</si>
  <si>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</si>
  <si>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</si>
  <si>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</si>
  <si>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</si>
  <si>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</si>
  <si>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</si>
  <si>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</si>
  <si>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</si>
  <si>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</si>
  <si>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</si>
  <si>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</si>
  <si>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</si>
  <si>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</si>
  <si>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</si>
  <si>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</si>
  <si>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</si>
  <si>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</si>
  <si>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</si>
  <si>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</si>
  <si>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</si>
  <si>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</si>
  <si>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</si>
  <si>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</si>
  <si>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</si>
  <si>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</si>
  <si>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</si>
  <si>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</si>
  <si>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</si>
  <si>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</si>
  <si>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</si>
  <si>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</si>
  <si>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</si>
  <si>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</si>
  <si>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</si>
  <si>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</si>
  <si>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</si>
  <si>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</si>
  <si>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</si>
  <si>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</si>
  <si>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</si>
  <si>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</si>
  <si>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</si>
  <si>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</si>
  <si>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</si>
  <si>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</si>
  <si>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</si>
  <si>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</si>
  <si>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</si>
  <si>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</si>
  <si>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</si>
  <si>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</si>
  <si>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</si>
  <si>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</si>
  <si>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</si>
  <si>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</si>
  <si>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</si>
  <si>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</si>
  <si>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</si>
  <si>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</si>
  <si>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</si>
  <si>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</si>
  <si>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</si>
  <si>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</si>
  <si>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</si>
  <si>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</si>
  <si>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</si>
  <si>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</si>
  <si>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</si>
  <si>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</si>
  <si>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</si>
  <si>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</si>
  <si>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</si>
  <si>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</si>
  <si>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</si>
  <si>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</si>
  <si>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</si>
  <si>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</si>
  <si>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</si>
  <si>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</si>
  <si>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</si>
  <si>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</si>
  <si>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</si>
  <si>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</si>
  <si>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</si>
  <si>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</si>
  <si>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</si>
  <si>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</si>
  <si>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</si>
  <si>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</si>
  <si>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</si>
  <si>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</si>
  <si>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</si>
  <si>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</si>
  <si>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</si>
  <si>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</si>
  <si>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</si>
  <si>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</si>
  <si>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</si>
  <si>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</si>
  <si>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</si>
  <si>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</si>
  <si>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</si>
  <si>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</si>
  <si>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</si>
  <si>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</si>
  <si>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</si>
  <si>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</si>
  <si>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</si>
  <si>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</si>
  <si>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</si>
  <si>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</si>
  <si>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</si>
  <si>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</si>
  <si>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</si>
  <si>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</si>
  <si>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</si>
  <si>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</si>
  <si>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</si>
  <si>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</si>
  <si>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</si>
  <si>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</si>
  <si>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</si>
  <si>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</si>
  <si>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</si>
  <si>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</si>
  <si>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</si>
  <si>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</si>
  <si>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</si>
  <si>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</si>
  <si>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</si>
  <si>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</si>
  <si>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</si>
  <si>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</si>
  <si>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</si>
  <si>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</si>
  <si>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</si>
  <si>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</si>
  <si>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</si>
  <si>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</si>
  <si>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</si>
  <si>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</si>
  <si>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</si>
  <si>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</si>
  <si>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</si>
  <si>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</si>
  <si>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</si>
  <si>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</si>
  <si>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</si>
  <si>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</si>
  <si>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</si>
  <si>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</si>
  <si>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</si>
  <si>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</si>
  <si>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</si>
  <si>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</si>
  <si>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</si>
  <si>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</si>
  <si>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</si>
  <si>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</si>
  <si>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</si>
  <si>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</si>
  <si>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</si>
  <si>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</si>
  <si>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</si>
  <si>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</si>
  <si>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</si>
  <si>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</si>
  <si>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</si>
  <si>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</si>
  <si>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</si>
  <si>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</si>
  <si>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</si>
  <si>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</si>
  <si>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</si>
  <si>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</si>
  <si>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</si>
  <si>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</si>
  <si>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</si>
  <si>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</si>
  <si>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</si>
  <si>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</si>
  <si>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</si>
  <si>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</si>
  <si>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</si>
  <si>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</si>
  <si>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</si>
  <si>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</si>
  <si>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</si>
  <si>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</si>
  <si>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</si>
  <si>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</si>
  <si>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</si>
  <si>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</si>
  <si>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</si>
  <si>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</si>
  <si>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</si>
  <si>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</si>
  <si>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</si>
  <si>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</si>
  <si>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</si>
  <si>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</si>
  <si>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</si>
  <si>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</si>
  <si>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</si>
  <si>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</si>
  <si>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</si>
  <si>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</si>
  <si>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</si>
  <si>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</si>
  <si>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</si>
  <si>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</si>
  <si>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</si>
  <si>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</si>
  <si>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</si>
  <si>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</si>
  <si>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</si>
  <si>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</si>
  <si>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</si>
  <si>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</si>
  <si>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</si>
  <si>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</si>
  <si>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</si>
  <si>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</si>
  <si>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</si>
  <si>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</si>
  <si>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</si>
  <si>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</si>
  <si>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</si>
  <si>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</si>
  <si>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</si>
  <si>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</si>
  <si>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</si>
  <si>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</si>
  <si>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</si>
  <si>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</si>
  <si>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</si>
  <si>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</si>
  <si>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</si>
  <si>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</si>
  <si>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</si>
  <si>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</si>
  <si>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</si>
  <si>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</si>
  <si>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</si>
  <si>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</si>
  <si>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</si>
  <si>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</si>
  <si>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</si>
  <si>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</si>
  <si>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</si>
  <si>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</si>
  <si>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</si>
  <si>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</si>
  <si>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</si>
  <si>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</si>
  <si>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</si>
  <si>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</si>
  <si>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</si>
  <si>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</si>
  <si>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</si>
  <si>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</si>
  <si>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</si>
  <si>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</si>
  <si>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</si>
  <si>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</si>
  <si>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</si>
  <si>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</si>
  <si>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</si>
  <si>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</si>
  <si>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</si>
  <si>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</si>
  <si>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</si>
  <si>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</si>
  <si>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</si>
  <si>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</si>
  <si>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</si>
  <si>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</si>
  <si>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</si>
  <si>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</si>
  <si>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</si>
  <si>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</si>
  <si>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</si>
  <si>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</si>
  <si>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</si>
  <si>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</si>
  <si>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</si>
  <si>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</si>
  <si>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</si>
  <si>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</si>
  <si>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</si>
  <si>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</si>
  <si>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</si>
  <si>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</si>
  <si>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</si>
  <si>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</si>
  <si>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</si>
  <si>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</si>
  <si>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</si>
  <si>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</si>
  <si>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</si>
  <si>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</si>
  <si>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</si>
  <si>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</si>
  <si>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</si>
  <si>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</si>
  <si>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</si>
  <si>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</si>
  <si>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</si>
  <si>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</si>
  <si>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</si>
  <si>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</si>
  <si>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</si>
  <si>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</si>
  <si>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</si>
  <si>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</si>
  <si>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</si>
  <si>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</si>
  <si>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</si>
  <si>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</si>
  <si>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</si>
  <si>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</si>
  <si>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</si>
  <si>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</si>
  <si>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</si>
  <si>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</si>
  <si>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</si>
  <si>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</si>
  <si>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</si>
  <si>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</si>
  <si>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</si>
  <si>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</si>
  <si>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</si>
  <si>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</si>
  <si>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</si>
  <si>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</si>
  <si>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</si>
  <si>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</si>
  <si>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</si>
  <si>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</si>
  <si>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</si>
  <si>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</si>
  <si>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</si>
  <si>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</si>
  <si>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</si>
  <si>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</si>
  <si>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</si>
  <si>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</si>
  <si>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</si>
  <si>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</si>
  <si>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</si>
  <si>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</si>
  <si>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</si>
  <si>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</si>
  <si>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</si>
  <si>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</si>
  <si>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</si>
  <si>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</si>
  <si>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</si>
  <si>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</si>
  <si>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</si>
  <si>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</si>
  <si>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</si>
  <si>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</si>
  <si>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</si>
  <si>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</si>
  <si>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</si>
  <si>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</si>
  <si>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</si>
  <si>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</si>
  <si>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</si>
  <si>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</si>
  <si>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</si>
  <si>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</si>
  <si>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</si>
  <si>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</si>
  <si>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</si>
  <si>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</si>
  <si>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</si>
  <si>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</si>
  <si>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</si>
  <si>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</si>
  <si>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</si>
  <si>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</si>
  <si>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</si>
  <si>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</si>
  <si>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</si>
  <si>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</si>
  <si>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</si>
  <si>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</si>
  <si>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</si>
  <si>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</si>
  <si>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</si>
  <si>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</si>
  <si>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</si>
  <si>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</si>
  <si>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</si>
  <si>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</si>
  <si>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</si>
  <si>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</si>
  <si>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</si>
  <si>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</si>
  <si>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</si>
  <si>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</si>
  <si>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</si>
  <si>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</si>
  <si>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</si>
  <si>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</si>
  <si>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</si>
  <si>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</si>
  <si>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</si>
  <si>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</si>
  <si>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</si>
  <si>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</si>
  <si>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</si>
  <si>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</si>
  <si>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</si>
  <si>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</si>
  <si>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</si>
  <si>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</si>
  <si>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</si>
  <si>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</si>
  <si>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</si>
  <si>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</si>
  <si>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</si>
  <si>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</si>
  <si>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</si>
  <si>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</si>
  <si>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</si>
  <si>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</si>
  <si>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</si>
  <si>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</si>
  <si>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</si>
  <si>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</si>
  <si>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</si>
  <si>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</si>
  <si>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</si>
  <si>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</si>
  <si>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</si>
  <si>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</si>
  <si>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</si>
  <si>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</si>
  <si>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</si>
  <si>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</si>
  <si>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</si>
  <si>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</si>
  <si>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</si>
  <si>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</si>
  <si>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</si>
  <si>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</si>
  <si>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</si>
  <si>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</si>
  <si>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</si>
  <si>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</si>
  <si>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</si>
  <si>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</si>
  <si>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</si>
  <si>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</si>
  <si>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</si>
  <si>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</si>
  <si>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</si>
  <si>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</si>
  <si>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</si>
  <si>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</si>
  <si>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</si>
  <si>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</si>
  <si>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</si>
  <si>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</si>
  <si>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</si>
  <si>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</si>
  <si>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</si>
  <si>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</si>
  <si>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</si>
  <si>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</si>
  <si>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</si>
  <si>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</si>
  <si>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</si>
  <si>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</si>
  <si>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</si>
  <si>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</si>
  <si>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</si>
  <si>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</si>
  <si>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</si>
  <si>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</si>
  <si>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</si>
  <si>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</si>
  <si>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</si>
  <si>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</si>
  <si>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</si>
  <si>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</si>
  <si>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</si>
  <si>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</si>
  <si>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</si>
  <si>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</si>
  <si>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</si>
  <si>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</si>
  <si>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</si>
  <si>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</si>
  <si>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</si>
  <si>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</si>
  <si>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</si>
  <si>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</si>
  <si>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</si>
  <si>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</si>
  <si>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</si>
  <si>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</si>
  <si>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</si>
  <si>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</si>
  <si>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</si>
  <si>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</si>
  <si>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</si>
  <si>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</si>
  <si>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</si>
  <si>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</si>
  <si>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</si>
  <si>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</si>
  <si>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</si>
  <si>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</si>
  <si>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</si>
  <si>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</si>
  <si>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</si>
  <si>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</si>
  <si>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</si>
  <si>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</si>
  <si>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</si>
  <si>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</si>
  <si>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</si>
  <si>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</si>
  <si>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</si>
  <si>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</si>
  <si>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</si>
  <si>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</si>
  <si>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</si>
  <si>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</si>
  <si>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</si>
  <si>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</si>
  <si>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</si>
  <si>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</si>
  <si>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</si>
  <si>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</si>
  <si>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</si>
  <si>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</si>
  <si>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</si>
  <si>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</si>
  <si>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</si>
  <si>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</si>
  <si>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</si>
  <si>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</si>
  <si>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</si>
  <si>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</si>
  <si>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</si>
  <si>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</si>
  <si>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</si>
  <si>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</si>
  <si>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</si>
  <si>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</si>
  <si>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</si>
  <si>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</si>
  <si>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</si>
  <si>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</si>
  <si>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</si>
  <si>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</si>
  <si>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</si>
  <si>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</si>
  <si>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</si>
  <si>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</si>
  <si>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</si>
  <si>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</si>
  <si>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</si>
  <si>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</si>
  <si>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</si>
  <si>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</si>
  <si>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</si>
  <si>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</si>
  <si>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</si>
  <si>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</si>
  <si>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</si>
  <si>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</si>
  <si>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</si>
  <si>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</si>
  <si>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</si>
  <si>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</si>
  <si>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</si>
  <si>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</si>
  <si>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</si>
  <si>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</si>
  <si>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</si>
  <si>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</si>
  <si>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</si>
  <si>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</si>
  <si>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</si>
  <si>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</si>
  <si>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</si>
  <si>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</si>
  <si>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</si>
  <si>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</si>
  <si>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</si>
  <si>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</si>
  <si>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</si>
  <si>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</si>
  <si>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</si>
  <si>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</si>
  <si>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</si>
  <si>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</si>
  <si>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</si>
  <si>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</si>
  <si>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</si>
  <si>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</si>
  <si>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</si>
  <si>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</si>
  <si>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</si>
  <si>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</si>
  <si>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</si>
  <si>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</si>
  <si>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</si>
  <si>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</si>
  <si>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</si>
  <si>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</si>
  <si>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</si>
  <si>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</si>
  <si>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</si>
  <si>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</si>
  <si>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</si>
  <si>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</si>
  <si>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</si>
  <si>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</si>
  <si>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</si>
  <si>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</si>
  <si>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</si>
  <si>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</si>
  <si>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</si>
  <si>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</si>
  <si>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</si>
  <si>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</si>
  <si>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</si>
  <si>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</si>
  <si>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</si>
  <si>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</si>
  <si>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</si>
  <si>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</si>
  <si>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</si>
  <si>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</si>
  <si>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</si>
  <si>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</si>
  <si>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</si>
  <si>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</si>
  <si>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</si>
  <si>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</si>
  <si>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</si>
  <si>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</si>
  <si>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</si>
  <si>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</si>
  <si>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</si>
  <si>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</si>
  <si>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</si>
  <si>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</si>
  <si>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</si>
  <si>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</si>
  <si>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</si>
  <si>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</si>
  <si>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</si>
  <si>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</si>
  <si>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</si>
  <si>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</si>
  <si>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</si>
  <si>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</si>
  <si>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</si>
  <si>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</si>
  <si>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</si>
  <si>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</si>
  <si>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</si>
  <si>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</si>
  <si>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</si>
  <si>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</si>
  <si>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</si>
  <si>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</si>
  <si>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</si>
  <si>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</si>
  <si>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</si>
  <si>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</si>
  <si>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</si>
  <si>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</si>
  <si>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</si>
  <si>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</si>
  <si>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</si>
  <si>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</si>
  <si>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</si>
  <si>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</si>
  <si>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</si>
  <si>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</si>
  <si>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</si>
  <si>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</si>
  <si>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</si>
  <si>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</si>
  <si>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</si>
  <si>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</si>
  <si>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</si>
  <si>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</si>
  <si>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</si>
  <si>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</si>
  <si>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</si>
  <si>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</si>
  <si>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</si>
  <si>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</si>
  <si>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</si>
  <si>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</si>
  <si>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</si>
  <si>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</si>
  <si>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</si>
  <si>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</si>
  <si>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</si>
  <si>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</si>
  <si>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</si>
  <si>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</si>
  <si>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</si>
  <si>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</si>
  <si>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</si>
  <si>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</si>
  <si>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</si>
  <si>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</si>
  <si>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</si>
  <si>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</si>
  <si>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</si>
  <si>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</si>
  <si>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</si>
  <si>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</si>
  <si>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</si>
  <si>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</si>
  <si>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</si>
  <si>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</si>
  <si>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</si>
  <si>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</si>
  <si>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</si>
  <si>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</si>
  <si>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</si>
  <si>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</si>
  <si>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</si>
  <si>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</si>
  <si>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</si>
  <si>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</si>
  <si>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</si>
  <si>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</si>
  <si>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</si>
  <si>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</si>
  <si>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</si>
  <si>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</si>
  <si>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</si>
  <si>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</si>
  <si>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</si>
  <si>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</si>
  <si>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</si>
  <si>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</si>
  <si>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</si>
  <si>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</si>
  <si>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</si>
  <si>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</si>
  <si>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</si>
  <si>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</si>
  <si>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</si>
  <si>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</si>
  <si>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</si>
  <si>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</si>
  <si>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</si>
  <si>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</si>
  <si>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</si>
  <si>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</si>
  <si>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</si>
  <si>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</si>
  <si>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</si>
  <si>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</si>
  <si>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</si>
  <si>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</si>
  <si>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</si>
  <si>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</si>
  <si>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</si>
  <si>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</si>
  <si>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</si>
  <si>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</si>
  <si>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</si>
  <si>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</si>
  <si>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</si>
  <si>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</si>
  <si>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</si>
  <si>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</si>
  <si>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</si>
  <si>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</si>
  <si>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</si>
  <si>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</si>
  <si>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</si>
  <si>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</si>
  <si>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</si>
  <si>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</si>
  <si>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</si>
  <si>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</si>
  <si>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</si>
  <si>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</si>
  <si>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</si>
  <si>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</si>
  <si>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</si>
  <si>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</si>
  <si>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</si>
  <si>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</si>
  <si>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</si>
  <si>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</si>
  <si>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</si>
  <si>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</si>
  <si>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</si>
  <si>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</si>
  <si>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</si>
  <si>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</si>
  <si>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</si>
  <si>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</si>
  <si>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</si>
  <si>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</si>
  <si>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</si>
  <si>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</si>
  <si>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</si>
  <si>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</si>
  <si>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</si>
  <si>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</si>
  <si>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</si>
  <si>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</si>
  <si>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</si>
  <si>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</si>
  <si>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</si>
  <si>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</si>
  <si>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</si>
  <si>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</si>
  <si>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</si>
  <si>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</si>
  <si>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</si>
  <si>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</si>
  <si>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</si>
  <si>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</si>
  <si>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</si>
  <si>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</si>
  <si>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</si>
  <si>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</si>
  <si>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</si>
  <si>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</si>
  <si>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</si>
  <si>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</si>
  <si>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</si>
  <si>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</si>
  <si>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</si>
  <si>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</si>
  <si>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</si>
  <si>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</si>
  <si>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</si>
  <si>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</si>
  <si>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</si>
  <si>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</si>
  <si>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</si>
  <si>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</si>
  <si>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</si>
  <si>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</si>
  <si>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</si>
  <si>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</si>
  <si>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</si>
  <si>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</si>
  <si>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</si>
  <si>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</si>
  <si>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</si>
  <si>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</si>
  <si>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</si>
  <si>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</si>
  <si>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</si>
  <si>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</si>
  <si>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</si>
  <si>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</si>
  <si>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</si>
  <si>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</si>
  <si>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</si>
  <si>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</si>
  <si>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</si>
  <si>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</si>
  <si>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</si>
  <si>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</si>
  <si>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</si>
  <si>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</si>
  <si>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</si>
  <si>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</si>
  <si>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</si>
  <si>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</si>
  <si>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</si>
  <si>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</si>
  <si>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</si>
  <si>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</si>
  <si>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</si>
  <si>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</si>
  <si>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</si>
  <si>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</si>
  <si>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</si>
  <si>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</si>
  <si>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</si>
  <si>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</si>
  <si>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</si>
  <si>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</si>
  <si>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</si>
  <si>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</si>
  <si>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</si>
  <si>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</si>
  <si>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</si>
  <si>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</si>
  <si>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</si>
  <si>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</si>
  <si>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</si>
  <si>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</si>
  <si>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</si>
  <si>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</si>
  <si>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</si>
  <si>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</si>
  <si>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</si>
  <si>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</si>
  <si>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</si>
  <si>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</si>
  <si>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</si>
  <si>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</si>
  <si>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</si>
  <si>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</si>
  <si>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</si>
  <si>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</si>
  <si>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</si>
  <si>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</si>
  <si>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</si>
  <si>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</si>
  <si>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</si>
  <si>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</si>
  <si>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</si>
  <si>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</si>
  <si>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</si>
  <si>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</si>
  <si>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</si>
  <si>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</si>
  <si>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</si>
  <si>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</si>
  <si>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</si>
  <si>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</si>
  <si>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</si>
  <si>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</si>
  <si>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</si>
  <si>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</si>
  <si>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</si>
  <si>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</si>
  <si>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</si>
  <si>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</si>
  <si>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</si>
  <si>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</si>
  <si>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</si>
  <si>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</si>
  <si>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</si>
  <si>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</si>
  <si>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</si>
  <si>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</si>
  <si>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</si>
  <si>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</si>
  <si>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</si>
  <si>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</si>
  <si>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</si>
  <si>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</si>
  <si>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</si>
  <si>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</si>
  <si>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</si>
  <si>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</si>
  <si>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</si>
  <si>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</si>
  <si>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</si>
  <si>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</si>
  <si>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</si>
  <si>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</si>
  <si>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</si>
  <si>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</si>
  <si>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</si>
  <si>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</si>
  <si>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</si>
  <si>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</si>
  <si>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</si>
  <si>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</si>
  <si>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</si>
  <si>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</si>
  <si>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</si>
  <si>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</si>
  <si>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</si>
  <si>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</si>
  <si>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</si>
  <si>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</si>
  <si>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</si>
  <si>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</si>
  <si>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</si>
  <si>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</si>
  <si>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</si>
  <si>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</si>
  <si>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</si>
  <si>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</si>
  <si>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</si>
  <si>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</si>
  <si>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</si>
  <si>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</si>
  <si>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</si>
  <si>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</si>
  <si>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</si>
  <si>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</si>
  <si>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</si>
  <si>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</si>
  <si>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</si>
  <si>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</si>
  <si>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</si>
  <si>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</si>
  <si>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</si>
  <si>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</si>
  <si>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</si>
  <si>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</si>
  <si>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</si>
  <si>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</si>
  <si>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</si>
  <si>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</si>
  <si>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</si>
  <si>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</si>
  <si>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</si>
  <si>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</si>
  <si>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</si>
  <si>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</si>
  <si>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</si>
  <si>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</si>
  <si>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</si>
  <si>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</si>
  <si>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</si>
  <si>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</si>
  <si>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</si>
  <si>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</si>
  <si>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</si>
  <si>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</si>
  <si>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</si>
  <si>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</si>
  <si>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</si>
  <si>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</si>
  <si>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</si>
  <si>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</si>
  <si>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</si>
  <si>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</si>
  <si>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</si>
  <si>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</si>
  <si>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</si>
  <si>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</si>
  <si>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</si>
  <si>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</si>
  <si>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</si>
  <si>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</si>
  <si>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</si>
  <si>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</si>
  <si>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</si>
  <si>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</si>
  <si>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</si>
  <si>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</si>
  <si>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</si>
  <si>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</si>
  <si>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</si>
  <si>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</si>
  <si>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</si>
  <si>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</si>
  <si>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</si>
  <si>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</si>
  <si>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</si>
  <si>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</si>
  <si>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</si>
  <si>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</si>
  <si>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</si>
  <si>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</si>
  <si>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</si>
  <si>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</si>
  <si>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</si>
  <si>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</si>
  <si>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</si>
  <si>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</si>
  <si>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</si>
  <si>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</si>
  <si>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</si>
  <si>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</si>
  <si>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</si>
  <si>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</si>
  <si>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</si>
  <si>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</si>
  <si>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</si>
  <si>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</si>
  <si>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</si>
  <si>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</si>
  <si>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</si>
  <si>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</si>
  <si>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</si>
  <si>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</si>
  <si>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</si>
  <si>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</si>
  <si>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</si>
  <si>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</si>
  <si>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</si>
  <si>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</si>
  <si>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</si>
  <si>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</si>
  <si>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</si>
  <si>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</si>
  <si>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</si>
  <si>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</si>
  <si>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</si>
  <si>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</si>
  <si>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</si>
  <si>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</si>
  <si>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</si>
  <si>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</si>
  <si>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</si>
  <si>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</si>
  <si>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</si>
  <si>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</si>
  <si>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</si>
  <si>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</si>
  <si>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</si>
  <si>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</si>
  <si>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</si>
  <si>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</si>
  <si>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</si>
  <si>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</si>
  <si>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</si>
  <si>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</si>
  <si>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</si>
  <si>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</si>
  <si>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</si>
  <si>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</si>
  <si>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</si>
  <si>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</si>
  <si>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</si>
  <si>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</si>
  <si>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</si>
  <si>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</si>
  <si>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</si>
  <si>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</si>
  <si>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</si>
  <si>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</si>
  <si>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</si>
  <si>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</si>
  <si>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</si>
  <si>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</si>
  <si>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</si>
  <si>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</si>
  <si>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</si>
  <si>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</si>
  <si>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</si>
  <si>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</si>
  <si>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</si>
  <si>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</si>
  <si>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</si>
  <si>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</si>
  <si>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</si>
  <si>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</si>
  <si>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</si>
  <si>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</si>
  <si>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</si>
  <si>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</si>
  <si>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</si>
  <si>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</si>
  <si>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</si>
  <si>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</si>
  <si>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</si>
  <si>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</si>
  <si>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</si>
  <si>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</si>
  <si>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</si>
  <si>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</si>
  <si>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</si>
  <si>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</si>
  <si>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</si>
  <si>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</si>
  <si>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</si>
  <si>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</si>
  <si>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</si>
  <si>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</si>
  <si>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</si>
  <si>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</si>
  <si>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</si>
  <si>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</si>
  <si>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</si>
  <si>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</si>
  <si>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</si>
  <si>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</si>
  <si>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</si>
  <si>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</si>
  <si>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</si>
  <si>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</si>
  <si>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</si>
  <si>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</si>
  <si>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</si>
  <si>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</si>
  <si>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</si>
  <si>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</si>
  <si>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</si>
  <si>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</si>
  <si>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</si>
  <si>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</si>
  <si>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</si>
  <si>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</si>
  <si>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</si>
  <si>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</si>
  <si>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</si>
  <si>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</si>
  <si>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</si>
  <si>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</si>
  <si>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</si>
  <si>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</si>
  <si>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</si>
  <si>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</si>
  <si>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</si>
  <si>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</si>
  <si>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</si>
  <si>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</si>
  <si>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</si>
  <si>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</si>
  <si>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</si>
  <si>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</si>
  <si>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</si>
  <si>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</si>
  <si>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</si>
  <si>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</si>
  <si>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</si>
  <si>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</si>
  <si>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</si>
  <si>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</si>
  <si>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</si>
  <si>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</si>
  <si>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</si>
  <si>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</si>
  <si>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</si>
  <si>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</si>
  <si>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</si>
  <si>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</si>
  <si>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</si>
  <si>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</si>
  <si>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</si>
  <si>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</si>
  <si>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</si>
  <si>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</si>
  <si>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</si>
  <si>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</si>
  <si>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</si>
  <si>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</si>
  <si>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</si>
  <si>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</si>
  <si>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</si>
  <si>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</si>
  <si>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</si>
  <si>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</si>
  <si>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</si>
  <si>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</si>
  <si>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</si>
  <si>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</si>
  <si>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</si>
  <si>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</si>
  <si>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</si>
  <si>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</si>
  <si>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</si>
  <si>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</si>
  <si>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</si>
  <si>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</si>
  <si>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</si>
  <si>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</si>
  <si>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</si>
  <si>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</si>
  <si>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</si>
  <si>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</si>
  <si>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</si>
  <si>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</si>
  <si>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</si>
  <si>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</si>
  <si>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</si>
  <si>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</si>
  <si>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</si>
  <si>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</si>
  <si>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</si>
  <si>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</si>
  <si>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</si>
  <si>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</si>
  <si>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</si>
  <si>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</si>
  <si>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</si>
  <si>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</si>
  <si>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</si>
  <si>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</si>
  <si>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</si>
  <si>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</si>
  <si>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</si>
  <si>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</si>
  <si>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</si>
  <si>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</si>
  <si>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</si>
  <si>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</si>
  <si>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</si>
  <si>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</si>
  <si>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</si>
  <si>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</si>
  <si>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</si>
  <si>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</si>
  <si>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</si>
  <si>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</si>
  <si>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</si>
  <si>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</si>
  <si>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</si>
  <si>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</si>
  <si>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</si>
  <si>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</si>
  <si>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</si>
  <si>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</si>
  <si>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</si>
  <si>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</si>
  <si>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</si>
  <si>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</si>
  <si>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</si>
  <si>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</si>
  <si>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</si>
  <si>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</si>
  <si>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</si>
  <si>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</si>
  <si>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</si>
  <si>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</si>
  <si>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</si>
  <si>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</si>
  <si>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</si>
  <si>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</si>
  <si>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</si>
  <si>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</si>
  <si>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</si>
  <si>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</si>
  <si>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</si>
  <si>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</si>
  <si>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</si>
  <si>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</si>
  <si>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</si>
  <si>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</si>
  <si>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</si>
  <si>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</si>
  <si>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</si>
  <si>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</si>
  <si>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</si>
  <si>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</si>
  <si>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</si>
  <si>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</si>
  <si>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</si>
  <si>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</si>
  <si>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</si>
  <si>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</si>
  <si>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</si>
  <si>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</si>
  <si>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</si>
  <si>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</si>
  <si>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</si>
  <si>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</si>
  <si>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</si>
  <si>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</si>
  <si>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</si>
  <si>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</si>
  <si>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</si>
  <si>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</si>
  <si>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</si>
  <si>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</si>
  <si>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</si>
  <si>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</si>
  <si>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</si>
  <si>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</si>
  <si>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</si>
  <si>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</si>
  <si>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</si>
  <si>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</si>
  <si>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</si>
  <si>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</si>
  <si>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</si>
  <si>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</si>
  <si>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</si>
  <si>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</si>
  <si>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</si>
  <si>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</si>
  <si>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</si>
  <si>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</si>
  <si>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</si>
  <si>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</si>
  <si>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</si>
  <si>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</si>
  <si>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</si>
  <si>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</si>
  <si>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</si>
  <si>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</si>
  <si>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</si>
  <si>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</si>
  <si>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</si>
  <si>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</si>
  <si>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</si>
  <si>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</si>
  <si>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</si>
  <si>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</si>
  <si>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</si>
  <si>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</si>
  <si>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</si>
  <si>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</si>
  <si>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</si>
  <si>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</si>
  <si>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</si>
  <si>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</si>
  <si>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</si>
  <si>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</si>
  <si>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</si>
  <si>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</si>
  <si>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</si>
  <si>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</si>
  <si>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</si>
  <si>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</si>
  <si>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</si>
  <si>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</si>
  <si>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</si>
  <si>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</si>
  <si>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</si>
  <si>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</si>
  <si>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</si>
  <si>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</si>
  <si>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</si>
  <si>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</si>
  <si>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</si>
  <si>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</si>
  <si>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</si>
  <si>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</si>
  <si>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</si>
  <si>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</si>
  <si>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</si>
  <si>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</si>
  <si>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</si>
  <si>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</si>
  <si>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</si>
  <si>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</si>
  <si>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</si>
  <si>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</si>
  <si>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</si>
  <si>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</si>
  <si>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</si>
  <si>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</si>
  <si>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</si>
  <si>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</si>
  <si>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</si>
  <si>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</si>
  <si>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</si>
  <si>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</si>
  <si>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</si>
  <si>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</si>
  <si>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</si>
  <si>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</si>
  <si>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</si>
  <si>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</si>
  <si>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</si>
  <si>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</si>
  <si>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</si>
  <si>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</si>
  <si>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</si>
  <si>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</si>
  <si>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</si>
  <si>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</si>
  <si>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</si>
  <si>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</si>
  <si>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</si>
  <si>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</si>
  <si>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</si>
  <si>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</si>
  <si>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</si>
  <si>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</si>
  <si>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</si>
  <si>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</si>
  <si>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</si>
  <si>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</si>
  <si>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</si>
  <si>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</si>
  <si>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</si>
  <si>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</si>
  <si>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</si>
  <si>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</si>
  <si>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</si>
  <si>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</si>
  <si>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</si>
  <si>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</si>
  <si>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</si>
  <si>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</si>
  <si>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</si>
  <si>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</si>
  <si>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</si>
  <si>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</si>
  <si>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</si>
  <si>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</si>
  <si>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</si>
  <si>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</si>
  <si>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</si>
  <si>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</si>
  <si>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</si>
  <si>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</si>
  <si>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</si>
  <si>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</si>
  <si>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</si>
  <si>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</si>
  <si>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</si>
  <si>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</si>
  <si>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</si>
  <si>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</si>
  <si>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</si>
  <si>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</si>
  <si>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</si>
  <si>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</si>
  <si>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</si>
  <si>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</si>
  <si>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</si>
  <si>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</si>
  <si>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</si>
  <si>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</si>
  <si>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</si>
  <si>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</si>
  <si>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</si>
  <si>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</si>
  <si>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</si>
  <si>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</si>
  <si>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</si>
  <si>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</si>
  <si>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</si>
  <si>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</si>
  <si>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</si>
  <si>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</si>
  <si>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</si>
  <si>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</si>
  <si>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</si>
  <si>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</si>
  <si>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</si>
  <si>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</si>
  <si>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</si>
  <si>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</si>
  <si>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</si>
  <si>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</si>
  <si>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</si>
  <si>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</si>
  <si>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</si>
  <si>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</si>
  <si>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</si>
  <si>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</si>
  <si>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</si>
  <si>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</si>
  <si>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</si>
  <si>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</si>
  <si>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</si>
  <si>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</si>
  <si>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</si>
  <si>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</si>
  <si>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</si>
  <si>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</si>
  <si>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</si>
  <si>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</si>
  <si>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</si>
  <si>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</si>
  <si>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</si>
  <si>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</si>
  <si>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</si>
  <si>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</si>
  <si>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</si>
  <si>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</si>
  <si>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</si>
  <si>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</si>
  <si>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</si>
  <si>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</si>
  <si>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</si>
  <si>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</si>
  <si>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</si>
  <si>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</si>
  <si>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</si>
  <si>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</si>
  <si>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</si>
  <si>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</si>
  <si>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</si>
  <si>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</si>
  <si>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</si>
  <si>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</si>
  <si>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</si>
  <si>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</si>
  <si>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</si>
  <si>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</si>
  <si>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</si>
  <si>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</si>
  <si>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</si>
  <si>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</si>
  <si>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</si>
  <si>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</si>
  <si>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</si>
  <si>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</si>
  <si>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</si>
  <si>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</si>
  <si>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</si>
  <si>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</si>
  <si>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</si>
  <si>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</si>
  <si>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</si>
  <si>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</si>
  <si>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</si>
  <si>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</si>
  <si>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</si>
  <si>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</si>
  <si>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</si>
  <si>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</si>
  <si>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</si>
  <si>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</si>
  <si>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</si>
  <si>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</si>
  <si>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</si>
  <si>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</si>
  <si>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</si>
  <si>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</si>
  <si>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</si>
  <si>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</si>
  <si>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</si>
  <si>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</si>
  <si>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</si>
  <si>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</si>
  <si>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</si>
  <si>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</si>
  <si>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</si>
  <si>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</si>
  <si>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</si>
  <si>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</si>
  <si>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</si>
  <si>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</si>
  <si>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</si>
  <si>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</si>
  <si>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</si>
  <si>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</si>
  <si>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</si>
  <si>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</si>
  <si>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</si>
  <si>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</si>
  <si>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</si>
  <si>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</si>
  <si>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</si>
  <si>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</si>
  <si>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</si>
  <si>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</si>
  <si>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</si>
  <si>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</si>
  <si>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</si>
  <si>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</si>
  <si>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</si>
  <si>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</si>
  <si>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</si>
  <si>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</si>
  <si>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</si>
  <si>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</si>
  <si>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</si>
  <si>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</si>
  <si>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</si>
  <si>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</si>
  <si>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</si>
  <si>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</si>
  <si>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</si>
  <si>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</si>
  <si>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</si>
  <si>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</si>
  <si>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</si>
  <si>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</si>
  <si>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</si>
  <si>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</si>
  <si>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</si>
  <si>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</si>
  <si>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</si>
  <si>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</si>
  <si>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</si>
  <si>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</si>
  <si>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</si>
  <si>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</si>
  <si>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</si>
  <si>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</si>
  <si>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</si>
  <si>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</si>
  <si>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</si>
  <si>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</si>
  <si>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</si>
  <si>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</si>
  <si>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</si>
  <si>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</si>
  <si>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</si>
  <si>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</si>
  <si>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</si>
  <si>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</si>
  <si>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</si>
  <si>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</si>
  <si>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</si>
  <si>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</si>
  <si>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</si>
  <si>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</si>
  <si>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</si>
  <si>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</si>
  <si>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</si>
  <si>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</si>
  <si>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</si>
  <si>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</si>
  <si>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</si>
  <si>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</si>
  <si>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</si>
  <si>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</si>
  <si>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</si>
  <si>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</si>
  <si>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</si>
  <si>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</si>
  <si>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</si>
  <si>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</si>
  <si>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</si>
  <si>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</si>
  <si>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</si>
  <si>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</si>
  <si>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</si>
  <si>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</si>
  <si>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</si>
  <si>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</si>
  <si>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</si>
  <si>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</si>
  <si>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</si>
  <si>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</si>
  <si>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</si>
  <si>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</si>
  <si>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</si>
  <si>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</si>
  <si>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</si>
  <si>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</si>
  <si>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</si>
  <si>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</si>
  <si>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</si>
  <si>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</si>
  <si>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</si>
  <si>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</si>
  <si>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</si>
  <si>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</si>
  <si>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</si>
  <si>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</si>
  <si>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</si>
  <si>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</si>
  <si>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</si>
  <si>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</si>
  <si>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</si>
  <si>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</si>
  <si>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</si>
  <si>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</si>
  <si>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</si>
  <si>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</si>
  <si>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</si>
  <si>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</si>
  <si>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</si>
  <si>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</si>
  <si>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</si>
  <si>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</si>
  <si>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</si>
  <si>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</si>
  <si>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</si>
  <si>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</si>
  <si>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</si>
  <si>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</si>
  <si>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</si>
  <si>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</si>
  <si>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</si>
  <si>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</si>
  <si>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</si>
  <si>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</si>
  <si>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</si>
  <si>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</si>
  <si>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</si>
  <si>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</si>
  <si>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</si>
  <si>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</si>
  <si>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</si>
  <si>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</si>
  <si>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</si>
  <si>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</si>
  <si>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</si>
  <si>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</si>
  <si>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</si>
  <si>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</si>
  <si>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</si>
  <si>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</si>
  <si>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</si>
  <si>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</si>
  <si>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</si>
  <si>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</si>
  <si>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</si>
  <si>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</si>
  <si>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</si>
  <si>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</si>
  <si>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</si>
  <si>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</si>
  <si>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</si>
  <si>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</si>
  <si>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</si>
  <si>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</si>
  <si>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</si>
  <si>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</si>
  <si>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</si>
  <si>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</si>
  <si>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</si>
  <si>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</si>
  <si>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</si>
  <si>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</si>
  <si>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</si>
  <si>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</si>
  <si>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</si>
  <si>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</si>
  <si>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</si>
  <si>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</si>
  <si>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</si>
  <si>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</si>
  <si>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</si>
  <si>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</si>
  <si>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</si>
  <si>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</si>
  <si>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</si>
  <si>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</si>
  <si>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</si>
  <si>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</si>
  <si>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</si>
  <si>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</si>
  <si>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</si>
  <si>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</si>
  <si>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</si>
  <si>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</si>
  <si>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</si>
  <si>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</si>
  <si>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</si>
  <si>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</si>
  <si>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</si>
  <si>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</si>
  <si>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</si>
  <si>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</si>
  <si>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</si>
  <si>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</si>
  <si>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</si>
  <si>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</si>
  <si>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</si>
  <si>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</si>
  <si>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</si>
  <si>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</si>
  <si>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</si>
  <si>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</si>
  <si>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</si>
  <si>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</si>
  <si>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</si>
  <si>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</si>
  <si>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</si>
  <si>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</si>
  <si>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</si>
  <si>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</si>
  <si>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</si>
  <si>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</si>
  <si>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</si>
  <si>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</si>
  <si>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</si>
  <si>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</si>
  <si>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</si>
  <si>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</si>
  <si>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</si>
  <si>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</si>
  <si>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</si>
  <si>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</si>
  <si>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</si>
  <si>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</si>
  <si>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</si>
  <si>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</si>
  <si>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</si>
  <si>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</si>
  <si>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</si>
  <si>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</si>
  <si>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</si>
  <si>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</si>
  <si>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</si>
  <si>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</si>
  <si>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</si>
  <si>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</si>
  <si>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</si>
  <si>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</si>
  <si>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</si>
  <si>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</si>
  <si>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</si>
  <si>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</si>
  <si>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</si>
  <si>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</si>
  <si>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</si>
  <si>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</si>
  <si>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</si>
  <si>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</si>
  <si>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</si>
  <si>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</si>
  <si>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</si>
  <si>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</si>
  <si>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</si>
  <si>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</si>
  <si>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</si>
  <si>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</si>
  <si>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</si>
  <si>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</si>
  <si>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</si>
  <si>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</si>
  <si>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</si>
  <si>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</si>
  <si>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</si>
  <si>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</si>
  <si>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</si>
  <si>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</si>
  <si>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</si>
  <si>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</si>
  <si>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</si>
  <si>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</si>
  <si>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</si>
  <si>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</si>
  <si>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</si>
  <si>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</si>
  <si>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</si>
  <si>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</si>
  <si>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</si>
  <si>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</si>
  <si>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</si>
  <si>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</si>
  <si>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</si>
  <si>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</si>
  <si>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</si>
  <si>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</si>
  <si>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</si>
  <si>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</si>
  <si>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</si>
  <si>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</si>
  <si>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</si>
  <si>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</si>
  <si>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</si>
  <si>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</si>
  <si>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</si>
  <si>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</si>
  <si>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</si>
  <si>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</si>
  <si>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</si>
  <si>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</si>
  <si>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</si>
  <si>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</si>
  <si>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</si>
  <si>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</si>
  <si>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</si>
  <si>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</si>
  <si>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</si>
  <si>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</si>
  <si>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</si>
  <si>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</si>
  <si>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</si>
  <si>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</si>
  <si>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</si>
  <si>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</si>
  <si>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</si>
  <si>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</si>
  <si>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</si>
  <si>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</si>
  <si>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</si>
  <si>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</si>
  <si>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</si>
  <si>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</si>
  <si>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</si>
  <si>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</si>
  <si>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</si>
  <si>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</si>
  <si>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</si>
  <si>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</si>
  <si>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</si>
  <si>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</si>
  <si>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</si>
  <si>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</si>
  <si>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</si>
  <si>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</si>
  <si>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</si>
  <si>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</si>
  <si>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</si>
  <si>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</si>
  <si>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</si>
  <si>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</si>
  <si>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</si>
  <si>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</si>
  <si>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</si>
  <si>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</si>
  <si>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</si>
  <si>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</si>
  <si>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</si>
  <si>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</si>
  <si>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</si>
  <si>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</si>
  <si>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</si>
  <si>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</si>
  <si>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</si>
  <si>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</si>
  <si>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</si>
  <si>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</si>
  <si>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</si>
  <si>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</si>
  <si>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</si>
  <si>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</si>
  <si>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</si>
  <si>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</si>
  <si>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</si>
  <si>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</si>
  <si>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</si>
  <si>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</si>
  <si>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</si>
  <si>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</si>
  <si>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</si>
  <si>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</si>
  <si>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</si>
  <si>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</si>
  <si>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</si>
  <si>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</si>
  <si>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</si>
  <si>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</si>
  <si>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</si>
  <si>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</si>
  <si>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</si>
  <si>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</si>
  <si>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</si>
  <si>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</si>
  <si>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</si>
  <si>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</si>
  <si>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</si>
  <si>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</si>
  <si>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</si>
  <si>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</si>
  <si>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</si>
  <si>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</si>
  <si>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</si>
  <si>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</si>
  <si>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</si>
  <si>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</si>
  <si>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</si>
  <si>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</si>
  <si>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</si>
  <si>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</si>
  <si>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</si>
  <si>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</si>
  <si>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</si>
  <si>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</si>
  <si>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</si>
  <si>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</si>
  <si>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</si>
  <si>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</si>
  <si>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</si>
  <si>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</si>
  <si>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</si>
  <si>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</si>
  <si>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</si>
  <si>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</si>
  <si>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</si>
  <si>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</si>
  <si>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</si>
  <si>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</si>
  <si>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</si>
  <si>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</si>
  <si>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</si>
  <si>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</si>
  <si>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</si>
  <si>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</si>
  <si>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</si>
  <si>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</si>
  <si>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</si>
  <si>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</si>
  <si>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</si>
  <si>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</si>
  <si>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</si>
  <si>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</si>
  <si>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</si>
  <si>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</si>
  <si>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</si>
  <si>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</si>
  <si>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</si>
  <si>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</si>
  <si>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</si>
  <si>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</si>
  <si>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</si>
  <si>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</si>
  <si>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</si>
  <si>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</si>
  <si>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</si>
  <si>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</si>
  <si>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</si>
  <si>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</si>
  <si>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</si>
  <si>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</si>
  <si>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</si>
  <si>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</si>
  <si>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</si>
  <si>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</si>
  <si>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</si>
  <si>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</si>
  <si>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</si>
  <si>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</si>
  <si>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</si>
  <si>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</si>
  <si>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</si>
  <si>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</si>
  <si>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</si>
  <si>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</si>
  <si>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</si>
  <si>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</si>
  <si>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</si>
  <si>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</si>
  <si>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</si>
  <si>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</si>
  <si>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</si>
  <si>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</si>
  <si>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</si>
  <si>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</si>
  <si>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</si>
  <si>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</si>
  <si>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</si>
  <si>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</si>
  <si>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</si>
  <si>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</si>
  <si>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</si>
  <si>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</si>
  <si>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</si>
  <si>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</si>
  <si>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</si>
  <si>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</si>
  <si>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</si>
  <si>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</si>
  <si>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</si>
  <si>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</si>
  <si>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</si>
  <si>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</si>
  <si>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</si>
  <si>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</si>
  <si>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</si>
  <si>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</si>
  <si>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</si>
  <si>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</si>
  <si>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</si>
  <si>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</si>
  <si>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</si>
  <si>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</si>
  <si>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</si>
  <si>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</si>
  <si>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</si>
  <si>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</si>
  <si>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</si>
  <si>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</si>
  <si>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</si>
  <si>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</si>
  <si>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</si>
  <si>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</si>
  <si>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</si>
  <si>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</si>
  <si>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</si>
  <si>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</si>
  <si>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</si>
  <si>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</si>
  <si>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</si>
  <si>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</si>
  <si>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</si>
  <si>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</si>
  <si>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</si>
  <si>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</si>
  <si>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</si>
  <si>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</si>
  <si>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</si>
  <si>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</si>
  <si>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</si>
  <si>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</si>
  <si>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</si>
  <si>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</si>
  <si>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</si>
  <si>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</si>
  <si>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</si>
  <si>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</si>
  <si>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</si>
  <si>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</si>
  <si>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</si>
  <si>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</si>
  <si>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</si>
  <si>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</si>
  <si>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</si>
  <si>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</si>
  <si>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</si>
  <si>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</si>
  <si>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</si>
  <si>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</si>
  <si>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</si>
  <si>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</si>
  <si>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</si>
  <si>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</si>
  <si>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</si>
  <si>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</si>
  <si>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</si>
  <si>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</si>
  <si>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</si>
  <si>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</si>
  <si>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</si>
  <si>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</si>
  <si>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</si>
  <si>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</si>
  <si>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</si>
  <si>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</si>
  <si>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</si>
  <si>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</si>
  <si>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</si>
  <si>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</si>
  <si>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</si>
  <si>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</si>
  <si>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</si>
  <si>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</si>
  <si>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</si>
  <si>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</si>
  <si>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</si>
  <si>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</si>
  <si>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</si>
  <si>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</si>
  <si>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</si>
  <si>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</si>
  <si>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</si>
  <si>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</si>
  <si>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</si>
  <si>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</si>
  <si>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</si>
  <si>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</si>
  <si>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</si>
  <si>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</si>
  <si>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</si>
  <si>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</si>
  <si>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</si>
  <si>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</si>
  <si>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</si>
  <si>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</si>
  <si>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</si>
  <si>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</si>
  <si>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</si>
  <si>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</si>
  <si>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</si>
  <si>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</si>
  <si>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</si>
  <si>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</si>
  <si>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</si>
  <si>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</si>
  <si>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</si>
  <si>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</si>
  <si>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</si>
  <si>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</si>
  <si>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</si>
  <si>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</si>
  <si>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</si>
  <si>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</si>
  <si>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</si>
  <si>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</si>
  <si>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</si>
  <si>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</si>
  <si>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</si>
  <si>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</si>
  <si>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</si>
  <si>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</si>
  <si>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</si>
  <si>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</si>
  <si>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</si>
  <si>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</si>
  <si>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</si>
  <si>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</si>
  <si>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</si>
  <si>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</si>
  <si>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</si>
  <si>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</si>
  <si>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</si>
  <si>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</si>
  <si>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</si>
  <si>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</si>
  <si>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</si>
  <si>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</si>
  <si>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</si>
  <si>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</si>
  <si>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</si>
  <si>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</si>
  <si>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</si>
  <si>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</si>
  <si>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</si>
  <si>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</si>
  <si>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</si>
  <si>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</si>
  <si>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</si>
  <si>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</si>
  <si>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</si>
  <si>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</si>
  <si>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</si>
  <si>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</si>
  <si>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</si>
  <si>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</si>
  <si>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</si>
  <si>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</si>
  <si>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</si>
  <si>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</si>
  <si>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</si>
  <si>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</si>
  <si>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</si>
  <si>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</si>
  <si>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</si>
  <si>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</si>
  <si>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</si>
  <si>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</si>
  <si>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</si>
  <si>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</si>
  <si>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</si>
  <si>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</si>
  <si>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</si>
  <si>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</si>
  <si>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</si>
  <si>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</si>
  <si>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</si>
  <si>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</si>
  <si>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</si>
  <si>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</si>
  <si>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</si>
  <si>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</si>
  <si>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</si>
  <si>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</si>
  <si>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</si>
  <si>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</si>
  <si>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</si>
  <si>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</si>
  <si>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</si>
  <si>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</si>
  <si>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</si>
  <si>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</si>
  <si>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</si>
  <si>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</si>
  <si>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</si>
  <si>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</si>
  <si>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</si>
  <si>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</si>
  <si>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</si>
  <si>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</si>
  <si>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</si>
  <si>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</si>
  <si>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</si>
  <si>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</si>
  <si>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</si>
  <si>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</si>
  <si>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</si>
  <si>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</si>
  <si>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</si>
  <si>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</si>
  <si>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</si>
  <si>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</si>
  <si>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</si>
  <si>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</si>
  <si>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</si>
  <si>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</si>
  <si>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</si>
  <si>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</si>
  <si>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</si>
  <si>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</si>
  <si>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</si>
  <si>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</si>
  <si>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</si>
  <si>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</si>
  <si>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</si>
  <si>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</si>
  <si>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</si>
  <si>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</si>
  <si>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</si>
  <si>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</si>
  <si>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</si>
  <si>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</si>
  <si>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</si>
  <si>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</si>
  <si>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</si>
  <si>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</si>
  <si>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</si>
  <si>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</si>
  <si>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</si>
  <si>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</si>
  <si>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</si>
  <si>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</si>
  <si>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</si>
  <si>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</si>
  <si>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</si>
  <si>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</si>
  <si>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</si>
  <si>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</si>
  <si>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</si>
  <si>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</si>
  <si>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</si>
  <si>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</si>
  <si>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</si>
  <si>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</si>
  <si>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</si>
  <si>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</si>
  <si>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</si>
  <si>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</si>
  <si>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</si>
  <si>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</si>
  <si>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</si>
  <si>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</si>
  <si>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</si>
  <si>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</si>
  <si>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</si>
  <si>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</si>
  <si>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</si>
  <si>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</si>
  <si>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</si>
  <si>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</si>
  <si>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</si>
  <si>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</si>
  <si>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</si>
  <si>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</si>
  <si>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</si>
  <si>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</si>
  <si>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</si>
  <si>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</si>
  <si>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</si>
  <si>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</si>
  <si>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</si>
  <si>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</si>
  <si>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</si>
  <si>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</si>
  <si>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</si>
  <si>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</si>
  <si>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</si>
  <si>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</si>
  <si>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</si>
  <si>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</si>
  <si>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</si>
  <si>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</si>
  <si>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</si>
  <si>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</si>
  <si>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</si>
  <si>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</si>
  <si>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</si>
  <si>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</si>
  <si>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</si>
  <si>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</si>
  <si>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</si>
  <si>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</si>
  <si>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</si>
  <si>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</si>
  <si>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</si>
  <si>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</si>
  <si>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</si>
  <si>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</si>
  <si>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</si>
  <si>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</si>
  <si>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</si>
  <si>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</si>
  <si>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</si>
  <si>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</si>
  <si>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</si>
  <si>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</si>
  <si>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</si>
  <si>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</si>
  <si>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</si>
  <si>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</si>
  <si>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</si>
  <si>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</si>
  <si>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</si>
  <si>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</si>
  <si>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</si>
  <si>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</si>
  <si>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</si>
  <si>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</si>
  <si>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</si>
  <si>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</si>
  <si>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</si>
  <si>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</si>
  <si>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</si>
  <si>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</si>
  <si>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</si>
  <si>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</si>
  <si>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</si>
  <si>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</si>
  <si>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</si>
  <si>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</si>
  <si>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</si>
  <si>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</si>
  <si>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</si>
  <si>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</si>
  <si>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</si>
  <si>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</si>
  <si>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</si>
  <si>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</si>
  <si>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</si>
  <si>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</si>
  <si>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</si>
  <si>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</si>
  <si>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</si>
  <si>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</si>
  <si>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</si>
  <si>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</si>
  <si>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</si>
  <si>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</si>
  <si>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</si>
  <si>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</si>
  <si>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</si>
  <si>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</si>
  <si>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</si>
  <si>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</si>
  <si>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</si>
  <si>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</si>
  <si>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</si>
  <si>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</si>
  <si>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</si>
  <si>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</si>
  <si>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</si>
  <si>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</si>
  <si>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</si>
  <si>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</si>
  <si>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</si>
  <si>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</si>
  <si>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</si>
  <si>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</si>
  <si>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</si>
  <si>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</si>
  <si>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</si>
  <si>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</si>
  <si>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</si>
  <si>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</si>
  <si>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</si>
  <si>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</si>
  <si>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</si>
  <si>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</si>
  <si>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</si>
  <si>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</si>
  <si>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</si>
  <si>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</si>
  <si>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</si>
  <si>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</si>
  <si>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</si>
  <si>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</si>
  <si>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</si>
  <si>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</si>
  <si>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</si>
  <si>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</si>
  <si>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</si>
  <si>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</si>
  <si>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</si>
  <si>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</si>
  <si>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</si>
  <si>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</si>
  <si>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</si>
  <si>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</si>
  <si>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</si>
  <si>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</si>
  <si>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</si>
  <si>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</si>
  <si>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</si>
  <si>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</si>
  <si>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</si>
  <si>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</si>
  <si>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</si>
  <si>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</si>
  <si>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</si>
  <si>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</si>
  <si>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</si>
  <si>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</si>
  <si>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</si>
  <si>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</si>
  <si>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</si>
  <si>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</si>
  <si>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</si>
  <si>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</si>
  <si>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</si>
  <si>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</si>
  <si>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</si>
  <si>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</si>
  <si>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</si>
  <si>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</si>
  <si>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</si>
  <si>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</si>
  <si>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</si>
  <si>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</si>
  <si>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</si>
  <si>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</si>
  <si>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</si>
  <si>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</si>
  <si>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</si>
  <si>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</si>
  <si>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</si>
  <si>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</si>
  <si>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</si>
  <si>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</si>
  <si>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</si>
  <si>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</si>
  <si>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</si>
  <si>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</si>
  <si>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</si>
  <si>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</si>
  <si>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</si>
  <si>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</si>
  <si>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</si>
  <si>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</si>
  <si>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</si>
  <si>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</si>
  <si>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</si>
  <si>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</si>
  <si>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</si>
  <si>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</si>
  <si>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</si>
  <si>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</si>
  <si>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</si>
  <si>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</si>
  <si>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</si>
  <si>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</si>
  <si>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</si>
  <si>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</si>
  <si>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</si>
  <si>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</si>
  <si>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</si>
  <si>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</si>
  <si>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</si>
  <si>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</si>
  <si>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</si>
  <si>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</si>
  <si>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</si>
  <si>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</si>
  <si>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</si>
  <si>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</si>
  <si>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</si>
  <si>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</si>
  <si>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</si>
  <si>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</si>
  <si>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</si>
  <si>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</si>
  <si>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</si>
  <si>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</si>
  <si>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</si>
  <si>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</si>
  <si>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</si>
  <si>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</si>
  <si>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</si>
  <si>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</si>
  <si>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</si>
  <si>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</si>
  <si>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</si>
  <si>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</si>
  <si>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</si>
  <si>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</si>
  <si>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</si>
  <si>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</si>
  <si>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</si>
  <si>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</si>
  <si>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</si>
  <si>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</si>
  <si>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</si>
  <si>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</si>
  <si>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</si>
  <si>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</si>
  <si>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</si>
  <si>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</si>
  <si>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</si>
  <si>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</si>
  <si>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</si>
  <si>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</si>
  <si>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</si>
  <si>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</si>
  <si>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</si>
  <si>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</si>
  <si>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</si>
  <si>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</si>
  <si>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</si>
  <si>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</si>
  <si>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</si>
  <si>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</si>
  <si>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</si>
  <si>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</si>
  <si>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</si>
  <si>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</si>
  <si>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</si>
  <si>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</si>
  <si>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</si>
  <si>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</si>
  <si>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</si>
  <si>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</si>
  <si>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</si>
  <si>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</si>
  <si>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</si>
  <si>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</si>
  <si>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</si>
  <si>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</si>
  <si>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</si>
  <si>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</si>
  <si>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</si>
  <si>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</si>
  <si>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</si>
  <si>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</si>
  <si>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</si>
  <si>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</si>
  <si>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</si>
  <si>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</si>
  <si>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</si>
  <si>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</si>
  <si>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</si>
  <si>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</si>
  <si>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</si>
  <si>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</si>
  <si>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</si>
  <si>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</si>
  <si>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</si>
  <si>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</si>
  <si>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</si>
  <si>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</si>
  <si>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</si>
  <si>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</si>
  <si>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</si>
  <si>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</si>
  <si>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</si>
  <si>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</si>
  <si>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</si>
  <si>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</si>
  <si>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</si>
  <si>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</si>
  <si>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</si>
  <si>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</si>
  <si>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</si>
  <si>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</si>
  <si>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</si>
  <si>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</si>
  <si>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</si>
  <si>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</si>
  <si>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</si>
  <si>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</si>
  <si>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</si>
  <si>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</si>
  <si>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</si>
  <si>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</si>
  <si>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</si>
  <si>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</si>
  <si>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</si>
  <si>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</si>
  <si>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</si>
  <si>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</si>
  <si>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</si>
  <si>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</si>
  <si>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</si>
  <si>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</si>
  <si>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</si>
  <si>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</si>
  <si>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</si>
  <si>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</si>
  <si>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</si>
  <si>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</si>
  <si>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</si>
  <si>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</si>
  <si>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</si>
  <si>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</si>
  <si>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</si>
  <si>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</si>
  <si>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</si>
  <si>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</si>
  <si>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</si>
  <si>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</si>
  <si>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</si>
  <si>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</si>
  <si>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</si>
  <si>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</si>
  <si>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</si>
  <si>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</si>
  <si>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</si>
  <si>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</si>
  <si>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</si>
  <si>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</si>
  <si>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</si>
  <si>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</si>
  <si>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</si>
  <si>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</si>
  <si>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</si>
  <si>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</si>
  <si>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</si>
  <si>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</si>
  <si>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</si>
  <si>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</si>
  <si>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</si>
  <si>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</si>
  <si>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</si>
  <si>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</si>
  <si>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</si>
  <si>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</si>
  <si>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</si>
  <si>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</si>
  <si>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</si>
  <si>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</si>
  <si>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</si>
  <si>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</si>
  <si>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</si>
  <si>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</si>
  <si>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</si>
  <si>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</si>
  <si>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</si>
  <si>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</si>
  <si>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</si>
  <si>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</si>
  <si>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</si>
  <si>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</si>
  <si>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</si>
  <si>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</si>
  <si>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</si>
  <si>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</si>
  <si>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</si>
  <si>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</si>
  <si>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</si>
  <si>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</si>
  <si>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</si>
  <si>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</si>
  <si>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</si>
  <si>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</si>
  <si>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</si>
  <si>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</si>
  <si>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</si>
  <si>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</si>
  <si>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</si>
  <si>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</si>
  <si>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</si>
  <si>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</si>
  <si>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</si>
  <si>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</si>
  <si>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</si>
  <si>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</si>
  <si>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</si>
  <si>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</si>
  <si>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</si>
  <si>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</si>
  <si>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</si>
  <si>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</si>
  <si>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</si>
  <si>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</si>
  <si>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</si>
  <si>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</si>
  <si>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</si>
  <si>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</si>
  <si>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</si>
  <si>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</si>
  <si>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</si>
  <si>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</si>
  <si>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</si>
  <si>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</si>
  <si>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</si>
  <si>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</si>
  <si>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</si>
  <si>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</si>
  <si>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</si>
  <si>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</si>
  <si>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</si>
  <si>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</si>
  <si>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</si>
  <si>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</si>
  <si>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</si>
  <si>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</si>
  <si>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</si>
  <si>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</si>
  <si>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</si>
  <si>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</si>
  <si>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</si>
  <si>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</si>
  <si>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</si>
  <si>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</si>
  <si>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</si>
  <si>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</si>
  <si>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</si>
  <si>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</si>
  <si>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</si>
  <si>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</si>
  <si>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</si>
  <si>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</si>
  <si>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</si>
  <si>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</si>
  <si>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</si>
  <si>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</si>
  <si>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</si>
  <si>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</si>
  <si>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</si>
  <si>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</si>
  <si>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</si>
  <si>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</si>
  <si>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</si>
  <si>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</si>
  <si>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</si>
  <si>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</si>
  <si>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</si>
  <si>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</si>
  <si>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</si>
  <si>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</si>
  <si>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</si>
  <si>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</si>
  <si>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</si>
  <si>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</si>
  <si>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</si>
  <si>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</si>
  <si>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</si>
  <si>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</si>
  <si>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</si>
  <si>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</si>
  <si>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</si>
  <si>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</si>
  <si>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</si>
  <si>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</si>
  <si>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</si>
  <si>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</si>
  <si>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</si>
  <si>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</si>
  <si>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</si>
  <si>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</si>
  <si>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</si>
  <si>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</si>
  <si>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</si>
  <si>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</si>
  <si>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</si>
  <si>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</si>
  <si>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</si>
  <si>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</si>
  <si>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</si>
  <si>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</si>
  <si>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</si>
  <si>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</si>
  <si>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</si>
  <si>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</si>
  <si>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</si>
  <si>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</si>
  <si>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</si>
  <si>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</si>
  <si>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</si>
  <si>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</si>
  <si>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</si>
  <si>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</si>
  <si>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</si>
  <si>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</si>
  <si>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</si>
  <si>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</si>
  <si>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</si>
  <si>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</si>
  <si>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</si>
  <si>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</si>
  <si>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</si>
  <si>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</si>
  <si>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</si>
  <si>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</si>
  <si>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</si>
  <si>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</si>
  <si>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</si>
  <si>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</si>
  <si>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</si>
  <si>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</si>
  <si>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</si>
  <si>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</si>
  <si>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</si>
  <si>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</si>
  <si>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</si>
  <si>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</si>
  <si>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</si>
  <si>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</si>
  <si>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</si>
  <si>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</si>
  <si>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</si>
  <si>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</si>
  <si>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</si>
  <si>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</si>
  <si>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</si>
  <si>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</si>
  <si>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</si>
  <si>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</si>
  <si>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</si>
  <si>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</si>
  <si>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</si>
  <si>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</si>
  <si>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</si>
  <si>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</si>
  <si>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</si>
  <si>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</si>
  <si>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</si>
  <si>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</si>
  <si>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</si>
  <si>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</si>
  <si>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</si>
  <si>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</si>
  <si>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</si>
  <si>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</si>
  <si>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</si>
  <si>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</si>
  <si>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</si>
  <si>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</si>
  <si>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</si>
  <si>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</si>
  <si>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</si>
  <si>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</si>
  <si>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</si>
  <si>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</si>
  <si>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</si>
  <si>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</si>
  <si>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</si>
  <si>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</si>
  <si>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</si>
  <si>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</si>
  <si>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</si>
  <si>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</si>
  <si>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</si>
  <si>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</si>
  <si>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</si>
  <si>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</si>
  <si>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</si>
  <si>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</si>
  <si>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</si>
  <si>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</si>
  <si>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</si>
  <si>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</si>
  <si>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</si>
  <si>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</si>
  <si>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</si>
  <si>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</si>
  <si>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</si>
  <si>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</si>
  <si>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</si>
  <si>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</si>
  <si>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</si>
  <si>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</si>
  <si>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</si>
  <si>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</si>
  <si>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</si>
  <si>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</si>
  <si>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</si>
  <si>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</si>
  <si>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</si>
  <si>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</si>
  <si>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</si>
  <si>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</si>
  <si>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</si>
  <si>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</si>
  <si>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</si>
  <si>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</si>
  <si>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</si>
  <si>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</si>
  <si>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</si>
  <si>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</si>
  <si>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</si>
  <si>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</si>
  <si>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</si>
  <si>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</si>
  <si>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</si>
  <si>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</si>
  <si>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</si>
  <si>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</si>
  <si>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</si>
  <si>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</si>
  <si>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</si>
  <si>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</si>
  <si>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</si>
  <si>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</si>
  <si>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</si>
  <si>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</si>
  <si>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</si>
  <si>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</si>
  <si>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</si>
  <si>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</si>
  <si>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</si>
  <si>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</si>
  <si>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</si>
  <si>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</si>
  <si>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</si>
  <si>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</si>
  <si>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</si>
  <si>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</si>
  <si>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</si>
  <si>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</si>
  <si>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</si>
  <si>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</si>
  <si>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</si>
  <si>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</si>
  <si>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</si>
  <si>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</si>
  <si>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</si>
  <si>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</si>
  <si>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</si>
  <si>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</si>
  <si>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</si>
  <si>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</si>
  <si>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</si>
  <si>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</si>
  <si>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</si>
  <si>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</si>
  <si>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</si>
  <si>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</si>
  <si>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</si>
  <si>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</si>
  <si>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</si>
  <si>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</si>
  <si>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</si>
  <si>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</si>
  <si>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</si>
  <si>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</si>
  <si>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</si>
  <si>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</si>
  <si>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</si>
  <si>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</si>
  <si>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</si>
  <si>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</si>
  <si>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</si>
  <si>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</si>
  <si>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</si>
  <si>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</si>
  <si>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</si>
  <si>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</si>
  <si>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</si>
  <si>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</si>
  <si>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</si>
  <si>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</si>
  <si>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</si>
  <si>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</si>
  <si>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</si>
  <si>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</si>
  <si>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</si>
  <si>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</si>
  <si>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</si>
  <si>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</si>
  <si>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</si>
  <si>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</si>
  <si>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</si>
  <si>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</si>
  <si>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</si>
  <si>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</si>
  <si>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</si>
  <si>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</si>
  <si>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</si>
  <si>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</si>
  <si>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</si>
  <si>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</si>
  <si>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</si>
  <si>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</si>
  <si>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</si>
  <si>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</si>
  <si>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</si>
  <si>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</si>
  <si>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</si>
  <si>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</si>
  <si>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</si>
  <si>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</si>
  <si>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</si>
  <si>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</si>
  <si>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</si>
  <si>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</si>
  <si>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</si>
  <si>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</si>
  <si>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</si>
  <si>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</si>
  <si>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</si>
  <si>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</si>
  <si>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</si>
  <si>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</si>
  <si>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</si>
  <si>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</si>
  <si>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</si>
  <si>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</si>
  <si>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</si>
  <si>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</si>
  <si>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</si>
  <si>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</si>
  <si>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</si>
  <si>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</si>
  <si>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</si>
  <si>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</si>
  <si>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</si>
  <si>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</si>
  <si>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</si>
  <si>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</si>
  <si>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</si>
  <si>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</si>
  <si>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</si>
  <si>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</si>
  <si>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</si>
  <si>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</si>
  <si>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</si>
  <si>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</si>
  <si>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</si>
  <si>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</si>
  <si>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</si>
  <si>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</si>
  <si>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</si>
  <si>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</si>
  <si>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</si>
  <si>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</si>
  <si>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</si>
  <si>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</si>
  <si>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</si>
  <si>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</si>
  <si>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</si>
  <si>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</si>
  <si>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</si>
  <si>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</si>
  <si>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</si>
  <si>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</si>
  <si>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</si>
  <si>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</si>
  <si>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</si>
  <si>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</si>
  <si>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</si>
  <si>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</si>
  <si>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</si>
  <si>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</si>
  <si>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</si>
  <si>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</si>
  <si>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</si>
  <si>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</si>
  <si>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</si>
  <si>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</si>
  <si>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</si>
  <si>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</si>
  <si>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</si>
  <si>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</si>
  <si>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</si>
  <si>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</si>
  <si>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</si>
  <si>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</si>
  <si>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</si>
  <si>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</si>
  <si>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</si>
  <si>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</si>
  <si>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</si>
  <si>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</si>
  <si>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</si>
  <si>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</si>
  <si>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</si>
  <si>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</si>
  <si>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</si>
  <si>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</si>
  <si>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</si>
  <si>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</si>
  <si>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</si>
  <si>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</si>
  <si>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</si>
  <si>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</si>
  <si>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</si>
  <si>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</si>
  <si>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</si>
  <si>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</si>
  <si>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</si>
  <si>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</si>
  <si>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</si>
  <si>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</si>
  <si>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</si>
  <si>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</si>
  <si>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</si>
  <si>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</si>
  <si>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</si>
  <si>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</si>
  <si>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</si>
  <si>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</si>
  <si>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</si>
  <si>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</si>
  <si>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</si>
  <si>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</si>
  <si>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</si>
  <si>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</si>
  <si>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</si>
  <si>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</si>
  <si>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</si>
  <si>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</si>
  <si>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</si>
  <si>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</si>
  <si>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</si>
  <si>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</si>
  <si>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</si>
  <si>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</si>
  <si>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</si>
  <si>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</si>
  <si>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</si>
  <si>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</si>
  <si>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</si>
  <si>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</si>
  <si>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</si>
  <si>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</si>
  <si>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</si>
  <si>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</si>
  <si>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</si>
  <si>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</si>
  <si>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</si>
  <si>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</si>
  <si>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</si>
  <si>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</si>
  <si>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</si>
  <si>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</si>
  <si>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</si>
  <si>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</si>
  <si>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</si>
  <si>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</si>
  <si>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</si>
  <si>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</si>
  <si>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</si>
  <si>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</si>
  <si>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</si>
  <si>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</si>
  <si>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</si>
  <si>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</si>
  <si>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</si>
  <si>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</si>
  <si>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</si>
  <si>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</si>
  <si>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</si>
  <si>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</si>
  <si>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</si>
  <si>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</si>
  <si>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</si>
  <si>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</si>
  <si>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</si>
  <si>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</si>
  <si>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</si>
  <si>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</si>
  <si>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</si>
  <si>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</si>
  <si>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</si>
  <si>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</si>
  <si>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</si>
  <si>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</si>
  <si>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</si>
  <si>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</si>
  <si>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</si>
  <si>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</si>
  <si>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</si>
  <si>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</si>
  <si>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</si>
  <si>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</si>
  <si>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</si>
  <si>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</si>
  <si>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</si>
  <si>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</si>
  <si>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</si>
  <si>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</si>
  <si>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</si>
  <si>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</si>
  <si>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</si>
  <si>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</si>
  <si>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</si>
  <si>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</si>
  <si>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</si>
  <si>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</si>
  <si>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</si>
  <si>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</si>
  <si>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</si>
  <si>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</si>
  <si>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</si>
  <si>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</si>
  <si>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</si>
  <si>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</si>
  <si>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</si>
  <si>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</si>
  <si>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</si>
  <si>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</si>
  <si>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</si>
  <si>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</si>
  <si>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</si>
  <si>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</si>
  <si>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</si>
  <si>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</si>
  <si>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</si>
  <si>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</si>
  <si>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</si>
  <si>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</si>
  <si>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</si>
  <si>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</si>
  <si>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</si>
  <si>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</si>
  <si>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</si>
  <si>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</si>
  <si>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</si>
  <si>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</si>
  <si>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</si>
  <si>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</si>
  <si>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</si>
  <si>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</si>
  <si>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</si>
  <si>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</si>
  <si>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</si>
  <si>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</si>
  <si>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</si>
  <si>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</si>
  <si>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</si>
  <si>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</si>
  <si>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</si>
  <si>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</si>
  <si>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</si>
  <si>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</si>
  <si>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</si>
  <si>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</si>
  <si>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</si>
  <si>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</si>
  <si>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</si>
  <si>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</si>
  <si>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</si>
  <si>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</si>
  <si>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</si>
  <si>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</si>
  <si>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</si>
  <si>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</si>
  <si>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</si>
  <si>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</si>
  <si>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</si>
  <si>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</si>
  <si>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</si>
  <si>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</si>
  <si>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</si>
  <si>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</si>
  <si>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</si>
  <si>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</si>
  <si>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</si>
  <si>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</si>
  <si>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</si>
  <si>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</si>
  <si>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</si>
  <si>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</si>
  <si>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</si>
  <si>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</si>
  <si>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</si>
  <si>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后手柄压痕</t>
  </si>
  <si>
    <t>DD252231</t>
  </si>
  <si>
    <t>DD251698</t>
  </si>
  <si>
    <t>无防撬帽</t>
  </si>
  <si>
    <t>DD252763</t>
  </si>
  <si>
    <t>DD251306</t>
  </si>
  <si>
    <t>DD249924</t>
  </si>
  <si>
    <t>DD246898</t>
  </si>
  <si>
    <t>G111-W-ZC</t>
  </si>
  <si>
    <t>DD251855</t>
  </si>
  <si>
    <t>G5假锁</t>
  </si>
  <si>
    <t>手柄卡不住*8</t>
  </si>
  <si>
    <t>DD249713</t>
  </si>
  <si>
    <t>无法绑定APP</t>
  </si>
  <si>
    <t>DD253318</t>
  </si>
  <si>
    <t>DD251660</t>
  </si>
  <si>
    <t>DD249431</t>
  </si>
  <si>
    <t>DD252764</t>
  </si>
  <si>
    <t>前面板多处磕伤</t>
  </si>
  <si>
    <t>DD249693</t>
  </si>
  <si>
    <t>锁具功耗大</t>
  </si>
  <si>
    <t>DD251705</t>
  </si>
  <si>
    <t>DD252223</t>
  </si>
  <si>
    <t>卡其金</t>
  </si>
  <si>
    <t>DD252644</t>
  </si>
  <si>
    <t>12.20开始检验</t>
  </si>
  <si>
    <t>DD230807</t>
  </si>
  <si>
    <t>12月16日开始检验，没入库给单子</t>
  </si>
  <si>
    <t>上电分离屏不亮</t>
  </si>
  <si>
    <t>DD252643</t>
  </si>
  <si>
    <t>前面板异响（已修）</t>
  </si>
  <si>
    <t>DD251659</t>
  </si>
  <si>
    <t>新蓝牙钥匙不能开门，纯黑钥匙可开门</t>
  </si>
  <si>
    <t>后面板擦伤，漏放电池挡板</t>
  </si>
  <si>
    <t>DD253498</t>
  </si>
  <si>
    <t>漏放电池挡板</t>
  </si>
  <si>
    <t>加抽20无问题（供应商加抽）</t>
  </si>
  <si>
    <t>前手柄换向后虚位大，实测3.12mm</t>
  </si>
  <si>
    <t>DD252227</t>
  </si>
  <si>
    <t>防撞垫用错*2</t>
  </si>
  <si>
    <t>机械钥匙不能开门（三码不一致）*2</t>
  </si>
  <si>
    <t>DD252553</t>
  </si>
  <si>
    <t>返前面板划伤，后手柄掉漆</t>
  </si>
  <si>
    <t>返无防撬帽，后面板划伤</t>
  </si>
  <si>
    <t>IC卡颜色不一样</t>
  </si>
  <si>
    <t>IC卡不良</t>
  </si>
  <si>
    <t>DD252419</t>
  </si>
  <si>
    <t>DD252975</t>
  </si>
  <si>
    <t>DD252226</t>
  </si>
  <si>
    <t>DD253689</t>
  </si>
  <si>
    <t>V7 假锁</t>
  </si>
  <si>
    <t>假锁外箱贴69码*8（已撕）</t>
  </si>
  <si>
    <t>生技通知到介宏贴69码，非供应商问题</t>
  </si>
  <si>
    <t>DD252185</t>
  </si>
  <si>
    <t>DD252356</t>
  </si>
  <si>
    <t>DD252645</t>
  </si>
  <si>
    <t>DD252976</t>
  </si>
  <si>
    <t>DD250383</t>
  </si>
  <si>
    <t>DD253091</t>
  </si>
  <si>
    <t>DD252357</t>
  </si>
  <si>
    <t>DD250369</t>
  </si>
  <si>
    <t>DD250463</t>
  </si>
  <si>
    <t>电池二维码与外箱不一致</t>
  </si>
  <si>
    <t>DD253000</t>
  </si>
  <si>
    <t>DD252350</t>
  </si>
  <si>
    <t>DD249715</t>
  </si>
  <si>
    <t>DD252238</t>
  </si>
  <si>
    <t>DD251305</t>
  </si>
  <si>
    <t>漏放配件包防撞垫</t>
  </si>
  <si>
    <t>DD254289</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</si>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</sst>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8">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1" fillId="0" borderId="1" xfId="0" applyFont="1" applyFill="1" applyBorder="1" applyProtection="1">
      <alignment vertical="center"/>
      <protection locked="0"/>
    </xf>
    <xf numFmtId="0" fontId="1" fillId="0" borderId="2" xfId="0" applyFont="1" applyFill="1" applyBorder="1" applyProtection="1">
      <alignment vertical="center"/>
      <protection locked="0"/>
    </xf>
    <xf numFmtId="177" fontId="1" fillId="0" borderId="2"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317" totalsRowShown="0">
  <autoFilter ref="A2:AG3317"/>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317"/>
  <sheetViews>
    <sheetView tabSelected="1" zoomScale="78" zoomScaleNormal="78" workbookViewId="0">
      <pane ySplit="2" topLeftCell="A3294" activePane="bottomLeft" state="frozen"/>
      <selection/>
      <selection pane="bottomLeft" activeCell="V3312" sqref="V3312"/>
    </sheetView>
  </sheetViews>
  <sheetFormatPr defaultColWidth="9" defaultRowHeight="30" customHeight="1"/>
  <cols>
    <col min="1" max="1" width="7.07692307692308" style="1" customWidth="1"/>
    <col min="2" max="2" width="16.846153846153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42</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42</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42</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42</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42</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42</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42</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42</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42</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42</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42</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42</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42</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42</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42</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42</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42</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42</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42</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42</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42</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42</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42</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42</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42</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42</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42</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42</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42</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42</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42</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42</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42</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R3201" s="13">
        <v>1</v>
      </c>
      <c r="U3201" s="96">
        <f>SUM(O3201:S3201)</f>
        <v>1</v>
      </c>
      <c r="V3201" s="15" t="s">
        <v>1882</v>
      </c>
      <c r="W3201" s="172" t="s">
        <v>81</v>
      </c>
      <c r="X3201" s="13" t="s">
        <v>18</v>
      </c>
      <c r="Y3201" s="12" t="s">
        <v>661</v>
      </c>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U3202" s="96">
        <f>SUM(O3202:S3202)</f>
        <v>1</v>
      </c>
      <c r="V3202" s="15" t="s">
        <v>373</v>
      </c>
      <c r="W3202" s="172" t="s">
        <v>44</v>
      </c>
      <c r="X3202" s="13" t="s">
        <v>15</v>
      </c>
      <c r="Y3202" s="12" t="s">
        <v>300</v>
      </c>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U3203" s="96">
        <f>SUM(O3203:S3203)</f>
        <v>1</v>
      </c>
      <c r="V3203" s="15" t="s">
        <v>324</v>
      </c>
      <c r="W3203" s="172" t="s">
        <v>44</v>
      </c>
      <c r="X3203" s="13" t="s">
        <v>15</v>
      </c>
      <c r="Y3203" s="12" t="s">
        <v>300</v>
      </c>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N3204" s="171" t="s">
        <v>42</v>
      </c>
      <c r="U3204" s="96">
        <f>SUM(O3204:S3204)</f>
        <v>0</v>
      </c>
      <c r="W3204" s="172"/>
      <c r="Y3204" s="12"/>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P3205" s="13">
        <v>1</v>
      </c>
      <c r="U3205" s="96">
        <f>SUM(O3205:S3205)</f>
        <v>1</v>
      </c>
      <c r="V3205" s="15" t="s">
        <v>4324</v>
      </c>
      <c r="W3205" s="172" t="s">
        <v>44</v>
      </c>
      <c r="X3205" s="13" t="s">
        <v>16</v>
      </c>
      <c r="Y3205" s="12" t="s">
        <v>1703</v>
      </c>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N3206" s="171" t="s">
        <v>42</v>
      </c>
      <c r="U3206" s="96">
        <f>SUM(O3206:S3206)</f>
        <v>0</v>
      </c>
      <c r="W3206" s="172"/>
      <c r="Y3206" s="12"/>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P3207" s="13">
        <v>1</v>
      </c>
      <c r="U3207" s="96">
        <f>SUM(O3207:S3207)</f>
        <v>1</v>
      </c>
      <c r="V3207" s="15" t="s">
        <v>679</v>
      </c>
      <c r="W3207" s="172" t="s">
        <v>81</v>
      </c>
      <c r="X3207" s="13" t="s">
        <v>160</v>
      </c>
      <c r="Y3207" s="12" t="s">
        <v>680</v>
      </c>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O3208" s="13">
        <v>1</v>
      </c>
      <c r="U3208" s="96">
        <f>SUM(O3208:S3208)</f>
        <v>1</v>
      </c>
      <c r="V3208" s="15" t="s">
        <v>258</v>
      </c>
      <c r="W3208" s="172" t="s">
        <v>81</v>
      </c>
      <c r="X3208" s="13" t="s">
        <v>15</v>
      </c>
      <c r="Y3208" s="12" t="s">
        <v>53</v>
      </c>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R3209" s="13">
        <v>1</v>
      </c>
      <c r="U3209" s="96">
        <f>SUM(O3209:S3209)</f>
        <v>1</v>
      </c>
      <c r="V3209" s="15" t="s">
        <v>94</v>
      </c>
      <c r="W3209" s="172" t="s">
        <v>81</v>
      </c>
      <c r="X3209" s="13" t="s">
        <v>18</v>
      </c>
      <c r="Y3209" s="12" t="s">
        <v>95</v>
      </c>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U3210" s="96">
        <f>SUM(O3210:S3210)</f>
        <v>1</v>
      </c>
      <c r="V3210" s="15" t="s">
        <v>52</v>
      </c>
      <c r="W3210" s="172" t="s">
        <v>44</v>
      </c>
      <c r="X3210" s="13" t="s">
        <v>15</v>
      </c>
      <c r="Y3210" s="12" t="s">
        <v>53</v>
      </c>
      <c r="AD3210" s="13" t="s">
        <v>4320</v>
      </c>
    </row>
    <row r="3211" customHeight="1" spans="1:30">
      <c r="A3211" s="23">
        <v>3237</v>
      </c>
      <c r="B3211" s="52">
        <v>231215001</v>
      </c>
      <c r="C3211" s="4">
        <v>45275</v>
      </c>
      <c r="D3211" s="5" t="s">
        <v>4265</v>
      </c>
      <c r="E3211" s="156">
        <v>50</v>
      </c>
      <c r="F3211" s="7" t="s">
        <v>1546</v>
      </c>
      <c r="G3211" s="9" t="s">
        <v>4177</v>
      </c>
      <c r="H3211" s="29" t="s">
        <v>40</v>
      </c>
      <c r="I3211" s="9" t="s">
        <v>4178</v>
      </c>
      <c r="J3211" s="9" t="s">
        <v>41</v>
      </c>
      <c r="K3211" s="10">
        <v>16</v>
      </c>
      <c r="L3211" s="10">
        <v>8</v>
      </c>
      <c r="N3211" s="171" t="s">
        <v>42</v>
      </c>
      <c r="U3211" s="96">
        <f>SUM(O3211:S3211)</f>
        <v>0</v>
      </c>
      <c r="W3211" s="172"/>
      <c r="Y3211" s="12"/>
      <c r="AD3211" s="13" t="s">
        <v>4320</v>
      </c>
    </row>
    <row r="3212" customHeight="1" spans="1:30">
      <c r="A3212" s="23">
        <v>3238</v>
      </c>
      <c r="B3212" s="7">
        <v>231215002</v>
      </c>
      <c r="C3212" s="4">
        <v>45275</v>
      </c>
      <c r="D3212" s="5" t="s">
        <v>4265</v>
      </c>
      <c r="E3212" s="156">
        <v>50</v>
      </c>
      <c r="F3212" s="7" t="s">
        <v>1471</v>
      </c>
      <c r="G3212" s="9" t="s">
        <v>4314</v>
      </c>
      <c r="H3212" s="9" t="s">
        <v>3507</v>
      </c>
      <c r="I3212" s="9" t="s">
        <v>3507</v>
      </c>
      <c r="J3212" s="9" t="s">
        <v>41</v>
      </c>
      <c r="K3212" s="10">
        <v>607</v>
      </c>
      <c r="L3212" s="10">
        <v>32</v>
      </c>
      <c r="M3212" s="11">
        <v>1</v>
      </c>
      <c r="N3212" s="171" t="s">
        <v>42</v>
      </c>
      <c r="O3212" s="13">
        <v>1</v>
      </c>
      <c r="U3212" s="96">
        <f>SUM(O3212:S3212)</f>
        <v>1</v>
      </c>
      <c r="V3212" s="15" t="s">
        <v>4327</v>
      </c>
      <c r="W3212" s="172" t="s">
        <v>44</v>
      </c>
      <c r="X3212" s="13" t="s">
        <v>15</v>
      </c>
      <c r="Y3212" s="12" t="s">
        <v>224</v>
      </c>
      <c r="AD3212" s="13" t="s">
        <v>4320</v>
      </c>
    </row>
    <row r="3213" customHeight="1" spans="1:30">
      <c r="A3213" s="23">
        <v>3239</v>
      </c>
      <c r="B3213" s="7">
        <v>231215003</v>
      </c>
      <c r="C3213" s="4">
        <v>45275</v>
      </c>
      <c r="D3213" s="5" t="s">
        <v>4265</v>
      </c>
      <c r="E3213" s="156">
        <v>50</v>
      </c>
      <c r="F3213" s="7" t="s">
        <v>114</v>
      </c>
      <c r="G3213" s="9" t="s">
        <v>4328</v>
      </c>
      <c r="H3213" s="29" t="str">
        <f>VLOOKUP(I3213,[3]外O细分型号!A:B,2,FALSE)</f>
        <v>V1</v>
      </c>
      <c r="I3213" s="9" t="s">
        <v>115</v>
      </c>
      <c r="J3213" s="9" t="s">
        <v>41</v>
      </c>
      <c r="K3213" s="10">
        <v>58</v>
      </c>
      <c r="L3213" s="10">
        <v>8</v>
      </c>
      <c r="N3213" s="171" t="s">
        <v>42</v>
      </c>
      <c r="U3213" s="96">
        <f>SUM(O3213:S3213)</f>
        <v>0</v>
      </c>
      <c r="W3213" s="172"/>
      <c r="Y3213" s="12"/>
      <c r="AD3213" s="13" t="s">
        <v>4320</v>
      </c>
    </row>
    <row r="3214" customHeight="1" spans="1:30">
      <c r="A3214" s="23">
        <v>3240</v>
      </c>
      <c r="B3214" s="7">
        <v>231215004</v>
      </c>
      <c r="C3214" s="4">
        <v>45275</v>
      </c>
      <c r="D3214" s="5" t="s">
        <v>4265</v>
      </c>
      <c r="E3214" s="156">
        <v>50</v>
      </c>
      <c r="F3214" s="7" t="s">
        <v>1546</v>
      </c>
      <c r="G3214" s="9" t="s">
        <v>4329</v>
      </c>
      <c r="H3214" s="29" t="str">
        <f>VLOOKUP(I3214,[3]外O细分型号!A:B,2,FALSE)</f>
        <v>E16</v>
      </c>
      <c r="I3214" s="9" t="s">
        <v>3248</v>
      </c>
      <c r="J3214" s="9" t="s">
        <v>41</v>
      </c>
      <c r="K3214" s="10">
        <v>640</v>
      </c>
      <c r="L3214" s="10">
        <v>32</v>
      </c>
      <c r="M3214" s="11">
        <v>1</v>
      </c>
      <c r="N3214" s="171" t="s">
        <v>42</v>
      </c>
      <c r="O3214" s="13">
        <v>1</v>
      </c>
      <c r="U3214" s="96">
        <f>SUM(O3214:S3214)</f>
        <v>1</v>
      </c>
      <c r="V3214" s="15" t="s">
        <v>401</v>
      </c>
      <c r="W3214" s="172" t="s">
        <v>44</v>
      </c>
      <c r="X3214" s="13" t="s">
        <v>15</v>
      </c>
      <c r="Y3214" s="12" t="s">
        <v>53</v>
      </c>
      <c r="AD3214" s="13" t="s">
        <v>4320</v>
      </c>
    </row>
    <row r="3215" customHeight="1" spans="1:30">
      <c r="A3215" s="23">
        <v>3241</v>
      </c>
      <c r="B3215" s="7">
        <v>231215005</v>
      </c>
      <c r="C3215" s="4">
        <v>45275</v>
      </c>
      <c r="D3215" s="5" t="s">
        <v>4265</v>
      </c>
      <c r="E3215" s="156">
        <v>50</v>
      </c>
      <c r="F3215" s="7" t="s">
        <v>1471</v>
      </c>
      <c r="G3215" s="9" t="s">
        <v>3794</v>
      </c>
      <c r="H3215" s="29" t="str">
        <f>I3215</f>
        <v>Q3MVPRO</v>
      </c>
      <c r="I3215" s="9" t="s">
        <v>3507</v>
      </c>
      <c r="J3215" s="9" t="s">
        <v>41</v>
      </c>
      <c r="K3215" s="10">
        <v>576</v>
      </c>
      <c r="L3215" s="10">
        <v>32</v>
      </c>
      <c r="M3215" s="11">
        <v>1</v>
      </c>
      <c r="N3215" s="170" t="s">
        <v>79</v>
      </c>
      <c r="P3215" s="13">
        <v>1</v>
      </c>
      <c r="U3215" s="96">
        <f>SUM(O3215:S3215)</f>
        <v>1</v>
      </c>
      <c r="V3215" s="15" t="s">
        <v>4330</v>
      </c>
      <c r="W3215" s="172" t="s">
        <v>81</v>
      </c>
      <c r="X3215" s="13" t="s">
        <v>16</v>
      </c>
      <c r="Y3215" s="12" t="s">
        <v>457</v>
      </c>
      <c r="AD3215" s="13" t="s">
        <v>4320</v>
      </c>
    </row>
    <row r="3216" customHeight="1" spans="1:30">
      <c r="A3216" s="23">
        <v>3242</v>
      </c>
      <c r="B3216" s="52">
        <v>231216001</v>
      </c>
      <c r="C3216" s="4">
        <v>45276</v>
      </c>
      <c r="D3216" s="5" t="s">
        <v>4265</v>
      </c>
      <c r="E3216" s="156">
        <v>50</v>
      </c>
      <c r="F3216" s="7" t="s">
        <v>1546</v>
      </c>
      <c r="G3216" s="9" t="s">
        <v>4331</v>
      </c>
      <c r="H3216" s="29" t="str">
        <f>VLOOKUP(I3216,[3]外O细分型号!A:B,2,FALSE)</f>
        <v>P1-CT</v>
      </c>
      <c r="I3216" s="9" t="s">
        <v>3421</v>
      </c>
      <c r="J3216" s="9" t="s">
        <v>41</v>
      </c>
      <c r="K3216" s="10">
        <v>1008</v>
      </c>
      <c r="L3216" s="10">
        <v>32</v>
      </c>
      <c r="M3216" s="11">
        <v>1</v>
      </c>
      <c r="N3216" s="171" t="s">
        <v>42</v>
      </c>
      <c r="O3216" s="13">
        <v>1</v>
      </c>
      <c r="U3216" s="96">
        <f>SUM(O3216:S3216)</f>
        <v>1</v>
      </c>
      <c r="V3216" s="15" t="s">
        <v>290</v>
      </c>
      <c r="W3216" s="172" t="s">
        <v>44</v>
      </c>
      <c r="X3216" s="13" t="s">
        <v>15</v>
      </c>
      <c r="Y3216" s="12" t="s">
        <v>53</v>
      </c>
      <c r="AA3216" s="174"/>
      <c r="AB3216" s="12"/>
      <c r="AC3216" s="175"/>
      <c r="AD3216" s="13" t="s">
        <v>4320</v>
      </c>
    </row>
    <row r="3217" customHeight="1" spans="1:30">
      <c r="A3217" s="23">
        <v>3243</v>
      </c>
      <c r="B3217" s="7">
        <v>231216002</v>
      </c>
      <c r="C3217" s="4">
        <v>45276</v>
      </c>
      <c r="D3217" s="5" t="s">
        <v>4265</v>
      </c>
      <c r="E3217" s="156">
        <v>50</v>
      </c>
      <c r="F3217" s="7" t="s">
        <v>98</v>
      </c>
      <c r="G3217" s="9" t="s">
        <v>4332</v>
      </c>
      <c r="H3217" s="29" t="str">
        <f>VLOOKUP(I3217,[3]外O细分型号!A:B,2,FALSE)</f>
        <v>V5P</v>
      </c>
      <c r="I3217" s="9" t="s">
        <v>197</v>
      </c>
      <c r="J3217" s="9" t="s">
        <v>41</v>
      </c>
      <c r="K3217" s="10">
        <v>101</v>
      </c>
      <c r="L3217" s="10">
        <v>8</v>
      </c>
      <c r="N3217" s="171" t="s">
        <v>42</v>
      </c>
      <c r="U3217" s="96">
        <f>SUM(O3217:S3217)</f>
        <v>0</v>
      </c>
      <c r="W3217" s="172"/>
      <c r="Y3217" s="12"/>
      <c r="AA3217" s="174"/>
      <c r="AB3217" s="12"/>
      <c r="AC3217" s="175"/>
      <c r="AD3217" s="13" t="s">
        <v>4320</v>
      </c>
    </row>
    <row r="3218" customHeight="1" spans="1:30">
      <c r="A3218" s="23">
        <v>3244</v>
      </c>
      <c r="B3218" s="7">
        <v>231216003</v>
      </c>
      <c r="C3218" s="4">
        <v>45276</v>
      </c>
      <c r="D3218" s="5" t="s">
        <v>4265</v>
      </c>
      <c r="E3218" s="156">
        <v>50</v>
      </c>
      <c r="F3218" s="7" t="s">
        <v>98</v>
      </c>
      <c r="G3218" s="9" t="s">
        <v>4333</v>
      </c>
      <c r="H3218" s="29" t="str">
        <f>VLOOKUP(I3218,[3]外O细分型号!A:B,2,FALSE)</f>
        <v>G5</v>
      </c>
      <c r="I3218" s="9" t="s">
        <v>2626</v>
      </c>
      <c r="J3218" s="9" t="s">
        <v>41</v>
      </c>
      <c r="K3218" s="10">
        <v>423</v>
      </c>
      <c r="L3218" s="10">
        <v>32</v>
      </c>
      <c r="N3218" s="171" t="s">
        <v>42</v>
      </c>
      <c r="U3218" s="96">
        <f>SUM(O3218:S3218)</f>
        <v>0</v>
      </c>
      <c r="W3218" s="172"/>
      <c r="Y3218" s="12"/>
      <c r="AA3218" s="174"/>
      <c r="AB3218" s="12"/>
      <c r="AC3218" s="175"/>
      <c r="AD3218" s="13" t="s">
        <v>4320</v>
      </c>
    </row>
    <row r="3219" customHeight="1" spans="1:30">
      <c r="A3219" s="23">
        <v>3245</v>
      </c>
      <c r="B3219" s="7">
        <v>231216004</v>
      </c>
      <c r="C3219" s="4">
        <v>45276</v>
      </c>
      <c r="D3219" s="5" t="s">
        <v>4265</v>
      </c>
      <c r="E3219" s="156">
        <v>50</v>
      </c>
      <c r="F3219" s="7" t="s">
        <v>1546</v>
      </c>
      <c r="G3219" s="9" t="s">
        <v>4334</v>
      </c>
      <c r="H3219" s="29" t="s">
        <v>190</v>
      </c>
      <c r="I3219" s="9" t="s">
        <v>4335</v>
      </c>
      <c r="J3219" s="9" t="s">
        <v>78</v>
      </c>
      <c r="K3219" s="10">
        <v>30</v>
      </c>
      <c r="L3219" s="10">
        <v>8</v>
      </c>
      <c r="N3219" s="171" t="s">
        <v>42</v>
      </c>
      <c r="U3219" s="96">
        <f>SUM(O3219:S3219)</f>
        <v>0</v>
      </c>
      <c r="W3219" s="172"/>
      <c r="Y3219" s="12"/>
      <c r="AA3219" s="174"/>
      <c r="AB3219" s="12"/>
      <c r="AC3219" s="175"/>
      <c r="AD3219" s="13" t="s">
        <v>4320</v>
      </c>
    </row>
    <row r="3220" customHeight="1" spans="1:30">
      <c r="A3220" s="23">
        <v>3246</v>
      </c>
      <c r="B3220" s="7">
        <v>231216005</v>
      </c>
      <c r="C3220" s="4">
        <v>45276</v>
      </c>
      <c r="D3220" s="5" t="s">
        <v>4265</v>
      </c>
      <c r="E3220" s="156">
        <v>50</v>
      </c>
      <c r="F3220" s="7" t="s">
        <v>98</v>
      </c>
      <c r="G3220" s="9" t="s">
        <v>4336</v>
      </c>
      <c r="H3220" s="29" t="s">
        <v>100</v>
      </c>
      <c r="I3220" s="9" t="s">
        <v>4337</v>
      </c>
      <c r="J3220" s="9" t="s">
        <v>41</v>
      </c>
      <c r="K3220" s="10">
        <v>77</v>
      </c>
      <c r="L3220" s="10">
        <v>8</v>
      </c>
      <c r="M3220" s="11">
        <v>8</v>
      </c>
      <c r="N3220" s="170" t="s">
        <v>79</v>
      </c>
      <c r="P3220" s="13">
        <v>8</v>
      </c>
      <c r="U3220" s="96">
        <f>SUM(O3220:S3220)</f>
        <v>8</v>
      </c>
      <c r="V3220" s="15" t="s">
        <v>4338</v>
      </c>
      <c r="W3220" s="172" t="s">
        <v>81</v>
      </c>
      <c r="X3220" s="13" t="s">
        <v>16</v>
      </c>
      <c r="Y3220" s="12" t="s">
        <v>457</v>
      </c>
      <c r="AA3220" s="174"/>
      <c r="AB3220" s="12"/>
      <c r="AC3220" s="175"/>
      <c r="AD3220" s="13" t="s">
        <v>4320</v>
      </c>
    </row>
    <row r="3221" customHeight="1" spans="1:30">
      <c r="A3221" s="23">
        <v>3247</v>
      </c>
      <c r="B3221" s="7">
        <v>231216006</v>
      </c>
      <c r="C3221" s="4">
        <v>45276</v>
      </c>
      <c r="D3221" s="5" t="s">
        <v>4265</v>
      </c>
      <c r="E3221" s="156">
        <v>50</v>
      </c>
      <c r="F3221" s="7" t="s">
        <v>1471</v>
      </c>
      <c r="G3221" s="9" t="s">
        <v>4339</v>
      </c>
      <c r="H3221" s="29" t="str">
        <f>VLOOKUP(I3221,[3]外O细分型号!A:B,2,FALSE)</f>
        <v>Q3MPRO</v>
      </c>
      <c r="I3221" s="9" t="s">
        <v>1473</v>
      </c>
      <c r="J3221" s="9" t="s">
        <v>41</v>
      </c>
      <c r="K3221" s="10">
        <v>720</v>
      </c>
      <c r="L3221" s="10">
        <v>32</v>
      </c>
      <c r="M3221" s="11">
        <v>1</v>
      </c>
      <c r="N3221" s="171" t="s">
        <v>42</v>
      </c>
      <c r="Q3221" s="13">
        <v>1</v>
      </c>
      <c r="U3221" s="96">
        <f>SUM(O3221:S3221)</f>
        <v>1</v>
      </c>
      <c r="V3221" s="15" t="s">
        <v>4340</v>
      </c>
      <c r="W3221" s="172" t="s">
        <v>44</v>
      </c>
      <c r="X3221" s="13" t="s">
        <v>160</v>
      </c>
      <c r="Y3221" s="12" t="s">
        <v>489</v>
      </c>
      <c r="AA3221" s="174"/>
      <c r="AB3221" s="12"/>
      <c r="AC3221" s="175"/>
      <c r="AD3221" s="13" t="s">
        <v>4320</v>
      </c>
    </row>
    <row r="3222" customHeight="1" spans="1:30">
      <c r="A3222" s="23">
        <v>3248</v>
      </c>
      <c r="B3222" s="7">
        <v>231216007</v>
      </c>
      <c r="C3222" s="4">
        <v>45276</v>
      </c>
      <c r="D3222" s="5" t="s">
        <v>4265</v>
      </c>
      <c r="E3222" s="156">
        <v>50</v>
      </c>
      <c r="F3222" s="7" t="s">
        <v>37</v>
      </c>
      <c r="G3222" s="9" t="s">
        <v>4341</v>
      </c>
      <c r="H3222" s="29" t="str">
        <f>VLOOKUP(I3222,[3]外O细分型号!A:B,2,FALSE)</f>
        <v>G111</v>
      </c>
      <c r="I3222" s="9" t="s">
        <v>190</v>
      </c>
      <c r="J3222" s="9" t="s">
        <v>41</v>
      </c>
      <c r="K3222" s="10">
        <v>598</v>
      </c>
      <c r="L3222" s="10">
        <v>32</v>
      </c>
      <c r="N3222" s="171" t="s">
        <v>42</v>
      </c>
      <c r="U3222" s="96">
        <f>SUM(O3222:S3222)</f>
        <v>0</v>
      </c>
      <c r="W3222" s="172"/>
      <c r="Y3222" s="12"/>
      <c r="AA3222" s="174"/>
      <c r="AB3222" s="12"/>
      <c r="AC3222" s="175"/>
      <c r="AD3222" s="13" t="s">
        <v>4320</v>
      </c>
    </row>
    <row r="3223" customHeight="1" spans="1:30">
      <c r="A3223" s="23">
        <v>3249</v>
      </c>
      <c r="B3223" s="7">
        <v>231216008</v>
      </c>
      <c r="C3223" s="4">
        <v>45276</v>
      </c>
      <c r="D3223" s="5" t="s">
        <v>4265</v>
      </c>
      <c r="E3223" s="156">
        <v>50</v>
      </c>
      <c r="F3223" s="7" t="s">
        <v>1471</v>
      </c>
      <c r="G3223" s="9" t="s">
        <v>4288</v>
      </c>
      <c r="H3223" s="29" t="str">
        <f>VLOOKUP(I3223,[3]外O细分型号!A:B,2,FALSE)</f>
        <v>Q3MPRO</v>
      </c>
      <c r="I3223" s="9" t="s">
        <v>1473</v>
      </c>
      <c r="J3223" s="9" t="s">
        <v>41</v>
      </c>
      <c r="K3223" s="10">
        <v>432</v>
      </c>
      <c r="L3223" s="10">
        <v>32</v>
      </c>
      <c r="N3223" s="171" t="s">
        <v>42</v>
      </c>
      <c r="U3223" s="96">
        <f>SUM(O3223:S3223)</f>
        <v>0</v>
      </c>
      <c r="W3223" s="172"/>
      <c r="Y3223" s="12"/>
      <c r="AA3223" s="174"/>
      <c r="AB3223" s="12"/>
      <c r="AC3223" s="175"/>
      <c r="AD3223" s="13" t="s">
        <v>4320</v>
      </c>
    </row>
    <row r="3224" customHeight="1" spans="1:30">
      <c r="A3224" s="23">
        <v>3250</v>
      </c>
      <c r="B3224" s="7">
        <v>231216009</v>
      </c>
      <c r="C3224" s="4">
        <v>45276</v>
      </c>
      <c r="D3224" s="5" t="s">
        <v>4265</v>
      </c>
      <c r="E3224" s="156">
        <v>50</v>
      </c>
      <c r="F3224" s="7" t="s">
        <v>37</v>
      </c>
      <c r="G3224" s="9" t="s">
        <v>4342</v>
      </c>
      <c r="H3224" s="29" t="str">
        <f>VLOOKUP(I3224,[3]外O细分型号!A:B,2,FALSE)</f>
        <v>G111</v>
      </c>
      <c r="I3224" s="9" t="s">
        <v>190</v>
      </c>
      <c r="J3224" s="9" t="s">
        <v>78</v>
      </c>
      <c r="K3224" s="10">
        <v>350</v>
      </c>
      <c r="L3224" s="10">
        <v>32</v>
      </c>
      <c r="N3224" s="171" t="s">
        <v>42</v>
      </c>
      <c r="U3224" s="96">
        <f>SUM(O3224:S3224)</f>
        <v>0</v>
      </c>
      <c r="W3224" s="172"/>
      <c r="Y3224" s="12"/>
      <c r="AA3224" s="174"/>
      <c r="AB3224" s="12"/>
      <c r="AC3224" s="175"/>
      <c r="AD3224" s="13" t="s">
        <v>4320</v>
      </c>
    </row>
    <row r="3225" customHeight="1" spans="1:30">
      <c r="A3225" s="23">
        <v>3251</v>
      </c>
      <c r="B3225" s="7">
        <v>231216010</v>
      </c>
      <c r="C3225" s="4">
        <v>45276</v>
      </c>
      <c r="D3225" s="5" t="s">
        <v>4265</v>
      </c>
      <c r="E3225" s="156">
        <v>50</v>
      </c>
      <c r="F3225" s="7" t="s">
        <v>37</v>
      </c>
      <c r="G3225" s="9">
        <v>23113752</v>
      </c>
      <c r="H3225" s="29" t="str">
        <f>VLOOKUP(I3225,[3]外O细分型号!A:B,2,FALSE)</f>
        <v>P1-CM</v>
      </c>
      <c r="I3225" s="9" t="s">
        <v>40</v>
      </c>
      <c r="J3225" s="9" t="s">
        <v>41</v>
      </c>
      <c r="K3225" s="10">
        <v>2</v>
      </c>
      <c r="L3225" s="10">
        <v>2</v>
      </c>
      <c r="N3225" s="171" t="s">
        <v>42</v>
      </c>
      <c r="U3225" s="96">
        <f>SUM(O3225:S3225)</f>
        <v>0</v>
      </c>
      <c r="W3225" s="172"/>
      <c r="Y3225" s="12"/>
      <c r="AA3225" s="174"/>
      <c r="AB3225" s="12"/>
      <c r="AC3225" s="175"/>
      <c r="AD3225" s="13" t="s">
        <v>4320</v>
      </c>
    </row>
    <row r="3226" customHeight="1" spans="1:30">
      <c r="A3226" s="23">
        <v>3252</v>
      </c>
      <c r="B3226" s="7">
        <v>231216011</v>
      </c>
      <c r="C3226" s="4">
        <v>45276</v>
      </c>
      <c r="D3226" s="5" t="s">
        <v>4265</v>
      </c>
      <c r="E3226" s="156">
        <v>50</v>
      </c>
      <c r="F3226" s="7" t="s">
        <v>37</v>
      </c>
      <c r="G3226" s="9" t="s">
        <v>4285</v>
      </c>
      <c r="H3226" s="29" t="str">
        <f>VLOOKUP(I3226,[3]外O细分型号!A:B,2,FALSE)</f>
        <v>P1-CT</v>
      </c>
      <c r="I3226" s="9" t="s">
        <v>48</v>
      </c>
      <c r="J3226" s="9" t="s">
        <v>41</v>
      </c>
      <c r="K3226" s="10">
        <v>5</v>
      </c>
      <c r="L3226" s="10">
        <v>5</v>
      </c>
      <c r="N3226" s="171" t="s">
        <v>42</v>
      </c>
      <c r="U3226" s="96">
        <f>SUM(O3226:S3226)</f>
        <v>0</v>
      </c>
      <c r="W3226" s="172"/>
      <c r="Y3226" s="12"/>
      <c r="AA3226" s="174"/>
      <c r="AB3226" s="12"/>
      <c r="AC3226" s="175"/>
      <c r="AD3226" s="13" t="s">
        <v>4320</v>
      </c>
    </row>
    <row r="3227" customHeight="1" spans="1:30">
      <c r="A3227" s="23">
        <v>3253</v>
      </c>
      <c r="B3227" s="52">
        <v>231218001</v>
      </c>
      <c r="C3227" s="4">
        <v>45278</v>
      </c>
      <c r="D3227" s="5" t="s">
        <v>4265</v>
      </c>
      <c r="E3227" s="156">
        <v>50</v>
      </c>
      <c r="F3227" s="7" t="s">
        <v>1471</v>
      </c>
      <c r="G3227" s="9" t="s">
        <v>4343</v>
      </c>
      <c r="H3227" s="9" t="s">
        <v>3507</v>
      </c>
      <c r="I3227" s="9" t="s">
        <v>3507</v>
      </c>
      <c r="J3227" s="9" t="s">
        <v>41</v>
      </c>
      <c r="K3227" s="10">
        <v>432</v>
      </c>
      <c r="L3227" s="10">
        <v>32</v>
      </c>
      <c r="N3227" s="171" t="s">
        <v>42</v>
      </c>
      <c r="U3227" s="96">
        <f>SUM(O3227:S3227)</f>
        <v>0</v>
      </c>
      <c r="W3227" s="172"/>
      <c r="Y3227" s="12"/>
      <c r="AA3227" s="174"/>
      <c r="AB3227" s="12"/>
      <c r="AC3227" s="175"/>
      <c r="AD3227" s="13" t="s">
        <v>4320</v>
      </c>
    </row>
    <row r="3228" customHeight="1" spans="1:30">
      <c r="A3228" s="23">
        <v>3254</v>
      </c>
      <c r="B3228" s="142">
        <v>231218002</v>
      </c>
      <c r="C3228" s="4">
        <v>45278</v>
      </c>
      <c r="D3228" s="5" t="s">
        <v>4265</v>
      </c>
      <c r="E3228" s="156">
        <v>50</v>
      </c>
      <c r="F3228" s="7" t="s">
        <v>1471</v>
      </c>
      <c r="G3228" s="9" t="s">
        <v>4045</v>
      </c>
      <c r="H3228" s="29" t="str">
        <f>VLOOKUP(I3228,[3]外O细分型号!A:B,2,FALSE)</f>
        <v>Q3MPRO</v>
      </c>
      <c r="I3228" s="9" t="s">
        <v>1473</v>
      </c>
      <c r="J3228" s="9" t="s">
        <v>41</v>
      </c>
      <c r="K3228" s="10">
        <v>431</v>
      </c>
      <c r="L3228" s="10">
        <v>32</v>
      </c>
      <c r="N3228" s="171" t="s">
        <v>42</v>
      </c>
      <c r="U3228" s="96">
        <f>SUM(O3228:S3228)</f>
        <v>0</v>
      </c>
      <c r="W3228" s="172"/>
      <c r="Y3228" s="12"/>
      <c r="AA3228" s="174"/>
      <c r="AB3228" s="12"/>
      <c r="AC3228" s="175"/>
      <c r="AD3228" s="13" t="s">
        <v>4320</v>
      </c>
    </row>
    <row r="3229" customHeight="1" spans="1:30">
      <c r="A3229" s="23">
        <v>3255</v>
      </c>
      <c r="B3229" s="142">
        <v>231218003</v>
      </c>
      <c r="C3229" s="4">
        <v>45278</v>
      </c>
      <c r="D3229" s="5" t="s">
        <v>4265</v>
      </c>
      <c r="E3229" s="156">
        <v>50</v>
      </c>
      <c r="F3229" s="7" t="s">
        <v>1471</v>
      </c>
      <c r="G3229" s="9" t="s">
        <v>4343</v>
      </c>
      <c r="H3229" s="9" t="s">
        <v>3507</v>
      </c>
      <c r="I3229" s="9" t="s">
        <v>3507</v>
      </c>
      <c r="J3229" s="9" t="s">
        <v>41</v>
      </c>
      <c r="K3229" s="10">
        <v>720</v>
      </c>
      <c r="L3229" s="10">
        <v>32</v>
      </c>
      <c r="N3229" s="171" t="s">
        <v>42</v>
      </c>
      <c r="U3229" s="96">
        <f>SUM(O3229:S3229)</f>
        <v>0</v>
      </c>
      <c r="W3229" s="172"/>
      <c r="Y3229" s="12"/>
      <c r="AA3229" s="174"/>
      <c r="AB3229" s="12"/>
      <c r="AC3229" s="175"/>
      <c r="AD3229" s="13" t="s">
        <v>4320</v>
      </c>
    </row>
    <row r="3230" customHeight="1" spans="1:30">
      <c r="A3230" s="23">
        <v>3256</v>
      </c>
      <c r="B3230" s="142">
        <v>231218004</v>
      </c>
      <c r="C3230" s="4">
        <v>45278</v>
      </c>
      <c r="D3230" s="5" t="s">
        <v>4265</v>
      </c>
      <c r="E3230" s="156">
        <v>50</v>
      </c>
      <c r="F3230" s="7" t="s">
        <v>1471</v>
      </c>
      <c r="G3230" s="9" t="s">
        <v>3794</v>
      </c>
      <c r="H3230" s="9" t="s">
        <v>3507</v>
      </c>
      <c r="I3230" s="9" t="s">
        <v>3507</v>
      </c>
      <c r="J3230" s="9" t="s">
        <v>41</v>
      </c>
      <c r="K3230" s="10">
        <v>864</v>
      </c>
      <c r="L3230" s="10">
        <v>32</v>
      </c>
      <c r="N3230" s="171" t="s">
        <v>42</v>
      </c>
      <c r="U3230" s="96">
        <f>SUM(O3230:S3230)</f>
        <v>0</v>
      </c>
      <c r="W3230" s="172"/>
      <c r="Y3230" s="12"/>
      <c r="AA3230" s="174"/>
      <c r="AB3230" s="12"/>
      <c r="AC3230" s="175"/>
      <c r="AD3230" s="13" t="s">
        <v>4320</v>
      </c>
    </row>
    <row r="3231" customHeight="1" spans="1:30">
      <c r="A3231" s="23">
        <v>3257</v>
      </c>
      <c r="B3231" s="142">
        <v>231218005</v>
      </c>
      <c r="C3231" s="4">
        <v>45278</v>
      </c>
      <c r="D3231" s="5" t="s">
        <v>4265</v>
      </c>
      <c r="E3231" s="156">
        <v>50</v>
      </c>
      <c r="F3231" s="7" t="s">
        <v>114</v>
      </c>
      <c r="G3231" s="9" t="s">
        <v>4344</v>
      </c>
      <c r="H3231" s="29" t="str">
        <f>VLOOKUP(I3231,[3]外O细分型号!A:B,2,FALSE)</f>
        <v>V1</v>
      </c>
      <c r="I3231" s="9" t="s">
        <v>115</v>
      </c>
      <c r="J3231" s="9" t="s">
        <v>41</v>
      </c>
      <c r="K3231" s="10">
        <v>1</v>
      </c>
      <c r="L3231" s="10">
        <v>1</v>
      </c>
      <c r="N3231" s="171" t="s">
        <v>42</v>
      </c>
      <c r="U3231" s="96">
        <f>SUM(O3231:S3231)</f>
        <v>0</v>
      </c>
      <c r="W3231" s="172"/>
      <c r="Y3231" s="12"/>
      <c r="AA3231" s="174"/>
      <c r="AB3231" s="12"/>
      <c r="AC3231" s="175"/>
      <c r="AD3231" s="13" t="s">
        <v>4320</v>
      </c>
    </row>
    <row r="3232" customHeight="1" spans="1:30">
      <c r="A3232" s="23">
        <v>3258</v>
      </c>
      <c r="B3232" s="142">
        <v>231218006</v>
      </c>
      <c r="C3232" s="4">
        <v>45278</v>
      </c>
      <c r="D3232" s="5" t="s">
        <v>4265</v>
      </c>
      <c r="E3232" s="156">
        <v>50</v>
      </c>
      <c r="F3232" s="7" t="s">
        <v>1471</v>
      </c>
      <c r="G3232" s="9" t="s">
        <v>4204</v>
      </c>
      <c r="H3232" s="29" t="str">
        <f>VLOOKUP(I3232,[3]外O细分型号!A:B,2,FALSE)</f>
        <v>Q3MPRO</v>
      </c>
      <c r="I3232" s="9" t="s">
        <v>1473</v>
      </c>
      <c r="J3232" s="9" t="s">
        <v>41</v>
      </c>
      <c r="K3232" s="10">
        <v>432</v>
      </c>
      <c r="L3232" s="10">
        <v>32</v>
      </c>
      <c r="M3232" s="11">
        <v>1</v>
      </c>
      <c r="N3232" s="171" t="s">
        <v>42</v>
      </c>
      <c r="O3232" s="13">
        <v>1</v>
      </c>
      <c r="U3232" s="96">
        <f>SUM(O3232:S3232)</f>
        <v>1</v>
      </c>
      <c r="V3232" s="15" t="s">
        <v>4345</v>
      </c>
      <c r="W3232" s="172" t="s">
        <v>44</v>
      </c>
      <c r="X3232" s="13" t="s">
        <v>15</v>
      </c>
      <c r="Y3232" s="12" t="s">
        <v>53</v>
      </c>
      <c r="AA3232" s="174"/>
      <c r="AB3232" s="12"/>
      <c r="AC3232" s="175"/>
      <c r="AD3232" s="13" t="s">
        <v>4320</v>
      </c>
    </row>
    <row r="3233" customHeight="1" spans="1:30">
      <c r="A3233" s="23">
        <v>3259</v>
      </c>
      <c r="B3233" s="142">
        <v>231218007</v>
      </c>
      <c r="C3233" s="4">
        <v>45278</v>
      </c>
      <c r="D3233" s="5" t="s">
        <v>4265</v>
      </c>
      <c r="E3233" s="156">
        <v>50</v>
      </c>
      <c r="F3233" s="7" t="s">
        <v>1471</v>
      </c>
      <c r="G3233" s="9" t="s">
        <v>4339</v>
      </c>
      <c r="H3233" s="29" t="str">
        <f>VLOOKUP(I3233,[3]外O细分型号!A:B,2,FALSE)</f>
        <v>Q3MPRO</v>
      </c>
      <c r="I3233" s="9" t="s">
        <v>1473</v>
      </c>
      <c r="J3233" s="9" t="s">
        <v>41</v>
      </c>
      <c r="K3233" s="10">
        <v>720</v>
      </c>
      <c r="L3233" s="10">
        <v>32</v>
      </c>
      <c r="M3233" s="11">
        <v>2</v>
      </c>
      <c r="N3233" s="170" t="s">
        <v>79</v>
      </c>
      <c r="O3233" s="13">
        <v>1</v>
      </c>
      <c r="U3233" s="96">
        <f>SUM(O3233:S3233)</f>
        <v>1</v>
      </c>
      <c r="V3233" s="15" t="s">
        <v>258</v>
      </c>
      <c r="W3233" s="172" t="s">
        <v>81</v>
      </c>
      <c r="X3233" s="13" t="s">
        <v>15</v>
      </c>
      <c r="Y3233" s="12" t="s">
        <v>53</v>
      </c>
      <c r="AA3233" s="174"/>
      <c r="AB3233" s="12"/>
      <c r="AC3233" s="175"/>
      <c r="AD3233" s="13" t="s">
        <v>4320</v>
      </c>
    </row>
    <row r="3234" customHeight="1" spans="1:30">
      <c r="A3234" s="23">
        <v>3260</v>
      </c>
      <c r="B3234" s="142">
        <v>231218007</v>
      </c>
      <c r="C3234" s="4">
        <v>45278</v>
      </c>
      <c r="D3234" s="5" t="s">
        <v>4265</v>
      </c>
      <c r="E3234" s="156">
        <v>50</v>
      </c>
      <c r="F3234" s="7" t="s">
        <v>1471</v>
      </c>
      <c r="G3234" s="9" t="s">
        <v>4339</v>
      </c>
      <c r="H3234" s="29" t="str">
        <f>VLOOKUP(I3234,[3]外O细分型号!A:B,2,FALSE)</f>
        <v>Q3MPRO</v>
      </c>
      <c r="I3234" s="9" t="s">
        <v>1473</v>
      </c>
      <c r="J3234" s="9" t="s">
        <v>41</v>
      </c>
      <c r="O3234" s="13">
        <v>1</v>
      </c>
      <c r="U3234" s="96">
        <f>SUM(O3234:S3234)</f>
        <v>1</v>
      </c>
      <c r="V3234" s="15" t="s">
        <v>80</v>
      </c>
      <c r="W3234" s="172" t="s">
        <v>81</v>
      </c>
      <c r="X3234" s="13" t="s">
        <v>15</v>
      </c>
      <c r="Y3234" s="12" t="s">
        <v>53</v>
      </c>
      <c r="AA3234" s="174"/>
      <c r="AB3234" s="12"/>
      <c r="AC3234" s="175"/>
      <c r="AD3234" s="13" t="s">
        <v>4320</v>
      </c>
    </row>
    <row r="3235" customHeight="1" spans="1:30">
      <c r="A3235" s="23">
        <v>3261</v>
      </c>
      <c r="B3235" s="52">
        <v>231219001</v>
      </c>
      <c r="C3235" s="4">
        <v>45279</v>
      </c>
      <c r="D3235" s="5" t="s">
        <v>4265</v>
      </c>
      <c r="E3235" s="156">
        <v>50</v>
      </c>
      <c r="F3235" s="7" t="s">
        <v>37</v>
      </c>
      <c r="G3235" s="9" t="s">
        <v>4319</v>
      </c>
      <c r="H3235" s="29" t="str">
        <f>VLOOKUP(I3235,[3]外O细分型号!A:B,2,FALSE)</f>
        <v>E180</v>
      </c>
      <c r="I3235" s="9" t="s">
        <v>3111</v>
      </c>
      <c r="J3235" s="9" t="s">
        <v>41</v>
      </c>
      <c r="K3235" s="10">
        <v>595</v>
      </c>
      <c r="L3235" s="10">
        <v>32</v>
      </c>
      <c r="M3235" s="11">
        <v>1</v>
      </c>
      <c r="N3235" s="171" t="s">
        <v>42</v>
      </c>
      <c r="Q3235" s="13">
        <v>1</v>
      </c>
      <c r="U3235" s="96">
        <f>SUM(O3235:S3235)</f>
        <v>1</v>
      </c>
      <c r="V3235" s="15" t="s">
        <v>651</v>
      </c>
      <c r="W3235" s="172" t="s">
        <v>44</v>
      </c>
      <c r="X3235" s="13" t="s">
        <v>160</v>
      </c>
      <c r="Y3235" s="12" t="s">
        <v>652</v>
      </c>
      <c r="AA3235" s="174"/>
      <c r="AB3235" s="12"/>
      <c r="AC3235" s="175"/>
      <c r="AD3235" s="13" t="s">
        <v>4320</v>
      </c>
    </row>
    <row r="3236" customHeight="1" spans="1:30">
      <c r="A3236" s="23">
        <v>3262</v>
      </c>
      <c r="B3236" s="142">
        <v>231219002</v>
      </c>
      <c r="C3236" s="4">
        <v>45279</v>
      </c>
      <c r="D3236" s="5" t="s">
        <v>4265</v>
      </c>
      <c r="E3236" s="156">
        <v>50</v>
      </c>
      <c r="F3236" s="7" t="s">
        <v>1546</v>
      </c>
      <c r="G3236" s="9" t="s">
        <v>4346</v>
      </c>
      <c r="H3236" s="29" t="str">
        <f>VLOOKUP(I3236,[3]外O细分型号!A:B,2,FALSE)</f>
        <v>E10</v>
      </c>
      <c r="I3236" s="9" t="s">
        <v>3012</v>
      </c>
      <c r="J3236" s="9" t="s">
        <v>41</v>
      </c>
      <c r="K3236" s="10">
        <v>1200</v>
      </c>
      <c r="L3236" s="10">
        <v>32</v>
      </c>
      <c r="M3236" s="11">
        <v>1</v>
      </c>
      <c r="N3236" s="171" t="s">
        <v>42</v>
      </c>
      <c r="O3236" s="13">
        <v>1</v>
      </c>
      <c r="U3236" s="96">
        <f>SUM(O3236:S3236)</f>
        <v>1</v>
      </c>
      <c r="V3236" s="15" t="s">
        <v>324</v>
      </c>
      <c r="W3236" s="172" t="s">
        <v>44</v>
      </c>
      <c r="X3236" s="13" t="s">
        <v>15</v>
      </c>
      <c r="Y3236" s="12" t="s">
        <v>300</v>
      </c>
      <c r="AA3236" s="174"/>
      <c r="AB3236" s="12"/>
      <c r="AC3236" s="175"/>
      <c r="AD3236" s="13" t="s">
        <v>4320</v>
      </c>
    </row>
    <row r="3237" customHeight="1" spans="1:30">
      <c r="A3237" s="23">
        <v>3263</v>
      </c>
      <c r="B3237" s="142">
        <v>231219003</v>
      </c>
      <c r="C3237" s="4">
        <v>45279</v>
      </c>
      <c r="D3237" s="5" t="s">
        <v>4265</v>
      </c>
      <c r="E3237" s="156">
        <v>50</v>
      </c>
      <c r="F3237" s="7" t="s">
        <v>37</v>
      </c>
      <c r="G3237" s="9" t="s">
        <v>4285</v>
      </c>
      <c r="H3237" s="29" t="str">
        <f>VLOOKUP(I3237,[3]外O细分型号!A:B,2,FALSE)</f>
        <v>P1-CT</v>
      </c>
      <c r="I3237" s="9" t="s">
        <v>48</v>
      </c>
      <c r="J3237" s="9" t="s">
        <v>41</v>
      </c>
      <c r="K3237" s="10">
        <v>39</v>
      </c>
      <c r="L3237" s="10">
        <v>8</v>
      </c>
      <c r="N3237" s="171" t="s">
        <v>42</v>
      </c>
      <c r="U3237" s="96">
        <f>SUM(O3237:S3237)</f>
        <v>0</v>
      </c>
      <c r="W3237" s="172"/>
      <c r="Y3237" s="12"/>
      <c r="AA3237" s="174"/>
      <c r="AB3237" s="12"/>
      <c r="AC3237" s="175"/>
      <c r="AD3237" s="13" t="s">
        <v>4320</v>
      </c>
    </row>
    <row r="3238" customHeight="1" spans="1:30">
      <c r="A3238" s="23">
        <v>3264</v>
      </c>
      <c r="B3238" s="142">
        <v>231219004</v>
      </c>
      <c r="C3238" s="4">
        <v>45279</v>
      </c>
      <c r="D3238" s="5" t="s">
        <v>4265</v>
      </c>
      <c r="E3238" s="156">
        <v>50</v>
      </c>
      <c r="F3238" s="7" t="s">
        <v>1546</v>
      </c>
      <c r="G3238" s="9" t="s">
        <v>3185</v>
      </c>
      <c r="H3238" s="29" t="str">
        <f>VLOOKUP(I3238,[3]外O细分型号!A:B,2,FALSE)</f>
        <v>P1-CT</v>
      </c>
      <c r="I3238" s="9" t="s">
        <v>3421</v>
      </c>
      <c r="J3238" s="9" t="s">
        <v>41</v>
      </c>
      <c r="K3238" s="10">
        <v>344</v>
      </c>
      <c r="L3238" s="10">
        <v>32</v>
      </c>
      <c r="M3238" s="11">
        <v>1</v>
      </c>
      <c r="N3238" s="171" t="s">
        <v>42</v>
      </c>
      <c r="Q3238" s="13">
        <v>1</v>
      </c>
      <c r="U3238" s="96">
        <f>SUM(O3238:S3238)</f>
        <v>1</v>
      </c>
      <c r="V3238" s="15" t="s">
        <v>4347</v>
      </c>
      <c r="W3238" s="172" t="s">
        <v>44</v>
      </c>
      <c r="X3238" s="13" t="s">
        <v>160</v>
      </c>
      <c r="Y3238" s="12" t="s">
        <v>825</v>
      </c>
      <c r="AA3238" s="174"/>
      <c r="AB3238" s="12"/>
      <c r="AC3238" s="175"/>
      <c r="AD3238" s="13" t="s">
        <v>4320</v>
      </c>
    </row>
    <row r="3239" customHeight="1" spans="1:30">
      <c r="A3239" s="23">
        <v>3265</v>
      </c>
      <c r="B3239" s="142">
        <v>231219005</v>
      </c>
      <c r="C3239" s="4">
        <v>45279</v>
      </c>
      <c r="D3239" s="5" t="s">
        <v>4265</v>
      </c>
      <c r="E3239" s="156">
        <v>50</v>
      </c>
      <c r="F3239" s="7" t="s">
        <v>37</v>
      </c>
      <c r="G3239" s="9" t="s">
        <v>4342</v>
      </c>
      <c r="H3239" s="29" t="str">
        <f>VLOOKUP(I3239,[3]外O细分型号!A:B,2,FALSE)</f>
        <v>G111</v>
      </c>
      <c r="I3239" s="9" t="s">
        <v>190</v>
      </c>
      <c r="J3239" s="9" t="s">
        <v>78</v>
      </c>
      <c r="K3239" s="10">
        <v>343</v>
      </c>
      <c r="L3239" s="10">
        <v>32</v>
      </c>
      <c r="N3239" s="171" t="s">
        <v>42</v>
      </c>
      <c r="O3239" s="160"/>
      <c r="P3239" s="160"/>
      <c r="Q3239" s="160"/>
      <c r="R3239" s="160"/>
      <c r="S3239" s="161"/>
      <c r="U3239" s="96">
        <f>SUM(O3239:S3239)</f>
        <v>0</v>
      </c>
      <c r="V3239" s="173"/>
      <c r="W3239" s="172"/>
      <c r="Y3239" s="12"/>
      <c r="AA3239" s="174"/>
      <c r="AB3239" s="12"/>
      <c r="AC3239" s="175"/>
      <c r="AD3239" s="13" t="s">
        <v>4320</v>
      </c>
    </row>
    <row r="3240" customHeight="1" spans="1:30">
      <c r="A3240" s="23">
        <v>3266</v>
      </c>
      <c r="B3240" s="52">
        <v>231220001</v>
      </c>
      <c r="C3240" s="4">
        <v>45280</v>
      </c>
      <c r="D3240" s="5" t="s">
        <v>4265</v>
      </c>
      <c r="E3240" s="156">
        <v>50</v>
      </c>
      <c r="F3240" s="7" t="s">
        <v>1471</v>
      </c>
      <c r="G3240" s="9" t="s">
        <v>4348</v>
      </c>
      <c r="H3240" s="29" t="str">
        <f>VLOOKUP(I3240,[3]外O细分型号!A:B,2,FALSE)</f>
        <v>G500</v>
      </c>
      <c r="I3240" s="9" t="s">
        <v>2015</v>
      </c>
      <c r="J3240" s="9" t="s">
        <v>41</v>
      </c>
      <c r="K3240" s="10">
        <v>90</v>
      </c>
      <c r="L3240" s="10">
        <v>8</v>
      </c>
      <c r="N3240" s="171" t="s">
        <v>42</v>
      </c>
      <c r="O3240" s="160"/>
      <c r="P3240" s="160"/>
      <c r="Q3240" s="160"/>
      <c r="R3240" s="160"/>
      <c r="S3240" s="161"/>
      <c r="U3240" s="96">
        <f>SUM(O3240:S3240)</f>
        <v>0</v>
      </c>
      <c r="V3240" s="173"/>
      <c r="W3240" s="172"/>
      <c r="Y3240" s="12"/>
      <c r="AA3240" s="174"/>
      <c r="AB3240" s="12"/>
      <c r="AC3240" s="175"/>
      <c r="AD3240" s="13" t="s">
        <v>4320</v>
      </c>
    </row>
    <row r="3241" customHeight="1" spans="1:30">
      <c r="A3241" s="23">
        <v>3267</v>
      </c>
      <c r="B3241" s="7">
        <v>231220002</v>
      </c>
      <c r="C3241" s="4">
        <v>45280</v>
      </c>
      <c r="D3241" s="5" t="s">
        <v>4265</v>
      </c>
      <c r="E3241" s="156">
        <v>50</v>
      </c>
      <c r="F3241" s="7" t="s">
        <v>1471</v>
      </c>
      <c r="G3241" s="9" t="s">
        <v>4045</v>
      </c>
      <c r="H3241" s="29" t="str">
        <f>VLOOKUP(I3241,[3]外O细分型号!A:B,2,FALSE)</f>
        <v>Q3MPRO</v>
      </c>
      <c r="I3241" s="9" t="s">
        <v>1473</v>
      </c>
      <c r="J3241" s="9" t="s">
        <v>41</v>
      </c>
      <c r="K3241" s="10">
        <v>719</v>
      </c>
      <c r="L3241" s="10">
        <v>32</v>
      </c>
      <c r="N3241" s="171" t="s">
        <v>42</v>
      </c>
      <c r="O3241" s="160"/>
      <c r="P3241" s="160"/>
      <c r="Q3241" s="160"/>
      <c r="R3241" s="160"/>
      <c r="S3241" s="161"/>
      <c r="U3241" s="96">
        <f>SUM(O3241:S3241)</f>
        <v>0</v>
      </c>
      <c r="V3241" s="173"/>
      <c r="W3241" s="172"/>
      <c r="Y3241" s="12"/>
      <c r="AA3241" s="174"/>
      <c r="AB3241" s="12"/>
      <c r="AC3241" s="175"/>
      <c r="AD3241" s="13" t="s">
        <v>4320</v>
      </c>
    </row>
    <row r="3242" customHeight="1" spans="1:30">
      <c r="A3242" s="23">
        <v>3268</v>
      </c>
      <c r="B3242" s="7">
        <v>231220003</v>
      </c>
      <c r="C3242" s="4">
        <v>45280</v>
      </c>
      <c r="D3242" s="5" t="s">
        <v>4265</v>
      </c>
      <c r="E3242" s="156">
        <v>50</v>
      </c>
      <c r="F3242" s="7" t="s">
        <v>1471</v>
      </c>
      <c r="G3242" s="9" t="s">
        <v>4349</v>
      </c>
      <c r="H3242" s="29" t="str">
        <f>VLOOKUP(I3242,[3]外O细分型号!A:B,2,FALSE)</f>
        <v>G500</v>
      </c>
      <c r="I3242" s="9" t="s">
        <v>2015</v>
      </c>
      <c r="J3242" s="9" t="s">
        <v>4350</v>
      </c>
      <c r="K3242" s="10">
        <v>50</v>
      </c>
      <c r="L3242" s="10">
        <v>8</v>
      </c>
      <c r="N3242" s="171" t="s">
        <v>42</v>
      </c>
      <c r="O3242" s="160"/>
      <c r="P3242" s="160"/>
      <c r="Q3242" s="160"/>
      <c r="R3242" s="160"/>
      <c r="S3242" s="161"/>
      <c r="U3242" s="96">
        <f>SUM(O3242:S3242)</f>
        <v>0</v>
      </c>
      <c r="V3242" s="173"/>
      <c r="W3242" s="172"/>
      <c r="Y3242" s="12"/>
      <c r="AA3242" s="174"/>
      <c r="AB3242" s="12"/>
      <c r="AC3242" s="175"/>
      <c r="AD3242" s="13" t="s">
        <v>4320</v>
      </c>
    </row>
    <row r="3243" customHeight="1" spans="1:30">
      <c r="A3243" s="23">
        <v>3269</v>
      </c>
      <c r="B3243" s="52">
        <v>2312221001</v>
      </c>
      <c r="C3243" s="4">
        <v>45281</v>
      </c>
      <c r="D3243" s="5" t="s">
        <v>4265</v>
      </c>
      <c r="E3243" s="156">
        <v>50</v>
      </c>
      <c r="F3243" s="7" t="s">
        <v>1471</v>
      </c>
      <c r="G3243" s="9" t="s">
        <v>4351</v>
      </c>
      <c r="H3243" s="29" t="str">
        <f>VLOOKUP(I3243,[3]外O细分型号!A:B,2,FALSE)</f>
        <v>G500</v>
      </c>
      <c r="I3243" s="9" t="s">
        <v>2015</v>
      </c>
      <c r="J3243" s="9" t="s">
        <v>41</v>
      </c>
      <c r="K3243" s="10">
        <v>380</v>
      </c>
      <c r="L3243" s="10">
        <v>32</v>
      </c>
      <c r="M3243" s="11">
        <v>1</v>
      </c>
      <c r="N3243" s="171" t="s">
        <v>42</v>
      </c>
      <c r="O3243" s="13">
        <v>1</v>
      </c>
      <c r="U3243" s="96">
        <f>SUM(O3243:S3243)</f>
        <v>1</v>
      </c>
      <c r="V3243" s="15" t="s">
        <v>2846</v>
      </c>
      <c r="W3243" s="172" t="s">
        <v>44</v>
      </c>
      <c r="X3243" s="13" t="s">
        <v>15</v>
      </c>
      <c r="Y3243" s="12" t="s">
        <v>53</v>
      </c>
      <c r="AA3243" s="174"/>
      <c r="AB3243" s="12"/>
      <c r="AC3243" s="175" t="s">
        <v>4352</v>
      </c>
      <c r="AD3243" s="13" t="s">
        <v>4320</v>
      </c>
    </row>
    <row r="3244" customHeight="1" spans="1:30">
      <c r="A3244" s="23">
        <v>3271</v>
      </c>
      <c r="B3244" s="52">
        <v>231222001</v>
      </c>
      <c r="C3244" s="4">
        <v>45282</v>
      </c>
      <c r="D3244" s="5" t="s">
        <v>4265</v>
      </c>
      <c r="E3244" s="156">
        <v>51</v>
      </c>
      <c r="F3244" s="7" t="s">
        <v>1546</v>
      </c>
      <c r="G3244" s="9" t="s">
        <v>4353</v>
      </c>
      <c r="H3244" s="29" t="s">
        <v>190</v>
      </c>
      <c r="I3244" s="9" t="s">
        <v>4335</v>
      </c>
      <c r="J3244" s="9" t="s">
        <v>41</v>
      </c>
      <c r="K3244" s="10">
        <v>25</v>
      </c>
      <c r="L3244" s="10">
        <v>8</v>
      </c>
      <c r="N3244" s="171" t="s">
        <v>42</v>
      </c>
      <c r="U3244" s="96">
        <f>SUM(O3244:S3244)</f>
        <v>0</v>
      </c>
      <c r="W3244" s="172"/>
      <c r="Y3244" s="12"/>
      <c r="AA3244" s="174"/>
      <c r="AB3244" s="12"/>
      <c r="AC3244" s="175"/>
      <c r="AD3244" s="13" t="str">
        <f>IF(K3244="","",IF(K3244-L3244&gt;0,IF(L3244-IF(K3244&lt;281,8,IF(K3244&lt;1201,32,IF(K3244&lt;3201,50)))&gt;=0,"满足","不满足"),"满足"))</f>
        <v>满足</v>
      </c>
    </row>
    <row r="3245" customHeight="1" spans="1:30">
      <c r="A3245" s="23">
        <v>3272</v>
      </c>
      <c r="B3245" s="7">
        <v>231222002</v>
      </c>
      <c r="C3245" s="4">
        <v>45282</v>
      </c>
      <c r="D3245" s="5" t="s">
        <v>4265</v>
      </c>
      <c r="E3245" s="156">
        <v>51</v>
      </c>
      <c r="F3245" s="7" t="s">
        <v>1546</v>
      </c>
      <c r="G3245" s="9" t="s">
        <v>4346</v>
      </c>
      <c r="H3245" s="29" t="str">
        <f>VLOOKUP(I3245,[3]外O细分型号!A:B,2,FALSE)</f>
        <v>E10</v>
      </c>
      <c r="I3245" s="9" t="s">
        <v>3012</v>
      </c>
      <c r="J3245" s="9" t="s">
        <v>41</v>
      </c>
      <c r="K3245" s="10">
        <v>1198</v>
      </c>
      <c r="L3245" s="10">
        <v>32</v>
      </c>
      <c r="N3245" s="171" t="s">
        <v>42</v>
      </c>
      <c r="U3245" s="96">
        <f>SUM(O3245:S3245)</f>
        <v>0</v>
      </c>
      <c r="W3245" s="172"/>
      <c r="Y3245" s="12"/>
      <c r="AA3245" s="174"/>
      <c r="AB3245" s="12"/>
      <c r="AC3245" s="175"/>
      <c r="AD3245" s="13" t="str">
        <f>IF(K3245="","",IF(K3245-L3245&gt;0,IF(L3245-IF(K3245&lt;281,8,IF(K3245&lt;1201,32,IF(K3245&lt;3201,50)))&gt;=0,"满足","不满足"),"满足"))</f>
        <v>满足</v>
      </c>
    </row>
    <row r="3246" customHeight="1" spans="1:30">
      <c r="A3246" s="23">
        <v>3273</v>
      </c>
      <c r="B3246" s="7">
        <v>231222003</v>
      </c>
      <c r="C3246" s="4">
        <v>45282</v>
      </c>
      <c r="D3246" s="5" t="s">
        <v>4265</v>
      </c>
      <c r="E3246" s="156">
        <v>51</v>
      </c>
      <c r="F3246" s="7" t="s">
        <v>1546</v>
      </c>
      <c r="G3246" s="9" t="s">
        <v>2849</v>
      </c>
      <c r="H3246" s="29" t="str">
        <f>VLOOKUP(I3246,[3]外O细分型号!A:B,2,FALSE)</f>
        <v>G100</v>
      </c>
      <c r="I3246" s="9" t="s">
        <v>1548</v>
      </c>
      <c r="J3246" s="9" t="s">
        <v>41</v>
      </c>
      <c r="K3246" s="10">
        <v>480</v>
      </c>
      <c r="L3246" s="10">
        <v>32</v>
      </c>
      <c r="M3246" s="11">
        <v>1</v>
      </c>
      <c r="N3246" s="171" t="s">
        <v>42</v>
      </c>
      <c r="P3246" s="13">
        <v>1</v>
      </c>
      <c r="U3246" s="96">
        <f>SUM(O3246:S3246)</f>
        <v>1</v>
      </c>
      <c r="V3246" s="15" t="s">
        <v>4126</v>
      </c>
      <c r="W3246" s="172" t="s">
        <v>44</v>
      </c>
      <c r="X3246" s="13" t="s">
        <v>16</v>
      </c>
      <c r="Y3246" s="12" t="s">
        <v>288</v>
      </c>
      <c r="AA3246" s="174"/>
      <c r="AB3246" s="12"/>
      <c r="AC3246" s="175" t="s">
        <v>4354</v>
      </c>
      <c r="AD3246" s="13" t="str">
        <f>IF(K3246="","",IF(K3246-L3246&gt;0,IF(L3246-IF(K3246&lt;281,8,IF(K3246&lt;1201,32,IF(K3246&lt;3201,50)))&gt;=0,"满足","不满足"),"满足"))</f>
        <v>满足</v>
      </c>
    </row>
    <row r="3247" customHeight="1" spans="1:30">
      <c r="A3247" s="23">
        <v>3274</v>
      </c>
      <c r="B3247" s="7">
        <v>231222004</v>
      </c>
      <c r="C3247" s="4">
        <v>45282</v>
      </c>
      <c r="D3247" s="5" t="s">
        <v>4265</v>
      </c>
      <c r="E3247" s="156">
        <v>51</v>
      </c>
      <c r="F3247" s="7" t="s">
        <v>1471</v>
      </c>
      <c r="G3247" s="9" t="s">
        <v>4309</v>
      </c>
      <c r="H3247" s="9" t="s">
        <v>3507</v>
      </c>
      <c r="I3247" s="9" t="s">
        <v>3507</v>
      </c>
      <c r="J3247" s="9" t="s">
        <v>41</v>
      </c>
      <c r="K3247" s="10">
        <v>438</v>
      </c>
      <c r="L3247" s="10">
        <v>32</v>
      </c>
      <c r="M3247" s="11">
        <v>1</v>
      </c>
      <c r="N3247" s="170" t="s">
        <v>42</v>
      </c>
      <c r="Q3247" s="13">
        <v>1</v>
      </c>
      <c r="U3247" s="96">
        <f>SUM(O3247:S3247)</f>
        <v>1</v>
      </c>
      <c r="V3247" s="15" t="s">
        <v>4355</v>
      </c>
      <c r="W3247" s="172" t="s">
        <v>81</v>
      </c>
      <c r="X3247" s="13" t="s">
        <v>160</v>
      </c>
      <c r="Y3247" s="12" t="s">
        <v>1530</v>
      </c>
      <c r="AA3247" s="174"/>
      <c r="AB3247" s="12"/>
      <c r="AC3247" s="175"/>
      <c r="AD3247" s="13" t="str">
        <f>IF(K3247="","",IF(K3247-L3247&gt;0,IF(L3247-IF(K3247&lt;281,8,IF(K3247&lt;1201,32,IF(K3247&lt;3201,50)))&gt;=0,"满足","不满足"),"满足"))</f>
        <v>满足</v>
      </c>
    </row>
    <row r="3248" customHeight="1" spans="1:30">
      <c r="A3248" s="23">
        <v>3275</v>
      </c>
      <c r="B3248" s="52">
        <v>231223001</v>
      </c>
      <c r="C3248" s="4">
        <v>45283</v>
      </c>
      <c r="D3248" s="5" t="s">
        <v>4265</v>
      </c>
      <c r="E3248" s="156">
        <v>51</v>
      </c>
      <c r="F3248" s="7" t="s">
        <v>1471</v>
      </c>
      <c r="G3248" s="9" t="s">
        <v>4356</v>
      </c>
      <c r="H3248" s="9" t="s">
        <v>3507</v>
      </c>
      <c r="I3248" s="9" t="s">
        <v>3507</v>
      </c>
      <c r="J3248" s="9" t="s">
        <v>41</v>
      </c>
      <c r="K3248" s="10">
        <v>864</v>
      </c>
      <c r="L3248" s="10">
        <v>32</v>
      </c>
      <c r="N3248" s="171" t="s">
        <v>42</v>
      </c>
      <c r="U3248" s="96">
        <f>SUM(O3248:S3248)</f>
        <v>0</v>
      </c>
      <c r="W3248" s="172"/>
      <c r="Y3248" s="12"/>
      <c r="AA3248" s="174"/>
      <c r="AB3248" s="12"/>
      <c r="AC3248" s="175"/>
      <c r="AD3248" s="13" t="str">
        <f>IF(K3248="","",IF(K3248-L3248&gt;0,IF(L3248-IF(K3248&lt;281,8,IF(K3248&lt;1201,32,IF(K3248&lt;3201,50)))&gt;=0,"满足","不满足"),"满足"))</f>
        <v>满足</v>
      </c>
    </row>
    <row r="3249" customHeight="1" spans="1:30">
      <c r="A3249" s="23">
        <v>3276</v>
      </c>
      <c r="B3249" s="7">
        <v>231223002</v>
      </c>
      <c r="C3249" s="4">
        <v>45283</v>
      </c>
      <c r="D3249" s="5" t="s">
        <v>4265</v>
      </c>
      <c r="E3249" s="156">
        <v>51</v>
      </c>
      <c r="F3249" s="7" t="s">
        <v>1471</v>
      </c>
      <c r="G3249" s="9" t="s">
        <v>4045</v>
      </c>
      <c r="H3249" s="29" t="str">
        <f>VLOOKUP(I3249,[3]外O细分型号!A:B,2,FALSE)</f>
        <v>Q3MPRO</v>
      </c>
      <c r="I3249" s="9" t="s">
        <v>1473</v>
      </c>
      <c r="J3249" s="9" t="s">
        <v>41</v>
      </c>
      <c r="K3249" s="10">
        <v>431</v>
      </c>
      <c r="L3249" s="10">
        <v>32</v>
      </c>
      <c r="M3249" s="11">
        <v>1</v>
      </c>
      <c r="N3249" s="171" t="s">
        <v>42</v>
      </c>
      <c r="R3249" s="13">
        <v>1</v>
      </c>
      <c r="U3249" s="96">
        <f>SUM(O3249:S3249)</f>
        <v>1</v>
      </c>
      <c r="V3249" s="15" t="s">
        <v>4357</v>
      </c>
      <c r="W3249" s="172" t="s">
        <v>44</v>
      </c>
      <c r="X3249" s="13" t="s">
        <v>18</v>
      </c>
      <c r="Y3249" s="12" t="s">
        <v>143</v>
      </c>
      <c r="AA3249" s="174"/>
      <c r="AB3249" s="12"/>
      <c r="AC3249" s="175"/>
      <c r="AD3249" s="13" t="str">
        <f>IF(K3249="","",IF(K3249-L3249&gt;0,IF(L3249-IF(K3249&lt;281,8,IF(K3249&lt;1201,32,IF(K3249&lt;3201,50)))&gt;=0,"满足","不满足"),"满足"))</f>
        <v>满足</v>
      </c>
    </row>
    <row r="3250" customHeight="1" spans="1:30">
      <c r="A3250" s="23">
        <v>3277</v>
      </c>
      <c r="B3250" s="7">
        <v>231223003</v>
      </c>
      <c r="C3250" s="4">
        <v>45283</v>
      </c>
      <c r="D3250" s="5" t="s">
        <v>4265</v>
      </c>
      <c r="E3250" s="156">
        <v>51</v>
      </c>
      <c r="F3250" s="7" t="s">
        <v>1546</v>
      </c>
      <c r="G3250" s="9" t="s">
        <v>4358</v>
      </c>
      <c r="H3250" s="29" t="str">
        <f>VLOOKUP(I3250,[3]外O细分型号!A:B,2,FALSE)</f>
        <v>E10</v>
      </c>
      <c r="I3250" s="9" t="s">
        <v>3012</v>
      </c>
      <c r="J3250" s="9" t="s">
        <v>41</v>
      </c>
      <c r="K3250" s="10">
        <v>1300</v>
      </c>
      <c r="L3250" s="10">
        <v>50</v>
      </c>
      <c r="M3250" s="11">
        <v>1</v>
      </c>
      <c r="N3250" s="171" t="s">
        <v>42</v>
      </c>
      <c r="Q3250" s="13">
        <v>1</v>
      </c>
      <c r="U3250" s="96">
        <f>SUM(O3250:S3250)</f>
        <v>1</v>
      </c>
      <c r="V3250" s="15" t="s">
        <v>4359</v>
      </c>
      <c r="W3250" s="172" t="s">
        <v>44</v>
      </c>
      <c r="X3250" s="13" t="s">
        <v>160</v>
      </c>
      <c r="Y3250" s="12" t="s">
        <v>1953</v>
      </c>
      <c r="AA3250" s="174"/>
      <c r="AB3250" s="12"/>
      <c r="AC3250" s="175"/>
      <c r="AD3250" s="13" t="str">
        <f>IF(K3250="","",IF(K3250-L3250&gt;0,IF(L3250-IF(K3250&lt;281,8,IF(K3250&lt;1201,32,IF(K3250&lt;3201,50)))&gt;=0,"满足","不满足"),"满足"))</f>
        <v>满足</v>
      </c>
    </row>
    <row r="3251" customHeight="1" spans="1:30">
      <c r="A3251" s="23">
        <v>3278</v>
      </c>
      <c r="B3251" s="52">
        <v>231224001</v>
      </c>
      <c r="C3251" s="4">
        <v>45284</v>
      </c>
      <c r="D3251" s="5" t="s">
        <v>4265</v>
      </c>
      <c r="E3251" s="156">
        <v>51</v>
      </c>
      <c r="F3251" s="7" t="s">
        <v>1546</v>
      </c>
      <c r="G3251" s="9">
        <v>23103729</v>
      </c>
      <c r="H3251" s="29" t="str">
        <f>VLOOKUP(I3251,[3]外O细分型号!A:B,2,FALSE)</f>
        <v>V7</v>
      </c>
      <c r="I3251" s="9" t="s">
        <v>1756</v>
      </c>
      <c r="J3251" s="9" t="s">
        <v>41</v>
      </c>
      <c r="K3251" s="10">
        <v>67</v>
      </c>
      <c r="L3251" s="10">
        <v>8</v>
      </c>
      <c r="N3251" s="171" t="s">
        <v>42</v>
      </c>
      <c r="U3251" s="96">
        <f>SUM(O3251:S3251)</f>
        <v>0</v>
      </c>
      <c r="W3251" s="172"/>
      <c r="Y3251" s="12"/>
      <c r="AA3251" s="174"/>
      <c r="AB3251" s="12"/>
      <c r="AC3251" s="175"/>
      <c r="AD3251" s="13" t="str">
        <f>IF(K3251="","",IF(K3251-L3251&gt;0,IF(L3251-IF(K3251&lt;281,8,IF(K3251&lt;1201,32,IF(K3251&lt;3201,50)))&gt;=0,"满足","不满足"),"满足"))</f>
        <v>满足</v>
      </c>
    </row>
    <row r="3252" customHeight="1" spans="1:30">
      <c r="A3252" s="23">
        <v>3279</v>
      </c>
      <c r="B3252" s="7">
        <v>231224002</v>
      </c>
      <c r="C3252" s="4">
        <v>45284</v>
      </c>
      <c r="D3252" s="5" t="s">
        <v>4265</v>
      </c>
      <c r="E3252" s="156">
        <v>51</v>
      </c>
      <c r="F3252" s="7" t="s">
        <v>37</v>
      </c>
      <c r="G3252" s="9" t="s">
        <v>4319</v>
      </c>
      <c r="H3252" s="29" t="str">
        <f>VLOOKUP(I3252,[3]外O细分型号!A:B,2,FALSE)</f>
        <v>E180</v>
      </c>
      <c r="I3252" s="9" t="s">
        <v>3111</v>
      </c>
      <c r="J3252" s="9" t="s">
        <v>41</v>
      </c>
      <c r="K3252" s="10">
        <v>194</v>
      </c>
      <c r="L3252" s="10">
        <v>8</v>
      </c>
      <c r="N3252" s="171" t="s">
        <v>42</v>
      </c>
      <c r="U3252" s="96">
        <f>SUM(O3252:S3252)</f>
        <v>0</v>
      </c>
      <c r="W3252" s="172"/>
      <c r="Y3252" s="12"/>
      <c r="AA3252" s="174"/>
      <c r="AB3252" s="12"/>
      <c r="AC3252" s="175"/>
      <c r="AD3252" s="13" t="str">
        <f>IF(K3252="","",IF(K3252-L3252&gt;0,IF(L3252-IF(K3252&lt;281,8,IF(K3252&lt;1201,32,IF(K3252&lt;3201,50)))&gt;=0,"满足","不满足"),"满足"))</f>
        <v>满足</v>
      </c>
    </row>
    <row r="3253" customHeight="1" spans="1:30">
      <c r="A3253" s="23">
        <v>3280</v>
      </c>
      <c r="B3253" s="7">
        <v>231224003</v>
      </c>
      <c r="C3253" s="4">
        <v>45284</v>
      </c>
      <c r="D3253" s="5" t="s">
        <v>4265</v>
      </c>
      <c r="E3253" s="156">
        <v>51</v>
      </c>
      <c r="F3253" s="7" t="s">
        <v>1546</v>
      </c>
      <c r="G3253" s="9" t="s">
        <v>4290</v>
      </c>
      <c r="H3253" s="29" t="str">
        <f>VLOOKUP(I3253,[3]外O细分型号!A:B,2,FALSE)</f>
        <v>V7</v>
      </c>
      <c r="I3253" s="9" t="s">
        <v>3389</v>
      </c>
      <c r="J3253" s="9" t="s">
        <v>41</v>
      </c>
      <c r="K3253" s="10">
        <v>1079</v>
      </c>
      <c r="L3253" s="10">
        <v>32</v>
      </c>
      <c r="M3253" s="11">
        <v>1</v>
      </c>
      <c r="N3253" s="171" t="s">
        <v>42</v>
      </c>
      <c r="R3253" s="13">
        <v>1</v>
      </c>
      <c r="U3253" s="96">
        <f>SUM(O3253:S3253)</f>
        <v>1</v>
      </c>
      <c r="V3253" s="15" t="s">
        <v>4360</v>
      </c>
      <c r="W3253" s="172" t="s">
        <v>44</v>
      </c>
      <c r="X3253" s="13" t="s">
        <v>18</v>
      </c>
      <c r="Y3253" s="12" t="s">
        <v>86</v>
      </c>
      <c r="AA3253" s="174"/>
      <c r="AB3253" s="12"/>
      <c r="AC3253" s="176"/>
      <c r="AD3253" s="13" t="str">
        <f>IF(K3253="","",IF(K3253-L3253&gt;0,IF(L3253-IF(K3253&lt;281,8,IF(K3253&lt;1201,32,IF(K3253&lt;3201,50)))&gt;=0,"满足","不满足"),"满足"))</f>
        <v>满足</v>
      </c>
    </row>
    <row r="3254" customHeight="1" spans="1:30">
      <c r="A3254" s="23">
        <v>3281</v>
      </c>
      <c r="B3254" s="7">
        <v>231224004</v>
      </c>
      <c r="C3254" s="4">
        <v>45284</v>
      </c>
      <c r="D3254" s="5" t="s">
        <v>4265</v>
      </c>
      <c r="E3254" s="156">
        <v>51</v>
      </c>
      <c r="F3254" s="7" t="s">
        <v>37</v>
      </c>
      <c r="G3254" s="9" t="s">
        <v>4361</v>
      </c>
      <c r="H3254" s="29" t="str">
        <f>VLOOKUP(I3254,[3]外O细分型号!A:B,2,FALSE)</f>
        <v>G100</v>
      </c>
      <c r="I3254" s="9" t="s">
        <v>120</v>
      </c>
      <c r="J3254" s="9" t="s">
        <v>41</v>
      </c>
      <c r="K3254" s="10">
        <v>300</v>
      </c>
      <c r="L3254" s="10">
        <v>32</v>
      </c>
      <c r="N3254" s="171" t="s">
        <v>42</v>
      </c>
      <c r="U3254" s="96">
        <f>SUM(O3254:S3254)</f>
        <v>0</v>
      </c>
      <c r="W3254" s="172"/>
      <c r="Y3254" s="12"/>
      <c r="AA3254" s="174"/>
      <c r="AB3254" s="12"/>
      <c r="AC3254" s="176"/>
      <c r="AD3254" s="13" t="str">
        <f>IF(K3254="","",IF(K3254-L3254&gt;0,IF(L3254-IF(K3254&lt;281,8,IF(K3254&lt;1201,32,IF(K3254&lt;3201,50)))&gt;=0,"满足","不满足"),"满足"))</f>
        <v>满足</v>
      </c>
    </row>
    <row r="3255" customHeight="1" spans="1:30">
      <c r="A3255" s="23">
        <v>3282</v>
      </c>
      <c r="B3255" s="7">
        <v>231224005</v>
      </c>
      <c r="C3255" s="4">
        <v>45284</v>
      </c>
      <c r="D3255" s="5" t="s">
        <v>4265</v>
      </c>
      <c r="E3255" s="156">
        <v>51</v>
      </c>
      <c r="F3255" s="7" t="s">
        <v>1546</v>
      </c>
      <c r="G3255" s="9" t="s">
        <v>4010</v>
      </c>
      <c r="H3255" s="29" t="str">
        <f>VLOOKUP(I3255,[3]外O细分型号!A:B,2,FALSE)</f>
        <v>V7</v>
      </c>
      <c r="I3255" s="9" t="s">
        <v>3389</v>
      </c>
      <c r="J3255" s="9" t="s">
        <v>41</v>
      </c>
      <c r="K3255" s="10">
        <v>1152</v>
      </c>
      <c r="L3255" s="10">
        <v>32</v>
      </c>
      <c r="M3255" s="11">
        <v>2</v>
      </c>
      <c r="N3255" s="171" t="s">
        <v>42</v>
      </c>
      <c r="R3255" s="13">
        <v>1</v>
      </c>
      <c r="U3255" s="96">
        <f>SUM(O3255:S3255)</f>
        <v>1</v>
      </c>
      <c r="V3255" s="15" t="s">
        <v>4362</v>
      </c>
      <c r="W3255" s="172" t="s">
        <v>44</v>
      </c>
      <c r="X3255" s="13" t="s">
        <v>18</v>
      </c>
      <c r="Y3255" s="12" t="s">
        <v>86</v>
      </c>
      <c r="AA3255" s="174"/>
      <c r="AB3255" s="12"/>
      <c r="AC3255" s="176" t="s">
        <v>4363</v>
      </c>
      <c r="AD3255" s="13" t="str">
        <f>IF(K3255="","",IF(K3255-L3255&gt;0,IF(L3255-IF(K3255&lt;281,8,IF(K3255&lt;1201,32,IF(K3255&lt;3201,50)))&gt;=0,"满足","不满足"),"满足"))</f>
        <v>满足</v>
      </c>
    </row>
    <row r="3256" customHeight="1" spans="1:30">
      <c r="A3256" s="23">
        <v>3283</v>
      </c>
      <c r="B3256" s="7">
        <v>231224005</v>
      </c>
      <c r="C3256" s="4">
        <v>45284</v>
      </c>
      <c r="D3256" s="5" t="s">
        <v>4265</v>
      </c>
      <c r="E3256" s="156">
        <v>51</v>
      </c>
      <c r="F3256" s="7" t="s">
        <v>1546</v>
      </c>
      <c r="G3256" s="9" t="s">
        <v>4010</v>
      </c>
      <c r="H3256" s="29" t="str">
        <f>VLOOKUP(I3256,[3]外O细分型号!A:B,2,FALSE)</f>
        <v>V7</v>
      </c>
      <c r="I3256" s="9" t="s">
        <v>3389</v>
      </c>
      <c r="J3256" s="9" t="s">
        <v>41</v>
      </c>
      <c r="P3256" s="13">
        <v>1</v>
      </c>
      <c r="U3256" s="96">
        <f>SUM(O3256:S3256)</f>
        <v>1</v>
      </c>
      <c r="V3256" s="15" t="s">
        <v>4364</v>
      </c>
      <c r="W3256" s="172" t="s">
        <v>44</v>
      </c>
      <c r="X3256" s="13" t="s">
        <v>16</v>
      </c>
      <c r="Y3256" s="12" t="s">
        <v>1703</v>
      </c>
      <c r="AA3256" s="174"/>
      <c r="AB3256" s="12"/>
      <c r="AC3256" s="176"/>
      <c r="AD3256" s="13" t="str">
        <f>IF(K3256="","",IF(K3256-L3256&gt;0,IF(L3256-IF(K3256&lt;281,8,IF(K3256&lt;1201,32,IF(K3256&lt;3201,50)))&gt;=0,"满足","不满足"),"满足"))</f>
        <v/>
      </c>
    </row>
    <row r="3257" customHeight="1" spans="1:30">
      <c r="A3257" s="23">
        <v>3284</v>
      </c>
      <c r="B3257" s="7">
        <v>231224006</v>
      </c>
      <c r="C3257" s="4">
        <v>45284</v>
      </c>
      <c r="D3257" s="5" t="s">
        <v>4265</v>
      </c>
      <c r="E3257" s="156">
        <v>51</v>
      </c>
      <c r="F3257" s="7" t="s">
        <v>37</v>
      </c>
      <c r="G3257" s="9" t="s">
        <v>4365</v>
      </c>
      <c r="H3257" s="29" t="str">
        <f>VLOOKUP(I3257,[3]外O细分型号!A:B,2,FALSE)</f>
        <v>P1-CT</v>
      </c>
      <c r="I3257" s="9" t="s">
        <v>1587</v>
      </c>
      <c r="J3257" s="9" t="s">
        <v>41</v>
      </c>
      <c r="K3257" s="10">
        <v>464</v>
      </c>
      <c r="L3257" s="10">
        <v>32</v>
      </c>
      <c r="M3257" s="11">
        <v>4</v>
      </c>
      <c r="N3257" s="170" t="s">
        <v>79</v>
      </c>
      <c r="S3257" s="14">
        <v>2</v>
      </c>
      <c r="U3257" s="96">
        <f>SUM(O3257:S3257)</f>
        <v>2</v>
      </c>
      <c r="V3257" s="15" t="s">
        <v>4366</v>
      </c>
      <c r="W3257" s="172" t="s">
        <v>81</v>
      </c>
      <c r="X3257" s="13" t="s">
        <v>18</v>
      </c>
      <c r="Y3257" s="12" t="s">
        <v>661</v>
      </c>
      <c r="AA3257" s="174"/>
      <c r="AB3257" s="12"/>
      <c r="AC3257" s="176"/>
      <c r="AD3257" s="13" t="str">
        <f>IF(K3257="","",IF(K3257-L3257&gt;0,IF(L3257-IF(K3257&lt;281,8,IF(K3257&lt;1201,32,IF(K3257&lt;3201,50)))&gt;=0,"满足","不满足"),"满足"))</f>
        <v>满足</v>
      </c>
    </row>
    <row r="3258" customHeight="1" spans="1:30">
      <c r="A3258" s="23">
        <v>3285</v>
      </c>
      <c r="B3258" s="7">
        <v>231224006</v>
      </c>
      <c r="C3258" s="4">
        <v>45284</v>
      </c>
      <c r="D3258" s="5" t="s">
        <v>4265</v>
      </c>
      <c r="E3258" s="156">
        <v>51</v>
      </c>
      <c r="F3258" s="7" t="s">
        <v>37</v>
      </c>
      <c r="G3258" s="9" t="s">
        <v>4365</v>
      </c>
      <c r="H3258" s="29" t="str">
        <f>VLOOKUP(I3258,[3]外O细分型号!A:B,2,FALSE)</f>
        <v>P1-CT</v>
      </c>
      <c r="I3258" s="9" t="s">
        <v>1587</v>
      </c>
      <c r="J3258" s="9" t="s">
        <v>41</v>
      </c>
      <c r="S3258" s="14">
        <v>2</v>
      </c>
      <c r="U3258" s="96">
        <f>SUM(O3258:S3258)</f>
        <v>2</v>
      </c>
      <c r="V3258" s="15" t="s">
        <v>4367</v>
      </c>
      <c r="W3258" s="172" t="s">
        <v>81</v>
      </c>
      <c r="X3258" s="13" t="s">
        <v>18</v>
      </c>
      <c r="Y3258" s="12" t="s">
        <v>661</v>
      </c>
      <c r="AA3258" s="174"/>
      <c r="AB3258" s="12"/>
      <c r="AC3258" s="176"/>
      <c r="AD3258" s="13" t="str">
        <f>IF(K3258="","",IF(K3258-L3258&gt;0,IF(L3258-IF(K3258&lt;281,8,IF(K3258&lt;1201,32,IF(K3258&lt;3201,50)))&gt;=0,"满足","不满足"),"满足"))</f>
        <v/>
      </c>
    </row>
    <row r="3259" customHeight="1" spans="1:30">
      <c r="A3259" s="23">
        <v>3286</v>
      </c>
      <c r="B3259" s="52">
        <v>231225001</v>
      </c>
      <c r="C3259" s="4">
        <v>45285</v>
      </c>
      <c r="D3259" s="5" t="s">
        <v>4265</v>
      </c>
      <c r="E3259" s="156">
        <v>51</v>
      </c>
      <c r="F3259" s="7" t="s">
        <v>37</v>
      </c>
      <c r="G3259" s="9" t="s">
        <v>2959</v>
      </c>
      <c r="H3259" s="29" t="s">
        <v>190</v>
      </c>
      <c r="I3259" s="9" t="s">
        <v>4191</v>
      </c>
      <c r="J3259" s="9" t="s">
        <v>41</v>
      </c>
      <c r="K3259" s="10">
        <v>1</v>
      </c>
      <c r="L3259" s="10">
        <v>1</v>
      </c>
      <c r="N3259" s="171" t="s">
        <v>42</v>
      </c>
      <c r="O3259" s="160"/>
      <c r="P3259" s="160"/>
      <c r="Q3259" s="160"/>
      <c r="R3259" s="160"/>
      <c r="S3259" s="161"/>
      <c r="U3259" s="96">
        <f>SUM(O3259:S3259)</f>
        <v>0</v>
      </c>
      <c r="V3259" s="173"/>
      <c r="W3259" s="172"/>
      <c r="Y3259" s="12"/>
      <c r="AA3259" s="174"/>
      <c r="AB3259" s="12"/>
      <c r="AC3259" s="176"/>
      <c r="AD3259" s="13" t="str">
        <f>IF(K3259="","",IF(K3259-L3259&gt;0,IF(L3259-IF(K3259&lt;281,8,IF(K3259&lt;1201,32,IF(K3259&lt;3201,50)))&gt;=0,"满足","不满足"),"满足"))</f>
        <v>满足</v>
      </c>
    </row>
    <row r="3260" customHeight="1" spans="1:30">
      <c r="A3260" s="23">
        <v>3287</v>
      </c>
      <c r="B3260" s="7">
        <v>231225002</v>
      </c>
      <c r="C3260" s="4">
        <v>45285</v>
      </c>
      <c r="D3260" s="5" t="s">
        <v>4265</v>
      </c>
      <c r="E3260" s="156">
        <v>51</v>
      </c>
      <c r="F3260" s="7" t="s">
        <v>37</v>
      </c>
      <c r="G3260" s="9" t="s">
        <v>3736</v>
      </c>
      <c r="H3260" s="29" t="str">
        <f>VLOOKUP(I3260,[3]外O细分型号!A:B,2,FALSE)</f>
        <v>G302</v>
      </c>
      <c r="I3260" s="9" t="s">
        <v>176</v>
      </c>
      <c r="J3260" s="9" t="s">
        <v>41</v>
      </c>
      <c r="K3260" s="10">
        <v>1</v>
      </c>
      <c r="L3260" s="10">
        <v>1</v>
      </c>
      <c r="N3260" s="171" t="s">
        <v>42</v>
      </c>
      <c r="O3260" s="160"/>
      <c r="P3260" s="160"/>
      <c r="Q3260" s="160"/>
      <c r="R3260" s="160"/>
      <c r="S3260" s="161"/>
      <c r="U3260" s="96">
        <f>SUM(O3260:S3260)</f>
        <v>0</v>
      </c>
      <c r="V3260" s="173"/>
      <c r="W3260" s="172"/>
      <c r="Y3260" s="12"/>
      <c r="AA3260" s="174"/>
      <c r="AB3260" s="12"/>
      <c r="AC3260" s="176"/>
      <c r="AD3260" s="13" t="str">
        <f>IF(K3260="","",IF(K3260-L3260&gt;0,IF(L3260-IF(K3260&lt;281,8,IF(K3260&lt;1201,32,IF(K3260&lt;3201,50)))&gt;=0,"满足","不满足"),"满足"))</f>
        <v>满足</v>
      </c>
    </row>
    <row r="3261" customHeight="1" spans="1:30">
      <c r="A3261" s="23">
        <v>3288</v>
      </c>
      <c r="B3261" s="7">
        <v>231225003</v>
      </c>
      <c r="C3261" s="4">
        <v>45285</v>
      </c>
      <c r="D3261" s="5" t="s">
        <v>4265</v>
      </c>
      <c r="E3261" s="156">
        <v>51</v>
      </c>
      <c r="F3261" s="7" t="s">
        <v>37</v>
      </c>
      <c r="G3261" s="9" t="s">
        <v>4361</v>
      </c>
      <c r="H3261" s="29" t="str">
        <f>VLOOKUP(I3261,[3]外O细分型号!A:B,2,FALSE)</f>
        <v>G100</v>
      </c>
      <c r="I3261" s="9" t="s">
        <v>120</v>
      </c>
      <c r="J3261" s="9" t="s">
        <v>78</v>
      </c>
      <c r="K3261" s="10">
        <v>194</v>
      </c>
      <c r="L3261" s="10">
        <v>8</v>
      </c>
      <c r="N3261" s="171" t="s">
        <v>42</v>
      </c>
      <c r="O3261" s="160"/>
      <c r="P3261" s="160"/>
      <c r="Q3261" s="160"/>
      <c r="R3261" s="160"/>
      <c r="S3261" s="161"/>
      <c r="U3261" s="96">
        <f>SUM(O3261:S3261)</f>
        <v>0</v>
      </c>
      <c r="V3261" s="173"/>
      <c r="W3261" s="172"/>
      <c r="Y3261" s="12"/>
      <c r="AA3261" s="174"/>
      <c r="AB3261" s="12"/>
      <c r="AC3261" s="176"/>
      <c r="AD3261" s="13" t="str">
        <f>IF(K3261="","",IF(K3261-L3261&gt;0,IF(L3261-IF(K3261&lt;281,8,IF(K3261&lt;1201,32,IF(K3261&lt;3201,50)))&gt;=0,"满足","不满足"),"满足"))</f>
        <v>满足</v>
      </c>
    </row>
    <row r="3262" customHeight="1" spans="1:30">
      <c r="A3262" s="23">
        <v>3289</v>
      </c>
      <c r="B3262" s="7">
        <v>231225004</v>
      </c>
      <c r="C3262" s="4">
        <v>45285</v>
      </c>
      <c r="D3262" s="5" t="s">
        <v>4265</v>
      </c>
      <c r="E3262" s="156">
        <v>51</v>
      </c>
      <c r="F3262" s="7" t="s">
        <v>1471</v>
      </c>
      <c r="G3262" s="9" t="s">
        <v>4368</v>
      </c>
      <c r="H3262" s="9" t="s">
        <v>3507</v>
      </c>
      <c r="I3262" s="9" t="s">
        <v>3507</v>
      </c>
      <c r="J3262" s="9" t="s">
        <v>41</v>
      </c>
      <c r="K3262" s="10">
        <v>432</v>
      </c>
      <c r="L3262" s="10">
        <v>32</v>
      </c>
      <c r="N3262" s="171" t="s">
        <v>42</v>
      </c>
      <c r="O3262" s="160"/>
      <c r="P3262" s="160"/>
      <c r="Q3262" s="160"/>
      <c r="R3262" s="160"/>
      <c r="S3262" s="161"/>
      <c r="U3262" s="96">
        <f>SUM(O3262:S3262)</f>
        <v>0</v>
      </c>
      <c r="V3262" s="173"/>
      <c r="W3262" s="172"/>
      <c r="Y3262" s="12"/>
      <c r="AA3262" s="174"/>
      <c r="AB3262" s="12"/>
      <c r="AC3262" s="176"/>
      <c r="AD3262" s="13" t="str">
        <f>IF(K3262="","",IF(K3262-L3262&gt;0,IF(L3262-IF(K3262&lt;281,8,IF(K3262&lt;1201,32,IF(K3262&lt;3201,50)))&gt;=0,"满足","不满足"),"满足"))</f>
        <v>满足</v>
      </c>
    </row>
    <row r="3263" customHeight="1" spans="1:30">
      <c r="A3263" s="23">
        <v>3290</v>
      </c>
      <c r="B3263" s="7">
        <v>231225005</v>
      </c>
      <c r="C3263" s="4">
        <v>45285</v>
      </c>
      <c r="D3263" s="5" t="s">
        <v>4265</v>
      </c>
      <c r="E3263" s="156">
        <v>51</v>
      </c>
      <c r="F3263" s="7" t="s">
        <v>37</v>
      </c>
      <c r="G3263" s="9" t="s">
        <v>4336</v>
      </c>
      <c r="H3263" s="29" t="s">
        <v>100</v>
      </c>
      <c r="I3263" s="9" t="s">
        <v>4337</v>
      </c>
      <c r="J3263" s="9" t="s">
        <v>41</v>
      </c>
      <c r="K3263" s="10">
        <v>77</v>
      </c>
      <c r="L3263" s="10">
        <v>8</v>
      </c>
      <c r="N3263" s="171" t="s">
        <v>42</v>
      </c>
      <c r="O3263" s="160"/>
      <c r="P3263" s="160"/>
      <c r="Q3263" s="160"/>
      <c r="R3263" s="160"/>
      <c r="S3263" s="161"/>
      <c r="U3263" s="96">
        <f>SUM(O3263:S3263)</f>
        <v>0</v>
      </c>
      <c r="V3263" s="173"/>
      <c r="W3263" s="172"/>
      <c r="Y3263" s="12"/>
      <c r="AA3263" s="174"/>
      <c r="AB3263" s="12"/>
      <c r="AC3263" s="176"/>
      <c r="AD3263" s="13" t="str">
        <f>IF(K3263="","",IF(K3263-L3263&gt;0,IF(L3263-IF(K3263&lt;281,8,IF(K3263&lt;1201,32,IF(K3263&lt;3201,50)))&gt;=0,"满足","不满足"),"满足"))</f>
        <v>满足</v>
      </c>
    </row>
    <row r="3264" customHeight="1" spans="1:30">
      <c r="A3264" s="23">
        <v>3291</v>
      </c>
      <c r="B3264" s="52">
        <v>231226001</v>
      </c>
      <c r="C3264" s="4">
        <v>45286</v>
      </c>
      <c r="D3264" s="5" t="s">
        <v>4265</v>
      </c>
      <c r="E3264" s="156">
        <v>51</v>
      </c>
      <c r="F3264" s="7" t="s">
        <v>37</v>
      </c>
      <c r="G3264" s="9" t="s">
        <v>4361</v>
      </c>
      <c r="H3264" s="29" t="str">
        <f>VLOOKUP(I3264,[3]外O细分型号!A:B,2,FALSE)</f>
        <v>G100</v>
      </c>
      <c r="I3264" s="9" t="s">
        <v>120</v>
      </c>
      <c r="J3264" s="9" t="s">
        <v>78</v>
      </c>
      <c r="K3264" s="10">
        <v>330</v>
      </c>
      <c r="L3264" s="10">
        <v>32</v>
      </c>
      <c r="N3264" s="171" t="s">
        <v>42</v>
      </c>
      <c r="O3264" s="160"/>
      <c r="P3264" s="160"/>
      <c r="Q3264" s="160"/>
      <c r="R3264" s="160"/>
      <c r="S3264" s="161"/>
      <c r="U3264" s="96">
        <f>SUM(O3264:S3264)</f>
        <v>0</v>
      </c>
      <c r="V3264" s="173"/>
      <c r="W3264" s="172"/>
      <c r="Y3264" s="12"/>
      <c r="AA3264" s="174"/>
      <c r="AB3264" s="12"/>
      <c r="AC3264" s="176"/>
      <c r="AD3264" s="13" t="str">
        <f>IF(K3264="","",IF(K3264-L3264&gt;0,IF(L3264-IF(K3264&lt;281,8,IF(K3264&lt;1201,32,IF(K3264&lt;3201,50)))&gt;=0,"满足","不满足"),"满足"))</f>
        <v>满足</v>
      </c>
    </row>
    <row r="3265" customHeight="1" spans="1:30">
      <c r="A3265" s="23">
        <v>3292</v>
      </c>
      <c r="B3265" s="7">
        <v>231226002</v>
      </c>
      <c r="C3265" s="4">
        <v>45286</v>
      </c>
      <c r="D3265" s="5" t="s">
        <v>4265</v>
      </c>
      <c r="E3265" s="156">
        <v>51</v>
      </c>
      <c r="F3265" s="7" t="s">
        <v>1471</v>
      </c>
      <c r="G3265" s="9" t="s">
        <v>4339</v>
      </c>
      <c r="H3265" s="29" t="str">
        <f>VLOOKUP(I3265,[3]外O细分型号!A:B,2,FALSE)</f>
        <v>Q3MPRO</v>
      </c>
      <c r="I3265" s="9" t="s">
        <v>1473</v>
      </c>
      <c r="J3265" s="9" t="s">
        <v>41</v>
      </c>
      <c r="K3265" s="10">
        <v>692</v>
      </c>
      <c r="L3265" s="10">
        <v>32</v>
      </c>
      <c r="N3265" s="171" t="s">
        <v>42</v>
      </c>
      <c r="O3265" s="160"/>
      <c r="P3265" s="160"/>
      <c r="Q3265" s="160"/>
      <c r="R3265" s="160"/>
      <c r="S3265" s="161"/>
      <c r="U3265" s="96">
        <f>SUM(O3265:S3265)</f>
        <v>0</v>
      </c>
      <c r="V3265" s="173"/>
      <c r="W3265" s="172"/>
      <c r="Y3265" s="12"/>
      <c r="AA3265" s="174"/>
      <c r="AB3265" s="12"/>
      <c r="AC3265" s="7" t="s">
        <v>4369</v>
      </c>
      <c r="AD3265" s="13" t="str">
        <f>IF(K3265="","",IF(K3265-L3265&gt;0,IF(L3265-IF(K3265&lt;281,8,IF(K3265&lt;1201,32,IF(K3265&lt;3201,50)))&gt;=0,"满足","不满足"),"满足"))</f>
        <v>满足</v>
      </c>
    </row>
    <row r="3266" customHeight="1" spans="1:30">
      <c r="A3266" s="23">
        <v>3293</v>
      </c>
      <c r="B3266" s="7">
        <v>231226003</v>
      </c>
      <c r="C3266" s="4">
        <v>45286</v>
      </c>
      <c r="D3266" s="5" t="s">
        <v>4265</v>
      </c>
      <c r="E3266" s="156">
        <v>51</v>
      </c>
      <c r="F3266" s="7" t="s">
        <v>1471</v>
      </c>
      <c r="G3266" s="9" t="s">
        <v>4309</v>
      </c>
      <c r="H3266" s="9" t="s">
        <v>3507</v>
      </c>
      <c r="I3266" s="9" t="s">
        <v>3507</v>
      </c>
      <c r="J3266" s="9" t="s">
        <v>41</v>
      </c>
      <c r="K3266" s="10">
        <v>432</v>
      </c>
      <c r="L3266" s="10">
        <v>32</v>
      </c>
      <c r="N3266" s="171" t="s">
        <v>42</v>
      </c>
      <c r="O3266" s="160"/>
      <c r="P3266" s="160"/>
      <c r="Q3266" s="160"/>
      <c r="R3266" s="160"/>
      <c r="S3266" s="161"/>
      <c r="U3266" s="96">
        <f>SUM(O3266:S3266)</f>
        <v>0</v>
      </c>
      <c r="V3266" s="173"/>
      <c r="W3266" s="172"/>
      <c r="Y3266" s="12"/>
      <c r="AA3266" s="174"/>
      <c r="AB3266" s="12"/>
      <c r="AC3266" s="7"/>
      <c r="AD3266" s="13" t="str">
        <f>IF(K3266="","",IF(K3266-L3266&gt;0,IF(L3266-IF(K3266&lt;281,8,IF(K3266&lt;1201,32,IF(K3266&lt;3201,50)))&gt;=0,"满足","不满足"),"满足"))</f>
        <v>满足</v>
      </c>
    </row>
    <row r="3267" customHeight="1" spans="1:30">
      <c r="A3267" s="23">
        <v>3294</v>
      </c>
      <c r="B3267" s="7">
        <v>231226004</v>
      </c>
      <c r="C3267" s="4">
        <v>45286</v>
      </c>
      <c r="D3267" s="5" t="s">
        <v>4265</v>
      </c>
      <c r="E3267" s="156">
        <v>51</v>
      </c>
      <c r="F3267" s="7" t="s">
        <v>1471</v>
      </c>
      <c r="G3267" s="9" t="s">
        <v>3794</v>
      </c>
      <c r="H3267" s="9" t="s">
        <v>3507</v>
      </c>
      <c r="I3267" s="9" t="s">
        <v>3507</v>
      </c>
      <c r="J3267" s="9" t="s">
        <v>41</v>
      </c>
      <c r="K3267" s="10">
        <v>570</v>
      </c>
      <c r="L3267" s="10">
        <v>32</v>
      </c>
      <c r="N3267" s="171" t="s">
        <v>42</v>
      </c>
      <c r="O3267" s="160"/>
      <c r="P3267" s="160"/>
      <c r="Q3267" s="160"/>
      <c r="R3267" s="160"/>
      <c r="S3267" s="161"/>
      <c r="U3267" s="96">
        <f>SUM(O3267:S3267)</f>
        <v>0</v>
      </c>
      <c r="V3267" s="173"/>
      <c r="W3267" s="172"/>
      <c r="Y3267" s="12"/>
      <c r="AA3267" s="174"/>
      <c r="AB3267" s="12"/>
      <c r="AC3267" s="7" t="s">
        <v>4370</v>
      </c>
      <c r="AD3267" s="13" t="str">
        <f>IF(K3267="","",IF(K3267-L3267&gt;0,IF(L3267-IF(K3267&lt;281,8,IF(K3267&lt;1201,32,IF(K3267&lt;3201,50)))&gt;=0,"满足","不满足"),"满足"))</f>
        <v>满足</v>
      </c>
    </row>
    <row r="3268" customHeight="1" spans="1:30">
      <c r="A3268" s="23">
        <v>3295</v>
      </c>
      <c r="B3268" s="52">
        <v>231227001</v>
      </c>
      <c r="C3268" s="4">
        <v>45287</v>
      </c>
      <c r="D3268" s="5" t="s">
        <v>4265</v>
      </c>
      <c r="E3268" s="156">
        <v>51</v>
      </c>
      <c r="F3268" s="7" t="s">
        <v>1546</v>
      </c>
      <c r="G3268" s="9" t="s">
        <v>4310</v>
      </c>
      <c r="H3268" s="29" t="str">
        <f>VLOOKUP(I3268,[3]外O细分型号!A:B,2,FALSE)</f>
        <v>G100</v>
      </c>
      <c r="I3268" s="9" t="s">
        <v>1548</v>
      </c>
      <c r="J3268" s="9" t="s">
        <v>78</v>
      </c>
      <c r="K3268" s="10">
        <v>864</v>
      </c>
      <c r="L3268" s="10">
        <v>32</v>
      </c>
      <c r="M3268" s="11">
        <v>1</v>
      </c>
      <c r="N3268" s="171" t="s">
        <v>42</v>
      </c>
      <c r="S3268" s="14">
        <v>1</v>
      </c>
      <c r="U3268" s="96">
        <f>SUM(O3268:S3268)</f>
        <v>1</v>
      </c>
      <c r="V3268" s="15" t="s">
        <v>4371</v>
      </c>
      <c r="W3268" s="172" t="s">
        <v>44</v>
      </c>
      <c r="X3268" s="13" t="s">
        <v>901</v>
      </c>
      <c r="Y3268" s="12" t="s">
        <v>4372</v>
      </c>
      <c r="AD3268" s="13" t="str">
        <f>IF(K3268="","",IF(K3268-L3268&gt;0,IF(L3268-IF(K3268&lt;281,8,IF(K3268&lt;1201,32,IF(K3268&lt;3201,50)))&gt;=0,"满足","不满足"),"满足"))</f>
        <v>满足</v>
      </c>
    </row>
    <row r="3269" customHeight="1" spans="1:30">
      <c r="A3269" s="23">
        <v>3296</v>
      </c>
      <c r="B3269" s="7">
        <v>231227002</v>
      </c>
      <c r="C3269" s="4">
        <v>45287</v>
      </c>
      <c r="D3269" s="5" t="s">
        <v>4265</v>
      </c>
      <c r="E3269" s="156">
        <v>51</v>
      </c>
      <c r="F3269" s="7" t="s">
        <v>1546</v>
      </c>
      <c r="G3269" s="9" t="s">
        <v>4373</v>
      </c>
      <c r="H3269" s="29" t="str">
        <f>VLOOKUP(I3269,[3]外O细分型号!A:B,2,FALSE)</f>
        <v>G100</v>
      </c>
      <c r="I3269" s="9" t="s">
        <v>1548</v>
      </c>
      <c r="J3269" s="9" t="s">
        <v>78</v>
      </c>
      <c r="K3269" s="10">
        <v>96</v>
      </c>
      <c r="L3269" s="10">
        <v>8</v>
      </c>
      <c r="N3269" s="171" t="s">
        <v>42</v>
      </c>
      <c r="U3269" s="96">
        <f>SUM(O3269:S3269)</f>
        <v>0</v>
      </c>
      <c r="W3269" s="172"/>
      <c r="Y3269" s="12"/>
      <c r="AD3269" s="13" t="str">
        <f>IF(K3269="","",IF(K3269-L3269&gt;0,IF(L3269-IF(K3269&lt;281,8,IF(K3269&lt;1201,32,IF(K3269&lt;3201,50)))&gt;=0,"满足","不满足"),"满足"))</f>
        <v>满足</v>
      </c>
    </row>
    <row r="3270" customHeight="1" spans="1:30">
      <c r="A3270" s="23">
        <v>3297</v>
      </c>
      <c r="B3270" s="7">
        <v>231227003</v>
      </c>
      <c r="C3270" s="4">
        <v>45287</v>
      </c>
      <c r="D3270" s="5" t="s">
        <v>4265</v>
      </c>
      <c r="E3270" s="156">
        <v>51</v>
      </c>
      <c r="F3270" s="7" t="s">
        <v>37</v>
      </c>
      <c r="G3270" s="9" t="s">
        <v>4361</v>
      </c>
      <c r="H3270" s="29" t="str">
        <f>VLOOKUP(I3270,[3]外O细分型号!A:B,2,FALSE)</f>
        <v>G100</v>
      </c>
      <c r="I3270" s="9" t="s">
        <v>120</v>
      </c>
      <c r="J3270" s="9" t="s">
        <v>78</v>
      </c>
      <c r="K3270" s="10">
        <v>76</v>
      </c>
      <c r="L3270" s="10">
        <v>8</v>
      </c>
      <c r="N3270" s="171" t="s">
        <v>42</v>
      </c>
      <c r="U3270" s="96">
        <f>SUM(O3270:S3270)</f>
        <v>0</v>
      </c>
      <c r="W3270" s="172"/>
      <c r="Y3270" s="12"/>
      <c r="AD3270" s="13" t="str">
        <f>IF(K3270="","",IF(K3270-L3270&gt;0,IF(L3270-IF(K3270&lt;281,8,IF(K3270&lt;1201,32,IF(K3270&lt;3201,50)))&gt;=0,"满足","不满足"),"满足"))</f>
        <v>满足</v>
      </c>
    </row>
    <row r="3271" customHeight="1" spans="1:30">
      <c r="A3271" s="23">
        <v>3298</v>
      </c>
      <c r="B3271" s="7">
        <v>231227004</v>
      </c>
      <c r="C3271" s="4">
        <v>45287</v>
      </c>
      <c r="D3271" s="5" t="s">
        <v>4265</v>
      </c>
      <c r="E3271" s="156">
        <v>51</v>
      </c>
      <c r="F3271" s="7" t="s">
        <v>37</v>
      </c>
      <c r="G3271" s="9" t="s">
        <v>4365</v>
      </c>
      <c r="H3271" s="29" t="str">
        <f>VLOOKUP(I3271,[3]外O细分型号!A:B,2,FALSE)</f>
        <v>P1-CT</v>
      </c>
      <c r="I3271" s="9" t="s">
        <v>1587</v>
      </c>
      <c r="J3271" s="9" t="s">
        <v>41</v>
      </c>
      <c r="K3271" s="10">
        <v>464</v>
      </c>
      <c r="L3271" s="10">
        <v>32</v>
      </c>
      <c r="N3271" s="171" t="s">
        <v>42</v>
      </c>
      <c r="U3271" s="96">
        <f>SUM(O3271:S3271)</f>
        <v>0</v>
      </c>
      <c r="W3271" s="172"/>
      <c r="Y3271" s="12"/>
      <c r="AD3271" s="13" t="str">
        <f>IF(K3271="","",IF(K3271-L3271&gt;0,IF(L3271-IF(K3271&lt;281,8,IF(K3271&lt;1201,32,IF(K3271&lt;3201,50)))&gt;=0,"满足","不满足"),"满足"))</f>
        <v>满足</v>
      </c>
    </row>
    <row r="3272" customHeight="1" spans="1:30">
      <c r="A3272" s="23">
        <v>3299</v>
      </c>
      <c r="B3272" s="7">
        <v>231227005</v>
      </c>
      <c r="C3272" s="4">
        <v>45287</v>
      </c>
      <c r="D3272" s="5" t="s">
        <v>4265</v>
      </c>
      <c r="E3272" s="156">
        <v>51</v>
      </c>
      <c r="F3272" s="7" t="s">
        <v>37</v>
      </c>
      <c r="G3272" s="9" t="s">
        <v>4374</v>
      </c>
      <c r="H3272" s="29" t="str">
        <f>VLOOKUP(I3272,[3]外O细分型号!A:B,2,FALSE)</f>
        <v>P1-CT</v>
      </c>
      <c r="I3272" s="9" t="s">
        <v>2583</v>
      </c>
      <c r="J3272" s="9" t="s">
        <v>41</v>
      </c>
      <c r="K3272" s="10">
        <v>600</v>
      </c>
      <c r="L3272" s="10">
        <v>32</v>
      </c>
      <c r="N3272" s="171" t="s">
        <v>42</v>
      </c>
      <c r="U3272" s="96">
        <f>SUM(O3272:S3272)</f>
        <v>0</v>
      </c>
      <c r="W3272" s="172"/>
      <c r="Y3272" s="12"/>
      <c r="AD3272" s="13" t="str">
        <f>IF(K3272="","",IF(K3272-L3272&gt;0,IF(L3272-IF(K3272&lt;281,8,IF(K3272&lt;1201,32,IF(K3272&lt;3201,50)))&gt;=0,"满足","不满足"),"满足"))</f>
        <v>满足</v>
      </c>
    </row>
    <row r="3273" customHeight="1" spans="1:30">
      <c r="A3273" s="23">
        <v>3300</v>
      </c>
      <c r="B3273" s="7">
        <v>231227006</v>
      </c>
      <c r="C3273" s="4">
        <v>45287</v>
      </c>
      <c r="D3273" s="5" t="s">
        <v>4265</v>
      </c>
      <c r="E3273" s="156">
        <v>51</v>
      </c>
      <c r="F3273" s="7" t="s">
        <v>37</v>
      </c>
      <c r="G3273" s="9" t="s">
        <v>4374</v>
      </c>
      <c r="H3273" s="29" t="str">
        <f>VLOOKUP(I3273,[3]外O细分型号!A:B,2,FALSE)</f>
        <v>P1-CT</v>
      </c>
      <c r="I3273" s="9" t="s">
        <v>2583</v>
      </c>
      <c r="J3273" s="9" t="s">
        <v>41</v>
      </c>
      <c r="K3273" s="10">
        <v>193</v>
      </c>
      <c r="L3273" s="10">
        <v>8</v>
      </c>
      <c r="N3273" s="171" t="s">
        <v>42</v>
      </c>
      <c r="U3273" s="96">
        <f>SUM(O3273:S3273)</f>
        <v>0</v>
      </c>
      <c r="W3273" s="172"/>
      <c r="Y3273" s="12"/>
      <c r="AD3273" s="13" t="str">
        <f>IF(K3273="","",IF(K3273-L3273&gt;0,IF(L3273-IF(K3273&lt;281,8,IF(K3273&lt;1201,32,IF(K3273&lt;3201,50)))&gt;=0,"满足","不满足"),"满足"))</f>
        <v>满足</v>
      </c>
    </row>
    <row r="3274" customHeight="1" spans="1:30">
      <c r="A3274" s="23">
        <v>3301</v>
      </c>
      <c r="B3274" s="7">
        <v>231227007</v>
      </c>
      <c r="C3274" s="4">
        <v>45287</v>
      </c>
      <c r="D3274" s="5" t="s">
        <v>4265</v>
      </c>
      <c r="E3274" s="156">
        <v>51</v>
      </c>
      <c r="F3274" s="7" t="s">
        <v>37</v>
      </c>
      <c r="G3274" s="9" t="s">
        <v>4375</v>
      </c>
      <c r="H3274" s="29" t="str">
        <f>VLOOKUP(I3274,[3]外O细分型号!A:B,2,FALSE)</f>
        <v>G111</v>
      </c>
      <c r="I3274" s="9" t="s">
        <v>190</v>
      </c>
      <c r="J3274" s="9" t="s">
        <v>78</v>
      </c>
      <c r="K3274" s="10">
        <v>302</v>
      </c>
      <c r="L3274" s="10">
        <v>32</v>
      </c>
      <c r="N3274" s="171" t="s">
        <v>42</v>
      </c>
      <c r="U3274" s="96">
        <f>SUM(O3274:S3274)</f>
        <v>0</v>
      </c>
      <c r="W3274" s="172"/>
      <c r="Y3274" s="12"/>
      <c r="AD3274" s="13" t="str">
        <f>IF(K3274="","",IF(K3274-L3274&gt;0,IF(L3274-IF(K3274&lt;281,8,IF(K3274&lt;1201,32,IF(K3274&lt;3201,50)))&gt;=0,"满足","不满足"),"满足"))</f>
        <v>满足</v>
      </c>
    </row>
    <row r="3275" customHeight="1" spans="1:31">
      <c r="A3275" s="23">
        <v>3302</v>
      </c>
      <c r="B3275" s="7">
        <v>231227008</v>
      </c>
      <c r="C3275" s="4">
        <v>45287</v>
      </c>
      <c r="D3275" s="5" t="s">
        <v>4265</v>
      </c>
      <c r="E3275" s="156">
        <v>51</v>
      </c>
      <c r="F3275" s="7" t="s">
        <v>37</v>
      </c>
      <c r="G3275" s="9" t="s">
        <v>4376</v>
      </c>
      <c r="H3275" s="29" t="s">
        <v>798</v>
      </c>
      <c r="I3275" s="9" t="s">
        <v>4377</v>
      </c>
      <c r="J3275" s="9" t="s">
        <v>41</v>
      </c>
      <c r="K3275" s="10">
        <v>50</v>
      </c>
      <c r="L3275" s="10">
        <v>8</v>
      </c>
      <c r="M3275" s="11">
        <v>8</v>
      </c>
      <c r="N3275" s="170" t="s">
        <v>42</v>
      </c>
      <c r="S3275" s="14">
        <v>8</v>
      </c>
      <c r="U3275" s="96">
        <f>SUM(O3275:S3275)</f>
        <v>8</v>
      </c>
      <c r="V3275" s="15" t="s">
        <v>4378</v>
      </c>
      <c r="W3275" s="172" t="s">
        <v>81</v>
      </c>
      <c r="X3275" s="13" t="s">
        <v>18</v>
      </c>
      <c r="Y3275" s="12" t="s">
        <v>661</v>
      </c>
      <c r="AD3275" s="13" t="str">
        <f>IF(K3275="","",IF(K3275-L3275&gt;0,IF(L3275-IF(K3275&lt;281,8,IF(K3275&lt;1201,32,IF(K3275&lt;3201,50)))&gt;=0,"满足","不满足"),"满足"))</f>
        <v>满足</v>
      </c>
      <c r="AE3275" s="10" t="s">
        <v>4379</v>
      </c>
    </row>
    <row r="3276" customHeight="1" spans="1:30">
      <c r="A3276" s="23">
        <v>3303</v>
      </c>
      <c r="B3276" s="52">
        <v>231228001</v>
      </c>
      <c r="C3276" s="4">
        <v>45288</v>
      </c>
      <c r="D3276" s="5" t="s">
        <v>4265</v>
      </c>
      <c r="E3276" s="156">
        <v>51</v>
      </c>
      <c r="F3276" s="7" t="s">
        <v>1546</v>
      </c>
      <c r="G3276" s="9" t="s">
        <v>4373</v>
      </c>
      <c r="H3276" s="29" t="str">
        <f>VLOOKUP(I3276,[3]外O细分型号!A:B,2,FALSE)</f>
        <v>G100</v>
      </c>
      <c r="I3276" s="9" t="s">
        <v>1548</v>
      </c>
      <c r="J3276" s="9" t="s">
        <v>78</v>
      </c>
      <c r="K3276" s="10">
        <v>672</v>
      </c>
      <c r="L3276" s="10">
        <v>32</v>
      </c>
      <c r="M3276" s="11"/>
      <c r="N3276" s="171" t="s">
        <v>42</v>
      </c>
      <c r="O3276" s="13"/>
      <c r="P3276" s="13"/>
      <c r="Q3276" s="13"/>
      <c r="R3276" s="13"/>
      <c r="S3276" s="14"/>
      <c r="T3276" s="14"/>
      <c r="U3276" s="96">
        <f>SUM(O3276:S3276)</f>
        <v>0</v>
      </c>
      <c r="W3276" s="172"/>
      <c r="X3276" s="13"/>
      <c r="Y3276" s="12"/>
      <c r="Z3276" s="13"/>
      <c r="AA3276" s="174"/>
      <c r="AB3276" s="12"/>
      <c r="AC3276" s="175"/>
      <c r="AD3276" s="13" t="str">
        <f>IF(K3276="","",IF(K3276-L3276&gt;0,IF(L3276-IF(K3276&lt;281,8,IF(K3276&lt;1201,32,IF(K3276&lt;3201,50)))&gt;=0,"满足","不满足"),"满足"))</f>
        <v>满足</v>
      </c>
    </row>
    <row r="3277" customHeight="1" spans="1:30">
      <c r="A3277" s="23">
        <v>3304</v>
      </c>
      <c r="B3277" s="7">
        <v>231228002</v>
      </c>
      <c r="C3277" s="4">
        <v>45288</v>
      </c>
      <c r="D3277" s="5" t="s">
        <v>4265</v>
      </c>
      <c r="E3277" s="156">
        <v>51</v>
      </c>
      <c r="F3277" s="7" t="s">
        <v>1546</v>
      </c>
      <c r="G3277" s="9" t="s">
        <v>4380</v>
      </c>
      <c r="H3277" s="29" t="str">
        <f>VLOOKUP(I3277,[3]外O细分型号!A:B,2,FALSE)</f>
        <v>G100</v>
      </c>
      <c r="I3277" s="9" t="s">
        <v>1548</v>
      </c>
      <c r="J3277" s="9" t="s">
        <v>78</v>
      </c>
      <c r="K3277" s="10">
        <v>560</v>
      </c>
      <c r="L3277" s="10">
        <v>32</v>
      </c>
      <c r="M3277" s="11">
        <v>1</v>
      </c>
      <c r="N3277" s="171" t="s">
        <v>42</v>
      </c>
      <c r="O3277" s="13">
        <v>1</v>
      </c>
      <c r="P3277" s="13"/>
      <c r="Q3277" s="13"/>
      <c r="R3277" s="13"/>
      <c r="S3277" s="14"/>
      <c r="T3277" s="14"/>
      <c r="U3277" s="96">
        <f>SUM(O3277:S3277)</f>
        <v>1</v>
      </c>
      <c r="V3277" s="15" t="s">
        <v>861</v>
      </c>
      <c r="W3277" s="172" t="s">
        <v>44</v>
      </c>
      <c r="X3277" s="13" t="s">
        <v>15</v>
      </c>
      <c r="Y3277" s="12" t="s">
        <v>45</v>
      </c>
      <c r="Z3277" s="13"/>
      <c r="AA3277" s="174"/>
      <c r="AB3277" s="12"/>
      <c r="AC3277" s="175"/>
      <c r="AD3277" s="13" t="str">
        <f>IF(K3277="","",IF(K3277-L3277&gt;0,IF(L3277-IF(K3277&lt;281,8,IF(K3277&lt;1201,32,IF(K3277&lt;3201,50)))&gt;=0,"满足","不满足"),"满足"))</f>
        <v>满足</v>
      </c>
    </row>
    <row r="3278" customHeight="1" spans="1:30">
      <c r="A3278" s="23">
        <v>3305</v>
      </c>
      <c r="B3278" s="7">
        <v>231228003</v>
      </c>
      <c r="C3278" s="4">
        <v>45288</v>
      </c>
      <c r="D3278" s="5" t="s">
        <v>4265</v>
      </c>
      <c r="E3278" s="156">
        <v>51</v>
      </c>
      <c r="F3278" s="7" t="s">
        <v>1546</v>
      </c>
      <c r="G3278" s="9" t="s">
        <v>4381</v>
      </c>
      <c r="H3278" s="29" t="str">
        <f>VLOOKUP(I3278,[3]外O细分型号!A:B,2,FALSE)</f>
        <v>G100</v>
      </c>
      <c r="I3278" s="9" t="s">
        <v>1548</v>
      </c>
      <c r="J3278" s="9" t="s">
        <v>41</v>
      </c>
      <c r="K3278" s="10">
        <v>384</v>
      </c>
      <c r="L3278" s="10">
        <v>32</v>
      </c>
      <c r="M3278" s="11"/>
      <c r="N3278" s="171" t="s">
        <v>42</v>
      </c>
      <c r="O3278" s="13"/>
      <c r="P3278" s="13"/>
      <c r="Q3278" s="13"/>
      <c r="R3278" s="13"/>
      <c r="S3278" s="14"/>
      <c r="T3278" s="14"/>
      <c r="U3278" s="96">
        <f>SUM(O3278:S3278)</f>
        <v>0</v>
      </c>
      <c r="W3278" s="172"/>
      <c r="X3278" s="13"/>
      <c r="Y3278" s="12"/>
      <c r="Z3278" s="13"/>
      <c r="AA3278" s="174"/>
      <c r="AB3278" s="12"/>
      <c r="AC3278" s="175"/>
      <c r="AD3278" s="13" t="str">
        <f>IF(K3278="","",IF(K3278-L3278&gt;0,IF(L3278-IF(K3278&lt;281,8,IF(K3278&lt;1201,32,IF(K3278&lt;3201,50)))&gt;=0,"满足","不满足"),"满足"))</f>
        <v>满足</v>
      </c>
    </row>
    <row r="3279" customHeight="1" spans="1:30">
      <c r="A3279" s="23">
        <v>3306</v>
      </c>
      <c r="B3279" s="7">
        <v>231228004</v>
      </c>
      <c r="C3279" s="4">
        <v>45288</v>
      </c>
      <c r="D3279" s="5" t="s">
        <v>4265</v>
      </c>
      <c r="E3279" s="156">
        <v>51</v>
      </c>
      <c r="F3279" s="7" t="s">
        <v>1471</v>
      </c>
      <c r="G3279" s="9" t="s">
        <v>4382</v>
      </c>
      <c r="H3279" s="29" t="s">
        <v>3507</v>
      </c>
      <c r="I3279" s="9" t="s">
        <v>4207</v>
      </c>
      <c r="J3279" s="9" t="s">
        <v>41</v>
      </c>
      <c r="K3279" s="10">
        <v>50</v>
      </c>
      <c r="L3279" s="10">
        <v>8</v>
      </c>
      <c r="M3279" s="11"/>
      <c r="N3279" s="171" t="s">
        <v>42</v>
      </c>
      <c r="O3279" s="13"/>
      <c r="P3279" s="13"/>
      <c r="Q3279" s="13"/>
      <c r="R3279" s="13"/>
      <c r="S3279" s="14"/>
      <c r="T3279" s="14"/>
      <c r="U3279" s="96">
        <f>SUM(O3279:S3279)</f>
        <v>0</v>
      </c>
      <c r="W3279" s="172"/>
      <c r="X3279" s="13"/>
      <c r="Y3279" s="12"/>
      <c r="Z3279" s="13"/>
      <c r="AA3279" s="174"/>
      <c r="AB3279" s="12"/>
      <c r="AC3279" s="175"/>
      <c r="AD3279" s="13" t="str">
        <f>IF(K3279="","",IF(K3279-L3279&gt;0,IF(L3279-IF(K3279&lt;281,8,IF(K3279&lt;1201,32,IF(K3279&lt;3201,50)))&gt;=0,"满足","不满足"),"满足"))</f>
        <v>满足</v>
      </c>
    </row>
    <row r="3280" customHeight="1" spans="1:30">
      <c r="A3280" s="23">
        <v>3307</v>
      </c>
      <c r="B3280" s="7">
        <v>231228005</v>
      </c>
      <c r="C3280" s="4">
        <v>45288</v>
      </c>
      <c r="D3280" s="5" t="s">
        <v>4265</v>
      </c>
      <c r="E3280" s="156">
        <v>51</v>
      </c>
      <c r="F3280" s="7" t="s">
        <v>1471</v>
      </c>
      <c r="G3280" s="9" t="s">
        <v>4383</v>
      </c>
      <c r="H3280" s="29" t="s">
        <v>1473</v>
      </c>
      <c r="I3280" s="9" t="s">
        <v>3446</v>
      </c>
      <c r="J3280" s="9" t="s">
        <v>41</v>
      </c>
      <c r="K3280" s="10">
        <v>50</v>
      </c>
      <c r="L3280" s="10">
        <v>8</v>
      </c>
      <c r="M3280" s="11"/>
      <c r="N3280" s="171" t="s">
        <v>42</v>
      </c>
      <c r="O3280" s="13"/>
      <c r="P3280" s="13"/>
      <c r="Q3280" s="13"/>
      <c r="R3280" s="13"/>
      <c r="S3280" s="14"/>
      <c r="T3280" s="14"/>
      <c r="U3280" s="96">
        <f>SUM(O3280:S3280)</f>
        <v>0</v>
      </c>
      <c r="W3280" s="172"/>
      <c r="X3280" s="13"/>
      <c r="Y3280" s="12"/>
      <c r="Z3280" s="13"/>
      <c r="AA3280" s="174"/>
      <c r="AB3280" s="12"/>
      <c r="AC3280" s="175"/>
      <c r="AD3280" s="13" t="str">
        <f>IF(K3280="","",IF(K3280-L3280&gt;0,IF(L3280-IF(K3280&lt;281,8,IF(K3280&lt;1201,32,IF(K3280&lt;3201,50)))&gt;=0,"满足","不满足"),"满足"))</f>
        <v>满足</v>
      </c>
    </row>
    <row r="3281" customHeight="1" spans="1:30">
      <c r="A3281" s="23">
        <v>3308</v>
      </c>
      <c r="B3281" s="7">
        <v>231228006</v>
      </c>
      <c r="C3281" s="4">
        <v>45288</v>
      </c>
      <c r="D3281" s="5" t="s">
        <v>4265</v>
      </c>
      <c r="E3281" s="156">
        <v>51</v>
      </c>
      <c r="F3281" s="7" t="s">
        <v>37</v>
      </c>
      <c r="G3281" s="9" t="s">
        <v>4318</v>
      </c>
      <c r="H3281" s="29" t="str">
        <f>VLOOKUP(I3281,[3]外O细分型号!A:B,2,FALSE)</f>
        <v>P1-CT</v>
      </c>
      <c r="I3281" s="9" t="s">
        <v>1587</v>
      </c>
      <c r="J3281" s="9" t="s">
        <v>41</v>
      </c>
      <c r="K3281" s="10">
        <v>344</v>
      </c>
      <c r="L3281" s="10">
        <v>32</v>
      </c>
      <c r="M3281" s="11">
        <v>1</v>
      </c>
      <c r="N3281" s="171" t="s">
        <v>42</v>
      </c>
      <c r="O3281" s="13">
        <v>1</v>
      </c>
      <c r="P3281" s="13"/>
      <c r="Q3281" s="13"/>
      <c r="R3281" s="13"/>
      <c r="S3281" s="14"/>
      <c r="T3281" s="14"/>
      <c r="U3281" s="96">
        <f>SUM(O3281:S3281)</f>
        <v>1</v>
      </c>
      <c r="V3281" s="15" t="s">
        <v>397</v>
      </c>
      <c r="W3281" s="172" t="s">
        <v>44</v>
      </c>
      <c r="X3281" s="13" t="s">
        <v>15</v>
      </c>
      <c r="Y3281" s="12" t="s">
        <v>53</v>
      </c>
      <c r="Z3281" s="13"/>
      <c r="AA3281" s="174"/>
      <c r="AB3281" s="12"/>
      <c r="AC3281" s="175"/>
      <c r="AD3281" s="13" t="str">
        <f>IF(K3281="","",IF(K3281-L3281&gt;0,IF(L3281-IF(K3281&lt;281,8,IF(K3281&lt;1201,32,IF(K3281&lt;3201,50)))&gt;=0,"满足","不满足"),"满足"))</f>
        <v>满足</v>
      </c>
    </row>
    <row r="3282" customHeight="1" spans="1:30">
      <c r="A3282" s="23">
        <v>3309</v>
      </c>
      <c r="B3282" s="52">
        <v>231229001</v>
      </c>
      <c r="C3282" s="4">
        <v>45289</v>
      </c>
      <c r="D3282" s="5" t="s">
        <v>4265</v>
      </c>
      <c r="E3282" s="156">
        <v>52</v>
      </c>
      <c r="F3282" s="7" t="s">
        <v>37</v>
      </c>
      <c r="G3282" s="9" t="s">
        <v>4384</v>
      </c>
      <c r="H3282" s="29" t="str">
        <f>VLOOKUP(I3282,[3]外O细分型号!A:B,2,FALSE)</f>
        <v>G302</v>
      </c>
      <c r="I3282" s="9" t="s">
        <v>176</v>
      </c>
      <c r="J3282" s="9" t="s">
        <v>41</v>
      </c>
      <c r="K3282" s="10">
        <v>228</v>
      </c>
      <c r="L3282" s="10">
        <v>8</v>
      </c>
      <c r="M3282" s="11"/>
      <c r="N3282" s="171" t="s">
        <v>42</v>
      </c>
      <c r="O3282" s="13"/>
      <c r="P3282" s="13"/>
      <c r="Q3282" s="13"/>
      <c r="R3282" s="13"/>
      <c r="S3282" s="14"/>
      <c r="T3282" s="14"/>
      <c r="U3282" s="96">
        <f>SUM(O3282:S3282)</f>
        <v>0</v>
      </c>
      <c r="W3282" s="172"/>
      <c r="X3282" s="13"/>
      <c r="Y3282" s="12"/>
      <c r="Z3282" s="13"/>
      <c r="AA3282" s="174"/>
      <c r="AB3282" s="12"/>
      <c r="AC3282" s="175"/>
      <c r="AD3282" s="13" t="str">
        <f>IF(K3282="","",IF(K3282-L3282&gt;0,IF(L3282-IF(K3282&lt;281,8,IF(K3282&lt;1201,32,IF(K3282&lt;3201,50)))&gt;=0,"满足","不满足"),"满足"))</f>
        <v>满足</v>
      </c>
    </row>
    <row r="3283" customHeight="1" spans="1:30">
      <c r="A3283" s="23">
        <v>3310</v>
      </c>
      <c r="B3283" s="7">
        <v>231229002</v>
      </c>
      <c r="C3283" s="4">
        <v>45289</v>
      </c>
      <c r="D3283" s="5" t="s">
        <v>4265</v>
      </c>
      <c r="E3283" s="156">
        <v>52</v>
      </c>
      <c r="F3283" s="7" t="s">
        <v>37</v>
      </c>
      <c r="G3283" s="9" t="s">
        <v>4245</v>
      </c>
      <c r="H3283" s="29" t="s">
        <v>176</v>
      </c>
      <c r="I3283" s="9" t="s">
        <v>3640</v>
      </c>
      <c r="J3283" s="9" t="s">
        <v>41</v>
      </c>
      <c r="K3283" s="10">
        <v>200</v>
      </c>
      <c r="L3283" s="10">
        <v>8</v>
      </c>
      <c r="M3283" s="11"/>
      <c r="N3283" s="171" t="s">
        <v>42</v>
      </c>
      <c r="O3283" s="13"/>
      <c r="P3283" s="13"/>
      <c r="Q3283" s="13"/>
      <c r="R3283" s="13"/>
      <c r="S3283" s="14"/>
      <c r="T3283" s="14"/>
      <c r="U3283" s="96">
        <f>SUM(O3283:S3283)</f>
        <v>0</v>
      </c>
      <c r="W3283" s="172"/>
      <c r="X3283" s="13"/>
      <c r="Y3283" s="12"/>
      <c r="Z3283" s="13"/>
      <c r="AA3283" s="174"/>
      <c r="AB3283" s="12"/>
      <c r="AC3283" s="175"/>
      <c r="AD3283" s="13" t="str">
        <f>IF(K3283="","",IF(K3283-L3283&gt;0,IF(L3283-IF(K3283&lt;281,8,IF(K3283&lt;1201,32,IF(K3283&lt;3201,50)))&gt;=0,"满足","不满足"),"满足"))</f>
        <v>满足</v>
      </c>
    </row>
    <row r="3284" customHeight="1" spans="1:30">
      <c r="A3284" s="23">
        <v>3311</v>
      </c>
      <c r="B3284" s="7">
        <v>231229003</v>
      </c>
      <c r="C3284" s="4">
        <v>45289</v>
      </c>
      <c r="D3284" s="5" t="s">
        <v>4265</v>
      </c>
      <c r="E3284" s="156">
        <v>52</v>
      </c>
      <c r="F3284" s="7" t="s">
        <v>1471</v>
      </c>
      <c r="G3284" s="9" t="s">
        <v>4343</v>
      </c>
      <c r="H3284" s="29" t="s">
        <v>3507</v>
      </c>
      <c r="I3284" s="9" t="s">
        <v>3507</v>
      </c>
      <c r="J3284" s="9" t="s">
        <v>41</v>
      </c>
      <c r="K3284" s="10">
        <v>432</v>
      </c>
      <c r="L3284" s="10">
        <v>32</v>
      </c>
      <c r="M3284" s="11"/>
      <c r="N3284" s="171" t="s">
        <v>42</v>
      </c>
      <c r="O3284" s="13"/>
      <c r="P3284" s="13"/>
      <c r="Q3284" s="13"/>
      <c r="R3284" s="13"/>
      <c r="S3284" s="14"/>
      <c r="T3284" s="14"/>
      <c r="U3284" s="96">
        <f>SUM(O3284:S3284)</f>
        <v>0</v>
      </c>
      <c r="W3284" s="172"/>
      <c r="X3284" s="13"/>
      <c r="Y3284" s="12"/>
      <c r="Z3284" s="13"/>
      <c r="AA3284" s="174"/>
      <c r="AB3284" s="12"/>
      <c r="AC3284" s="175"/>
      <c r="AD3284" s="13" t="str">
        <f>IF(K3284="","",IF(K3284-L3284&gt;0,IF(L3284-IF(K3284&lt;281,8,IF(K3284&lt;1201,32,IF(K3284&lt;3201,50)))&gt;=0,"满足","不满足"),"满足"))</f>
        <v>满足</v>
      </c>
    </row>
    <row r="3285" customHeight="1" spans="1:30">
      <c r="A3285" s="23">
        <v>3312</v>
      </c>
      <c r="B3285" s="7">
        <v>231229004</v>
      </c>
      <c r="C3285" s="4">
        <v>45289</v>
      </c>
      <c r="D3285" s="5" t="s">
        <v>4265</v>
      </c>
      <c r="E3285" s="156">
        <v>52</v>
      </c>
      <c r="F3285" s="7" t="s">
        <v>1471</v>
      </c>
      <c r="G3285" s="9" t="s">
        <v>4385</v>
      </c>
      <c r="H3285" s="29" t="str">
        <f>VLOOKUP(I3285,[3]外O细分型号!A:B,2,FALSE)</f>
        <v>G500</v>
      </c>
      <c r="I3285" s="9" t="s">
        <v>2015</v>
      </c>
      <c r="J3285" s="9" t="s">
        <v>41</v>
      </c>
      <c r="K3285" s="10">
        <v>50</v>
      </c>
      <c r="L3285" s="10">
        <v>8</v>
      </c>
      <c r="M3285" s="11"/>
      <c r="N3285" s="171" t="s">
        <v>42</v>
      </c>
      <c r="O3285" s="13"/>
      <c r="P3285" s="13"/>
      <c r="Q3285" s="13"/>
      <c r="R3285" s="13"/>
      <c r="S3285" s="14"/>
      <c r="T3285" s="14"/>
      <c r="U3285" s="96">
        <f>SUM(O3285:S3285)</f>
        <v>0</v>
      </c>
      <c r="W3285" s="172"/>
      <c r="X3285" s="13"/>
      <c r="Y3285" s="12"/>
      <c r="Z3285" s="13"/>
      <c r="AA3285" s="174"/>
      <c r="AB3285" s="12"/>
      <c r="AC3285" s="175"/>
      <c r="AD3285" s="13" t="str">
        <f>IF(K3285="","",IF(K3285-L3285&gt;0,IF(L3285-IF(K3285&lt;281,8,IF(K3285&lt;1201,32,IF(K3285&lt;3201,50)))&gt;=0,"满足","不满足"),"满足"))</f>
        <v>满足</v>
      </c>
    </row>
    <row r="3286" customHeight="1" spans="1:30">
      <c r="A3286" s="23">
        <v>3313</v>
      </c>
      <c r="B3286" s="7">
        <v>231229005</v>
      </c>
      <c r="C3286" s="4">
        <v>45289</v>
      </c>
      <c r="D3286" s="5" t="s">
        <v>4265</v>
      </c>
      <c r="E3286" s="156">
        <v>52</v>
      </c>
      <c r="F3286" s="7" t="s">
        <v>1471</v>
      </c>
      <c r="G3286" s="9" t="s">
        <v>4351</v>
      </c>
      <c r="H3286" s="29" t="str">
        <f>VLOOKUP(I3286,[3]外O细分型号!A:B,2,FALSE)</f>
        <v>G500</v>
      </c>
      <c r="I3286" s="9" t="s">
        <v>2015</v>
      </c>
      <c r="J3286" s="9" t="s">
        <v>41</v>
      </c>
      <c r="K3286" s="10">
        <v>1</v>
      </c>
      <c r="L3286" s="10">
        <v>1</v>
      </c>
      <c r="M3286" s="11"/>
      <c r="N3286" s="171" t="s">
        <v>42</v>
      </c>
      <c r="O3286" s="13"/>
      <c r="P3286" s="13"/>
      <c r="Q3286" s="13"/>
      <c r="R3286" s="13"/>
      <c r="S3286" s="14"/>
      <c r="T3286" s="14"/>
      <c r="U3286" s="96">
        <f>SUM(O3286:S3286)</f>
        <v>0</v>
      </c>
      <c r="W3286" s="172"/>
      <c r="X3286" s="13"/>
      <c r="Y3286" s="12"/>
      <c r="Z3286" s="13"/>
      <c r="AA3286" s="174"/>
      <c r="AB3286" s="12"/>
      <c r="AC3286" s="175"/>
      <c r="AD3286" s="13" t="str">
        <f>IF(K3286="","",IF(K3286-L3286&gt;0,IF(L3286-IF(K3286&lt;281,8,IF(K3286&lt;1201,32,IF(K3286&lt;3201,50)))&gt;=0,"满足","不满足"),"满足"))</f>
        <v>满足</v>
      </c>
    </row>
    <row r="3287" customHeight="1" spans="1:30">
      <c r="A3287" s="23">
        <v>3314</v>
      </c>
      <c r="B3287" s="7">
        <v>231229006</v>
      </c>
      <c r="C3287" s="4">
        <v>45289</v>
      </c>
      <c r="D3287" s="5" t="s">
        <v>4265</v>
      </c>
      <c r="E3287" s="156">
        <v>52</v>
      </c>
      <c r="F3287" s="7" t="s">
        <v>37</v>
      </c>
      <c r="G3287" s="9" t="s">
        <v>4365</v>
      </c>
      <c r="H3287" s="29" t="str">
        <f>VLOOKUP(I3287,[3]外O细分型号!A:B,2,FALSE)</f>
        <v>P1-CT</v>
      </c>
      <c r="I3287" s="9" t="s">
        <v>1587</v>
      </c>
      <c r="J3287" s="9" t="s">
        <v>41</v>
      </c>
      <c r="K3287" s="10">
        <v>240</v>
      </c>
      <c r="L3287" s="10">
        <v>8</v>
      </c>
      <c r="M3287" s="11"/>
      <c r="N3287" s="171" t="s">
        <v>42</v>
      </c>
      <c r="O3287" s="13"/>
      <c r="P3287" s="13"/>
      <c r="Q3287" s="13"/>
      <c r="R3287" s="13"/>
      <c r="S3287" s="14"/>
      <c r="T3287" s="14"/>
      <c r="U3287" s="96">
        <f>SUM(O3287:S3287)</f>
        <v>0</v>
      </c>
      <c r="W3287" s="172"/>
      <c r="X3287" s="13"/>
      <c r="Y3287" s="12"/>
      <c r="Z3287" s="13"/>
      <c r="AA3287" s="174"/>
      <c r="AB3287" s="12"/>
      <c r="AC3287" s="175"/>
      <c r="AD3287" s="13" t="str">
        <f>IF(K3287="","",IF(K3287-L3287&gt;0,IF(L3287-IF(K3287&lt;281,8,IF(K3287&lt;1201,32,IF(K3287&lt;3201,50)))&gt;=0,"满足","不满足"),"满足"))</f>
        <v>满足</v>
      </c>
    </row>
    <row r="3288" customHeight="1" spans="1:30">
      <c r="A3288" s="23">
        <v>3315</v>
      </c>
      <c r="B3288" s="7">
        <v>231229007</v>
      </c>
      <c r="C3288" s="4">
        <v>45289</v>
      </c>
      <c r="D3288" s="5" t="s">
        <v>4265</v>
      </c>
      <c r="E3288" s="156">
        <v>52</v>
      </c>
      <c r="F3288" s="7" t="s">
        <v>37</v>
      </c>
      <c r="G3288" s="9" t="s">
        <v>4384</v>
      </c>
      <c r="H3288" s="29" t="s">
        <v>176</v>
      </c>
      <c r="I3288" s="9" t="s">
        <v>3640</v>
      </c>
      <c r="J3288" s="9" t="s">
        <v>41</v>
      </c>
      <c r="K3288" s="10">
        <v>200</v>
      </c>
      <c r="L3288" s="10">
        <v>8</v>
      </c>
      <c r="M3288" s="11"/>
      <c r="N3288" s="171" t="s">
        <v>42</v>
      </c>
      <c r="O3288" s="13"/>
      <c r="P3288" s="13"/>
      <c r="Q3288" s="13"/>
      <c r="R3288" s="13"/>
      <c r="S3288" s="14"/>
      <c r="T3288" s="14"/>
      <c r="U3288" s="96">
        <f>SUM(O3288:S3288)</f>
        <v>0</v>
      </c>
      <c r="W3288" s="172"/>
      <c r="X3288" s="13"/>
      <c r="Y3288" s="12"/>
      <c r="Z3288" s="13"/>
      <c r="AA3288" s="174"/>
      <c r="AB3288" s="12"/>
      <c r="AC3288" s="175"/>
      <c r="AD3288" s="13" t="str">
        <f>IF(K3288="","",IF(K3288-L3288&gt;0,IF(L3288-IF(K3288&lt;281,8,IF(K3288&lt;1201,32,IF(K3288&lt;3201,50)))&gt;=0,"满足","不满足"),"满足"))</f>
        <v>满足</v>
      </c>
    </row>
    <row r="3289" customHeight="1" spans="1:30">
      <c r="A3289" s="23">
        <v>3316</v>
      </c>
      <c r="B3289" s="7">
        <v>231229008</v>
      </c>
      <c r="C3289" s="4">
        <v>45289</v>
      </c>
      <c r="D3289" s="5" t="s">
        <v>4265</v>
      </c>
      <c r="E3289" s="156">
        <v>52</v>
      </c>
      <c r="F3289" s="7" t="s">
        <v>37</v>
      </c>
      <c r="G3289" s="9" t="s">
        <v>4374</v>
      </c>
      <c r="H3289" s="29" t="str">
        <f>VLOOKUP(I3289,[3]外O细分型号!A:B,2,FALSE)</f>
        <v>P1-CT</v>
      </c>
      <c r="I3289" s="9" t="s">
        <v>2583</v>
      </c>
      <c r="J3289" s="9" t="s">
        <v>41</v>
      </c>
      <c r="K3289" s="10">
        <v>240</v>
      </c>
      <c r="L3289" s="10">
        <v>8</v>
      </c>
      <c r="M3289" s="11"/>
      <c r="N3289" s="171" t="s">
        <v>42</v>
      </c>
      <c r="O3289" s="13"/>
      <c r="P3289" s="13"/>
      <c r="Q3289" s="13"/>
      <c r="R3289" s="13"/>
      <c r="S3289" s="14"/>
      <c r="T3289" s="14"/>
      <c r="U3289" s="96">
        <f>SUM(O3289:S3289)</f>
        <v>0</v>
      </c>
      <c r="W3289" s="172"/>
      <c r="X3289" s="13"/>
      <c r="Y3289" s="12"/>
      <c r="Z3289" s="13"/>
      <c r="AA3289" s="174"/>
      <c r="AB3289" s="12"/>
      <c r="AC3289" s="175"/>
      <c r="AD3289" s="13" t="str">
        <f>IF(K3289="","",IF(K3289-L3289&gt;0,IF(L3289-IF(K3289&lt;281,8,IF(K3289&lt;1201,32,IF(K3289&lt;3201,50)))&gt;=0,"满足","不满足"),"满足"))</f>
        <v>满足</v>
      </c>
    </row>
    <row r="3290" customHeight="1" spans="1:30">
      <c r="A3290" s="23">
        <v>3317</v>
      </c>
      <c r="B3290" s="7">
        <v>231229009</v>
      </c>
      <c r="C3290" s="4">
        <v>45289</v>
      </c>
      <c r="D3290" s="5" t="s">
        <v>4265</v>
      </c>
      <c r="E3290" s="156">
        <v>52</v>
      </c>
      <c r="F3290" s="7" t="s">
        <v>1471</v>
      </c>
      <c r="G3290" s="9" t="s">
        <v>4309</v>
      </c>
      <c r="H3290" s="29" t="s">
        <v>3507</v>
      </c>
      <c r="I3290" s="9" t="s">
        <v>3507</v>
      </c>
      <c r="J3290" s="9" t="s">
        <v>41</v>
      </c>
      <c r="K3290" s="10">
        <v>431</v>
      </c>
      <c r="L3290" s="10">
        <v>32</v>
      </c>
      <c r="M3290" s="11">
        <v>1</v>
      </c>
      <c r="N3290" s="171" t="s">
        <v>42</v>
      </c>
      <c r="O3290" s="13"/>
      <c r="P3290" s="13"/>
      <c r="Q3290" s="13"/>
      <c r="R3290" s="13">
        <v>1</v>
      </c>
      <c r="S3290" s="14"/>
      <c r="T3290" s="14"/>
      <c r="U3290" s="96">
        <f>SUM(O3290:S3290)</f>
        <v>1</v>
      </c>
      <c r="V3290" s="15" t="s">
        <v>406</v>
      </c>
      <c r="W3290" s="172" t="s">
        <v>44</v>
      </c>
      <c r="X3290" s="13" t="s">
        <v>18</v>
      </c>
      <c r="Y3290" s="12" t="s">
        <v>661</v>
      </c>
      <c r="Z3290" s="13"/>
      <c r="AA3290" s="174"/>
      <c r="AB3290" s="12"/>
      <c r="AC3290" s="175"/>
      <c r="AD3290" s="13" t="str">
        <f>IF(K3290="","",IF(K3290-L3290&gt;0,IF(L3290-IF(K3290&lt;281,8,IF(K3290&lt;1201,32,IF(K3290&lt;3201,50)))&gt;=0,"满足","不满足"),"满足"))</f>
        <v>满足</v>
      </c>
    </row>
    <row r="3291" customHeight="1" spans="1:30">
      <c r="A3291" s="23">
        <v>3318</v>
      </c>
      <c r="B3291" s="7">
        <v>231229010</v>
      </c>
      <c r="C3291" s="4">
        <v>45289</v>
      </c>
      <c r="D3291" s="5" t="s">
        <v>4265</v>
      </c>
      <c r="E3291" s="156">
        <v>52</v>
      </c>
      <c r="F3291" s="7" t="s">
        <v>1546</v>
      </c>
      <c r="G3291" s="9" t="s">
        <v>3946</v>
      </c>
      <c r="H3291" s="29" t="str">
        <f>VLOOKUP(I3291,[3]外O细分型号!A:B,2,FALSE)</f>
        <v>P1-CT</v>
      </c>
      <c r="I3291" s="9" t="s">
        <v>3421</v>
      </c>
      <c r="J3291" s="9" t="s">
        <v>41</v>
      </c>
      <c r="K3291" s="10">
        <v>118</v>
      </c>
      <c r="L3291" s="10">
        <v>8</v>
      </c>
      <c r="M3291" s="11"/>
      <c r="N3291" s="171" t="s">
        <v>42</v>
      </c>
      <c r="O3291" s="13"/>
      <c r="P3291" s="13"/>
      <c r="Q3291" s="13"/>
      <c r="R3291" s="13"/>
      <c r="S3291" s="14"/>
      <c r="T3291" s="14"/>
      <c r="U3291" s="96">
        <f>SUM(O3291:S3291)</f>
        <v>0</v>
      </c>
      <c r="W3291" s="172"/>
      <c r="X3291" s="13"/>
      <c r="Y3291" s="12"/>
      <c r="Z3291" s="13"/>
      <c r="AA3291" s="174"/>
      <c r="AB3291" s="12"/>
      <c r="AC3291" s="175"/>
      <c r="AD3291" s="13" t="str">
        <f>IF(K3291="","",IF(K3291-L3291&gt;0,IF(L3291-IF(K3291&lt;281,8,IF(K3291&lt;1201,32,IF(K3291&lt;3201,50)))&gt;=0,"满足","不满足"),"满足"))</f>
        <v>满足</v>
      </c>
    </row>
    <row r="3292" customHeight="1" spans="1:30">
      <c r="A3292" s="23">
        <v>3319</v>
      </c>
      <c r="B3292" s="7">
        <v>231229011</v>
      </c>
      <c r="C3292" s="4">
        <v>45289</v>
      </c>
      <c r="D3292" s="5" t="s">
        <v>4265</v>
      </c>
      <c r="E3292" s="156">
        <v>52</v>
      </c>
      <c r="F3292" s="7" t="s">
        <v>37</v>
      </c>
      <c r="G3292" s="9" t="s">
        <v>4375</v>
      </c>
      <c r="H3292" s="29" t="str">
        <f>VLOOKUP(I3292,[3]外O细分型号!A:B,2,FALSE)</f>
        <v>G111</v>
      </c>
      <c r="I3292" s="9" t="s">
        <v>190</v>
      </c>
      <c r="J3292" s="9" t="s">
        <v>78</v>
      </c>
      <c r="K3292" s="10">
        <v>284</v>
      </c>
      <c r="L3292" s="10">
        <v>32</v>
      </c>
      <c r="M3292" s="11"/>
      <c r="N3292" s="171" t="s">
        <v>42</v>
      </c>
      <c r="O3292" s="13"/>
      <c r="P3292" s="13"/>
      <c r="Q3292" s="13"/>
      <c r="R3292" s="13"/>
      <c r="S3292" s="14"/>
      <c r="T3292" s="14"/>
      <c r="U3292" s="96">
        <f>SUM(O3292:S3292)</f>
        <v>0</v>
      </c>
      <c r="W3292" s="172"/>
      <c r="X3292" s="13"/>
      <c r="Y3292" s="12"/>
      <c r="Z3292" s="13"/>
      <c r="AA3292" s="174"/>
      <c r="AB3292" s="12"/>
      <c r="AC3292" s="175"/>
      <c r="AD3292" s="13" t="str">
        <f>IF(K3292="","",IF(K3292-L3292&gt;0,IF(L3292-IF(K3292&lt;281,8,IF(K3292&lt;1201,32,IF(K3292&lt;3201,50)))&gt;=0,"满足","不满足"),"满足"))</f>
        <v>满足</v>
      </c>
    </row>
    <row r="3293" customHeight="1" spans="1:30">
      <c r="A3293" s="23">
        <v>3320</v>
      </c>
      <c r="B3293" s="7">
        <v>231229012</v>
      </c>
      <c r="C3293" s="4">
        <v>45289</v>
      </c>
      <c r="D3293" s="5" t="s">
        <v>4265</v>
      </c>
      <c r="E3293" s="156">
        <v>52</v>
      </c>
      <c r="F3293" s="7" t="s">
        <v>1546</v>
      </c>
      <c r="G3293" s="9" t="s">
        <v>4386</v>
      </c>
      <c r="H3293" s="29" t="str">
        <f>VLOOKUP(I3293,[3]外O细分型号!A:B,2,FALSE)</f>
        <v>G100</v>
      </c>
      <c r="I3293" s="9" t="s">
        <v>1548</v>
      </c>
      <c r="J3293" s="9" t="s">
        <v>41</v>
      </c>
      <c r="K3293" s="10">
        <v>1632</v>
      </c>
      <c r="L3293" s="10">
        <v>50</v>
      </c>
      <c r="M3293" s="11"/>
      <c r="N3293" s="171" t="s">
        <v>42</v>
      </c>
      <c r="O3293" s="13"/>
      <c r="P3293" s="13"/>
      <c r="Q3293" s="13"/>
      <c r="R3293" s="13"/>
      <c r="S3293" s="14"/>
      <c r="T3293" s="14"/>
      <c r="U3293" s="96">
        <f>SUM(O3293:S3293)</f>
        <v>0</v>
      </c>
      <c r="W3293" s="172"/>
      <c r="X3293" s="13"/>
      <c r="Y3293" s="12"/>
      <c r="Z3293" s="13"/>
      <c r="AA3293" s="174"/>
      <c r="AB3293" s="12"/>
      <c r="AC3293" s="175"/>
      <c r="AD3293" s="13" t="str">
        <f>IF(K3293="","",IF(K3293-L3293&gt;0,IF(L3293-IF(K3293&lt;281,8,IF(K3293&lt;1201,32,IF(K3293&lt;3201,50)))&gt;=0,"满足","不满足"),"满足"))</f>
        <v>满足</v>
      </c>
    </row>
    <row r="3294" customHeight="1" spans="1:30">
      <c r="A3294" s="23">
        <v>3321</v>
      </c>
      <c r="B3294" s="7">
        <v>231229013</v>
      </c>
      <c r="C3294" s="4">
        <v>45289</v>
      </c>
      <c r="D3294" s="5" t="s">
        <v>4265</v>
      </c>
      <c r="E3294" s="156">
        <v>52</v>
      </c>
      <c r="F3294" s="7" t="s">
        <v>1546</v>
      </c>
      <c r="G3294" s="9" t="s">
        <v>3934</v>
      </c>
      <c r="H3294" s="29" t="str">
        <f>VLOOKUP(I3294,[3]外O细分型号!A:B,2,FALSE)</f>
        <v>V7</v>
      </c>
      <c r="I3294" s="9" t="s">
        <v>1756</v>
      </c>
      <c r="J3294" s="9" t="s">
        <v>41</v>
      </c>
      <c r="K3294" s="10">
        <v>1</v>
      </c>
      <c r="L3294" s="10">
        <v>1</v>
      </c>
      <c r="M3294" s="11"/>
      <c r="N3294" s="171" t="s">
        <v>42</v>
      </c>
      <c r="O3294" s="13"/>
      <c r="P3294" s="13"/>
      <c r="Q3294" s="13"/>
      <c r="R3294" s="13"/>
      <c r="S3294" s="14"/>
      <c r="T3294" s="14"/>
      <c r="U3294" s="96">
        <f>SUM(O3294:S3294)</f>
        <v>0</v>
      </c>
      <c r="W3294" s="172"/>
      <c r="X3294" s="13"/>
      <c r="Y3294" s="12"/>
      <c r="Z3294" s="13"/>
      <c r="AA3294" s="174"/>
      <c r="AB3294" s="12"/>
      <c r="AC3294" s="175"/>
      <c r="AD3294" s="13" t="str">
        <f>IF(K3294="","",IF(K3294-L3294&gt;0,IF(L3294-IF(K3294&lt;281,8,IF(K3294&lt;1201,32,IF(K3294&lt;3201,50)))&gt;=0,"满足","不满足"),"满足"))</f>
        <v>满足</v>
      </c>
    </row>
    <row r="3295" customHeight="1" spans="1:30">
      <c r="A3295" s="23">
        <v>3322</v>
      </c>
      <c r="B3295" s="7">
        <v>231229014</v>
      </c>
      <c r="C3295" s="4">
        <v>45289</v>
      </c>
      <c r="D3295" s="5" t="s">
        <v>4265</v>
      </c>
      <c r="E3295" s="156">
        <v>52</v>
      </c>
      <c r="F3295" s="7" t="s">
        <v>1546</v>
      </c>
      <c r="G3295" s="9" t="s">
        <v>4387</v>
      </c>
      <c r="H3295" s="29" t="str">
        <f>VLOOKUP(I3295,[3]外O细分型号!A:B,2,FALSE)</f>
        <v>E10</v>
      </c>
      <c r="I3295" s="9" t="s">
        <v>3012</v>
      </c>
      <c r="J3295" s="9" t="s">
        <v>41</v>
      </c>
      <c r="K3295" s="10">
        <v>1</v>
      </c>
      <c r="L3295" s="10">
        <v>1</v>
      </c>
      <c r="M3295" s="11"/>
      <c r="N3295" s="171" t="s">
        <v>42</v>
      </c>
      <c r="O3295" s="13"/>
      <c r="P3295" s="13"/>
      <c r="Q3295" s="13"/>
      <c r="R3295" s="13"/>
      <c r="S3295" s="14"/>
      <c r="T3295" s="14"/>
      <c r="U3295" s="96">
        <f>SUM(O3295:S3295)</f>
        <v>0</v>
      </c>
      <c r="W3295" s="172"/>
      <c r="X3295" s="13"/>
      <c r="Y3295" s="12"/>
      <c r="Z3295" s="13"/>
      <c r="AA3295" s="174"/>
      <c r="AB3295" s="12"/>
      <c r="AC3295" s="175"/>
      <c r="AD3295" s="13" t="str">
        <f>IF(K3295="","",IF(K3295-L3295&gt;0,IF(L3295-IF(K3295&lt;281,8,IF(K3295&lt;1201,32,IF(K3295&lt;3201,50)))&gt;=0,"满足","不满足"),"满足"))</f>
        <v>满足</v>
      </c>
    </row>
    <row r="3296" customHeight="1" spans="1:30">
      <c r="A3296" s="23">
        <v>3323</v>
      </c>
      <c r="B3296" s="7">
        <v>231229015</v>
      </c>
      <c r="C3296" s="4">
        <v>45289</v>
      </c>
      <c r="D3296" s="5" t="s">
        <v>4265</v>
      </c>
      <c r="E3296" s="156">
        <v>52</v>
      </c>
      <c r="F3296" s="7" t="s">
        <v>1546</v>
      </c>
      <c r="G3296" s="9" t="s">
        <v>4388</v>
      </c>
      <c r="H3296" s="29" t="str">
        <f>VLOOKUP(I3296,[3]外O细分型号!A:B,2,FALSE)</f>
        <v>V7</v>
      </c>
      <c r="I3296" s="9" t="s">
        <v>3389</v>
      </c>
      <c r="J3296" s="9" t="s">
        <v>41</v>
      </c>
      <c r="K3296" s="10">
        <v>5</v>
      </c>
      <c r="L3296" s="10">
        <v>5</v>
      </c>
      <c r="M3296" s="11">
        <v>5</v>
      </c>
      <c r="N3296" s="170" t="s">
        <v>79</v>
      </c>
      <c r="O3296" s="13"/>
      <c r="P3296" s="13"/>
      <c r="Q3296" s="13"/>
      <c r="R3296" s="13">
        <v>2</v>
      </c>
      <c r="S3296" s="14"/>
      <c r="T3296" s="14"/>
      <c r="U3296" s="96">
        <f>SUM(O3296:S3296)</f>
        <v>2</v>
      </c>
      <c r="V3296" s="15" t="s">
        <v>4389</v>
      </c>
      <c r="W3296" s="172" t="s">
        <v>81</v>
      </c>
      <c r="X3296" s="13" t="s">
        <v>18</v>
      </c>
      <c r="Y3296" s="12" t="s">
        <v>150</v>
      </c>
      <c r="Z3296" s="13"/>
      <c r="AA3296" s="174"/>
      <c r="AB3296" s="12"/>
      <c r="AC3296" s="175"/>
      <c r="AD3296" s="13" t="str">
        <f>IF(K3296="","",IF(K3296-L3296&gt;0,IF(L3296-IF(K3296&lt;281,8,IF(K3296&lt;1201,32,IF(K3296&lt;3201,50)))&gt;=0,"满足","不满足"),"满足"))</f>
        <v>满足</v>
      </c>
    </row>
    <row r="3297" customHeight="1" spans="1:30">
      <c r="A3297" s="23">
        <v>3324</v>
      </c>
      <c r="B3297" s="7">
        <v>231229015</v>
      </c>
      <c r="C3297" s="4">
        <v>45289</v>
      </c>
      <c r="D3297" s="5" t="s">
        <v>4265</v>
      </c>
      <c r="E3297" s="156">
        <v>52</v>
      </c>
      <c r="F3297" s="7" t="s">
        <v>1546</v>
      </c>
      <c r="G3297" s="9" t="s">
        <v>4388</v>
      </c>
      <c r="H3297" s="29" t="str">
        <f>VLOOKUP(I3297,[3]外O细分型号!A:B,2,FALSE)</f>
        <v>V7</v>
      </c>
      <c r="I3297" s="9" t="s">
        <v>3389</v>
      </c>
      <c r="J3297" s="9" t="s">
        <v>41</v>
      </c>
      <c r="K3297" s="10"/>
      <c r="L3297" s="10"/>
      <c r="M3297" s="11"/>
      <c r="N3297" s="12"/>
      <c r="O3297" s="13"/>
      <c r="P3297" s="13"/>
      <c r="Q3297" s="13"/>
      <c r="R3297" s="13">
        <v>3</v>
      </c>
      <c r="S3297" s="14"/>
      <c r="T3297" s="14"/>
      <c r="U3297" s="96">
        <f>SUM(O3297:S3297)</f>
        <v>3</v>
      </c>
      <c r="V3297" s="15" t="s">
        <v>4362</v>
      </c>
      <c r="W3297" s="172" t="s">
        <v>81</v>
      </c>
      <c r="X3297" s="13" t="s">
        <v>18</v>
      </c>
      <c r="Y3297" s="12" t="s">
        <v>86</v>
      </c>
      <c r="Z3297" s="13"/>
      <c r="AA3297" s="174"/>
      <c r="AB3297" s="12"/>
      <c r="AC3297" s="175"/>
      <c r="AD3297" s="13" t="str">
        <f>IF(K3297="","",IF(K3297-L3297&gt;0,IF(L3297-IF(K3297&lt;281,8,IF(K3297&lt;1201,32,IF(K3297&lt;3201,50)))&gt;=0,"满足","不满足"),"满足"))</f>
        <v/>
      </c>
    </row>
    <row r="3298" customHeight="1" spans="1:30">
      <c r="A3298" s="23">
        <v>3325</v>
      </c>
      <c r="B3298" s="7">
        <v>231229016</v>
      </c>
      <c r="C3298" s="4">
        <v>45289</v>
      </c>
      <c r="D3298" s="5" t="s">
        <v>4265</v>
      </c>
      <c r="E3298" s="156">
        <v>52</v>
      </c>
      <c r="F3298" s="7" t="s">
        <v>1546</v>
      </c>
      <c r="G3298" s="9" t="s">
        <v>4373</v>
      </c>
      <c r="H3298" s="29" t="str">
        <f>VLOOKUP(I3298,[3]外O细分型号!A:B,2,FALSE)</f>
        <v>G100</v>
      </c>
      <c r="I3298" s="9" t="s">
        <v>1548</v>
      </c>
      <c r="J3298" s="9" t="s">
        <v>78</v>
      </c>
      <c r="K3298" s="10">
        <v>82</v>
      </c>
      <c r="L3298" s="10">
        <v>8</v>
      </c>
      <c r="M3298" s="11"/>
      <c r="N3298" s="171" t="s">
        <v>42</v>
      </c>
      <c r="O3298" s="160"/>
      <c r="P3298" s="160"/>
      <c r="Q3298" s="160"/>
      <c r="R3298" s="160"/>
      <c r="S3298" s="161"/>
      <c r="T3298" s="14"/>
      <c r="U3298" s="96">
        <f>SUM(O3298:S3298)</f>
        <v>0</v>
      </c>
      <c r="V3298" s="173"/>
      <c r="W3298" s="172"/>
      <c r="X3298" s="13"/>
      <c r="Y3298" s="12"/>
      <c r="Z3298" s="13"/>
      <c r="AA3298" s="174"/>
      <c r="AB3298" s="12"/>
      <c r="AC3298" s="175"/>
      <c r="AD3298" s="13" t="str">
        <f>IF(K3298="","",IF(K3298-L3298&gt;0,IF(L3298-IF(K3298&lt;281,8,IF(K3298&lt;1201,32,IF(K3298&lt;3201,50)))&gt;=0,"满足","不满足"),"满足"))</f>
        <v>满足</v>
      </c>
    </row>
    <row r="3299" customHeight="1" spans="1:30">
      <c r="A3299" s="23">
        <v>3326</v>
      </c>
      <c r="B3299" s="7">
        <v>231229017</v>
      </c>
      <c r="C3299" s="4">
        <v>45289</v>
      </c>
      <c r="D3299" s="5" t="s">
        <v>4265</v>
      </c>
      <c r="E3299" s="156">
        <v>52</v>
      </c>
      <c r="F3299" s="7" t="s">
        <v>37</v>
      </c>
      <c r="G3299" s="9" t="s">
        <v>4318</v>
      </c>
      <c r="H3299" s="29" t="str">
        <f>VLOOKUP(I3299,[3]外O细分型号!A:B,2,FALSE)</f>
        <v>P1-CT</v>
      </c>
      <c r="I3299" s="9" t="s">
        <v>1587</v>
      </c>
      <c r="J3299" s="9" t="s">
        <v>41</v>
      </c>
      <c r="K3299" s="10">
        <v>119</v>
      </c>
      <c r="L3299" s="10">
        <v>8</v>
      </c>
      <c r="M3299" s="11"/>
      <c r="N3299" s="171" t="s">
        <v>42</v>
      </c>
      <c r="O3299" s="160"/>
      <c r="P3299" s="160"/>
      <c r="Q3299" s="160"/>
      <c r="R3299" s="160"/>
      <c r="S3299" s="161"/>
      <c r="T3299" s="14"/>
      <c r="U3299" s="96">
        <f>SUM(O3299:S3299)</f>
        <v>0</v>
      </c>
      <c r="V3299" s="173"/>
      <c r="W3299" s="172"/>
      <c r="X3299" s="13"/>
      <c r="Y3299" s="12"/>
      <c r="Z3299" s="13"/>
      <c r="AA3299" s="174"/>
      <c r="AB3299" s="12"/>
      <c r="AC3299" s="175"/>
      <c r="AD3299" s="13" t="str">
        <f>IF(K3299="","",IF(K3299-L3299&gt;0,IF(L3299-IF(K3299&lt;281,8,IF(K3299&lt;1201,32,IF(K3299&lt;3201,50)))&gt;=0,"满足","不满足"),"满足"))</f>
        <v>满足</v>
      </c>
    </row>
    <row r="3300" customHeight="1" spans="1:30">
      <c r="A3300" s="23">
        <v>3327</v>
      </c>
      <c r="B3300" s="52">
        <v>231230001</v>
      </c>
      <c r="C3300" s="4">
        <v>45290</v>
      </c>
      <c r="D3300" s="5" t="s">
        <v>4265</v>
      </c>
      <c r="E3300" s="156">
        <v>52</v>
      </c>
      <c r="F3300" s="7" t="s">
        <v>1546</v>
      </c>
      <c r="G3300" s="9" t="s">
        <v>4390</v>
      </c>
      <c r="H3300" s="29" t="str">
        <f>VLOOKUP(I3300,[3]外O细分型号!A:B,2,FALSE)</f>
        <v>P1-CT</v>
      </c>
      <c r="I3300" s="9" t="s">
        <v>3421</v>
      </c>
      <c r="J3300" s="9" t="s">
        <v>41</v>
      </c>
      <c r="K3300" s="10">
        <v>898</v>
      </c>
      <c r="L3300" s="10">
        <v>32</v>
      </c>
      <c r="M3300" s="11"/>
      <c r="N3300" s="171" t="s">
        <v>42</v>
      </c>
      <c r="O3300" s="13"/>
      <c r="P3300" s="13"/>
      <c r="Q3300" s="13"/>
      <c r="R3300" s="13"/>
      <c r="S3300" s="14"/>
      <c r="T3300" s="14"/>
      <c r="U3300" s="96">
        <f>SUM(O3300:S3300)</f>
        <v>0</v>
      </c>
      <c r="W3300" s="172"/>
      <c r="X3300" s="13"/>
      <c r="Y3300" s="12"/>
      <c r="Z3300" s="13"/>
      <c r="AA3300" s="174"/>
      <c r="AB3300" s="12"/>
      <c r="AC3300" s="175"/>
      <c r="AD3300" s="13" t="str">
        <f>IF(K3300="","",IF(K3300-L3300&gt;0,IF(L3300-IF(K3300&lt;281,8,IF(K3300&lt;1201,32,IF(K3300&lt;3201,50)))&gt;=0,"满足","不满足"),"满足"))</f>
        <v>满足</v>
      </c>
    </row>
    <row r="3301" customHeight="1" spans="1:30">
      <c r="A3301" s="23">
        <v>3328</v>
      </c>
      <c r="B3301" s="7">
        <v>231230002</v>
      </c>
      <c r="C3301" s="4">
        <v>45290</v>
      </c>
      <c r="D3301" s="5" t="s">
        <v>4265</v>
      </c>
      <c r="E3301" s="156">
        <v>52</v>
      </c>
      <c r="F3301" s="7" t="s">
        <v>1546</v>
      </c>
      <c r="G3301" s="9" t="s">
        <v>4391</v>
      </c>
      <c r="H3301" s="29" t="str">
        <f>VLOOKUP(I3301,[3]外O细分型号!A:B,2,FALSE)</f>
        <v>G100</v>
      </c>
      <c r="I3301" s="9" t="s">
        <v>1548</v>
      </c>
      <c r="J3301" s="9" t="s">
        <v>78</v>
      </c>
      <c r="K3301" s="10">
        <v>88</v>
      </c>
      <c r="L3301" s="10">
        <v>8</v>
      </c>
      <c r="M3301" s="11"/>
      <c r="N3301" s="171" t="s">
        <v>42</v>
      </c>
      <c r="O3301" s="13"/>
      <c r="P3301" s="13"/>
      <c r="Q3301" s="13"/>
      <c r="R3301" s="13"/>
      <c r="S3301" s="14"/>
      <c r="T3301" s="14"/>
      <c r="U3301" s="96">
        <f>SUM(O3301:S3301)</f>
        <v>0</v>
      </c>
      <c r="W3301" s="172"/>
      <c r="X3301" s="13"/>
      <c r="Y3301" s="12"/>
      <c r="Z3301" s="13"/>
      <c r="AA3301" s="174"/>
      <c r="AB3301" s="12"/>
      <c r="AC3301" s="175"/>
      <c r="AD3301" s="13" t="str">
        <f>IF(K3301="","",IF(K3301-L3301&gt;0,IF(L3301-IF(K3301&lt;281,8,IF(K3301&lt;1201,32,IF(K3301&lt;3201,50)))&gt;=0,"满足","不满足"),"满足"))</f>
        <v>满足</v>
      </c>
    </row>
    <row r="3302" customHeight="1" spans="1:30">
      <c r="A3302" s="23">
        <v>3329</v>
      </c>
      <c r="B3302" s="7">
        <v>231230003</v>
      </c>
      <c r="C3302" s="4">
        <v>45290</v>
      </c>
      <c r="D3302" s="5" t="s">
        <v>4265</v>
      </c>
      <c r="E3302" s="156">
        <v>52</v>
      </c>
      <c r="F3302" s="7" t="s">
        <v>1546</v>
      </c>
      <c r="G3302" s="9" t="s">
        <v>4392</v>
      </c>
      <c r="H3302" s="29" t="str">
        <f>VLOOKUP(I3302,[3]外O细分型号!A:B,2,FALSE)</f>
        <v>E10</v>
      </c>
      <c r="I3302" s="9" t="s">
        <v>3012</v>
      </c>
      <c r="J3302" s="9" t="s">
        <v>41</v>
      </c>
      <c r="K3302" s="10">
        <v>4</v>
      </c>
      <c r="L3302" s="10">
        <v>4</v>
      </c>
      <c r="M3302" s="11"/>
      <c r="N3302" s="171" t="s">
        <v>42</v>
      </c>
      <c r="O3302" s="13"/>
      <c r="P3302" s="13"/>
      <c r="Q3302" s="13"/>
      <c r="R3302" s="13"/>
      <c r="S3302" s="14"/>
      <c r="T3302" s="14"/>
      <c r="U3302" s="96">
        <f>SUM(O3302:S3302)</f>
        <v>0</v>
      </c>
      <c r="W3302" s="172"/>
      <c r="X3302" s="13"/>
      <c r="Y3302" s="12"/>
      <c r="Z3302" s="13"/>
      <c r="AA3302" s="174"/>
      <c r="AB3302" s="12"/>
      <c r="AC3302" s="175"/>
      <c r="AD3302" s="13" t="str">
        <f>IF(K3302="","",IF(K3302-L3302&gt;0,IF(L3302-IF(K3302&lt;281,8,IF(K3302&lt;1201,32,IF(K3302&lt;3201,50)))&gt;=0,"满足","不满足"),"满足"))</f>
        <v>满足</v>
      </c>
    </row>
    <row r="3303" customHeight="1" spans="1:30">
      <c r="A3303" s="23">
        <v>3330</v>
      </c>
      <c r="B3303" s="7">
        <v>231230004</v>
      </c>
      <c r="C3303" s="4">
        <v>45290</v>
      </c>
      <c r="D3303" s="5" t="s">
        <v>4265</v>
      </c>
      <c r="E3303" s="156">
        <v>52</v>
      </c>
      <c r="F3303" s="7" t="s">
        <v>1546</v>
      </c>
      <c r="G3303" s="9" t="s">
        <v>4386</v>
      </c>
      <c r="H3303" s="29" t="str">
        <f>VLOOKUP(I3303,[3]外O细分型号!A:B,2,FALSE)</f>
        <v>G100</v>
      </c>
      <c r="I3303" s="9" t="s">
        <v>1548</v>
      </c>
      <c r="J3303" s="9" t="s">
        <v>41</v>
      </c>
      <c r="K3303" s="10">
        <v>1196</v>
      </c>
      <c r="L3303" s="10">
        <v>32</v>
      </c>
      <c r="M3303" s="11"/>
      <c r="N3303" s="171" t="s">
        <v>42</v>
      </c>
      <c r="O3303" s="13"/>
      <c r="P3303" s="13"/>
      <c r="Q3303" s="13"/>
      <c r="R3303" s="13"/>
      <c r="S3303" s="14"/>
      <c r="T3303" s="14"/>
      <c r="U3303" s="96">
        <f>SUM(O3303:S3303)</f>
        <v>0</v>
      </c>
      <c r="W3303" s="172"/>
      <c r="X3303" s="13"/>
      <c r="Y3303" s="12"/>
      <c r="Z3303" s="13"/>
      <c r="AA3303" s="174"/>
      <c r="AB3303" s="12"/>
      <c r="AC3303" s="175"/>
      <c r="AD3303" s="13" t="str">
        <f>IF(K3303="","",IF(K3303-L3303&gt;0,IF(L3303-IF(K3303&lt;281,8,IF(K3303&lt;1201,32,IF(K3303&lt;3201,50)))&gt;=0,"满足","不满足"),"满足"))</f>
        <v>满足</v>
      </c>
    </row>
    <row r="3304" customHeight="1" spans="1:30">
      <c r="A3304" s="23">
        <v>3331</v>
      </c>
      <c r="B3304" s="7">
        <v>231230005</v>
      </c>
      <c r="C3304" s="4">
        <v>45290</v>
      </c>
      <c r="D3304" s="5" t="s">
        <v>4265</v>
      </c>
      <c r="E3304" s="156">
        <v>52</v>
      </c>
      <c r="F3304" s="7" t="s">
        <v>1546</v>
      </c>
      <c r="G3304" s="9" t="s">
        <v>4010</v>
      </c>
      <c r="H3304" s="29" t="str">
        <f>VLOOKUP(I3304,[3]外O细分型号!A:B,2,FALSE)</f>
        <v>V7</v>
      </c>
      <c r="I3304" s="9" t="s">
        <v>3389</v>
      </c>
      <c r="J3304" s="9" t="s">
        <v>41</v>
      </c>
      <c r="K3304" s="10">
        <v>3</v>
      </c>
      <c r="L3304" s="10">
        <v>3</v>
      </c>
      <c r="M3304" s="11"/>
      <c r="N3304" s="171" t="s">
        <v>42</v>
      </c>
      <c r="O3304" s="13"/>
      <c r="P3304" s="13"/>
      <c r="Q3304" s="13"/>
      <c r="R3304" s="13"/>
      <c r="S3304" s="14"/>
      <c r="T3304" s="14"/>
      <c r="U3304" s="96">
        <f>SUM(O3304:S3304)</f>
        <v>0</v>
      </c>
      <c r="W3304" s="172"/>
      <c r="X3304" s="13"/>
      <c r="Y3304" s="12"/>
      <c r="Z3304" s="13"/>
      <c r="AA3304" s="174"/>
      <c r="AB3304" s="12"/>
      <c r="AC3304" s="175"/>
      <c r="AD3304" s="13" t="str">
        <f>IF(K3304="","",IF(K3304-L3304&gt;0,IF(L3304-IF(K3304&lt;281,8,IF(K3304&lt;1201,32,IF(K3304&lt;3201,50)))&gt;=0,"满足","不满足"),"满足"))</f>
        <v>满足</v>
      </c>
    </row>
    <row r="3305" customHeight="1" spans="1:30">
      <c r="A3305" s="23">
        <v>3332</v>
      </c>
      <c r="B3305" s="7">
        <v>231230006</v>
      </c>
      <c r="C3305" s="4">
        <v>45290</v>
      </c>
      <c r="D3305" s="5" t="s">
        <v>4265</v>
      </c>
      <c r="E3305" s="156">
        <v>52</v>
      </c>
      <c r="F3305" s="7" t="s">
        <v>1546</v>
      </c>
      <c r="G3305" s="9" t="s">
        <v>4386</v>
      </c>
      <c r="H3305" s="29" t="str">
        <f>VLOOKUP(I3305,[3]外O细分型号!A:B,2,FALSE)</f>
        <v>G100</v>
      </c>
      <c r="I3305" s="9" t="s">
        <v>1548</v>
      </c>
      <c r="J3305" s="9" t="s">
        <v>41</v>
      </c>
      <c r="K3305" s="10">
        <v>96</v>
      </c>
      <c r="L3305" s="10">
        <v>8</v>
      </c>
      <c r="M3305" s="11"/>
      <c r="N3305" s="171" t="s">
        <v>42</v>
      </c>
      <c r="O3305" s="13"/>
      <c r="P3305" s="13"/>
      <c r="Q3305" s="13"/>
      <c r="R3305" s="13"/>
      <c r="S3305" s="14"/>
      <c r="T3305" s="14"/>
      <c r="U3305" s="96">
        <f>SUM(O3305:S3305)</f>
        <v>0</v>
      </c>
      <c r="W3305" s="172"/>
      <c r="X3305" s="13"/>
      <c r="Y3305" s="12"/>
      <c r="Z3305" s="13"/>
      <c r="AA3305" s="174"/>
      <c r="AB3305" s="12"/>
      <c r="AC3305" s="175"/>
      <c r="AD3305" s="13" t="str">
        <f>IF(K3305="","",IF(K3305-L3305&gt;0,IF(L3305-IF(K3305&lt;281,8,IF(K3305&lt;1201,32,IF(K3305&lt;3201,50)))&gt;=0,"满足","不满足"),"满足"))</f>
        <v>满足</v>
      </c>
    </row>
    <row r="3306" customHeight="1" spans="1:30">
      <c r="A3306" s="23">
        <v>3333</v>
      </c>
      <c r="B3306" s="7">
        <v>231230007</v>
      </c>
      <c r="C3306" s="4">
        <v>45290</v>
      </c>
      <c r="D3306" s="5" t="s">
        <v>4265</v>
      </c>
      <c r="E3306" s="156">
        <v>52</v>
      </c>
      <c r="F3306" s="7" t="s">
        <v>1546</v>
      </c>
      <c r="G3306" s="9" t="s">
        <v>4393</v>
      </c>
      <c r="H3306" s="29" t="str">
        <f>VLOOKUP(I3306,[3]外O细分型号!A:B,2,FALSE)</f>
        <v>G100</v>
      </c>
      <c r="I3306" s="9" t="s">
        <v>1548</v>
      </c>
      <c r="J3306" s="9" t="s">
        <v>41</v>
      </c>
      <c r="K3306" s="10">
        <v>192</v>
      </c>
      <c r="L3306" s="10">
        <v>8</v>
      </c>
      <c r="M3306" s="11"/>
      <c r="N3306" s="171" t="s">
        <v>42</v>
      </c>
      <c r="O3306" s="13"/>
      <c r="P3306" s="13"/>
      <c r="Q3306" s="13"/>
      <c r="R3306" s="13"/>
      <c r="S3306" s="14"/>
      <c r="T3306" s="14"/>
      <c r="U3306" s="96">
        <f>SUM(O3306:S3306)</f>
        <v>0</v>
      </c>
      <c r="W3306" s="172"/>
      <c r="X3306" s="13"/>
      <c r="Y3306" s="12"/>
      <c r="Z3306" s="13"/>
      <c r="AA3306" s="174"/>
      <c r="AB3306" s="12"/>
      <c r="AC3306" s="175"/>
      <c r="AD3306" s="13" t="str">
        <f>IF(K3306="","",IF(K3306-L3306&gt;0,IF(L3306-IF(K3306&lt;281,8,IF(K3306&lt;1201,32,IF(K3306&lt;3201,50)))&gt;=0,"满足","不满足"),"满足"))</f>
        <v>满足</v>
      </c>
    </row>
    <row r="3307" customHeight="1" spans="1:30">
      <c r="A3307" s="23">
        <v>3334</v>
      </c>
      <c r="B3307" s="7">
        <v>231230008</v>
      </c>
      <c r="C3307" s="4">
        <v>45290</v>
      </c>
      <c r="D3307" s="5" t="s">
        <v>4265</v>
      </c>
      <c r="E3307" s="156">
        <v>52</v>
      </c>
      <c r="F3307" s="7" t="s">
        <v>1546</v>
      </c>
      <c r="G3307" s="9" t="s">
        <v>4390</v>
      </c>
      <c r="H3307" s="29" t="str">
        <f>VLOOKUP(I3307,[3]外O细分型号!A:B,2,FALSE)</f>
        <v>P1-CT</v>
      </c>
      <c r="I3307" s="9" t="s">
        <v>3421</v>
      </c>
      <c r="J3307" s="9" t="s">
        <v>41</v>
      </c>
      <c r="K3307" s="10">
        <v>216</v>
      </c>
      <c r="L3307" s="10">
        <v>8</v>
      </c>
      <c r="M3307" s="11"/>
      <c r="N3307" s="171" t="s">
        <v>42</v>
      </c>
      <c r="O3307" s="13"/>
      <c r="P3307" s="13"/>
      <c r="Q3307" s="13"/>
      <c r="R3307" s="13"/>
      <c r="S3307" s="14"/>
      <c r="T3307" s="14"/>
      <c r="U3307" s="96">
        <f>SUM(O3307:S3307)</f>
        <v>0</v>
      </c>
      <c r="W3307" s="172"/>
      <c r="X3307" s="13"/>
      <c r="Y3307" s="12"/>
      <c r="Z3307" s="13"/>
      <c r="AA3307" s="174"/>
      <c r="AB3307" s="12"/>
      <c r="AC3307" s="175"/>
      <c r="AD3307" s="13" t="str">
        <f>IF(K3307="","",IF(K3307-L3307&gt;0,IF(L3307-IF(K3307&lt;281,8,IF(K3307&lt;1201,32,IF(K3307&lt;3201,50)))&gt;=0,"满足","不满足"),"满足"))</f>
        <v>满足</v>
      </c>
    </row>
    <row r="3308" customHeight="1" spans="1:30">
      <c r="A3308" s="23">
        <v>3335</v>
      </c>
      <c r="B3308" s="7">
        <v>231230009</v>
      </c>
      <c r="C3308" s="4">
        <v>45290</v>
      </c>
      <c r="D3308" s="5" t="s">
        <v>4265</v>
      </c>
      <c r="E3308" s="156">
        <v>52</v>
      </c>
      <c r="F3308" s="7" t="s">
        <v>1546</v>
      </c>
      <c r="G3308" s="9" t="s">
        <v>4390</v>
      </c>
      <c r="H3308" s="29" t="str">
        <f>VLOOKUP(I3308,[3]外O细分型号!A:B,2,FALSE)</f>
        <v>P1-CT</v>
      </c>
      <c r="I3308" s="9" t="s">
        <v>3421</v>
      </c>
      <c r="J3308" s="9" t="s">
        <v>41</v>
      </c>
      <c r="K3308" s="10">
        <v>754</v>
      </c>
      <c r="L3308" s="10">
        <v>32</v>
      </c>
      <c r="M3308" s="11">
        <v>1</v>
      </c>
      <c r="N3308" s="171" t="s">
        <v>42</v>
      </c>
      <c r="O3308" s="13">
        <v>1</v>
      </c>
      <c r="P3308" s="13"/>
      <c r="Q3308" s="13"/>
      <c r="R3308" s="13"/>
      <c r="S3308" s="14"/>
      <c r="T3308" s="14"/>
      <c r="U3308" s="96">
        <f>SUM(O3308:S3308)</f>
        <v>1</v>
      </c>
      <c r="V3308" s="15" t="s">
        <v>388</v>
      </c>
      <c r="W3308" s="172" t="s">
        <v>44</v>
      </c>
      <c r="X3308" s="13" t="s">
        <v>15</v>
      </c>
      <c r="Y3308" s="12" t="s">
        <v>382</v>
      </c>
      <c r="Z3308" s="13"/>
      <c r="AA3308" s="174"/>
      <c r="AB3308" s="12"/>
      <c r="AC3308" s="175"/>
      <c r="AD3308" s="13" t="str">
        <f>IF(K3308="","",IF(K3308-L3308&gt;0,IF(L3308-IF(K3308&lt;281,8,IF(K3308&lt;1201,32,IF(K3308&lt;3201,50)))&gt;=0,"满足","不满足"),"满足"))</f>
        <v>满足</v>
      </c>
    </row>
    <row r="3309" customHeight="1" spans="1:30">
      <c r="A3309" s="23">
        <v>3336</v>
      </c>
      <c r="B3309" s="7">
        <v>231230010</v>
      </c>
      <c r="C3309" s="4">
        <v>45290</v>
      </c>
      <c r="D3309" s="5" t="s">
        <v>4265</v>
      </c>
      <c r="E3309" s="156">
        <v>52</v>
      </c>
      <c r="F3309" s="7" t="s">
        <v>37</v>
      </c>
      <c r="G3309" s="9" t="s">
        <v>4318</v>
      </c>
      <c r="H3309" s="29" t="str">
        <f>VLOOKUP(I3309,[3]外O细分型号!A:B,2,FALSE)</f>
        <v>P1-CT</v>
      </c>
      <c r="I3309" s="9" t="s">
        <v>1587</v>
      </c>
      <c r="J3309" s="9" t="s">
        <v>41</v>
      </c>
      <c r="K3309" s="10">
        <v>213</v>
      </c>
      <c r="L3309" s="10">
        <v>8</v>
      </c>
      <c r="M3309" s="11"/>
      <c r="N3309" s="171" t="s">
        <v>42</v>
      </c>
      <c r="O3309" s="13"/>
      <c r="P3309" s="13"/>
      <c r="Q3309" s="13"/>
      <c r="R3309" s="13"/>
      <c r="S3309" s="14"/>
      <c r="T3309" s="14"/>
      <c r="U3309" s="96">
        <f>SUM(O3309:S3309)</f>
        <v>0</v>
      </c>
      <c r="W3309" s="172"/>
      <c r="X3309" s="13"/>
      <c r="Y3309" s="12"/>
      <c r="Z3309" s="13"/>
      <c r="AA3309" s="174"/>
      <c r="AB3309" s="12"/>
      <c r="AC3309" s="175"/>
      <c r="AD3309" s="13" t="str">
        <f>IF(K3309="","",IF(K3309-L3309&gt;0,IF(L3309-IF(K3309&lt;281,8,IF(K3309&lt;1201,32,IF(K3309&lt;3201,50)))&gt;=0,"满足","不满足"),"满足"))</f>
        <v>满足</v>
      </c>
    </row>
    <row r="3310" customHeight="1" spans="1:30">
      <c r="A3310" s="23">
        <v>3337</v>
      </c>
      <c r="B3310" s="7">
        <v>231230011</v>
      </c>
      <c r="C3310" s="4">
        <v>45290</v>
      </c>
      <c r="D3310" s="5" t="s">
        <v>4265</v>
      </c>
      <c r="E3310" s="156">
        <v>52</v>
      </c>
      <c r="F3310" s="7" t="s">
        <v>37</v>
      </c>
      <c r="G3310" s="9" t="s">
        <v>4374</v>
      </c>
      <c r="H3310" s="29" t="str">
        <f>VLOOKUP(I3310,[3]外O细分型号!A:B,2,FALSE)</f>
        <v>P1-CT</v>
      </c>
      <c r="I3310" s="9" t="s">
        <v>2583</v>
      </c>
      <c r="J3310" s="9" t="s">
        <v>41</v>
      </c>
      <c r="K3310" s="10">
        <v>1061</v>
      </c>
      <c r="L3310" s="10">
        <v>32</v>
      </c>
      <c r="M3310" s="11"/>
      <c r="N3310" s="171" t="s">
        <v>42</v>
      </c>
      <c r="O3310" s="13"/>
      <c r="P3310" s="13"/>
      <c r="Q3310" s="13"/>
      <c r="R3310" s="13"/>
      <c r="S3310" s="14"/>
      <c r="T3310" s="14"/>
      <c r="U3310" s="96">
        <f>SUM(O3310:S3310)</f>
        <v>0</v>
      </c>
      <c r="W3310" s="172"/>
      <c r="X3310" s="13"/>
      <c r="Y3310" s="12"/>
      <c r="Z3310" s="13"/>
      <c r="AA3310" s="174"/>
      <c r="AB3310" s="12"/>
      <c r="AC3310" s="175"/>
      <c r="AD3310" s="13" t="str">
        <f>IF(K3310="","",IF(K3310-L3310&gt;0,IF(L3310-IF(K3310&lt;281,8,IF(K3310&lt;1201,32,IF(K3310&lt;3201,50)))&gt;=0,"满足","不满足"),"满足"))</f>
        <v>满足</v>
      </c>
    </row>
    <row r="3311" customHeight="1" spans="1:30">
      <c r="A3311" s="23">
        <v>3338</v>
      </c>
      <c r="B3311" s="7">
        <v>231230012</v>
      </c>
      <c r="C3311" s="4">
        <v>45290</v>
      </c>
      <c r="D3311" s="5" t="s">
        <v>4265</v>
      </c>
      <c r="E3311" s="156">
        <v>52</v>
      </c>
      <c r="F3311" s="7" t="s">
        <v>98</v>
      </c>
      <c r="G3311" s="9" t="s">
        <v>4394</v>
      </c>
      <c r="H3311" s="177" t="str">
        <f>VLOOKUP(I3311,[3]外O细分型号!A:B,2,FALSE)</f>
        <v>V6</v>
      </c>
      <c r="I3311" s="9" t="s">
        <v>179</v>
      </c>
      <c r="J3311" s="9" t="s">
        <v>101</v>
      </c>
      <c r="K3311" s="10">
        <v>474</v>
      </c>
      <c r="L3311" s="10">
        <v>32</v>
      </c>
      <c r="M3311" s="11">
        <v>2</v>
      </c>
      <c r="N3311" s="170" t="s">
        <v>79</v>
      </c>
      <c r="O3311" s="13"/>
      <c r="P3311" s="13"/>
      <c r="Q3311" s="13"/>
      <c r="R3311" s="13">
        <v>1</v>
      </c>
      <c r="S3311" s="14"/>
      <c r="T3311" s="14"/>
      <c r="U3311" s="96">
        <f>SUM(O3311:S3311)</f>
        <v>1</v>
      </c>
      <c r="V3311" s="15" t="s">
        <v>4395</v>
      </c>
      <c r="W3311" s="172" t="s">
        <v>81</v>
      </c>
      <c r="X3311" s="13" t="s">
        <v>18</v>
      </c>
      <c r="Y3311" s="12" t="s">
        <v>661</v>
      </c>
      <c r="Z3311" s="13"/>
      <c r="AA3311" s="174"/>
      <c r="AB3311" s="12"/>
      <c r="AC3311" s="175"/>
      <c r="AD3311" s="13" t="str">
        <f>IF(K3311="","",IF(K3311-L3311&gt;0,IF(L3311-IF(K3311&lt;281,8,IF(K3311&lt;1201,32,IF(K3311&lt;3201,50)))&gt;=0,"满足","不满足"),"满足"))</f>
        <v>满足</v>
      </c>
    </row>
    <row r="3312" customHeight="1" spans="1:30">
      <c r="A3312" s="23">
        <v>3339</v>
      </c>
      <c r="B3312" s="7">
        <v>231230012</v>
      </c>
      <c r="C3312" s="4">
        <v>45290</v>
      </c>
      <c r="D3312" s="5" t="s">
        <v>4265</v>
      </c>
      <c r="E3312" s="156">
        <v>52</v>
      </c>
      <c r="F3312" s="7" t="s">
        <v>98</v>
      </c>
      <c r="G3312" s="9" t="s">
        <v>4394</v>
      </c>
      <c r="H3312" s="177" t="str">
        <f>VLOOKUP(I3312,[3]外O细分型号!A:B,2,FALSE)</f>
        <v>V6</v>
      </c>
      <c r="I3312" s="9" t="s">
        <v>179</v>
      </c>
      <c r="J3312" s="9" t="s">
        <v>101</v>
      </c>
      <c r="K3312" s="10"/>
      <c r="L3312" s="10"/>
      <c r="M3312" s="11"/>
      <c r="N3312" s="12"/>
      <c r="O3312" s="13">
        <v>1</v>
      </c>
      <c r="P3312" s="13"/>
      <c r="Q3312" s="13"/>
      <c r="R3312" s="13"/>
      <c r="S3312" s="14"/>
      <c r="T3312" s="14"/>
      <c r="U3312" s="96">
        <f>SUM(O3312:S3312)</f>
        <v>1</v>
      </c>
      <c r="V3312" s="15" t="s">
        <v>338</v>
      </c>
      <c r="W3312" s="172" t="s">
        <v>81</v>
      </c>
      <c r="X3312" s="13" t="s">
        <v>15</v>
      </c>
      <c r="Y3312" s="12" t="s">
        <v>45</v>
      </c>
      <c r="Z3312" s="13"/>
      <c r="AA3312" s="174"/>
      <c r="AB3312" s="12"/>
      <c r="AC3312" s="175"/>
      <c r="AD3312" s="13" t="str">
        <f>IF(K3312="","",IF(K3312-L3312&gt;0,IF(L3312-IF(K3312&lt;281,8,IF(K3312&lt;1201,32,IF(K3312&lt;3201,50)))&gt;=0,"满足","不满足"),"满足"))</f>
        <v/>
      </c>
    </row>
    <row r="3313" customHeight="1" spans="1:30">
      <c r="A3313" s="23">
        <v>3340</v>
      </c>
      <c r="B3313" s="7">
        <v>231230013</v>
      </c>
      <c r="C3313" s="4">
        <v>45290</v>
      </c>
      <c r="D3313" s="5" t="s">
        <v>4265</v>
      </c>
      <c r="E3313" s="156">
        <v>52</v>
      </c>
      <c r="F3313" s="7" t="s">
        <v>1471</v>
      </c>
      <c r="G3313" s="9" t="s">
        <v>4299</v>
      </c>
      <c r="H3313" s="177" t="str">
        <f>VLOOKUP(I3313,[3]外O细分型号!A:B,2,FALSE)</f>
        <v>Q3MPRO</v>
      </c>
      <c r="I3313" s="9" t="s">
        <v>1473</v>
      </c>
      <c r="J3313" s="9" t="s">
        <v>41</v>
      </c>
      <c r="K3313" s="10">
        <v>720</v>
      </c>
      <c r="L3313" s="10">
        <v>32</v>
      </c>
      <c r="M3313" s="11"/>
      <c r="N3313" s="171" t="s">
        <v>42</v>
      </c>
      <c r="O3313" s="13"/>
      <c r="P3313" s="13"/>
      <c r="Q3313" s="13"/>
      <c r="R3313" s="13"/>
      <c r="S3313" s="14"/>
      <c r="T3313" s="14"/>
      <c r="U3313" s="96">
        <f>SUM(O3313:S3313)</f>
        <v>0</v>
      </c>
      <c r="W3313" s="172"/>
      <c r="X3313" s="13"/>
      <c r="Y3313" s="12"/>
      <c r="Z3313" s="13"/>
      <c r="AA3313" s="174"/>
      <c r="AB3313" s="12"/>
      <c r="AC3313" s="175"/>
      <c r="AD3313" s="13" t="str">
        <f>IF(K3313="","",IF(K3313-L3313&gt;0,IF(L3313-IF(K3313&lt;281,8,IF(K3313&lt;1201,32,IF(K3313&lt;3201,50)))&gt;=0,"满足","不满足"),"满足"))</f>
        <v>满足</v>
      </c>
    </row>
    <row r="3314" customHeight="1" spans="1:30">
      <c r="A3314" s="23">
        <v>3341</v>
      </c>
      <c r="B3314" s="7">
        <v>231230014</v>
      </c>
      <c r="C3314" s="4">
        <v>45290</v>
      </c>
      <c r="D3314" s="5" t="s">
        <v>4265</v>
      </c>
      <c r="E3314" s="156">
        <v>52</v>
      </c>
      <c r="F3314" s="7" t="s">
        <v>1471</v>
      </c>
      <c r="G3314" s="9" t="s">
        <v>3926</v>
      </c>
      <c r="H3314" s="177" t="str">
        <f>VLOOKUP(I3314,[3]外O细分型号!A:B,2,FALSE)</f>
        <v>Q3MPRO</v>
      </c>
      <c r="I3314" s="9" t="s">
        <v>1473</v>
      </c>
      <c r="J3314" s="9" t="s">
        <v>41</v>
      </c>
      <c r="K3314" s="10">
        <v>719</v>
      </c>
      <c r="L3314" s="10">
        <v>32</v>
      </c>
      <c r="M3314" s="11"/>
      <c r="N3314" s="171" t="s">
        <v>42</v>
      </c>
      <c r="O3314" s="13"/>
      <c r="P3314" s="13"/>
      <c r="Q3314" s="13"/>
      <c r="R3314" s="13"/>
      <c r="S3314" s="14"/>
      <c r="T3314" s="14"/>
      <c r="U3314" s="96">
        <f>SUM(O3314:S3314)</f>
        <v>0</v>
      </c>
      <c r="W3314" s="172"/>
      <c r="X3314" s="13"/>
      <c r="Y3314" s="12"/>
      <c r="Z3314" s="13"/>
      <c r="AA3314" s="174"/>
      <c r="AB3314" s="12"/>
      <c r="AC3314" s="175"/>
      <c r="AD3314" s="13" t="str">
        <f>IF(K3314="","",IF(K3314-L3314&gt;0,IF(L3314-IF(K3314&lt;281,8,IF(K3314&lt;1201,32,IF(K3314&lt;3201,50)))&gt;=0,"满足","不满足"),"满足"))</f>
        <v>满足</v>
      </c>
    </row>
    <row r="3315" customHeight="1" spans="1:30">
      <c r="A3315" s="23">
        <v>3342</v>
      </c>
      <c r="B3315" s="52">
        <v>231231001</v>
      </c>
      <c r="C3315" s="4">
        <v>45291</v>
      </c>
      <c r="D3315" s="5" t="s">
        <v>4265</v>
      </c>
      <c r="E3315" s="156">
        <v>52</v>
      </c>
      <c r="F3315" s="7" t="s">
        <v>37</v>
      </c>
      <c r="G3315" s="9" t="s">
        <v>4374</v>
      </c>
      <c r="H3315" s="177" t="str">
        <f>VLOOKUP(I3315,[3]外O细分型号!A:B,2,FALSE)</f>
        <v>P1-CT</v>
      </c>
      <c r="I3315" s="9" t="s">
        <v>2583</v>
      </c>
      <c r="J3315" s="9" t="s">
        <v>41</v>
      </c>
      <c r="K3315" s="10">
        <v>343</v>
      </c>
      <c r="L3315" s="10">
        <v>32</v>
      </c>
      <c r="M3315" s="11"/>
      <c r="N3315" s="171" t="s">
        <v>42</v>
      </c>
      <c r="O3315" s="160"/>
      <c r="P3315" s="160"/>
      <c r="Q3315" s="160"/>
      <c r="R3315" s="160"/>
      <c r="S3315" s="161"/>
      <c r="T3315" s="14"/>
      <c r="U3315" s="96">
        <f>SUM(O3315:S3315)</f>
        <v>0</v>
      </c>
      <c r="V3315" s="173"/>
      <c r="W3315" s="172"/>
      <c r="X3315" s="13"/>
      <c r="Y3315" s="12"/>
      <c r="Z3315" s="13"/>
      <c r="AA3315" s="174"/>
      <c r="AB3315" s="12"/>
      <c r="AC3315" s="175"/>
      <c r="AD3315" s="13" t="str">
        <f>IF(K3315="","",IF(K3315-L3315&gt;0,IF(L3315-IF(K3315&lt;281,8,IF(K3315&lt;1201,32,IF(K3315&lt;3201,50)))&gt;=0,"满足","不满足"),"满足"))</f>
        <v>满足</v>
      </c>
    </row>
    <row r="3316" customHeight="1" spans="1:30">
      <c r="A3316" s="23">
        <v>3343</v>
      </c>
      <c r="B3316" s="7">
        <v>231231002</v>
      </c>
      <c r="C3316" s="4">
        <v>45291</v>
      </c>
      <c r="D3316" s="5" t="s">
        <v>4265</v>
      </c>
      <c r="E3316" s="156">
        <v>52</v>
      </c>
      <c r="F3316" s="7" t="s">
        <v>37</v>
      </c>
      <c r="G3316" s="9" t="s">
        <v>4245</v>
      </c>
      <c r="H3316" s="9" t="s">
        <v>176</v>
      </c>
      <c r="I3316" s="9" t="s">
        <v>3640</v>
      </c>
      <c r="J3316" s="9" t="s">
        <v>41</v>
      </c>
      <c r="K3316" s="10">
        <v>154</v>
      </c>
      <c r="L3316" s="10">
        <v>8</v>
      </c>
      <c r="M3316" s="11"/>
      <c r="N3316" s="171" t="s">
        <v>42</v>
      </c>
      <c r="O3316" s="160"/>
      <c r="P3316" s="160"/>
      <c r="Q3316" s="160"/>
      <c r="R3316" s="160"/>
      <c r="S3316" s="161"/>
      <c r="T3316" s="14"/>
      <c r="U3316" s="96">
        <f>SUM(O3316:S3316)</f>
        <v>0</v>
      </c>
      <c r="V3316" s="173"/>
      <c r="W3316" s="174"/>
      <c r="X3316" s="160"/>
      <c r="Y3316" s="160"/>
      <c r="Z3316" s="13"/>
      <c r="AA3316" s="174"/>
      <c r="AB3316" s="12"/>
      <c r="AC3316" s="175"/>
      <c r="AD3316" s="13" t="str">
        <f>IF(K3316="","",IF(K3316-L3316&gt;0,IF(L3316-IF(K3316&lt;281,8,IF(K3316&lt;1201,32,IF(K3316&lt;3201,50)))&gt;=0,"满足","不满足"),"满足"))</f>
        <v>满足</v>
      </c>
    </row>
    <row r="3317" customHeight="1" spans="1:30">
      <c r="A3317" s="23">
        <v>3344</v>
      </c>
      <c r="B3317" s="7">
        <v>231231003</v>
      </c>
      <c r="C3317" s="4">
        <v>45291</v>
      </c>
      <c r="D3317" s="5" t="s">
        <v>4265</v>
      </c>
      <c r="E3317" s="156">
        <v>52</v>
      </c>
      <c r="F3317" s="7" t="s">
        <v>37</v>
      </c>
      <c r="G3317" s="9" t="s">
        <v>4396</v>
      </c>
      <c r="H3317" s="177" t="str">
        <f>VLOOKUP(I3317,[3]外O细分型号!A:B,2,FALSE)</f>
        <v>G302</v>
      </c>
      <c r="I3317" s="9" t="s">
        <v>176</v>
      </c>
      <c r="J3317" s="9" t="s">
        <v>78</v>
      </c>
      <c r="K3317" s="10">
        <v>45</v>
      </c>
      <c r="L3317" s="10">
        <v>8</v>
      </c>
      <c r="M3317" s="11"/>
      <c r="N3317" s="171" t="s">
        <v>42</v>
      </c>
      <c r="O3317" s="160"/>
      <c r="P3317" s="160"/>
      <c r="Q3317" s="160"/>
      <c r="R3317" s="160"/>
      <c r="S3317" s="161"/>
      <c r="T3317" s="14"/>
      <c r="U3317" s="96">
        <f>SUM(O3317:S3317)</f>
        <v>0</v>
      </c>
      <c r="V3317" s="173"/>
      <c r="W3317" s="174"/>
      <c r="X3317" s="160"/>
      <c r="Y3317" s="160"/>
      <c r="Z3317" s="13"/>
      <c r="AA3317" s="174"/>
      <c r="AB3317" s="12"/>
      <c r="AC3317" s="175"/>
      <c r="AD3317" s="13" t="str">
        <f>IF(K3317="","",IF(K3317-L3317&gt;0,IF(L3317-IF(K3317&lt;281,8,IF(K3317&lt;1201,32,IF(K3317&lt;3201,50)))&gt;=0,"满足","不满足"),"满足"))</f>
        <v>满足</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7">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235 N3236 N3237 N3238 N3239 N3240 N3241 N3242 N3243 N3244 N3245 N3246 N3247 N3248 N3249 N3250 N3251 N3252 N3253 N3254 N3255 N3257 N3259 N3260 N3261 N3262 N3263 N3264 N3265 N3266 N3267 N3268 N3269 N3270 N3271 N3272 N3273 N3274 N3275 N3276 N3277 N3278 N3279 N3280 N3281 N3282 N3283 N3284 N3285 N3286 N3287 N3288 N3289 N3290 N3291 N3292 N3293 N3294 N3295 N3296 N3298 N3299 N3300 N3301 N3302 N3303 N3304 N3305 N3306 N3307 N3308 N3309 N3310 N3311 N3313 N3314 N3315 N3316 N3317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235 Y3236 Y3237 Y3238 Y3239 Y3240 Y3241 Y3242 Y3243 Y3244 Y3245 Y3246 Y3247 Y3248 Y3249 Y3250 Y3251 Y3252 Y3253 Y3254 Y3255 Y3256 Y3257 Y3258 Y3259 Y3260 Y3261 Y3262 Y3263 Y3264 Y3265 Y3266 Y3267 Y3268 Y3269 Y3270 Y3271 Y3272 Y3273 Y3274 Y3275 Y3276 Y3277 Y3278 Y3279 Y3280 Y3281 Y3282 Y3283 Y3284 Y3285 Y3286 Y3287 Y3288 Y3289 Y3290 Y3291 Y3292 Y3293 Y3294 Y3295 Y3296 Y3297 Y3298 Y3299 Y3300 Y3301 Y3302 Y3303 Y3304 Y3305 Y3306 Y3307 Y3308 Y3309 Y3310 Y3311 Y3312 Y3313 Y3314 Y3315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14:X3215">
      <formula1>[3]下拉列表源数据!#REF!</formula1>
    </dataValidation>
    <dataValidation type="list" allowBlank="1" showInputMessage="1" showErrorMessage="1" sqref="X3276 X3277 X3278 X3279 X3280 X3281 X3282 X3283 X3284 X3285 X3286 X3287 X3288 X3289 X3290 X3291 X3292 X3293 X3294 X3295 X3296 X3297 X3298 X3299 X3300 X3301 X3302 X3303 X3304 X3305 X3306 X3307 X3308 X3309 X3310 X3311 X3312 X3313 X3314 X33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4397</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4398</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2023-09-09T01:43:00Z</dcterms:created>
  <dcterms:modified xsi:type="dcterms:W3CDTF">2024-01-02T15:00:02Z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