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7" i="1" l="1"/>
  <c r="H117" i="1" s="1"/>
  <c r="P116" i="1" l="1"/>
  <c r="H116" i="1" s="1"/>
  <c r="P115" i="1" l="1"/>
  <c r="H115" i="1" s="1"/>
  <c r="P113" i="1" l="1"/>
  <c r="P114" i="1"/>
  <c r="H114" i="1" s="1"/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86" i="1"/>
  <c r="P93" i="1"/>
  <c r="P101" i="1"/>
  <c r="P104" i="1"/>
  <c r="P37" i="1"/>
  <c r="P35" i="1"/>
  <c r="P36" i="1"/>
  <c r="P16" i="1"/>
  <c r="P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<sst xmlns="http://schemas.openxmlformats.org/spreadsheetml/2006/main" count="1169" uniqueCount="782">
  <si>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</si>
  <si>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</si>
  <si>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</si>
  <si>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</si>
  <si>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</si>
  <si>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</si>
  <si>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</si>
  <si>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</si>
  <si>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</si>
  <si>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</si>
  <si>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</si>
  <si>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</si>
  <si>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</si>
  <si>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</si>
  <si>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</si>
  <si>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</si>
  <si>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</si>
  <si>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</si>
  <si>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</si>
  <si>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</si>
  <si>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</si>
  <si>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</si>
  <si>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</si>
  <si>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</si>
  <si>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</si>
  <si>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</si>
  <si>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</si>
  <si>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</si>
  <si>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</si>
  <si>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</si>
  <si>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</si>
  <si>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</si>
  <si>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</si>
  <si>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</si>
  <si>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</si>
  <si>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</si>
  <si>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</si>
  <si>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</si>
  <si>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</si>
  <si>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</si>
  <si>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</si>
  <si>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</si>
  <si>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</si>
  <si>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</si>
  <si>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</si>
  <si>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</si>
  <si>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</si>
  <si>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</si>
  <si>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</si>
  <si>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</si>
  <si>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</si>
  <si>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</si>
  <si>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</si>
  <si>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</si>
  <si>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</si>
  <si>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</si>
  <si>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</si>
  <si>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</si>
  <si>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</si>
  <si>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</si>
  <si>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</si>
  <si>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</si>
  <si>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</si>
  <si>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</si>
  <si>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</si>
  <si>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</si>
  <si>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</si>
  <si>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</si>
  <si>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</si>
  <si>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</si>
  <si>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</si>
  <si>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</si>
  <si>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</si>
  <si>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</si>
  <si>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</si>
  <si>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</si>
  <si>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</si>
  <si>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</si>
  <si>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</si>
  <si>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</si>
  <si>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</si>
  <si>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</si>
  <si>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</si>
  <si>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</si>
  <si>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</si>
  <si>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</si>
  <si>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</si>
  <si>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</si>
  <si>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</si>
  <si>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</si>
  <si>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</si>
  <si>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</si>
  <si>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</si>
  <si>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</si>
  <si>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</si>
  <si>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</si>
  <si>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</si>
  <si>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</si>
  <si>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</si>
  <si>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</si>
  <si>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</si>
  <si>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</si>
  <si>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</si>
  <si>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</si>
  <si>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</si>
  <si>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</si>
  <si>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</si>
  <si>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</si>
  <si>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</si>
  <si>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</si>
  <si>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</si>
  <si>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</si>
  <si>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</si>
  <si>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</si>
  <si>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</si>
  <si>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</si>
  <si>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</si>
  <si>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</si>
  <si>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</si>
  <si>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</si>
  <si>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</si>
  <si>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</si>
  <si>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</si>
  <si>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</si>
  <si>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</si>
  <si>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</si>
  <si>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</si>
  <si>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</si>
  <si>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</si>
  <si>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</si>
  <si>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</si>
  <si>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</si>
  <si>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</si>
  <si>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</si>
  <si>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</si>
  <si>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</si>
  <si>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</si>
  <si>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</si>
  <si>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</si>
  <si>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</si>
  <si>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</si>
  <si>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</si>
  <si>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</si>
  <si>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</si>
  <si>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</si>
  <si>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</si>
  <si>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</si>
  <si>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</si>
  <si>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</si>
  <si>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</si>
  <si>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</si>
  <si>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</si>
  <si>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</si>
  <si>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</si>
  <si>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</si>
  <si>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</si>
  <si>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</si>
  <si>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</si>
  <si>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</si>
  <si>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</si>
  <si>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</si>
  <si>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</si>
  <si>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</si>
  <si>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</si>
  <si>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</si>
  <si>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</si>
  <si>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</si>
  <si>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</si>
  <si>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</si>
  <si>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</si>
  <si>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</si>
  <si>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</si>
  <si>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</si>
  <si>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</si>
  <si>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</si>
  <si>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</si>
  <si>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</si>
  <si>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</si>
  <si>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</si>
  <si>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</si>
  <si>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</si>
  <si>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</si>
  <si>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</si>
  <si>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</si>
  <si>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</si>
  <si>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</si>
  <si>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</si>
  <si>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</si>
  <si>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</si>
  <si>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</si>
  <si>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</si>
  <si>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</si>
  <si>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</si>
  <si>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</si>
  <si>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</si>
  <si>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</si>
  <si>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</si>
  <si>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</si>
  <si>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</si>
  <si>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</si>
  <si>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</si>
  <si>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</si>
  <si>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</si>
  <si>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</si>
  <si>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</si>
  <si>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</si>
  <si>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</si>
  <si>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</si>
  <si>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</si>
  <si>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</si>
  <si>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</si>
  <si>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</si>
  <si>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</si>
  <si>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</si>
  <si>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</si>
  <si>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</si>
  <si>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</si>
  <si>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</si>
  <si>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</si>
  <si>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</si>
  <si>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</si>
  <si>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</si>
  <si>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</si>
  <si>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</si>
  <si>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</si>
  <si>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</si>
  <si>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</si>
  <si>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</si>
  <si>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</si>
  <si>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</si>
  <si>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</si>
  <si>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</si>
  <si>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</si>
  <si>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</si>
  <si>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</si>
  <si>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</si>
  <si>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</si>
  <si>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</si>
  <si>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</si>
  <si>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</si>
  <si>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</si>
  <si>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</si>
  <si>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</si>
  <si>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</si>
  <si>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</si>
  <si>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</si>
  <si>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</si>
  <si>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</si>
  <si>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</si>
  <si>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</si>
  <si>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</si>
  <si>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</si>
  <si>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</si>
  <si>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</si>
  <si>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</si>
  <si>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</si>
  <si>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</si>
  <si>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</si>
  <si>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</si>
  <si>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</si>
  <si>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</si>
  <si>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</si>
  <si>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</si>
  <si>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</si>
  <si>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</si>
  <si>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</si>
  <si>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</si>
  <si>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</si>
  <si>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</si>
  <si>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</si>
  <si>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</si>
  <si>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</si>
  <si>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</si>
  <si>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</si>
  <si>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</si>
  <si>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</si>
  <si>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</si>
  <si>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</si>
  <si>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</si>
  <si>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</si>
  <si>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</si>
  <si>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</si>
  <si>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</si>
  <si>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</si>
  <si>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</si>
  <si>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</si>
  <si>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</si>
  <si>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</si>
  <si>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</si>
  <si>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</si>
  <si>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</si>
  <si>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</si>
  <si>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</si>
  <si>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</si>
  <si>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</si>
  <si>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</si>
  <si>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</si>
  <si>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</si>
  <si>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</si>
  <si>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</si>
  <si>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</si>
  <si>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</si>
  <si>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</si>
  <si>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</si>
  <si>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</si>
  <si>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</si>
  <si>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</si>
  <si>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</si>
  <si>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</si>
  <si>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</si>
  <si>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</si>
  <si>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</si>
  <si>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</si>
  <si>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</si>
  <si>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</si>
  <si>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</si>
  <si>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</si>
  <si>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</si>
  <si>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</si>
  <si>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</si>
  <si>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</si>
  <si>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</si>
  <si>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</si>
  <si>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</si>
  <si>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</si>
  <si>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</si>
  <si>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</si>
  <si>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</si>
  <si>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</si>
  <si>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</si>
  <si>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</si>
  <si>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</si>
  <si>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</si>
  <si>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</si>
  <si>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</si>
  <si>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</si>
  <si>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</si>
  <si>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</si>
  <si>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</si>
  <si>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</si>
  <si>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</si>
  <si>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</si>
  <si>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</si>
  <si>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</si>
  <si>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</si>
  <si>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</si>
  <si>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</si>
  <si>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</si>
  <si>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</si>
  <si>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</si>
  <si>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</si>
  <si>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</si>
  <si>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</si>
  <si>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</si>
  <si>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</si>
  <si>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</si>
  <si>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</si>
  <si>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消除目标单位所有负面状态，并提高{3:0.0}%攻击力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</si>
  <si>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</si>
  <si>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</si>
  <si>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</si>
  <si>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</si>
  <si>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</si>
  <si>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</si>
  <si>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</si>
  <si>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</si>
  <si>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</si>
  <si>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</si>
  <si>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</si>
  <si>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</si>
  <si>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</si>
  <si>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</si>
  <si>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</si>
  <si>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</si>
  <si>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</si>
  <si>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</si>
  <si>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</si>
  <si>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</si>
  <si>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</si>
  <si>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</si>
  <si>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</si>
  <si>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</si>
  <si>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</si>
  <si>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</si>
  <si>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</si>
  <si>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</si>
  <si>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</si>
  <si>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</si>
  <si>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</si>
  <si>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</si>
  <si>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</si>
  <si>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</si>
  <si>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</si>
  <si>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</si>
  <si>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</si>
  <si>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</si>
  <si>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</si>
  <si>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</si>
  <si>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</si>
  <si>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</si>
  <si>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</si>
  <si>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</si>
  <si>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</si>
  <si>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</si>
  <si>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</si>
  <si>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</si>
  <si>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</si>
  <si>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</si>
  <si>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</si>
  <si>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</si>
  <si>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</si>
  <si>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</si>
  <si>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</si>
  <si>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</si>
  <si>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</si>
  <si>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</si>
  <si>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</si>
  <si>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</si>
  <si>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</si>
  <si>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</si>
  <si>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</si>
  <si>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</si>
  <si>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</si>
  <si>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</si>
  <si>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</si>
  <si>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</si>
  <si>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</si>
  <si>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</si>
  <si>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</si>
  <si>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</si>
  <si>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</si>
  <si>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</si>
  <si>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</si>
  <si>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</si>
  <si>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</si>
  <si>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</si>
  <si>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</si>
  <si>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</si>
  <si>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</si>
  <si>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</si>
  <si>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</si>
  <si>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</si>
  <si>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</si>
  <si>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</si>
  <si>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</si>
  <si>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</si>
  <si>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</si>
  <si>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</si>
  <si>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</si>
  <si>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</si>
  <si>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</si>
  <si>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</si>
  <si>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</si>
  <si>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</si>
  <si>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</si>
  <si>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</si>
  <si>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</si>
  <si>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</si>
  <si>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</si>
  <si>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</si>
  <si>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</si>
  <si>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</si>
  <si>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</si>
  <si>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</si>
  <si>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</si>
  <si>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</si>
  <si>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</si>
  <si>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</si>
  <si>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</si>
  <si>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</si>
  <si>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</si>
  <si>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</si>
  <si>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</si>
  <si>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</si>
  <si>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</si>
  <si>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</si>
  <si>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</si>
  <si>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</si>
  <si>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</si>
  <si>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</si>
  <si>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</si>
  <si>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</si>
  <si>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</si>
  <si>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</si>
  <si>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</si>
  <si>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</si>
  <si>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</si>
  <si>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</si>
  <si>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</si>
  <si>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</si>
  <si>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</si>
  <si>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</si>
  <si>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</si>
  <si>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</si>
  <si>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</si>
  <si>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</si>
  <si>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</si>
  <si>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</si>
  <si>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</si>
  <si>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</si>
  <si>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</si>
  <si>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</si>
  <si>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</si>
  <si>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</si>
  <si>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</si>
  <si>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</si>
  <si>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</si>
  <si>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</si>
  <si>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</si>
  <si>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</si>
  <si>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</si>
  <si>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</si>
  <si>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</si>
  <si>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</si>
  <si>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</si>
  <si>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</si>
  <si>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</si>
  <si>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</si>
  <si>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</si>
  <si>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</si>
  <si>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</si>
  <si>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</si>
  <si>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</si>
  <si>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</si>
  <si>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</si>
  <si>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</si>
  <si>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</si>
  <si>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</si>
  <si>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</si>
  <si>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</si>
  <si>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</si>
  <si>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</si>
  <si>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</si>
  <si>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</si>
  <si>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</si>
  <si>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</si>
  <si>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</si>
  <si>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</si>
  <si>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</si>
  <si>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</si>
  <si>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</si>
  <si>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</si>
  <si>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</si>
  <si>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</si>
  <si>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</si>
  <si>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</si>
  <si>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</si>
  <si>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</si>
  <si>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</si>
  <si>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</si>
  <si>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</si>
  <si>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</si>
  <si>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</si>
  <si>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</si>
  <si>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</si>
  <si>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</si>
  <si>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</si>
  <si>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</si>
  <si>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</si>
  <si>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</si>
  <si>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</si>
  <si>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</si>
  <si>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</si>
  <si>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</si>
  <si>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</si>
  <si>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</si>
  <si>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</si>
  <si>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</si>
  <si>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</si>
  <si>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</si>
  <si>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</si>
  <si>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</si>
  <si>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</si>
  <si>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</si>
  <si>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</si>
  <si>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</si>
  <si>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</si>
  <si>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</si>
  <si>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t.Atk.Source*=(1+s.Help/100);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</si>
  <si>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</si>
  <si>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</si>
  <si>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</si>
  <si>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</si>
  <si>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</si>
  <si>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</si>
  <si>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</si>
  <si>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</si>
  <si>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</si>
  <si>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</si>
  <si>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</si>
  <si>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</si>
  <si>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</si>
  <si>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</si>
  <si>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</si>
  <si>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</si>
  <si>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</si>
  <si>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</si>
  <si>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</si>
  <si>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</si>
  <si>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</si>
  <si>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</si>
  <si>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</si>
  <si>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</si>
  <si>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</si>
  <si>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</si>
  <si>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</si>
  <si>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</si>
  <si>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</si>
  <si>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</si>
  <si>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</si>
  <si>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</si>
  <si>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</si>
  <si>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</si>
  <si>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</si>
  <si>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</si>
  <si>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</si>
  <si>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</si>
  <si>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</si>
  <si>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</si>
  <si>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</si>
  <si>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</si>
  <si>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</si>
  <si>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</si>
  <si>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</si>
  <si>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</si>
  <si>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</si>
  <si>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</si>
  <si>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</si>
  <si>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</si>
  <si>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</si>
  <si>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</si>
  <si>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</si>
  <si>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</si>
  <si>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</si>
  <si>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</si>
  <si>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</si>
  <si>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</si>
  <si>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</si>
  <si>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</si>
  <si>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</si>
  <si>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</si>
  <si>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</si>
  <si>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</si>
  <si>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</si>
  <si>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</si>
  <si>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</si>
  <si>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</si>
  <si>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</si>
  <si>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</si>
  <si>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</si>
  <si>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</si>
  <si>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</si>
  <si>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</si>
  <si>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</si>
  <si>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</si>
  <si>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</si>
  <si>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</si>
  <si>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</si>
  <si>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</si>
  <si>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</si>
  <si>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</si>
  <si>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foreach(IMonster im in m.GetRangeMonster(p.IsLeft,s.Target,s.Shape,s.Range,mouse))im.AddMaxHp(-im.MaxHp*s.Help/100);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</si>
  <si>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</si>
  <si>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</si>
  <si>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</si>
  <si>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</si>
  <si>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</si>
  <si>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</si>
  <si>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</si>
  <si>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</si>
  <si>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</si>
  <si>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</si>
  <si>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</si>
  <si>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</si>
  <si>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</si>
  <si>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</si>
  <si>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</si>
  <si>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</si>
  <si>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</si>
  <si>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</si>
  <si>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</si>
  <si>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</si>
  <si>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</si>
  <si>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</si>
  <si>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</si>
  <si>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t.Atk.Source*=(1-s.Help/100);t.AddMaxHp(-s.Help/100*t.MaxHp.Source);t.Silent();</t>
    <phoneticPr fontId="18" type="noConversion"/>
  </si>
  <si>
    <t>沉默目标，并降低敌方单体{3:0.0}%攻击和最大生命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</si>
  <si>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</si>
  <si>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</si>
  <si>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</si>
  <si>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</si>
  <si>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</si>
  <si>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</si>
  <si>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</si>
  <si>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</si>
  <si>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</si>
  <si>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</si>
  <si>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</si>
  <si>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</si>
  <si>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</si>
  <si>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</si>
  <si>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</si>
  <si>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</si>
  <si>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</si>
  <si>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</si>
  <si>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</si>
  <si>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</si>
  <si>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</si>
  <si>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</si>
  <si>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</si>
  <si>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</si>
  <si>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</si>
  <si>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</si>
  <si>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</si>
  <si>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</si>
  <si>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</si>
  <si>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</si>
  <si>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</si>
  <si>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</si>
  <si>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</si>
  <si>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</si>
  <si>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</si>
  <si>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</si>
  <si>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</si>
  <si>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</si>
  <si>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</si>
  <si>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</si>
  <si>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</si>
  <si>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</si>
  <si>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</si>
  <si>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</si>
  <si>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</si>
  <si>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</si>
  <si>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</si>
  <si>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</si>
  <si>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</si>
  <si>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</si>
  <si>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</si>
  <si>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</si>
  <si>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</si>
  <si>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</si>
  <si>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</si>
  <si>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</si>
  <si>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</si>
  <si>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</si>
  <si>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</si>
  <si>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</si>
  <si>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</si>
  <si>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</si>
  <si>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</si>
  <si>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</si>
  <si>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</si>
  <si>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</si>
  <si>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</si>
  <si>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</si>
  <si>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</si>
  <si>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</si>
  <si>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</si>
  <si>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</si>
  <si>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</si>
  <si>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</si>
  <si>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</si>
  <si>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</si>
  <si>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</si>
  <si>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</si>
  <si>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</si>
  <si>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</si>
  <si>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</si>
  <si>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</si>
  <si>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</si>
  <si>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</si>
  <si>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t.Return();if(MathTool.GetRandom(100)&lt;s.Rate) p.AddMp(1);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</si>
  <si>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</si>
  <si>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</si>
  <si>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</si>
  <si>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</si>
  <si>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</si>
  <si>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</si>
  <si>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p.GetNextNCard(null,1);if(MathTool.GetRandom(100)&lt;s.Rate) p.GetNextNCard(null,1);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</si>
  <si>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</si>
  <si>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</si>
  <si>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if(t.HpRate&gt;=100) t.OnMagicDamage(null, s.Damage*2,s.Attr);else t.OnMagicDamage(null, s.Damage,s.Attr);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</si>
</sst>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4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197552"/>
        <c:axId val="270198112"/>
      </c:barChart>
      <c:catAx>
        <c:axId val="2701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198112"/>
        <c:crosses val="autoZero"/>
        <c:auto val="1"/>
        <c:lblAlgn val="ctr"/>
        <c:lblOffset val="100"/>
        <c:noMultiLvlLbl val="0"/>
      </c:catAx>
      <c:valAx>
        <c:axId val="2701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1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A117" totalsRowShown="0" headerRowDxfId="143" dataDxfId="142" tableBorderDxfId="141">
  <autoFilter ref="A3:AA117"/>
  <sortState ref="A4:AB113">
    <sortCondition ref="A3:A113"/>
  </sortState>
  <tableColumns count="27">
    <tableColumn id="1" name="Id" dataDxfId="140"/>
    <tableColumn id="2" name="Name" dataDxfId="139"/>
    <tableColumn id="20" name="Ename" dataDxfId="138"/>
    <tableColumn id="21" name="Remark" dataDxfId="137"/>
    <tableColumn id="3" name="Star" dataDxfId="136"/>
    <tableColumn id="4" name="Type" dataDxfId="135"/>
    <tableColumn id="5" name="Attr" dataDxfId="134"/>
    <tableColumn id="8" name="Quality" dataDxfId="13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32"/>
    <tableColumn id="9" name="Damage" dataDxfId="131"/>
    <tableColumn id="10" name="Cure" dataDxfId="130"/>
    <tableColumn id="11" name="Time" dataDxfId="129"/>
    <tableColumn id="13" name="Help" dataDxfId="128"/>
    <tableColumn id="16" name="Rate" dataDxfId="127"/>
    <tableColumn id="12" name="Modify" dataDxfId="126"/>
    <tableColumn id="27" name="Sum" dataDxfId="125">
      <calculatedColumnFormula>S4-100+O4</calculatedColumnFormula>
    </tableColumn>
    <tableColumn id="6" name="Range" dataDxfId="124"/>
    <tableColumn id="15" name="Target" dataDxfId="123"/>
    <tableColumn id="25" name="Mark" dataDxfId="122"/>
    <tableColumn id="22" name="Effect" dataDxfId="121"/>
    <tableColumn id="24" name="GetDescript" dataDxfId="120"/>
    <tableColumn id="17" name="UnitEffect" dataDxfId="119"/>
    <tableColumn id="28" name="AreaEffect" dataDxfId="118"/>
    <tableColumn id="26" name="JobId" dataDxfId="117"/>
    <tableColumn id="19" name="Icon" dataDxfId="116"/>
    <tableColumn id="14" name="IsSpecial" dataDxfId="115"/>
    <tableColumn id="23" name="IsNew" dataDxfId="11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A11" totalsRowShown="0" headerRowDxfId="113" dataDxfId="112" tableBorderDxfId="111">
  <autoFilter ref="A3:AA11"/>
  <sortState ref="A4:X138">
    <sortCondition ref="A3:A138"/>
  </sortState>
  <tableColumns count="27">
    <tableColumn id="1" name="Id" dataDxfId="110"/>
    <tableColumn id="2" name="Name" dataDxfId="109"/>
    <tableColumn id="20" name="Ename" dataDxfId="108"/>
    <tableColumn id="21" name="Remark" dataDxfId="107"/>
    <tableColumn id="3" name="Star" dataDxfId="106"/>
    <tableColumn id="4" name="Type" dataDxfId="105"/>
    <tableColumn id="5" name="Attr" dataDxfId="104"/>
    <tableColumn id="8" name="Quality" dataDxfId="10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02"/>
    <tableColumn id="9" name="Damage" dataDxfId="101"/>
    <tableColumn id="10" name="Cure" dataDxfId="100"/>
    <tableColumn id="11" name="Time" dataDxfId="99"/>
    <tableColumn id="13" name="Help" dataDxfId="98"/>
    <tableColumn id="16" name="Rate" dataDxfId="97"/>
    <tableColumn id="12" name="Modify" dataDxfId="96"/>
    <tableColumn id="27" name="Sum" dataDxfId="95">
      <calculatedColumnFormula>S4-100+O4</calculatedColumnFormula>
    </tableColumn>
    <tableColumn id="6" name="Range" dataDxfId="94"/>
    <tableColumn id="15" name="Target" dataDxfId="93"/>
    <tableColumn id="25" name="Mark" dataDxfId="92"/>
    <tableColumn id="22" name="Effect" dataDxfId="91"/>
    <tableColumn id="24" name="GetDescript" dataDxfId="90"/>
    <tableColumn id="17" name="UnitEffect" dataDxfId="89"/>
    <tableColumn id="28" name="AreaEffect" dataDxfId="88"/>
    <tableColumn id="26" name="JobId" dataDxfId="87"/>
    <tableColumn id="19" name="Icon" dataDxfId="86"/>
    <tableColumn id="14" name="IsSpecial" dataDxfId="85"/>
    <tableColumn id="23" name="IsNew" dataDxfId="8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A9" totalsRowShown="0" headerRowDxfId="83" tableBorderDxfId="82">
  <autoFilter ref="A3:AA9"/>
  <sortState ref="A4:X138">
    <sortCondition ref="A3:A138"/>
  </sortState>
  <tableColumns count="27">
    <tableColumn id="1" name="Id" dataDxfId="81"/>
    <tableColumn id="2" name="Name" dataDxfId="80"/>
    <tableColumn id="20" name="Ename" dataDxfId="79"/>
    <tableColumn id="21" name="Remark" dataDxfId="78"/>
    <tableColumn id="3" name="Star" dataDxfId="77"/>
    <tableColumn id="4" name="Type" dataDxfId="76"/>
    <tableColumn id="5" name="Attr" dataDxfId="75"/>
    <tableColumn id="8" name="Quality" dataDxfId="7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73"/>
    <tableColumn id="9" name="Damage" dataDxfId="72"/>
    <tableColumn id="10" name="Cure" dataDxfId="71"/>
    <tableColumn id="11" name="Time" dataDxfId="70"/>
    <tableColumn id="13" name="Help" dataDxfId="69"/>
    <tableColumn id="16" name="Rate" dataDxfId="68"/>
    <tableColumn id="12" name="Modify" dataDxfId="67"/>
    <tableColumn id="27" name="Sum" dataDxfId="66">
      <calculatedColumnFormula>S4-100+O4</calculatedColumnFormula>
    </tableColumn>
    <tableColumn id="6" name="Range" dataDxfId="65"/>
    <tableColumn id="15" name="Target" dataDxfId="64"/>
    <tableColumn id="25" name="Mark" dataDxfId="63"/>
    <tableColumn id="22" name="Effect" dataDxfId="62"/>
    <tableColumn id="24" name="GetDescript" dataDxfId="61"/>
    <tableColumn id="17" name="UnitEffect" dataDxfId="60"/>
    <tableColumn id="28" name="AreaEffect" dataDxfId="59"/>
    <tableColumn id="26" name="JobId" dataDxfId="58"/>
    <tableColumn id="19" name="Icon" dataDxfId="57"/>
    <tableColumn id="14" name="IsSpecial" dataDxfId="56"/>
    <tableColumn id="23" name="IsNew" dataDxfId="5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7"/>
  <sheetViews>
    <sheetView tabSelected="1" workbookViewId="0">
      <pane xSplit="2" ySplit="3" topLeftCell="C112" activePane="bottomRight" state="frozen"/>
      <selection pane="topRight" activeCell="C1" sqref="C1"/>
      <selection pane="bottomLeft" activeCell="A4" sqref="A4"/>
      <selection pane="bottomRight" activeCell="J117" sqref="J117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4.33203125" customWidth="1"/>
    <col min="22" max="23" width="7.88671875" customWidth="1"/>
    <col min="24" max="24" width="9.1093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470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472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475</v>
      </c>
      <c r="X1" s="40" t="s">
        <v>504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332</v>
      </c>
      <c r="P2" s="18" t="s">
        <v>473</v>
      </c>
      <c r="Q2" s="4" t="s">
        <v>315</v>
      </c>
      <c r="R2" s="4" t="s">
        <v>179</v>
      </c>
      <c r="S2" s="4" t="s">
        <v>507</v>
      </c>
      <c r="T2" s="4" t="s">
        <v>443</v>
      </c>
      <c r="U2" s="10" t="s">
        <v>179</v>
      </c>
      <c r="V2" s="4" t="s">
        <v>179</v>
      </c>
      <c r="W2" s="4" t="s">
        <v>476</v>
      </c>
      <c r="X2" s="41" t="s">
        <v>505</v>
      </c>
      <c r="Y2" s="5" t="s">
        <v>179</v>
      </c>
      <c r="Z2" s="24" t="s">
        <v>361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471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474</v>
      </c>
      <c r="Q3" s="6" t="s">
        <v>316</v>
      </c>
      <c r="R3" s="2" t="s">
        <v>480</v>
      </c>
      <c r="S3" s="2" t="s">
        <v>385</v>
      </c>
      <c r="T3" s="6" t="s">
        <v>479</v>
      </c>
      <c r="U3" s="6" t="s">
        <v>627</v>
      </c>
      <c r="V3" s="6" t="s">
        <v>486</v>
      </c>
      <c r="W3" s="6" t="s">
        <v>477</v>
      </c>
      <c r="X3" s="42" t="s">
        <v>506</v>
      </c>
      <c r="Y3" s="2" t="s">
        <v>186</v>
      </c>
      <c r="Z3" s="26" t="s">
        <v>360</v>
      </c>
      <c r="AA3" s="26" t="s">
        <v>363</v>
      </c>
    </row>
    <row r="4" spans="1:27" ht="60">
      <c r="A4">
        <v>53000001</v>
      </c>
      <c r="B4" s="8" t="s">
        <v>0</v>
      </c>
      <c r="C4" s="1" t="s">
        <v>211</v>
      </c>
      <c r="D4" s="25" t="s">
        <v>700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778</v>
      </c>
      <c r="U4" s="7" t="s">
        <v>644</v>
      </c>
      <c r="V4" s="1" t="s">
        <v>2</v>
      </c>
      <c r="W4" s="1"/>
      <c r="X4" s="1"/>
      <c r="Y4" s="1">
        <v>1</v>
      </c>
      <c r="Z4" s="27">
        <v>0</v>
      </c>
      <c r="AA4" s="25">
        <v>0</v>
      </c>
    </row>
    <row r="5" spans="1:27">
      <c r="A5">
        <v>53000002</v>
      </c>
      <c r="B5" s="8" t="s">
        <v>3</v>
      </c>
      <c r="C5" s="1" t="s">
        <v>212</v>
      </c>
      <c r="D5" s="25" t="s">
        <v>701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401</v>
      </c>
      <c r="U5" s="7" t="s">
        <v>557</v>
      </c>
      <c r="V5" s="1" t="s">
        <v>4</v>
      </c>
      <c r="W5" s="1"/>
      <c r="X5" s="1"/>
      <c r="Y5" s="1">
        <v>2</v>
      </c>
      <c r="Z5" s="27">
        <v>0</v>
      </c>
      <c r="AA5" s="25">
        <v>0</v>
      </c>
    </row>
    <row r="6" spans="1:27" ht="24">
      <c r="A6">
        <v>53000003</v>
      </c>
      <c r="B6" s="8" t="s">
        <v>5</v>
      </c>
      <c r="C6" s="1" t="s">
        <v>213</v>
      </c>
      <c r="D6" s="25" t="s">
        <v>707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779</v>
      </c>
      <c r="U6" s="7" t="s">
        <v>381</v>
      </c>
      <c r="V6" s="1" t="s">
        <v>7</v>
      </c>
      <c r="W6" s="1"/>
      <c r="X6" s="1"/>
      <c r="Y6" s="1">
        <v>3</v>
      </c>
      <c r="Z6" s="27">
        <v>0</v>
      </c>
      <c r="AA6" s="25">
        <v>0</v>
      </c>
    </row>
    <row r="7" spans="1:27" ht="48">
      <c r="A7">
        <v>53000004</v>
      </c>
      <c r="B7" s="8" t="s">
        <v>8</v>
      </c>
      <c r="C7" s="1" t="s">
        <v>214</v>
      </c>
      <c r="D7" s="25" t="s">
        <v>708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740</v>
      </c>
      <c r="U7" s="7" t="s">
        <v>382</v>
      </c>
      <c r="V7" s="1" t="s">
        <v>9</v>
      </c>
      <c r="W7" s="1"/>
      <c r="X7" s="1">
        <v>11000003</v>
      </c>
      <c r="Y7" s="1">
        <v>4</v>
      </c>
      <c r="Z7" s="27">
        <v>0</v>
      </c>
      <c r="AA7" s="25">
        <v>0</v>
      </c>
    </row>
    <row r="8" spans="1:27" ht="72">
      <c r="A8">
        <v>53000005</v>
      </c>
      <c r="B8" s="9" t="s">
        <v>196</v>
      </c>
      <c r="C8" s="1" t="s">
        <v>215</v>
      </c>
      <c r="D8" s="25" t="s">
        <v>702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488</v>
      </c>
      <c r="S8">
        <v>100</v>
      </c>
      <c r="T8" s="11" t="s">
        <v>489</v>
      </c>
      <c r="U8" s="7" t="s">
        <v>346</v>
      </c>
      <c r="V8" s="1"/>
      <c r="W8" s="1" t="s">
        <v>10</v>
      </c>
      <c r="X8" s="1">
        <v>11000004</v>
      </c>
      <c r="Y8" s="1">
        <v>5</v>
      </c>
      <c r="Z8" s="27">
        <v>0</v>
      </c>
      <c r="AA8" s="25">
        <v>0</v>
      </c>
    </row>
    <row r="9" spans="1:27" ht="48">
      <c r="A9">
        <v>53000006</v>
      </c>
      <c r="B9" s="8" t="s">
        <v>171</v>
      </c>
      <c r="C9" s="1" t="s">
        <v>294</v>
      </c>
      <c r="D9" s="25" t="s">
        <v>703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172</v>
      </c>
      <c r="S9">
        <v>90</v>
      </c>
      <c r="T9" s="11" t="s">
        <v>508</v>
      </c>
      <c r="U9" s="7" t="s">
        <v>492</v>
      </c>
      <c r="V9" s="1" t="s">
        <v>2</v>
      </c>
      <c r="W9" s="1"/>
      <c r="X9" s="1"/>
      <c r="Y9" s="1">
        <v>6</v>
      </c>
      <c r="Z9" s="27">
        <v>0</v>
      </c>
      <c r="AA9" s="25">
        <v>0</v>
      </c>
    </row>
    <row r="10" spans="1:27" ht="48">
      <c r="A10">
        <v>53000007</v>
      </c>
      <c r="B10" s="8" t="s">
        <v>173</v>
      </c>
      <c r="C10" s="1" t="s">
        <v>295</v>
      </c>
      <c r="D10" s="25" t="s">
        <v>703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172</v>
      </c>
      <c r="S10">
        <v>90</v>
      </c>
      <c r="T10" s="11" t="s">
        <v>498</v>
      </c>
      <c r="U10" s="7" t="s">
        <v>491</v>
      </c>
      <c r="V10" s="1" t="s">
        <v>2</v>
      </c>
      <c r="W10" s="1"/>
      <c r="X10" s="1"/>
      <c r="Y10" s="1">
        <v>7</v>
      </c>
      <c r="Z10" s="27">
        <v>0</v>
      </c>
      <c r="AA10" s="25">
        <v>0</v>
      </c>
    </row>
    <row r="11" spans="1:27" ht="48">
      <c r="A11">
        <v>53000008</v>
      </c>
      <c r="B11" s="8" t="s">
        <v>174</v>
      </c>
      <c r="C11" s="1" t="s">
        <v>296</v>
      </c>
      <c r="D11" s="25" t="s">
        <v>703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172</v>
      </c>
      <c r="S11">
        <v>90</v>
      </c>
      <c r="T11" s="11" t="s">
        <v>499</v>
      </c>
      <c r="U11" s="7" t="s">
        <v>493</v>
      </c>
      <c r="V11" s="1" t="s">
        <v>2</v>
      </c>
      <c r="W11" s="1"/>
      <c r="X11" s="1"/>
      <c r="Y11" s="1">
        <v>8</v>
      </c>
      <c r="Z11" s="27">
        <v>0</v>
      </c>
      <c r="AA11" s="25">
        <v>0</v>
      </c>
    </row>
    <row r="12" spans="1:27" ht="48">
      <c r="A12">
        <v>53000009</v>
      </c>
      <c r="B12" s="8" t="s">
        <v>175</v>
      </c>
      <c r="C12" s="1" t="s">
        <v>297</v>
      </c>
      <c r="D12" s="25" t="s">
        <v>703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172</v>
      </c>
      <c r="S12">
        <v>90</v>
      </c>
      <c r="T12" s="11" t="s">
        <v>500</v>
      </c>
      <c r="U12" s="7" t="s">
        <v>494</v>
      </c>
      <c r="V12" s="1" t="s">
        <v>2</v>
      </c>
      <c r="W12" s="1"/>
      <c r="X12" s="1"/>
      <c r="Y12" s="1">
        <v>9</v>
      </c>
      <c r="Z12" s="27">
        <v>0</v>
      </c>
      <c r="AA12" s="25">
        <v>0</v>
      </c>
    </row>
    <row r="13" spans="1:27" ht="48">
      <c r="A13">
        <v>53000010</v>
      </c>
      <c r="B13" s="8" t="s">
        <v>11</v>
      </c>
      <c r="C13" s="1" t="s">
        <v>216</v>
      </c>
      <c r="D13" s="25" t="s">
        <v>703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172</v>
      </c>
      <c r="S13">
        <v>90</v>
      </c>
      <c r="T13" s="11" t="s">
        <v>501</v>
      </c>
      <c r="U13" s="7" t="s">
        <v>495</v>
      </c>
      <c r="V13" s="1" t="s">
        <v>2</v>
      </c>
      <c r="W13" s="1"/>
      <c r="X13" s="1"/>
      <c r="Y13" s="1">
        <v>10</v>
      </c>
      <c r="Z13" s="27">
        <v>0</v>
      </c>
      <c r="AA13" s="25">
        <v>0</v>
      </c>
    </row>
    <row r="14" spans="1:27" ht="48">
      <c r="A14">
        <v>53000011</v>
      </c>
      <c r="B14" s="8" t="s">
        <v>176</v>
      </c>
      <c r="C14" s="1" t="s">
        <v>210</v>
      </c>
      <c r="D14" s="25" t="s">
        <v>703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172</v>
      </c>
      <c r="S14">
        <v>90</v>
      </c>
      <c r="T14" s="11" t="s">
        <v>502</v>
      </c>
      <c r="U14" s="7" t="s">
        <v>496</v>
      </c>
      <c r="V14" s="1" t="s">
        <v>2</v>
      </c>
      <c r="W14" s="1"/>
      <c r="X14" s="1"/>
      <c r="Y14" s="1">
        <v>11</v>
      </c>
      <c r="Z14" s="27">
        <v>0</v>
      </c>
      <c r="AA14" s="25">
        <v>0</v>
      </c>
    </row>
    <row r="15" spans="1:27" ht="48">
      <c r="A15">
        <v>53000012</v>
      </c>
      <c r="B15" s="8" t="s">
        <v>12</v>
      </c>
      <c r="C15" s="1" t="s">
        <v>217</v>
      </c>
      <c r="D15" s="25" t="s">
        <v>703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172</v>
      </c>
      <c r="S15">
        <v>90</v>
      </c>
      <c r="T15" s="11" t="s">
        <v>503</v>
      </c>
      <c r="U15" s="7" t="s">
        <v>497</v>
      </c>
      <c r="V15" s="1" t="s">
        <v>2</v>
      </c>
      <c r="W15" s="1"/>
      <c r="X15" s="1"/>
      <c r="Y15" s="1">
        <v>12</v>
      </c>
      <c r="Z15" s="27">
        <v>0</v>
      </c>
      <c r="AA15" s="25">
        <v>0</v>
      </c>
    </row>
    <row r="16" spans="1:27" ht="60">
      <c r="A16">
        <v>53000013</v>
      </c>
      <c r="B16" s="22" t="s">
        <v>372</v>
      </c>
      <c r="C16" s="15" t="s">
        <v>373</v>
      </c>
      <c r="D16" s="25" t="s">
        <v>698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374</v>
      </c>
      <c r="S16">
        <v>100</v>
      </c>
      <c r="T16" s="11" t="s">
        <v>603</v>
      </c>
      <c r="U16" s="7" t="s">
        <v>524</v>
      </c>
      <c r="V16" s="1" t="s">
        <v>105</v>
      </c>
      <c r="W16" s="1"/>
      <c r="X16" s="1">
        <v>11000006</v>
      </c>
      <c r="Y16" s="15">
        <v>13</v>
      </c>
      <c r="Z16" s="27">
        <v>0</v>
      </c>
      <c r="AA16" s="25">
        <v>0</v>
      </c>
    </row>
    <row r="17" spans="1:27" ht="72">
      <c r="A17">
        <v>53000014</v>
      </c>
      <c r="B17" s="8" t="s">
        <v>483</v>
      </c>
      <c r="C17" s="1" t="s">
        <v>484</v>
      </c>
      <c r="D17" s="25" t="s">
        <v>711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485</v>
      </c>
      <c r="S17">
        <v>100</v>
      </c>
      <c r="T17" s="11" t="s">
        <v>540</v>
      </c>
      <c r="U17" s="7" t="s">
        <v>509</v>
      </c>
      <c r="V17" s="1" t="s">
        <v>487</v>
      </c>
      <c r="W17" s="1"/>
      <c r="X17" s="1">
        <v>11000006</v>
      </c>
      <c r="Y17" s="1">
        <v>14</v>
      </c>
      <c r="Z17" s="27">
        <v>0</v>
      </c>
      <c r="AA17" s="25">
        <v>0</v>
      </c>
    </row>
    <row r="18" spans="1:27">
      <c r="A18">
        <v>53000015</v>
      </c>
      <c r="B18" s="8" t="s">
        <v>13</v>
      </c>
      <c r="C18" s="1" t="s">
        <v>218</v>
      </c>
      <c r="D18" s="25" t="s">
        <v>704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527</v>
      </c>
      <c r="U18" s="7" t="s">
        <v>334</v>
      </c>
      <c r="V18" s="1" t="s">
        <v>15</v>
      </c>
      <c r="W18" s="1"/>
      <c r="X18" s="1">
        <v>11000007</v>
      </c>
      <c r="Y18" s="1">
        <v>15</v>
      </c>
      <c r="Z18" s="27">
        <v>0</v>
      </c>
      <c r="AA18" s="25">
        <v>0</v>
      </c>
    </row>
    <row r="19" spans="1:27" ht="24">
      <c r="A19">
        <v>53000016</v>
      </c>
      <c r="B19" s="8" t="s">
        <v>16</v>
      </c>
      <c r="C19" s="1" t="s">
        <v>219</v>
      </c>
      <c r="D19" s="25" t="s">
        <v>698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522</v>
      </c>
      <c r="U19" s="7" t="s">
        <v>335</v>
      </c>
      <c r="V19" s="1" t="s">
        <v>17</v>
      </c>
      <c r="W19" s="1"/>
      <c r="X19" s="1">
        <v>11000002</v>
      </c>
      <c r="Y19" s="1">
        <v>16</v>
      </c>
      <c r="Z19" s="27">
        <v>0</v>
      </c>
      <c r="AA19" s="25">
        <v>0</v>
      </c>
    </row>
    <row r="20" spans="1:27">
      <c r="A20">
        <v>53000017</v>
      </c>
      <c r="B20" s="8" t="s">
        <v>18</v>
      </c>
      <c r="C20" s="1" t="s">
        <v>220</v>
      </c>
      <c r="D20" s="25" t="s">
        <v>698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490</v>
      </c>
      <c r="U20" s="7" t="s">
        <v>523</v>
      </c>
      <c r="V20" s="1" t="s">
        <v>696</v>
      </c>
      <c r="W20" s="1"/>
      <c r="X20" s="1">
        <v>11000007</v>
      </c>
      <c r="Y20" s="1">
        <v>17</v>
      </c>
      <c r="Z20" s="27">
        <v>0</v>
      </c>
      <c r="AA20" s="25">
        <v>0</v>
      </c>
    </row>
    <row r="21" spans="1:27" ht="60">
      <c r="A21">
        <v>53000018</v>
      </c>
      <c r="B21" s="8" t="s">
        <v>20</v>
      </c>
      <c r="C21" s="1" t="s">
        <v>221</v>
      </c>
      <c r="D21" s="25" t="s">
        <v>708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741</v>
      </c>
      <c r="U21" s="7" t="s">
        <v>631</v>
      </c>
      <c r="V21" s="1" t="s">
        <v>21</v>
      </c>
      <c r="W21" s="1"/>
      <c r="X21" s="1">
        <v>11000006</v>
      </c>
      <c r="Y21" s="1">
        <v>18</v>
      </c>
      <c r="Z21" s="27">
        <v>0</v>
      </c>
      <c r="AA21" s="25">
        <v>0</v>
      </c>
    </row>
    <row r="22" spans="1:27" ht="24">
      <c r="A22">
        <v>53000019</v>
      </c>
      <c r="B22" s="8" t="s">
        <v>22</v>
      </c>
      <c r="C22" s="1" t="s">
        <v>222</v>
      </c>
      <c r="D22" s="25" t="s">
        <v>711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669</v>
      </c>
      <c r="S22">
        <v>100</v>
      </c>
      <c r="T22" s="11" t="s">
        <v>688</v>
      </c>
      <c r="U22" s="7" t="s">
        <v>544</v>
      </c>
      <c r="V22" s="1" t="s">
        <v>23</v>
      </c>
      <c r="W22" s="1" t="s">
        <v>21</v>
      </c>
      <c r="X22" s="1">
        <v>11000006</v>
      </c>
      <c r="Y22" s="1">
        <v>19</v>
      </c>
      <c r="Z22" s="27">
        <v>0</v>
      </c>
      <c r="AA22" s="25">
        <v>0</v>
      </c>
    </row>
    <row r="23" spans="1:27" ht="24">
      <c r="A23">
        <v>53000020</v>
      </c>
      <c r="B23" s="8" t="s">
        <v>24</v>
      </c>
      <c r="C23" s="1" t="s">
        <v>223</v>
      </c>
      <c r="D23" s="25" t="s">
        <v>711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670</v>
      </c>
      <c r="S23">
        <v>100</v>
      </c>
      <c r="T23" s="11" t="s">
        <v>543</v>
      </c>
      <c r="U23" s="7" t="s">
        <v>541</v>
      </c>
      <c r="V23" s="1" t="s">
        <v>542</v>
      </c>
      <c r="W23" s="1" t="s">
        <v>542</v>
      </c>
      <c r="X23" s="1">
        <v>11000007</v>
      </c>
      <c r="Y23" s="1">
        <v>20</v>
      </c>
      <c r="Z23" s="27">
        <v>0</v>
      </c>
      <c r="AA23" s="25">
        <v>0</v>
      </c>
    </row>
    <row r="24" spans="1:27" ht="24">
      <c r="A24">
        <v>53000021</v>
      </c>
      <c r="B24" s="8" t="s">
        <v>25</v>
      </c>
      <c r="C24" s="1" t="s">
        <v>224</v>
      </c>
      <c r="D24" s="25" t="s">
        <v>711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671</v>
      </c>
      <c r="S24">
        <v>100</v>
      </c>
      <c r="T24" s="11" t="s">
        <v>545</v>
      </c>
      <c r="U24" s="7" t="s">
        <v>546</v>
      </c>
      <c r="V24" s="1" t="s">
        <v>26</v>
      </c>
      <c r="W24" s="1" t="s">
        <v>26</v>
      </c>
      <c r="X24" s="1">
        <v>11000006</v>
      </c>
      <c r="Y24" s="1">
        <v>21</v>
      </c>
      <c r="Z24" s="27">
        <v>0</v>
      </c>
      <c r="AA24" s="25">
        <v>0</v>
      </c>
    </row>
    <row r="25" spans="1:27" ht="24">
      <c r="A25">
        <v>53000022</v>
      </c>
      <c r="B25" s="8" t="s">
        <v>27</v>
      </c>
      <c r="C25" s="1" t="s">
        <v>225</v>
      </c>
      <c r="D25" s="25" t="s">
        <v>573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572</v>
      </c>
      <c r="U25" s="7" t="s">
        <v>392</v>
      </c>
      <c r="V25" s="1" t="s">
        <v>29</v>
      </c>
      <c r="W25" s="1"/>
      <c r="X25" s="1">
        <v>11000008</v>
      </c>
      <c r="Y25" s="1">
        <v>22</v>
      </c>
      <c r="Z25" s="27">
        <v>0</v>
      </c>
      <c r="AA25" s="25">
        <v>0</v>
      </c>
    </row>
    <row r="26" spans="1:27" ht="24">
      <c r="A26">
        <v>53000023</v>
      </c>
      <c r="B26" s="8" t="s">
        <v>30</v>
      </c>
      <c r="C26" s="1" t="s">
        <v>226</v>
      </c>
      <c r="D26" s="25" t="s">
        <v>511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397</v>
      </c>
      <c r="U26" s="21" t="s">
        <v>395</v>
      </c>
      <c r="V26" s="1" t="s">
        <v>2</v>
      </c>
      <c r="W26" s="1"/>
      <c r="X26" s="1"/>
      <c r="Y26" s="1">
        <v>23</v>
      </c>
      <c r="Z26" s="27">
        <v>0</v>
      </c>
      <c r="AA26" s="25">
        <v>0</v>
      </c>
    </row>
    <row r="27" spans="1:27" ht="24">
      <c r="A27">
        <v>53000024</v>
      </c>
      <c r="B27" s="8" t="s">
        <v>31</v>
      </c>
      <c r="C27" s="1" t="s">
        <v>227</v>
      </c>
      <c r="D27" s="25" t="s">
        <v>510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774</v>
      </c>
      <c r="U27" s="7" t="s">
        <v>396</v>
      </c>
      <c r="V27" s="1" t="s">
        <v>29</v>
      </c>
      <c r="W27" s="1"/>
      <c r="X27" s="1">
        <v>11000003</v>
      </c>
      <c r="Y27" s="1">
        <v>24</v>
      </c>
      <c r="Z27" s="27">
        <v>0</v>
      </c>
      <c r="AA27" s="25">
        <v>0</v>
      </c>
    </row>
    <row r="28" spans="1:27" ht="60">
      <c r="A28">
        <v>53000025</v>
      </c>
      <c r="B28" s="8" t="s">
        <v>32</v>
      </c>
      <c r="C28" s="1" t="s">
        <v>228</v>
      </c>
      <c r="D28" s="25" t="s">
        <v>708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742</v>
      </c>
      <c r="U28" s="7" t="s">
        <v>529</v>
      </c>
      <c r="V28" s="1" t="s">
        <v>33</v>
      </c>
      <c r="W28" s="1"/>
      <c r="X28" s="1">
        <v>11000006</v>
      </c>
      <c r="Y28" s="1">
        <v>25</v>
      </c>
      <c r="Z28" s="27">
        <v>0</v>
      </c>
      <c r="AA28" s="25">
        <v>0</v>
      </c>
    </row>
    <row r="29" spans="1:27" ht="24">
      <c r="A29">
        <v>53000026</v>
      </c>
      <c r="B29" s="8" t="s">
        <v>34</v>
      </c>
      <c r="C29" s="1" t="s">
        <v>229</v>
      </c>
      <c r="D29" s="25" t="s">
        <v>704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3</v>
      </c>
      <c r="P29" s="38">
        <f t="shared" si="1"/>
        <v>3</v>
      </c>
      <c r="Q29" s="1">
        <v>10</v>
      </c>
      <c r="R29" s="1" t="s">
        <v>35</v>
      </c>
      <c r="S29">
        <v>100</v>
      </c>
      <c r="T29" s="11" t="s">
        <v>691</v>
      </c>
      <c r="U29" s="7" t="s">
        <v>525</v>
      </c>
      <c r="V29" s="1" t="s">
        <v>36</v>
      </c>
      <c r="W29" s="1"/>
      <c r="X29" s="1">
        <v>11000009</v>
      </c>
      <c r="Y29" s="1">
        <v>26</v>
      </c>
      <c r="Z29" s="27">
        <v>0</v>
      </c>
      <c r="AA29" s="25">
        <v>0</v>
      </c>
    </row>
    <row r="30" spans="1:27">
      <c r="A30">
        <v>53000027</v>
      </c>
      <c r="B30" s="8" t="s">
        <v>37</v>
      </c>
      <c r="C30" s="1" t="s">
        <v>230</v>
      </c>
      <c r="D30" s="25" t="s">
        <v>713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532</v>
      </c>
      <c r="U30" s="7" t="s">
        <v>534</v>
      </c>
      <c r="V30" s="1" t="s">
        <v>39</v>
      </c>
      <c r="W30" s="1"/>
      <c r="X30" s="1"/>
      <c r="Y30" s="1">
        <v>27</v>
      </c>
      <c r="Z30" s="27">
        <v>0</v>
      </c>
      <c r="AA30" s="25">
        <v>0</v>
      </c>
    </row>
    <row r="31" spans="1:27">
      <c r="A31">
        <v>53000028</v>
      </c>
      <c r="B31" s="8" t="s">
        <v>40</v>
      </c>
      <c r="C31" s="1" t="s">
        <v>231</v>
      </c>
      <c r="D31" s="25" t="s">
        <v>697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533</v>
      </c>
      <c r="U31" s="7" t="s">
        <v>535</v>
      </c>
      <c r="V31" s="1" t="s">
        <v>41</v>
      </c>
      <c r="W31" s="1"/>
      <c r="X31" s="1"/>
      <c r="Y31" s="1">
        <v>28</v>
      </c>
      <c r="Z31" s="27">
        <v>0</v>
      </c>
      <c r="AA31" s="25">
        <v>0</v>
      </c>
    </row>
    <row r="32" spans="1:27" ht="24">
      <c r="A32">
        <v>53000029</v>
      </c>
      <c r="B32" s="8" t="s">
        <v>42</v>
      </c>
      <c r="C32" s="1" t="s">
        <v>232</v>
      </c>
      <c r="D32" s="25" t="s">
        <v>709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739</v>
      </c>
      <c r="U32" s="21" t="s">
        <v>343</v>
      </c>
      <c r="V32" s="1" t="s">
        <v>43</v>
      </c>
      <c r="W32" s="1"/>
      <c r="X32" s="1"/>
      <c r="Y32" s="1">
        <v>29</v>
      </c>
      <c r="Z32" s="27">
        <v>0</v>
      </c>
      <c r="AA32" s="25">
        <v>0</v>
      </c>
    </row>
    <row r="33" spans="1:27" ht="24">
      <c r="A33">
        <v>53000030</v>
      </c>
      <c r="B33" s="8" t="s">
        <v>452</v>
      </c>
      <c r="C33" s="1" t="s">
        <v>453</v>
      </c>
      <c r="D33" s="25" t="s">
        <v>513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461</v>
      </c>
      <c r="U33" s="1" t="s">
        <v>512</v>
      </c>
      <c r="V33" s="1" t="s">
        <v>4</v>
      </c>
      <c r="W33" s="1"/>
      <c r="X33" s="1">
        <v>11000006</v>
      </c>
      <c r="Y33" s="1">
        <v>30</v>
      </c>
      <c r="Z33" s="27">
        <v>0</v>
      </c>
      <c r="AA33" s="25">
        <v>0</v>
      </c>
    </row>
    <row r="34" spans="1:27" ht="24">
      <c r="A34">
        <v>53000031</v>
      </c>
      <c r="B34" s="8" t="s">
        <v>454</v>
      </c>
      <c r="C34" s="1" t="s">
        <v>455</v>
      </c>
      <c r="D34" s="25" t="s">
        <v>513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462</v>
      </c>
      <c r="U34" s="1" t="s">
        <v>456</v>
      </c>
      <c r="V34" s="1" t="s">
        <v>4</v>
      </c>
      <c r="W34" s="1"/>
      <c r="X34" s="1">
        <v>11000004</v>
      </c>
      <c r="Y34" s="1">
        <v>31</v>
      </c>
      <c r="Z34" s="27">
        <v>0</v>
      </c>
      <c r="AA34" s="25">
        <v>0</v>
      </c>
    </row>
    <row r="35" spans="1:27" ht="84">
      <c r="A35">
        <v>53000032</v>
      </c>
      <c r="B35" s="8" t="s">
        <v>177</v>
      </c>
      <c r="C35" s="1" t="s">
        <v>298</v>
      </c>
      <c r="D35" s="25" t="s">
        <v>711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312</v>
      </c>
      <c r="S35">
        <v>100</v>
      </c>
      <c r="T35" s="11" t="s">
        <v>743</v>
      </c>
      <c r="U35" s="7" t="s">
        <v>422</v>
      </c>
      <c r="V35" s="1" t="s">
        <v>460</v>
      </c>
      <c r="W35" s="1" t="s">
        <v>460</v>
      </c>
      <c r="X35" s="1">
        <v>11000009</v>
      </c>
      <c r="Y35" s="1">
        <v>32</v>
      </c>
      <c r="Z35" s="27">
        <v>0</v>
      </c>
      <c r="AA35" s="25">
        <v>0</v>
      </c>
    </row>
    <row r="36" spans="1:27" ht="60">
      <c r="A36">
        <v>53000033</v>
      </c>
      <c r="B36" s="9" t="s">
        <v>311</v>
      </c>
      <c r="C36" s="1" t="s">
        <v>299</v>
      </c>
      <c r="D36" s="25" t="s">
        <v>704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0</v>
      </c>
      <c r="Q36" s="1">
        <v>12</v>
      </c>
      <c r="R36" s="1" t="s">
        <v>118</v>
      </c>
      <c r="S36">
        <v>100</v>
      </c>
      <c r="T36" s="11" t="s">
        <v>521</v>
      </c>
      <c r="U36" s="7" t="s">
        <v>353</v>
      </c>
      <c r="V36" s="1" t="s">
        <v>36</v>
      </c>
      <c r="W36" s="1" t="s">
        <v>36</v>
      </c>
      <c r="X36" s="1">
        <v>11000007</v>
      </c>
      <c r="Y36" s="1">
        <v>33</v>
      </c>
      <c r="Z36" s="27">
        <v>0</v>
      </c>
      <c r="AA36" s="25">
        <v>0</v>
      </c>
    </row>
    <row r="37" spans="1:27" ht="60">
      <c r="A37">
        <v>53000034</v>
      </c>
      <c r="B37" s="8" t="s">
        <v>169</v>
      </c>
      <c r="C37" s="1" t="s">
        <v>293</v>
      </c>
      <c r="D37" s="25" t="s">
        <v>539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732</v>
      </c>
      <c r="U37" s="7" t="s">
        <v>358</v>
      </c>
      <c r="V37" s="1" t="s">
        <v>170</v>
      </c>
      <c r="W37" s="1"/>
      <c r="X37" s="1">
        <v>11000004</v>
      </c>
      <c r="Y37" s="1">
        <v>34</v>
      </c>
      <c r="Z37" s="27">
        <v>0</v>
      </c>
      <c r="AA37" s="25">
        <v>0</v>
      </c>
    </row>
    <row r="38" spans="1:27" ht="72">
      <c r="A38">
        <v>53000035</v>
      </c>
      <c r="B38" s="8" t="s">
        <v>47</v>
      </c>
      <c r="C38" s="1" t="s">
        <v>233</v>
      </c>
      <c r="D38" s="25" t="s">
        <v>711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1</v>
      </c>
      <c r="P38" s="38">
        <f t="shared" si="3"/>
        <v>1</v>
      </c>
      <c r="Q38" s="1">
        <v>15</v>
      </c>
      <c r="R38" s="1" t="s">
        <v>659</v>
      </c>
      <c r="S38">
        <v>100</v>
      </c>
      <c r="T38" s="11" t="s">
        <v>661</v>
      </c>
      <c r="U38" s="7" t="s">
        <v>660</v>
      </c>
      <c r="V38" s="1" t="s">
        <v>49</v>
      </c>
      <c r="W38" s="1" t="s">
        <v>49</v>
      </c>
      <c r="X38" s="1">
        <v>11000007</v>
      </c>
      <c r="Y38" s="1">
        <v>35</v>
      </c>
      <c r="Z38" s="27">
        <v>0</v>
      </c>
      <c r="AA38" s="25">
        <v>0</v>
      </c>
    </row>
    <row r="39" spans="1:27" ht="48">
      <c r="A39">
        <v>53000036</v>
      </c>
      <c r="B39" s="8" t="s">
        <v>50</v>
      </c>
      <c r="C39" s="1" t="s">
        <v>234</v>
      </c>
      <c r="D39" s="25" t="s">
        <v>657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3</v>
      </c>
      <c r="P39" s="38">
        <f t="shared" si="3"/>
        <v>3</v>
      </c>
      <c r="Q39" s="1">
        <v>12</v>
      </c>
      <c r="R39" s="1" t="s">
        <v>658</v>
      </c>
      <c r="S39">
        <v>100</v>
      </c>
      <c r="T39" s="11" t="s">
        <v>655</v>
      </c>
      <c r="U39" s="1" t="s">
        <v>656</v>
      </c>
      <c r="V39" s="1" t="s">
        <v>51</v>
      </c>
      <c r="W39" s="1"/>
      <c r="X39" s="1">
        <v>11000003</v>
      </c>
      <c r="Y39" s="1">
        <v>36</v>
      </c>
      <c r="Z39" s="27">
        <v>0</v>
      </c>
      <c r="AA39" s="25">
        <v>0</v>
      </c>
    </row>
    <row r="40" spans="1:27" ht="24">
      <c r="A40">
        <v>53000037</v>
      </c>
      <c r="B40" s="8" t="s">
        <v>52</v>
      </c>
      <c r="C40" s="1" t="s">
        <v>235</v>
      </c>
      <c r="D40" s="25" t="s">
        <v>705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528</v>
      </c>
      <c r="U40" s="7" t="s">
        <v>530</v>
      </c>
      <c r="V40" s="1" t="s">
        <v>53</v>
      </c>
      <c r="W40" s="1"/>
      <c r="X40" s="1"/>
      <c r="Y40" s="1">
        <v>37</v>
      </c>
      <c r="Z40" s="27">
        <v>0</v>
      </c>
      <c r="AA40" s="25">
        <v>0</v>
      </c>
    </row>
    <row r="41" spans="1:27" ht="36">
      <c r="A41">
        <v>53000038</v>
      </c>
      <c r="B41" s="8" t="s">
        <v>54</v>
      </c>
      <c r="C41" s="1" t="s">
        <v>236</v>
      </c>
      <c r="D41" s="25" t="s">
        <v>706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633</v>
      </c>
      <c r="U41" s="7" t="s">
        <v>531</v>
      </c>
      <c r="V41" s="1" t="s">
        <v>55</v>
      </c>
      <c r="W41" s="1"/>
      <c r="X41" s="1">
        <v>11000002</v>
      </c>
      <c r="Y41" s="1">
        <v>38</v>
      </c>
      <c r="Z41" s="27">
        <v>0</v>
      </c>
      <c r="AA41" s="25">
        <v>0</v>
      </c>
    </row>
    <row r="42" spans="1:27" ht="24">
      <c r="A42">
        <v>53000039</v>
      </c>
      <c r="B42" s="8" t="s">
        <v>447</v>
      </c>
      <c r="C42" s="1" t="s">
        <v>448</v>
      </c>
      <c r="D42" s="25" t="s">
        <v>516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526</v>
      </c>
      <c r="U42" s="1" t="s">
        <v>449</v>
      </c>
      <c r="V42" s="1" t="s">
        <v>4</v>
      </c>
      <c r="W42" s="1"/>
      <c r="X42" s="1">
        <v>11000008</v>
      </c>
      <c r="Y42" s="1">
        <v>39</v>
      </c>
      <c r="Z42" s="27">
        <v>0</v>
      </c>
      <c r="AA42" s="25">
        <v>0</v>
      </c>
    </row>
    <row r="43" spans="1:27" ht="24">
      <c r="A43">
        <v>53000040</v>
      </c>
      <c r="B43" s="8" t="s">
        <v>444</v>
      </c>
      <c r="C43" s="1" t="s">
        <v>237</v>
      </c>
      <c r="D43" s="25" t="s">
        <v>516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463</v>
      </c>
      <c r="U43" s="1" t="s">
        <v>450</v>
      </c>
      <c r="V43" s="1" t="s">
        <v>4</v>
      </c>
      <c r="W43" s="1"/>
      <c r="X43" s="1">
        <v>11000006</v>
      </c>
      <c r="Y43" s="1">
        <v>40</v>
      </c>
      <c r="Z43" s="27">
        <v>0</v>
      </c>
      <c r="AA43" s="25">
        <v>0</v>
      </c>
    </row>
    <row r="44" spans="1:27" ht="36">
      <c r="A44">
        <v>53000041</v>
      </c>
      <c r="B44" s="8" t="s">
        <v>56</v>
      </c>
      <c r="C44" s="1" t="s">
        <v>238</v>
      </c>
      <c r="D44" s="25" t="s">
        <v>593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733</v>
      </c>
      <c r="U44" s="7" t="s">
        <v>594</v>
      </c>
      <c r="V44" s="1" t="s">
        <v>57</v>
      </c>
      <c r="W44" s="1"/>
      <c r="X44" s="1"/>
      <c r="Y44" s="1">
        <v>41</v>
      </c>
      <c r="Z44" s="27">
        <v>0</v>
      </c>
      <c r="AA44" s="25">
        <v>0</v>
      </c>
    </row>
    <row r="45" spans="1:27" ht="96">
      <c r="A45">
        <v>53000042</v>
      </c>
      <c r="B45" s="8" t="s">
        <v>58</v>
      </c>
      <c r="C45" s="1" t="s">
        <v>239</v>
      </c>
      <c r="D45" s="25" t="s">
        <v>711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307</v>
      </c>
      <c r="S45">
        <v>110</v>
      </c>
      <c r="T45" s="11" t="s">
        <v>744</v>
      </c>
      <c r="U45" s="7" t="s">
        <v>628</v>
      </c>
      <c r="V45" s="1" t="s">
        <v>59</v>
      </c>
      <c r="W45" s="1" t="s">
        <v>59</v>
      </c>
      <c r="X45" s="1">
        <v>11000010</v>
      </c>
      <c r="Y45" s="1">
        <v>42</v>
      </c>
      <c r="Z45" s="27">
        <v>0</v>
      </c>
      <c r="AA45" s="25">
        <v>0</v>
      </c>
    </row>
    <row r="46" spans="1:27" ht="24">
      <c r="A46">
        <v>53000043</v>
      </c>
      <c r="B46" s="8" t="s">
        <v>60</v>
      </c>
      <c r="C46" s="1" t="s">
        <v>240</v>
      </c>
      <c r="D46" s="25" t="s">
        <v>559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402</v>
      </c>
      <c r="U46" s="1" t="s">
        <v>558</v>
      </c>
      <c r="V46" s="1" t="s">
        <v>4</v>
      </c>
      <c r="W46" s="1"/>
      <c r="X46" s="1">
        <v>11000008</v>
      </c>
      <c r="Y46" s="1">
        <v>43</v>
      </c>
      <c r="Z46" s="27">
        <v>0</v>
      </c>
      <c r="AA46" s="25">
        <v>0</v>
      </c>
    </row>
    <row r="47" spans="1:27" ht="24">
      <c r="A47">
        <v>53000044</v>
      </c>
      <c r="B47" s="8" t="s">
        <v>445</v>
      </c>
      <c r="C47" s="1" t="s">
        <v>241</v>
      </c>
      <c r="D47" s="25" t="s">
        <v>515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464</v>
      </c>
      <c r="U47" s="1" t="s">
        <v>514</v>
      </c>
      <c r="V47" s="1" t="s">
        <v>4</v>
      </c>
      <c r="W47" s="1"/>
      <c r="X47" s="1">
        <v>11000008</v>
      </c>
      <c r="Y47" s="1">
        <v>44</v>
      </c>
      <c r="Z47" s="27">
        <v>0</v>
      </c>
      <c r="AA47" s="25">
        <v>0</v>
      </c>
    </row>
    <row r="48" spans="1:27" ht="72">
      <c r="A48">
        <v>53000045</v>
      </c>
      <c r="B48" s="8" t="s">
        <v>61</v>
      </c>
      <c r="C48" s="1" t="s">
        <v>242</v>
      </c>
      <c r="D48" s="25" t="s">
        <v>536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30</v>
      </c>
      <c r="R48" s="7" t="s">
        <v>672</v>
      </c>
      <c r="S48">
        <v>100</v>
      </c>
      <c r="T48" s="11" t="s">
        <v>734</v>
      </c>
      <c r="U48" s="1" t="s">
        <v>673</v>
      </c>
      <c r="V48" s="1" t="s">
        <v>322</v>
      </c>
      <c r="W48" s="1"/>
      <c r="X48" s="1">
        <v>11000005</v>
      </c>
      <c r="Y48" s="1">
        <v>45</v>
      </c>
      <c r="Z48" s="27">
        <v>0</v>
      </c>
      <c r="AA48" s="25">
        <v>0</v>
      </c>
    </row>
    <row r="49" spans="1:27" ht="60">
      <c r="A49">
        <v>53000046</v>
      </c>
      <c r="B49" s="8" t="s">
        <v>62</v>
      </c>
      <c r="C49" s="1" t="s">
        <v>243</v>
      </c>
      <c r="D49" s="25" t="s">
        <v>711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745</v>
      </c>
      <c r="U49" s="7" t="s">
        <v>622</v>
      </c>
      <c r="V49" s="1" t="s">
        <v>63</v>
      </c>
      <c r="W49" s="1"/>
      <c r="X49" s="1">
        <v>11000008</v>
      </c>
      <c r="Y49" s="1">
        <v>46</v>
      </c>
      <c r="Z49" s="27">
        <v>0</v>
      </c>
      <c r="AA49" s="25">
        <v>0</v>
      </c>
    </row>
    <row r="50" spans="1:27" ht="72">
      <c r="A50">
        <v>53000047</v>
      </c>
      <c r="B50" s="8" t="s">
        <v>64</v>
      </c>
      <c r="C50" s="1" t="s">
        <v>244</v>
      </c>
      <c r="D50" s="25" t="s">
        <v>711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3</v>
      </c>
      <c r="Q50" s="1">
        <v>20</v>
      </c>
      <c r="R50" s="7" t="s">
        <v>307</v>
      </c>
      <c r="S50">
        <v>100</v>
      </c>
      <c r="T50" s="11" t="s">
        <v>746</v>
      </c>
      <c r="U50" s="7" t="s">
        <v>662</v>
      </c>
      <c r="V50" s="1" t="s">
        <v>65</v>
      </c>
      <c r="W50" s="1" t="s">
        <v>65</v>
      </c>
      <c r="X50" s="1">
        <v>11000006</v>
      </c>
      <c r="Y50" s="1">
        <v>47</v>
      </c>
      <c r="Z50" s="27">
        <v>0</v>
      </c>
      <c r="AA50" s="25">
        <v>0</v>
      </c>
    </row>
    <row r="51" spans="1:27" ht="24">
      <c r="A51">
        <v>53000048</v>
      </c>
      <c r="B51" s="8" t="s">
        <v>66</v>
      </c>
      <c r="C51" s="1" t="s">
        <v>245</v>
      </c>
      <c r="D51" s="25" t="s">
        <v>709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677</v>
      </c>
      <c r="S51">
        <v>100</v>
      </c>
      <c r="T51" s="11" t="s">
        <v>739</v>
      </c>
      <c r="U51" s="1" t="s">
        <v>637</v>
      </c>
      <c r="V51" s="1" t="s">
        <v>21</v>
      </c>
      <c r="W51" s="1"/>
      <c r="X51" s="1">
        <v>11000006</v>
      </c>
      <c r="Y51" s="1">
        <v>48</v>
      </c>
      <c r="Z51" s="27">
        <v>0</v>
      </c>
      <c r="AA51" s="25">
        <v>0</v>
      </c>
    </row>
    <row r="52" spans="1:27" ht="84">
      <c r="A52">
        <v>53000049</v>
      </c>
      <c r="B52" s="8" t="s">
        <v>67</v>
      </c>
      <c r="C52" s="1" t="s">
        <v>246</v>
      </c>
      <c r="D52" s="25" t="s">
        <v>711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307</v>
      </c>
      <c r="S52">
        <v>105</v>
      </c>
      <c r="T52" s="11" t="s">
        <v>747</v>
      </c>
      <c r="U52" s="7" t="s">
        <v>634</v>
      </c>
      <c r="V52" s="1" t="s">
        <v>68</v>
      </c>
      <c r="W52" s="1" t="s">
        <v>68</v>
      </c>
      <c r="X52" s="1">
        <v>11000004</v>
      </c>
      <c r="Y52" s="1">
        <v>49</v>
      </c>
      <c r="Z52" s="27">
        <v>0</v>
      </c>
      <c r="AA52" s="25">
        <v>0</v>
      </c>
    </row>
    <row r="53" spans="1:27" ht="72">
      <c r="A53">
        <v>53000050</v>
      </c>
      <c r="B53" s="8" t="s">
        <v>69</v>
      </c>
      <c r="C53" s="1" t="s">
        <v>247</v>
      </c>
      <c r="D53" s="25" t="s">
        <v>711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399</v>
      </c>
      <c r="S53">
        <v>95</v>
      </c>
      <c r="T53" s="11" t="s">
        <v>748</v>
      </c>
      <c r="U53" s="7" t="s">
        <v>621</v>
      </c>
      <c r="V53" s="1" t="s">
        <v>70</v>
      </c>
      <c r="W53" s="1"/>
      <c r="X53" s="1">
        <v>11000001</v>
      </c>
      <c r="Y53" s="1">
        <v>50</v>
      </c>
      <c r="Z53" s="27">
        <v>0</v>
      </c>
      <c r="AA53" s="25">
        <v>0</v>
      </c>
    </row>
    <row r="54" spans="1:27" ht="96">
      <c r="A54">
        <v>53000051</v>
      </c>
      <c r="B54" s="8" t="s">
        <v>71</v>
      </c>
      <c r="C54" s="1" t="s">
        <v>248</v>
      </c>
      <c r="D54" s="25" t="s">
        <v>712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307</v>
      </c>
      <c r="S54">
        <v>100</v>
      </c>
      <c r="T54" s="11" t="s">
        <v>749</v>
      </c>
      <c r="U54" s="1" t="s">
        <v>635</v>
      </c>
      <c r="V54" s="1" t="s">
        <v>72</v>
      </c>
      <c r="W54" s="1" t="s">
        <v>72</v>
      </c>
      <c r="X54" s="1">
        <v>11000006</v>
      </c>
      <c r="Y54" s="1">
        <v>51</v>
      </c>
      <c r="Z54" s="27">
        <v>0</v>
      </c>
      <c r="AA54" s="25">
        <v>0</v>
      </c>
    </row>
    <row r="55" spans="1:27" ht="168">
      <c r="A55">
        <v>53000052</v>
      </c>
      <c r="B55" s="8" t="s">
        <v>649</v>
      </c>
      <c r="C55" s="1" t="s">
        <v>650</v>
      </c>
      <c r="D55" s="25" t="s">
        <v>711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654</v>
      </c>
      <c r="S55">
        <v>95</v>
      </c>
      <c r="T55" s="11" t="s">
        <v>764</v>
      </c>
      <c r="U55" s="7" t="s">
        <v>765</v>
      </c>
      <c r="V55" s="1" t="s">
        <v>653</v>
      </c>
      <c r="W55" s="1" t="s">
        <v>653</v>
      </c>
      <c r="X55" s="1">
        <v>11000002</v>
      </c>
      <c r="Y55" s="1">
        <v>52</v>
      </c>
      <c r="Z55" s="27">
        <v>0</v>
      </c>
      <c r="AA55" s="25">
        <v>0</v>
      </c>
    </row>
    <row r="56" spans="1:27" ht="72">
      <c r="A56">
        <v>53000053</v>
      </c>
      <c r="B56" s="8" t="s">
        <v>73</v>
      </c>
      <c r="C56" s="1" t="s">
        <v>249</v>
      </c>
      <c r="D56" s="25" t="s">
        <v>711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638</v>
      </c>
      <c r="S56">
        <v>100</v>
      </c>
      <c r="T56" s="11" t="s">
        <v>746</v>
      </c>
      <c r="U56" s="7" t="s">
        <v>639</v>
      </c>
      <c r="V56" s="1" t="s">
        <v>74</v>
      </c>
      <c r="W56" s="1"/>
      <c r="X56" s="1">
        <v>11000008</v>
      </c>
      <c r="Y56" s="1">
        <v>53</v>
      </c>
      <c r="Z56" s="27">
        <v>0</v>
      </c>
      <c r="AA56" s="25">
        <v>0</v>
      </c>
    </row>
    <row r="57" spans="1:27" ht="48">
      <c r="A57">
        <v>53000054</v>
      </c>
      <c r="B57" s="8" t="s">
        <v>75</v>
      </c>
      <c r="C57" s="1" t="s">
        <v>197</v>
      </c>
      <c r="D57" s="25" t="s">
        <v>709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750</v>
      </c>
      <c r="U57" s="7" t="s">
        <v>636</v>
      </c>
      <c r="V57" s="1" t="s">
        <v>76</v>
      </c>
      <c r="W57" s="1"/>
      <c r="X57" s="1">
        <v>11000010</v>
      </c>
      <c r="Y57" s="1">
        <v>54</v>
      </c>
      <c r="Z57" s="27">
        <v>0</v>
      </c>
      <c r="AA57" s="25">
        <v>0</v>
      </c>
    </row>
    <row r="58" spans="1:27" ht="36">
      <c r="A58">
        <v>53000055</v>
      </c>
      <c r="B58" s="8" t="s">
        <v>77</v>
      </c>
      <c r="C58" s="1" t="s">
        <v>250</v>
      </c>
      <c r="D58" s="25" t="s">
        <v>666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727</v>
      </c>
      <c r="U58" s="1" t="s">
        <v>560</v>
      </c>
      <c r="V58" s="1" t="s">
        <v>2</v>
      </c>
      <c r="W58" s="1"/>
      <c r="X58" s="1">
        <v>11000007</v>
      </c>
      <c r="Y58" s="1">
        <v>55</v>
      </c>
      <c r="Z58" s="27">
        <v>0</v>
      </c>
      <c r="AA58" s="25">
        <v>0</v>
      </c>
    </row>
    <row r="59" spans="1:27" ht="48">
      <c r="A59">
        <v>53000056</v>
      </c>
      <c r="B59" s="8" t="s">
        <v>78</v>
      </c>
      <c r="C59" s="1" t="s">
        <v>251</v>
      </c>
      <c r="D59" s="25" t="s">
        <v>556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403</v>
      </c>
      <c r="U59" s="1" t="s">
        <v>571</v>
      </c>
      <c r="V59" s="1" t="s">
        <v>79</v>
      </c>
      <c r="W59" s="1"/>
      <c r="X59" s="1">
        <v>11000009</v>
      </c>
      <c r="Y59" s="1">
        <v>56</v>
      </c>
      <c r="Z59" s="27">
        <v>0</v>
      </c>
      <c r="AA59" s="25">
        <v>0</v>
      </c>
    </row>
    <row r="60" spans="1:27" ht="24">
      <c r="A60">
        <v>53000057</v>
      </c>
      <c r="B60" s="8" t="s">
        <v>80</v>
      </c>
      <c r="C60" s="7" t="s">
        <v>301</v>
      </c>
      <c r="D60" s="25" t="s">
        <v>553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407</v>
      </c>
      <c r="S60">
        <v>100</v>
      </c>
      <c r="T60" s="11" t="s">
        <v>554</v>
      </c>
      <c r="U60" s="1" t="s">
        <v>555</v>
      </c>
      <c r="V60" s="1" t="s">
        <v>552</v>
      </c>
      <c r="W60" s="1"/>
      <c r="X60" s="1">
        <v>11000009</v>
      </c>
      <c r="Y60" s="1">
        <v>57</v>
      </c>
      <c r="Z60" s="27">
        <v>0</v>
      </c>
      <c r="AA60" s="25">
        <v>0</v>
      </c>
    </row>
    <row r="61" spans="1:27" ht="60">
      <c r="A61">
        <v>53000058</v>
      </c>
      <c r="B61" s="8" t="s">
        <v>646</v>
      </c>
      <c r="C61" s="1" t="s">
        <v>651</v>
      </c>
      <c r="D61" s="25" t="s">
        <v>419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647</v>
      </c>
      <c r="S61">
        <v>100</v>
      </c>
      <c r="T61" s="11" t="s">
        <v>652</v>
      </c>
      <c r="U61" s="7" t="s">
        <v>648</v>
      </c>
      <c r="V61" s="1" t="s">
        <v>15</v>
      </c>
      <c r="W61" s="1"/>
      <c r="X61" s="1">
        <v>11000002</v>
      </c>
      <c r="Y61" s="1">
        <v>58</v>
      </c>
      <c r="Z61" s="27">
        <v>0</v>
      </c>
      <c r="AA61" s="25">
        <v>0</v>
      </c>
    </row>
    <row r="62" spans="1:27" ht="36">
      <c r="A62">
        <v>53000059</v>
      </c>
      <c r="B62" s="8" t="s">
        <v>82</v>
      </c>
      <c r="C62" s="1" t="s">
        <v>252</v>
      </c>
      <c r="D62" s="25" t="s">
        <v>698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305</v>
      </c>
      <c r="S62">
        <v>100</v>
      </c>
      <c r="T62" s="11" t="s">
        <v>457</v>
      </c>
      <c r="U62" s="7" t="s">
        <v>357</v>
      </c>
      <c r="V62" s="1" t="s">
        <v>83</v>
      </c>
      <c r="W62" s="1"/>
      <c r="X62" s="1">
        <v>11000005</v>
      </c>
      <c r="Y62" s="1">
        <v>59</v>
      </c>
      <c r="Z62" s="27">
        <v>0</v>
      </c>
      <c r="AA62" s="25">
        <v>0</v>
      </c>
    </row>
    <row r="63" spans="1:27" ht="60">
      <c r="A63">
        <v>53000060</v>
      </c>
      <c r="B63" s="8" t="s">
        <v>84</v>
      </c>
      <c r="C63" s="1" t="s">
        <v>253</v>
      </c>
      <c r="D63" s="25" t="s">
        <v>698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735</v>
      </c>
      <c r="U63" s="1" t="s">
        <v>398</v>
      </c>
      <c r="V63" s="1" t="s">
        <v>83</v>
      </c>
      <c r="W63" s="1"/>
      <c r="X63" s="1">
        <v>11000007</v>
      </c>
      <c r="Y63" s="1">
        <v>60</v>
      </c>
      <c r="Z63" s="27">
        <v>0</v>
      </c>
      <c r="AA63" s="25">
        <v>0</v>
      </c>
    </row>
    <row r="64" spans="1:27" ht="60">
      <c r="A64">
        <v>53000061</v>
      </c>
      <c r="B64" s="8" t="s">
        <v>85</v>
      </c>
      <c r="C64" s="1" t="s">
        <v>254</v>
      </c>
      <c r="D64" s="25" t="s">
        <v>704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86</v>
      </c>
      <c r="S64">
        <v>100</v>
      </c>
      <c r="T64" s="11" t="s">
        <v>609</v>
      </c>
      <c r="U64" s="7" t="s">
        <v>354</v>
      </c>
      <c r="V64" s="1" t="s">
        <v>15</v>
      </c>
      <c r="W64" s="1"/>
      <c r="X64" s="1">
        <v>11000007</v>
      </c>
      <c r="Y64" s="1">
        <v>61</v>
      </c>
      <c r="Z64" s="27">
        <v>0</v>
      </c>
      <c r="AA64" s="25">
        <v>0</v>
      </c>
    </row>
    <row r="65" spans="1:27" ht="24">
      <c r="A65">
        <v>53000062</v>
      </c>
      <c r="B65" s="8" t="s">
        <v>87</v>
      </c>
      <c r="C65" s="1" t="s">
        <v>255</v>
      </c>
      <c r="D65" s="25" t="s">
        <v>698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518</v>
      </c>
      <c r="U65" s="7" t="s">
        <v>337</v>
      </c>
      <c r="V65" s="1" t="s">
        <v>88</v>
      </c>
      <c r="W65" s="1"/>
      <c r="X65" s="1">
        <v>11000003</v>
      </c>
      <c r="Y65" s="1">
        <v>62</v>
      </c>
      <c r="Z65" s="27">
        <v>0</v>
      </c>
      <c r="AA65" s="25">
        <v>0</v>
      </c>
    </row>
    <row r="66" spans="1:27">
      <c r="A66">
        <v>53000063</v>
      </c>
      <c r="B66" s="8" t="s">
        <v>89</v>
      </c>
      <c r="C66" s="1" t="s">
        <v>256</v>
      </c>
      <c r="D66" s="25" t="s">
        <v>561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400</v>
      </c>
      <c r="U66" s="7" t="s">
        <v>562</v>
      </c>
      <c r="V66" s="1" t="s">
        <v>90</v>
      </c>
      <c r="W66" s="1"/>
      <c r="X66" s="1">
        <v>11000001</v>
      </c>
      <c r="Y66" s="1">
        <v>63</v>
      </c>
      <c r="Z66" s="27">
        <v>0</v>
      </c>
      <c r="AA66" s="25">
        <v>0</v>
      </c>
    </row>
    <row r="67" spans="1:27" ht="24">
      <c r="A67">
        <v>53000064</v>
      </c>
      <c r="B67" s="8" t="s">
        <v>91</v>
      </c>
      <c r="C67" s="1" t="s">
        <v>257</v>
      </c>
      <c r="D67" s="25" t="s">
        <v>559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564</v>
      </c>
      <c r="U67" s="1" t="s">
        <v>563</v>
      </c>
      <c r="V67" s="1" t="s">
        <v>92</v>
      </c>
      <c r="W67" s="1"/>
      <c r="X67" s="1">
        <v>11000006</v>
      </c>
      <c r="Y67" s="1">
        <v>64</v>
      </c>
      <c r="Z67" s="27">
        <v>0</v>
      </c>
      <c r="AA67" s="25">
        <v>0</v>
      </c>
    </row>
    <row r="68" spans="1:27" ht="60">
      <c r="A68">
        <v>53000065</v>
      </c>
      <c r="B68" s="9" t="s">
        <v>198</v>
      </c>
      <c r="C68" s="1" t="s">
        <v>199</v>
      </c>
      <c r="D68" s="25" t="s">
        <v>711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751</v>
      </c>
      <c r="U68" s="1" t="s">
        <v>409</v>
      </c>
      <c r="V68" s="1" t="s">
        <v>93</v>
      </c>
      <c r="W68" s="1"/>
      <c r="X68" s="1">
        <v>11000007</v>
      </c>
      <c r="Y68" s="1">
        <v>65</v>
      </c>
      <c r="Z68" s="27">
        <v>0</v>
      </c>
      <c r="AA68" s="25">
        <v>0</v>
      </c>
    </row>
    <row r="69" spans="1:27" ht="24">
      <c r="A69">
        <v>53000066</v>
      </c>
      <c r="B69" s="8" t="s">
        <v>94</v>
      </c>
      <c r="C69" s="1" t="s">
        <v>258</v>
      </c>
      <c r="D69" s="25" t="s">
        <v>519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517</v>
      </c>
      <c r="U69" s="1" t="s">
        <v>451</v>
      </c>
      <c r="V69" s="1" t="s">
        <v>4</v>
      </c>
      <c r="W69" s="1"/>
      <c r="X69" s="1">
        <v>11000008</v>
      </c>
      <c r="Y69" s="1">
        <v>66</v>
      </c>
      <c r="Z69" s="27">
        <v>0</v>
      </c>
      <c r="AA69" s="25">
        <v>0</v>
      </c>
    </row>
    <row r="70" spans="1:27" ht="36">
      <c r="A70">
        <v>53000067</v>
      </c>
      <c r="B70" s="9" t="s">
        <v>200</v>
      </c>
      <c r="C70" s="1" t="s">
        <v>259</v>
      </c>
      <c r="D70" s="25" t="s">
        <v>708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752</v>
      </c>
      <c r="U70" s="7" t="s">
        <v>678</v>
      </c>
      <c r="V70" s="1" t="s">
        <v>95</v>
      </c>
      <c r="W70" s="1"/>
      <c r="X70" s="1">
        <v>11000007</v>
      </c>
      <c r="Y70" s="1">
        <v>67</v>
      </c>
      <c r="Z70" s="27">
        <v>0</v>
      </c>
      <c r="AA70" s="25">
        <v>0</v>
      </c>
    </row>
    <row r="71" spans="1:27" ht="72">
      <c r="A71">
        <v>53000068</v>
      </c>
      <c r="B71" s="8" t="s">
        <v>96</v>
      </c>
      <c r="C71" s="1" t="s">
        <v>260</v>
      </c>
      <c r="D71" s="25" t="s">
        <v>712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308</v>
      </c>
      <c r="S71">
        <v>100</v>
      </c>
      <c r="T71" s="11" t="s">
        <v>574</v>
      </c>
      <c r="U71" s="7" t="s">
        <v>575</v>
      </c>
      <c r="V71" s="1" t="s">
        <v>97</v>
      </c>
      <c r="W71" s="1" t="s">
        <v>97</v>
      </c>
      <c r="X71" s="1">
        <v>11000003</v>
      </c>
      <c r="Y71" s="1">
        <v>68</v>
      </c>
      <c r="Z71" s="27">
        <v>0</v>
      </c>
      <c r="AA71" s="25">
        <v>0</v>
      </c>
    </row>
    <row r="72" spans="1:27" ht="60">
      <c r="A72">
        <v>53000069</v>
      </c>
      <c r="B72" s="8" t="s">
        <v>98</v>
      </c>
      <c r="C72" s="1" t="s">
        <v>202</v>
      </c>
      <c r="D72" s="25" t="s">
        <v>698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685</v>
      </c>
      <c r="U72" s="7" t="s">
        <v>686</v>
      </c>
      <c r="V72" s="1" t="s">
        <v>775</v>
      </c>
      <c r="W72" s="1"/>
      <c r="X72" s="1">
        <v>11000009</v>
      </c>
      <c r="Y72" s="1">
        <v>69</v>
      </c>
      <c r="Z72" s="27">
        <v>0</v>
      </c>
      <c r="AA72" s="25">
        <v>0</v>
      </c>
    </row>
    <row r="73" spans="1:27" ht="36">
      <c r="A73">
        <v>53000070</v>
      </c>
      <c r="B73" s="8" t="s">
        <v>100</v>
      </c>
      <c r="C73" s="1" t="s">
        <v>204</v>
      </c>
      <c r="D73" s="25" t="s">
        <v>698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580</v>
      </c>
      <c r="U73" s="7" t="s">
        <v>581</v>
      </c>
      <c r="V73" s="1" t="s">
        <v>101</v>
      </c>
      <c r="W73" s="1"/>
      <c r="X73" s="1">
        <v>11000007</v>
      </c>
      <c r="Y73" s="1">
        <v>70</v>
      </c>
      <c r="Z73" s="27">
        <v>0</v>
      </c>
      <c r="AA73" s="25">
        <v>0</v>
      </c>
    </row>
    <row r="74" spans="1:27" ht="96">
      <c r="A74">
        <v>53000071</v>
      </c>
      <c r="B74" s="8" t="s">
        <v>102</v>
      </c>
      <c r="C74" s="1" t="s">
        <v>201</v>
      </c>
      <c r="D74" s="25" t="s">
        <v>714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307</v>
      </c>
      <c r="S74">
        <v>103</v>
      </c>
      <c r="T74" s="11" t="s">
        <v>602</v>
      </c>
      <c r="U74" s="7" t="s">
        <v>601</v>
      </c>
      <c r="V74" s="1" t="s">
        <v>103</v>
      </c>
      <c r="W74" s="1" t="s">
        <v>103</v>
      </c>
      <c r="X74" s="1">
        <v>11000007</v>
      </c>
      <c r="Y74" s="1">
        <v>71</v>
      </c>
      <c r="Z74" s="27">
        <v>0</v>
      </c>
      <c r="AA74" s="25">
        <v>0</v>
      </c>
    </row>
    <row r="75" spans="1:27" ht="60">
      <c r="A75">
        <v>53000072</v>
      </c>
      <c r="B75" s="8" t="s">
        <v>104</v>
      </c>
      <c r="C75" s="1" t="s">
        <v>261</v>
      </c>
      <c r="D75" s="25" t="s">
        <v>698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604</v>
      </c>
      <c r="U75" s="1" t="s">
        <v>600</v>
      </c>
      <c r="V75" s="1" t="s">
        <v>105</v>
      </c>
      <c r="W75" s="1"/>
      <c r="X75" s="1">
        <v>11000008</v>
      </c>
      <c r="Y75" s="1">
        <v>72</v>
      </c>
      <c r="Z75" s="27">
        <v>0</v>
      </c>
      <c r="AA75" s="25">
        <v>0</v>
      </c>
    </row>
    <row r="76" spans="1:27" ht="48">
      <c r="A76">
        <v>53000073</v>
      </c>
      <c r="B76" s="8" t="s">
        <v>106</v>
      </c>
      <c r="C76" s="1" t="s">
        <v>262</v>
      </c>
      <c r="D76" s="25" t="s">
        <v>715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467</v>
      </c>
      <c r="U76" s="7" t="s">
        <v>520</v>
      </c>
      <c r="V76" s="1" t="s">
        <v>107</v>
      </c>
      <c r="W76" s="1"/>
      <c r="X76" s="1">
        <v>11000008</v>
      </c>
      <c r="Y76" s="1">
        <v>73</v>
      </c>
      <c r="Z76" s="27">
        <v>0</v>
      </c>
      <c r="AA76" s="25">
        <v>0</v>
      </c>
    </row>
    <row r="77" spans="1:27" ht="48">
      <c r="A77">
        <v>53000074</v>
      </c>
      <c r="B77" s="8" t="s">
        <v>108</v>
      </c>
      <c r="C77" s="7" t="s">
        <v>300</v>
      </c>
      <c r="D77" s="25" t="s">
        <v>716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617</v>
      </c>
      <c r="U77" s="7" t="s">
        <v>618</v>
      </c>
      <c r="V77" s="1" t="s">
        <v>109</v>
      </c>
      <c r="W77" s="1"/>
      <c r="X77" s="1">
        <v>11000009</v>
      </c>
      <c r="Y77" s="1">
        <v>74</v>
      </c>
      <c r="Z77" s="27">
        <v>0</v>
      </c>
      <c r="AA77" s="25">
        <v>0</v>
      </c>
    </row>
    <row r="78" spans="1:27" ht="132">
      <c r="A78">
        <v>53000075</v>
      </c>
      <c r="B78" s="8" t="s">
        <v>110</v>
      </c>
      <c r="C78" s="1" t="s">
        <v>263</v>
      </c>
      <c r="D78" s="25" t="s">
        <v>698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466</v>
      </c>
      <c r="U78" s="7" t="s">
        <v>338</v>
      </c>
      <c r="V78" s="1" t="s">
        <v>111</v>
      </c>
      <c r="W78" s="1"/>
      <c r="X78" s="1">
        <v>11000001</v>
      </c>
      <c r="Y78" s="1">
        <v>75</v>
      </c>
      <c r="Z78" s="27">
        <v>0</v>
      </c>
      <c r="AA78" s="25">
        <v>0</v>
      </c>
    </row>
    <row r="79" spans="1:27" ht="72">
      <c r="A79">
        <v>53000076</v>
      </c>
      <c r="B79" s="8" t="s">
        <v>112</v>
      </c>
      <c r="C79" s="1" t="s">
        <v>264</v>
      </c>
      <c r="D79" s="25" t="s">
        <v>717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307</v>
      </c>
      <c r="S79">
        <v>100</v>
      </c>
      <c r="T79" s="11" t="s">
        <v>481</v>
      </c>
      <c r="U79" s="7" t="s">
        <v>586</v>
      </c>
      <c r="V79" s="1" t="s">
        <v>113</v>
      </c>
      <c r="W79" s="1" t="s">
        <v>113</v>
      </c>
      <c r="X79" s="1">
        <v>11000007</v>
      </c>
      <c r="Y79" s="1">
        <v>76</v>
      </c>
      <c r="Z79" s="27">
        <v>0</v>
      </c>
      <c r="AA79" s="25">
        <v>0</v>
      </c>
    </row>
    <row r="80" spans="1:27" ht="48">
      <c r="A80">
        <v>53000077</v>
      </c>
      <c r="B80" s="8" t="s">
        <v>114</v>
      </c>
      <c r="C80" s="1" t="s">
        <v>265</v>
      </c>
      <c r="D80" s="25" t="s">
        <v>698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537</v>
      </c>
      <c r="U80" s="7" t="s">
        <v>339</v>
      </c>
      <c r="V80" s="1" t="s">
        <v>9</v>
      </c>
      <c r="W80" s="1"/>
      <c r="X80" s="1">
        <v>11000009</v>
      </c>
      <c r="Y80" s="1">
        <v>77</v>
      </c>
      <c r="Z80" s="27">
        <v>0</v>
      </c>
      <c r="AA80" s="25">
        <v>0</v>
      </c>
    </row>
    <row r="81" spans="1:27" ht="60">
      <c r="A81">
        <v>53000078</v>
      </c>
      <c r="B81" s="8" t="s">
        <v>115</v>
      </c>
      <c r="C81" s="1" t="s">
        <v>266</v>
      </c>
      <c r="D81" s="25" t="s">
        <v>718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482</v>
      </c>
      <c r="S81">
        <v>100</v>
      </c>
      <c r="T81" s="39" t="s">
        <v>728</v>
      </c>
      <c r="U81" s="7" t="s">
        <v>645</v>
      </c>
      <c r="V81" s="1" t="s">
        <v>93</v>
      </c>
      <c r="W81" s="1"/>
      <c r="X81" s="1"/>
      <c r="Y81" s="1">
        <v>78</v>
      </c>
      <c r="Z81" s="27">
        <v>0</v>
      </c>
      <c r="AA81" s="25">
        <v>0</v>
      </c>
    </row>
    <row r="82" spans="1:27" ht="72">
      <c r="A82">
        <v>53000079</v>
      </c>
      <c r="B82" s="8" t="s">
        <v>116</v>
      </c>
      <c r="C82" s="1" t="s">
        <v>267</v>
      </c>
      <c r="D82" s="25" t="s">
        <v>719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309</v>
      </c>
      <c r="S82">
        <v>100</v>
      </c>
      <c r="T82" s="11" t="s">
        <v>589</v>
      </c>
      <c r="U82" s="7" t="s">
        <v>587</v>
      </c>
      <c r="V82" s="1" t="s">
        <v>117</v>
      </c>
      <c r="W82" s="1" t="s">
        <v>117</v>
      </c>
      <c r="X82" s="1">
        <v>11000007</v>
      </c>
      <c r="Y82" s="1">
        <v>79</v>
      </c>
      <c r="Z82" s="27">
        <v>0</v>
      </c>
      <c r="AA82" s="25">
        <v>0</v>
      </c>
    </row>
    <row r="83" spans="1:27" ht="72">
      <c r="A83">
        <v>53000080</v>
      </c>
      <c r="B83" s="8" t="s">
        <v>119</v>
      </c>
      <c r="C83" s="1" t="s">
        <v>268</v>
      </c>
      <c r="D83" s="25" t="s">
        <v>719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30</v>
      </c>
      <c r="R83" s="7" t="s">
        <v>674</v>
      </c>
      <c r="S83">
        <v>100</v>
      </c>
      <c r="T83" s="11" t="s">
        <v>588</v>
      </c>
      <c r="U83" s="7" t="s">
        <v>629</v>
      </c>
      <c r="V83" s="1" t="s">
        <v>81</v>
      </c>
      <c r="W83" s="1" t="s">
        <v>81</v>
      </c>
      <c r="X83" s="1">
        <v>11000009</v>
      </c>
      <c r="Y83" s="1">
        <v>80</v>
      </c>
      <c r="Z83" s="27">
        <v>0</v>
      </c>
      <c r="AA83" s="25">
        <v>0</v>
      </c>
    </row>
    <row r="84" spans="1:27" ht="96">
      <c r="A84">
        <v>53000081</v>
      </c>
      <c r="B84" s="8" t="s">
        <v>120</v>
      </c>
      <c r="C84" s="1" t="s">
        <v>269</v>
      </c>
      <c r="D84" s="25" t="s">
        <v>711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30</v>
      </c>
      <c r="R84" s="7" t="s">
        <v>675</v>
      </c>
      <c r="S84">
        <v>100</v>
      </c>
      <c r="T84" s="11" t="s">
        <v>753</v>
      </c>
      <c r="U84" s="7" t="s">
        <v>630</v>
      </c>
      <c r="V84" s="1" t="s">
        <v>51</v>
      </c>
      <c r="W84" s="1" t="s">
        <v>51</v>
      </c>
      <c r="X84" s="1">
        <v>11000010</v>
      </c>
      <c r="Y84" s="1">
        <v>81</v>
      </c>
      <c r="Z84" s="27">
        <v>0</v>
      </c>
      <c r="AA84" s="25">
        <v>0</v>
      </c>
    </row>
    <row r="85" spans="1:27" ht="24">
      <c r="A85">
        <v>53000082</v>
      </c>
      <c r="B85" s="8" t="s">
        <v>121</v>
      </c>
      <c r="C85" s="1" t="s">
        <v>270</v>
      </c>
      <c r="D85" s="25" t="s">
        <v>706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578</v>
      </c>
      <c r="U85" s="7" t="s">
        <v>579</v>
      </c>
      <c r="V85" s="1" t="s">
        <v>122</v>
      </c>
      <c r="W85" s="1"/>
      <c r="X85" s="1">
        <v>11000007</v>
      </c>
      <c r="Y85" s="1">
        <v>82</v>
      </c>
      <c r="Z85" s="27">
        <v>0</v>
      </c>
      <c r="AA85" s="25">
        <v>0</v>
      </c>
    </row>
    <row r="86" spans="1:27" ht="60">
      <c r="A86">
        <v>53000083</v>
      </c>
      <c r="B86" s="8" t="s">
        <v>161</v>
      </c>
      <c r="C86" s="1" t="s">
        <v>289</v>
      </c>
      <c r="D86" s="25" t="s">
        <v>711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754</v>
      </c>
      <c r="U86" s="7" t="s">
        <v>592</v>
      </c>
      <c r="V86" s="1" t="s">
        <v>162</v>
      </c>
      <c r="W86" s="1"/>
      <c r="X86" s="1">
        <v>11000007</v>
      </c>
      <c r="Y86" s="1">
        <v>83</v>
      </c>
      <c r="Z86" s="27">
        <v>0</v>
      </c>
      <c r="AA86" s="25">
        <v>0</v>
      </c>
    </row>
    <row r="87" spans="1:27" ht="60">
      <c r="A87">
        <v>53000084</v>
      </c>
      <c r="B87" s="8" t="s">
        <v>124</v>
      </c>
      <c r="C87" s="1" t="s">
        <v>203</v>
      </c>
      <c r="D87" s="25" t="s">
        <v>721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614</v>
      </c>
      <c r="S87">
        <v>100</v>
      </c>
      <c r="T87" s="11" t="s">
        <v>615</v>
      </c>
      <c r="U87" s="7" t="s">
        <v>616</v>
      </c>
      <c r="V87" s="1" t="s">
        <v>459</v>
      </c>
      <c r="W87" s="1" t="s">
        <v>458</v>
      </c>
      <c r="X87" s="1">
        <v>11000008</v>
      </c>
      <c r="Y87" s="1">
        <v>84</v>
      </c>
      <c r="Z87" s="27">
        <v>0</v>
      </c>
      <c r="AA87" s="25">
        <v>0</v>
      </c>
    </row>
    <row r="88" spans="1:27" ht="72">
      <c r="A88">
        <v>53000085</v>
      </c>
      <c r="B88" s="8" t="s">
        <v>125</v>
      </c>
      <c r="C88" s="1" t="s">
        <v>205</v>
      </c>
      <c r="D88" s="25" t="s">
        <v>720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590</v>
      </c>
      <c r="S88">
        <v>100</v>
      </c>
      <c r="T88" s="11" t="s">
        <v>695</v>
      </c>
      <c r="U88" s="7" t="s">
        <v>591</v>
      </c>
      <c r="V88" s="1" t="s">
        <v>123</v>
      </c>
      <c r="W88" s="1" t="s">
        <v>123</v>
      </c>
      <c r="X88" s="1">
        <v>11000009</v>
      </c>
      <c r="Y88" s="1">
        <v>85</v>
      </c>
      <c r="Z88" s="27">
        <v>0</v>
      </c>
      <c r="AA88" s="25">
        <v>0</v>
      </c>
    </row>
    <row r="89" spans="1:27" ht="60">
      <c r="A89">
        <v>53000086</v>
      </c>
      <c r="B89" s="8" t="s">
        <v>126</v>
      </c>
      <c r="C89" s="1" t="s">
        <v>206</v>
      </c>
      <c r="D89" s="25" t="s">
        <v>721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310</v>
      </c>
      <c r="S89">
        <v>102</v>
      </c>
      <c r="T89" s="11" t="s">
        <v>583</v>
      </c>
      <c r="U89" s="7" t="s">
        <v>582</v>
      </c>
      <c r="V89" s="1" t="s">
        <v>2</v>
      </c>
      <c r="W89" s="1"/>
      <c r="X89" s="1">
        <v>11000005</v>
      </c>
      <c r="Y89" s="1">
        <v>86</v>
      </c>
      <c r="Z89" s="27">
        <v>0</v>
      </c>
      <c r="AA89" s="25">
        <v>0</v>
      </c>
    </row>
    <row r="90" spans="1:27" ht="60">
      <c r="A90">
        <v>53000087</v>
      </c>
      <c r="B90" s="8" t="s">
        <v>127</v>
      </c>
      <c r="C90" s="1" t="s">
        <v>207</v>
      </c>
      <c r="D90" s="25" t="s">
        <v>708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676</v>
      </c>
      <c r="S90">
        <v>100</v>
      </c>
      <c r="T90" s="11" t="s">
        <v>755</v>
      </c>
      <c r="U90" s="7" t="s">
        <v>632</v>
      </c>
      <c r="V90" s="1" t="s">
        <v>59</v>
      </c>
      <c r="W90" s="1" t="s">
        <v>59</v>
      </c>
      <c r="X90" s="1">
        <v>11000010</v>
      </c>
      <c r="Y90" s="1">
        <v>87</v>
      </c>
      <c r="Z90" s="27">
        <v>0</v>
      </c>
      <c r="AA90" s="25">
        <v>0</v>
      </c>
    </row>
    <row r="91" spans="1:27" ht="72">
      <c r="A91">
        <v>53000088</v>
      </c>
      <c r="B91" s="8" t="s">
        <v>128</v>
      </c>
      <c r="C91" s="1" t="s">
        <v>271</v>
      </c>
      <c r="D91" s="25" t="s">
        <v>711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307</v>
      </c>
      <c r="S91">
        <v>100</v>
      </c>
      <c r="T91" s="11" t="s">
        <v>746</v>
      </c>
      <c r="U91" s="7" t="s">
        <v>340</v>
      </c>
      <c r="V91" s="1" t="s">
        <v>129</v>
      </c>
      <c r="W91" s="1" t="s">
        <v>129</v>
      </c>
      <c r="X91" s="1">
        <v>11000004</v>
      </c>
      <c r="Y91" s="1">
        <v>88</v>
      </c>
      <c r="Z91" s="27">
        <v>0</v>
      </c>
      <c r="AA91" s="25">
        <v>0</v>
      </c>
    </row>
    <row r="92" spans="1:27" ht="72">
      <c r="A92">
        <v>53000089</v>
      </c>
      <c r="B92" s="8" t="s">
        <v>130</v>
      </c>
      <c r="C92" s="1" t="s">
        <v>272</v>
      </c>
      <c r="D92" s="25" t="s">
        <v>711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307</v>
      </c>
      <c r="S92">
        <v>100</v>
      </c>
      <c r="T92" s="11" t="s">
        <v>746</v>
      </c>
      <c r="U92" s="7" t="s">
        <v>620</v>
      </c>
      <c r="V92" s="1" t="s">
        <v>478</v>
      </c>
      <c r="W92" s="1" t="s">
        <v>131</v>
      </c>
      <c r="X92" s="1">
        <v>11000007</v>
      </c>
      <c r="Y92" s="1">
        <v>89</v>
      </c>
      <c r="Z92" s="27">
        <v>0</v>
      </c>
      <c r="AA92" s="25">
        <v>0</v>
      </c>
    </row>
    <row r="93" spans="1:27" ht="24">
      <c r="A93">
        <v>53000090</v>
      </c>
      <c r="B93" s="8" t="s">
        <v>163</v>
      </c>
      <c r="C93" s="1" t="s">
        <v>290</v>
      </c>
      <c r="D93" s="25" t="s">
        <v>595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355</v>
      </c>
      <c r="U93" s="1" t="s">
        <v>356</v>
      </c>
      <c r="V93" s="1" t="s">
        <v>164</v>
      </c>
      <c r="W93" s="1"/>
      <c r="X93" s="1">
        <v>11000006</v>
      </c>
      <c r="Y93" s="1">
        <v>90</v>
      </c>
      <c r="Z93" s="27">
        <v>0</v>
      </c>
      <c r="AA93" s="25">
        <v>0</v>
      </c>
    </row>
    <row r="94" spans="1:27" ht="48">
      <c r="A94">
        <v>53000091</v>
      </c>
      <c r="B94" s="8" t="s">
        <v>132</v>
      </c>
      <c r="C94" s="1" t="s">
        <v>273</v>
      </c>
      <c r="D94" s="25" t="s">
        <v>710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756</v>
      </c>
      <c r="U94" s="7" t="s">
        <v>341</v>
      </c>
      <c r="V94" s="1" t="s">
        <v>133</v>
      </c>
      <c r="W94" s="1"/>
      <c r="X94" s="1">
        <v>11000006</v>
      </c>
      <c r="Y94" s="1">
        <v>91</v>
      </c>
      <c r="Z94" s="27">
        <v>0</v>
      </c>
      <c r="AA94" s="25">
        <v>0</v>
      </c>
    </row>
    <row r="95" spans="1:27" ht="24">
      <c r="A95">
        <v>53000092</v>
      </c>
      <c r="B95" s="8" t="s">
        <v>663</v>
      </c>
      <c r="C95" s="1" t="s">
        <v>664</v>
      </c>
      <c r="D95" s="25" t="s">
        <v>666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38">
        <f t="shared" si="5"/>
        <v>0</v>
      </c>
      <c r="Q95" s="1">
        <v>0</v>
      </c>
      <c r="R95" s="7" t="s">
        <v>665</v>
      </c>
      <c r="S95">
        <v>100</v>
      </c>
      <c r="T95" s="11" t="s">
        <v>729</v>
      </c>
      <c r="U95" s="1" t="s">
        <v>667</v>
      </c>
      <c r="V95" s="1" t="s">
        <v>668</v>
      </c>
      <c r="W95" s="1"/>
      <c r="X95" s="1">
        <v>11000010</v>
      </c>
      <c r="Y95" s="1">
        <v>92</v>
      </c>
      <c r="Z95" s="27">
        <v>0</v>
      </c>
      <c r="AA95" s="25">
        <v>0</v>
      </c>
    </row>
    <row r="96" spans="1:27" ht="72">
      <c r="A96">
        <v>53000093</v>
      </c>
      <c r="B96" s="9" t="s">
        <v>208</v>
      </c>
      <c r="C96" s="1" t="s">
        <v>274</v>
      </c>
      <c r="D96" s="25" t="s">
        <v>709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757</v>
      </c>
      <c r="U96" s="7" t="s">
        <v>619</v>
      </c>
      <c r="V96" s="1" t="s">
        <v>134</v>
      </c>
      <c r="W96" s="1"/>
      <c r="X96" s="1">
        <v>11000008</v>
      </c>
      <c r="Y96" s="1">
        <v>93</v>
      </c>
      <c r="Z96" s="27">
        <v>0</v>
      </c>
      <c r="AA96" s="25">
        <v>0</v>
      </c>
    </row>
    <row r="97" spans="1:27" ht="36">
      <c r="A97">
        <v>53000094</v>
      </c>
      <c r="B97" s="8" t="s">
        <v>135</v>
      </c>
      <c r="C97" s="1" t="s">
        <v>275</v>
      </c>
      <c r="D97" s="25" t="s">
        <v>569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0</v>
      </c>
      <c r="Q97" s="1">
        <v>200</v>
      </c>
      <c r="R97" s="1" t="s">
        <v>136</v>
      </c>
      <c r="S97">
        <v>100</v>
      </c>
      <c r="T97" s="11" t="s">
        <v>566</v>
      </c>
      <c r="U97" s="1" t="s">
        <v>565</v>
      </c>
      <c r="V97" s="1" t="s">
        <v>137</v>
      </c>
      <c r="W97" s="1"/>
      <c r="X97" s="1">
        <v>11000002</v>
      </c>
      <c r="Y97" s="1">
        <v>94</v>
      </c>
      <c r="Z97" s="27">
        <v>0</v>
      </c>
      <c r="AA97" s="25">
        <v>0</v>
      </c>
    </row>
    <row r="98" spans="1:27" ht="72">
      <c r="A98">
        <v>53000095</v>
      </c>
      <c r="B98" s="8" t="s">
        <v>138</v>
      </c>
      <c r="C98" s="1" t="s">
        <v>276</v>
      </c>
      <c r="D98" s="25" t="s">
        <v>722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3</v>
      </c>
      <c r="Q98" s="1">
        <v>15</v>
      </c>
      <c r="R98" s="7" t="s">
        <v>309</v>
      </c>
      <c r="S98">
        <v>100</v>
      </c>
      <c r="T98" s="11" t="s">
        <v>730</v>
      </c>
      <c r="U98" s="7" t="s">
        <v>641</v>
      </c>
      <c r="V98" s="1" t="s">
        <v>139</v>
      </c>
      <c r="W98" s="1" t="s">
        <v>139</v>
      </c>
      <c r="X98" s="1">
        <v>11000008</v>
      </c>
      <c r="Y98" s="1">
        <v>95</v>
      </c>
      <c r="Z98" s="27">
        <v>0</v>
      </c>
      <c r="AA98" s="25">
        <v>0</v>
      </c>
    </row>
    <row r="99" spans="1:27" ht="36">
      <c r="A99">
        <v>53000096</v>
      </c>
      <c r="B99" s="8" t="s">
        <v>140</v>
      </c>
      <c r="C99" s="1" t="s">
        <v>277</v>
      </c>
      <c r="D99" s="25" t="s">
        <v>723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606</v>
      </c>
      <c r="S99">
        <v>104</v>
      </c>
      <c r="T99" s="11" t="s">
        <v>605</v>
      </c>
      <c r="U99" s="1" t="s">
        <v>607</v>
      </c>
      <c r="V99" s="1" t="s">
        <v>29</v>
      </c>
      <c r="W99" s="1"/>
      <c r="X99" s="1">
        <v>11000008</v>
      </c>
      <c r="Y99" s="1">
        <v>96</v>
      </c>
      <c r="Z99" s="27">
        <v>0</v>
      </c>
      <c r="AA99" s="25">
        <v>0</v>
      </c>
    </row>
    <row r="100" spans="1:27" ht="72">
      <c r="A100">
        <v>53000097</v>
      </c>
      <c r="B100" s="8" t="s">
        <v>141</v>
      </c>
      <c r="C100" s="1" t="s">
        <v>278</v>
      </c>
      <c r="D100" s="25" t="s">
        <v>719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307</v>
      </c>
      <c r="S100">
        <v>100</v>
      </c>
      <c r="T100" s="11" t="s">
        <v>611</v>
      </c>
      <c r="U100" s="7" t="s">
        <v>612</v>
      </c>
      <c r="V100" s="1" t="s">
        <v>81</v>
      </c>
      <c r="W100" s="1" t="s">
        <v>81</v>
      </c>
      <c r="X100" s="1"/>
      <c r="Y100" s="1">
        <v>97</v>
      </c>
      <c r="Z100" s="27">
        <v>0</v>
      </c>
      <c r="AA100" s="25">
        <v>0</v>
      </c>
    </row>
    <row r="101" spans="1:27" ht="24">
      <c r="A101">
        <v>53000098</v>
      </c>
      <c r="B101" s="8" t="s">
        <v>165</v>
      </c>
      <c r="C101" s="1" t="s">
        <v>291</v>
      </c>
      <c r="D101" s="25" t="s">
        <v>593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435</v>
      </c>
      <c r="U101" s="7" t="s">
        <v>408</v>
      </c>
      <c r="V101" s="1" t="s">
        <v>166</v>
      </c>
      <c r="W101" s="1"/>
      <c r="X101" s="1">
        <v>11000006</v>
      </c>
      <c r="Y101" s="1">
        <v>98</v>
      </c>
      <c r="Z101" s="27">
        <v>0</v>
      </c>
      <c r="AA101" s="25">
        <v>0</v>
      </c>
    </row>
    <row r="102" spans="1:27" ht="36">
      <c r="A102">
        <v>53000099</v>
      </c>
      <c r="B102" s="8" t="s">
        <v>142</v>
      </c>
      <c r="C102" s="1" t="s">
        <v>279</v>
      </c>
      <c r="D102" s="25" t="s">
        <v>709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758</v>
      </c>
      <c r="U102" s="7" t="s">
        <v>613</v>
      </c>
      <c r="V102" s="1" t="s">
        <v>97</v>
      </c>
      <c r="W102" s="1"/>
      <c r="X102" s="1">
        <v>11000005</v>
      </c>
      <c r="Y102" s="1">
        <v>99</v>
      </c>
      <c r="Z102" s="27">
        <v>0</v>
      </c>
      <c r="AA102" s="25">
        <v>0</v>
      </c>
    </row>
    <row r="103" spans="1:27" ht="96">
      <c r="A103">
        <v>53000100</v>
      </c>
      <c r="B103" s="8" t="s">
        <v>143</v>
      </c>
      <c r="C103" s="1" t="s">
        <v>280</v>
      </c>
      <c r="D103" s="25" t="s">
        <v>724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608</v>
      </c>
      <c r="S103">
        <v>100</v>
      </c>
      <c r="T103" s="11" t="s">
        <v>731</v>
      </c>
      <c r="U103" s="1" t="s">
        <v>610</v>
      </c>
      <c r="V103" s="1" t="s">
        <v>144</v>
      </c>
      <c r="W103" s="1"/>
      <c r="X103" s="1">
        <v>11000005</v>
      </c>
      <c r="Y103" s="1">
        <v>100</v>
      </c>
      <c r="Z103" s="27">
        <v>0</v>
      </c>
      <c r="AA103" s="25">
        <v>0</v>
      </c>
    </row>
    <row r="104" spans="1:27" ht="24">
      <c r="A104">
        <v>53000101</v>
      </c>
      <c r="B104" s="8" t="s">
        <v>167</v>
      </c>
      <c r="C104" s="1" t="s">
        <v>292</v>
      </c>
      <c r="D104" s="25" t="s">
        <v>699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642</v>
      </c>
      <c r="S104">
        <v>100</v>
      </c>
      <c r="T104" s="11" t="s">
        <v>640</v>
      </c>
      <c r="U104" s="1" t="s">
        <v>643</v>
      </c>
      <c r="V104" s="1" t="s">
        <v>168</v>
      </c>
      <c r="W104" s="1"/>
      <c r="X104" s="1">
        <v>11000010</v>
      </c>
      <c r="Y104" s="1">
        <v>101</v>
      </c>
      <c r="Z104" s="27">
        <v>0</v>
      </c>
      <c r="AA104" s="25">
        <v>0</v>
      </c>
    </row>
    <row r="105" spans="1:27" ht="24">
      <c r="A105">
        <v>53000102</v>
      </c>
      <c r="B105" s="8" t="s">
        <v>145</v>
      </c>
      <c r="C105" s="1" t="s">
        <v>281</v>
      </c>
      <c r="D105" s="25" t="s">
        <v>709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739</v>
      </c>
      <c r="U105" s="7" t="s">
        <v>342</v>
      </c>
      <c r="V105" s="1" t="s">
        <v>74</v>
      </c>
      <c r="W105" s="1"/>
      <c r="X105" s="1">
        <v>11000004</v>
      </c>
      <c r="Y105" s="1">
        <v>102</v>
      </c>
      <c r="Z105" s="27">
        <v>0</v>
      </c>
      <c r="AA105" s="25">
        <v>0</v>
      </c>
    </row>
    <row r="106" spans="1:27" ht="72">
      <c r="A106">
        <v>53000103</v>
      </c>
      <c r="B106" s="8" t="s">
        <v>146</v>
      </c>
      <c r="C106" s="1" t="s">
        <v>282</v>
      </c>
      <c r="D106" s="25" t="s">
        <v>721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309</v>
      </c>
      <c r="S106">
        <v>105</v>
      </c>
      <c r="T106" s="11" t="s">
        <v>584</v>
      </c>
      <c r="U106" s="7" t="s">
        <v>585</v>
      </c>
      <c r="V106" s="1" t="s">
        <v>147</v>
      </c>
      <c r="W106" s="1" t="s">
        <v>147</v>
      </c>
      <c r="X106" s="1">
        <v>11000009</v>
      </c>
      <c r="Y106" s="1">
        <v>103</v>
      </c>
      <c r="Z106" s="27">
        <v>0</v>
      </c>
      <c r="AA106" s="25">
        <v>0</v>
      </c>
    </row>
    <row r="107" spans="1:27" ht="60">
      <c r="A107">
        <v>53000104</v>
      </c>
      <c r="B107" s="8" t="s">
        <v>148</v>
      </c>
      <c r="C107" s="1" t="s">
        <v>283</v>
      </c>
      <c r="D107" s="25" t="s">
        <v>725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307</v>
      </c>
      <c r="S107">
        <v>105</v>
      </c>
      <c r="T107" s="11" t="s">
        <v>681</v>
      </c>
      <c r="U107" s="7" t="s">
        <v>406</v>
      </c>
      <c r="V107" s="1" t="s">
        <v>149</v>
      </c>
      <c r="W107" s="1"/>
      <c r="X107" s="1">
        <v>11000002</v>
      </c>
      <c r="Y107" s="1">
        <v>104</v>
      </c>
      <c r="Z107" s="27">
        <v>0</v>
      </c>
      <c r="AA107" s="25">
        <v>0</v>
      </c>
    </row>
    <row r="108" spans="1:27" ht="60">
      <c r="A108">
        <v>53000105</v>
      </c>
      <c r="B108" s="8" t="s">
        <v>150</v>
      </c>
      <c r="C108" s="1" t="s">
        <v>209</v>
      </c>
      <c r="D108" s="25" t="s">
        <v>570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2</v>
      </c>
      <c r="P108" s="38">
        <f t="shared" si="7"/>
        <v>2</v>
      </c>
      <c r="Q108" s="1">
        <v>10</v>
      </c>
      <c r="R108" s="1" t="s">
        <v>136</v>
      </c>
      <c r="S108">
        <v>100</v>
      </c>
      <c r="T108" s="11" t="s">
        <v>568</v>
      </c>
      <c r="U108" s="1" t="s">
        <v>567</v>
      </c>
      <c r="V108" s="1" t="s">
        <v>151</v>
      </c>
      <c r="W108" s="1"/>
      <c r="X108" s="1">
        <v>11000003</v>
      </c>
      <c r="Y108" s="1">
        <v>105</v>
      </c>
      <c r="Z108" s="27">
        <v>0</v>
      </c>
      <c r="AA108" s="25">
        <v>0</v>
      </c>
    </row>
    <row r="109" spans="1:27" ht="24">
      <c r="A109">
        <v>53000106</v>
      </c>
      <c r="B109" s="8" t="s">
        <v>152</v>
      </c>
      <c r="C109" s="1" t="s">
        <v>284</v>
      </c>
      <c r="D109" s="25" t="s">
        <v>698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576</v>
      </c>
      <c r="U109" s="7" t="s">
        <v>577</v>
      </c>
      <c r="V109" s="1" t="s">
        <v>153</v>
      </c>
      <c r="W109" s="1"/>
      <c r="X109" s="1">
        <v>11000005</v>
      </c>
      <c r="Y109" s="1">
        <v>106</v>
      </c>
      <c r="Z109" s="27">
        <v>0</v>
      </c>
      <c r="AA109" s="25">
        <v>0</v>
      </c>
    </row>
    <row r="110" spans="1:27" ht="24">
      <c r="A110">
        <v>53000107</v>
      </c>
      <c r="B110" s="8" t="s">
        <v>154</v>
      </c>
      <c r="C110" s="1" t="s">
        <v>285</v>
      </c>
      <c r="D110" s="25" t="s">
        <v>698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538</v>
      </c>
      <c r="U110" s="7" t="s">
        <v>596</v>
      </c>
      <c r="V110" s="1" t="s">
        <v>155</v>
      </c>
      <c r="W110" s="1"/>
      <c r="X110" s="1">
        <v>11000004</v>
      </c>
      <c r="Y110" s="1">
        <v>107</v>
      </c>
      <c r="Z110" s="27">
        <v>0</v>
      </c>
      <c r="AA110" s="25">
        <v>0</v>
      </c>
    </row>
    <row r="111" spans="1:27" ht="144">
      <c r="A111">
        <v>53000108</v>
      </c>
      <c r="B111" s="8" t="s">
        <v>156</v>
      </c>
      <c r="C111" s="1" t="s">
        <v>286</v>
      </c>
      <c r="D111" s="25" t="s">
        <v>698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736</v>
      </c>
      <c r="U111" s="7" t="s">
        <v>599</v>
      </c>
      <c r="V111" s="1" t="s">
        <v>157</v>
      </c>
      <c r="W111" s="1"/>
      <c r="X111" s="1">
        <v>11000009</v>
      </c>
      <c r="Y111" s="1">
        <v>108</v>
      </c>
      <c r="Z111" s="27">
        <v>0</v>
      </c>
      <c r="AA111" s="25">
        <v>0</v>
      </c>
    </row>
    <row r="112" spans="1:27" ht="36">
      <c r="A112">
        <v>53000109</v>
      </c>
      <c r="B112" s="8" t="s">
        <v>158</v>
      </c>
      <c r="C112" s="1" t="s">
        <v>287</v>
      </c>
      <c r="D112" s="25" t="s">
        <v>704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598</v>
      </c>
      <c r="U112" s="7" t="s">
        <v>597</v>
      </c>
      <c r="V112" s="1" t="s">
        <v>159</v>
      </c>
      <c r="W112" s="1"/>
      <c r="X112" s="1">
        <v>11000002</v>
      </c>
      <c r="Y112" s="1">
        <v>109</v>
      </c>
      <c r="Z112" s="27">
        <v>0</v>
      </c>
      <c r="AA112" s="25">
        <v>0</v>
      </c>
    </row>
    <row r="113" spans="1:27" ht="48">
      <c r="A113">
        <v>53000110</v>
      </c>
      <c r="B113" s="8" t="s">
        <v>160</v>
      </c>
      <c r="C113" s="1" t="s">
        <v>288</v>
      </c>
      <c r="D113" s="25" t="s">
        <v>595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770</v>
      </c>
      <c r="U113" s="7" t="s">
        <v>769</v>
      </c>
      <c r="V113" s="1" t="s">
        <v>29</v>
      </c>
      <c r="W113" s="1"/>
      <c r="X113" s="1">
        <v>11000007</v>
      </c>
      <c r="Y113" s="1">
        <v>110</v>
      </c>
      <c r="Z113" s="27">
        <v>0</v>
      </c>
      <c r="AA113" s="25">
        <v>0</v>
      </c>
    </row>
    <row r="114" spans="1:27" ht="84">
      <c r="A114">
        <v>53000111</v>
      </c>
      <c r="B114" s="8" t="s">
        <v>679</v>
      </c>
      <c r="C114" s="1" t="s">
        <v>680</v>
      </c>
      <c r="D114" s="25" t="s">
        <v>726</v>
      </c>
      <c r="E114" s="1">
        <v>3</v>
      </c>
      <c r="F114">
        <v>201</v>
      </c>
      <c r="G114" s="1">
        <v>0</v>
      </c>
      <c r="H114" s="1">
        <f t="shared" ref="H114" si="8">IF(AND(P114&gt;=13,P114&lt;=16),5,IF(AND(P114&gt;=9,P114&lt;=12),4,IF(AND(P114&gt;=5,P114&lt;=8),3,IF(AND(P114&gt;=1,P114&lt;=4),2,IF(AND(P114&gt;=-3,P114&lt;=0),1,IF(AND(P114&gt;=-5,P114&lt;=-4),0,6))))))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38">
        <f t="shared" ref="P114" si="9">S114-100+O114</f>
        <v>0</v>
      </c>
      <c r="Q114" s="1">
        <v>20</v>
      </c>
      <c r="R114" s="1" t="s">
        <v>682</v>
      </c>
      <c r="S114">
        <v>100</v>
      </c>
      <c r="T114" s="11" t="s">
        <v>683</v>
      </c>
      <c r="U114" s="7" t="s">
        <v>684</v>
      </c>
      <c r="V114" s="1" t="s">
        <v>687</v>
      </c>
      <c r="W114" s="1" t="s">
        <v>687</v>
      </c>
      <c r="X114" s="1">
        <v>11000007</v>
      </c>
      <c r="Y114" s="1">
        <v>111</v>
      </c>
      <c r="Z114" s="27">
        <v>0</v>
      </c>
      <c r="AA114" s="25">
        <v>0</v>
      </c>
    </row>
    <row r="115" spans="1:27" ht="60">
      <c r="A115">
        <v>53000112</v>
      </c>
      <c r="B115" s="8" t="s">
        <v>689</v>
      </c>
      <c r="C115" s="1" t="s">
        <v>690</v>
      </c>
      <c r="D115" s="25" t="s">
        <v>694</v>
      </c>
      <c r="E115" s="1">
        <v>3</v>
      </c>
      <c r="F115">
        <v>202</v>
      </c>
      <c r="G115" s="1">
        <v>0</v>
      </c>
      <c r="H115" s="1">
        <f t="shared" ref="H115" si="10">IF(AND(P115&gt;=13,P115&lt;=16),5,IF(AND(P115&gt;=9,P115&lt;=12),4,IF(AND(P115&gt;=5,P115&lt;=8),3,IF(AND(P115&gt;=1,P115&lt;=4),2,IF(AND(P115&gt;=-3,P115&lt;=0),1,IF(AND(P115&gt;=-5,P115&lt;=-4),0,6))))))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38">
        <f t="shared" ref="P115" si="11">S115-100+O115</f>
        <v>0</v>
      </c>
      <c r="Q115" s="1">
        <v>100</v>
      </c>
      <c r="R115" s="1" t="s">
        <v>692</v>
      </c>
      <c r="S115">
        <v>100</v>
      </c>
      <c r="T115" s="11" t="s">
        <v>738</v>
      </c>
      <c r="U115" s="7" t="s">
        <v>693</v>
      </c>
      <c r="V115" s="1" t="s">
        <v>123</v>
      </c>
      <c r="W115" s="1" t="s">
        <v>123</v>
      </c>
      <c r="X115" s="1">
        <v>11000009</v>
      </c>
      <c r="Y115" s="1">
        <v>112</v>
      </c>
      <c r="Z115" s="27">
        <v>0</v>
      </c>
      <c r="AA115" s="25">
        <v>1</v>
      </c>
    </row>
    <row r="116" spans="1:27" ht="36">
      <c r="A116">
        <v>53000113</v>
      </c>
      <c r="B116" s="8" t="s">
        <v>766</v>
      </c>
      <c r="C116" s="1" t="s">
        <v>767</v>
      </c>
      <c r="D116" s="25"/>
      <c r="E116" s="1">
        <v>2</v>
      </c>
      <c r="F116">
        <v>202</v>
      </c>
      <c r="G116" s="1">
        <v>0</v>
      </c>
      <c r="H116" s="1">
        <f t="shared" ref="H116" si="12">IF(AND(P116&gt;=13,P116&lt;=16),5,IF(AND(P116&gt;=9,P116&lt;=12),4,IF(AND(P116&gt;=5,P116&lt;=8),3,IF(AND(P116&gt;=1,P116&lt;=4),2,IF(AND(P116&gt;=-3,P116&lt;=0),1,IF(AND(P116&gt;=-5,P116&lt;=-4),0,6))))))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38">
        <f t="shared" ref="P116" si="13">S116-100+O116</f>
        <v>0</v>
      </c>
      <c r="Q116" s="1">
        <v>0</v>
      </c>
      <c r="R116" s="1" t="s">
        <v>768</v>
      </c>
      <c r="S116">
        <v>100</v>
      </c>
      <c r="T116" s="11" t="s">
        <v>771</v>
      </c>
      <c r="U116" s="7" t="s">
        <v>773</v>
      </c>
      <c r="V116" s="1" t="s">
        <v>772</v>
      </c>
      <c r="W116" s="1" t="s">
        <v>772</v>
      </c>
      <c r="X116" s="1">
        <v>11000003</v>
      </c>
      <c r="Y116" s="1">
        <v>113</v>
      </c>
      <c r="Z116" s="27">
        <v>0</v>
      </c>
      <c r="AA116" s="25">
        <v>1</v>
      </c>
    </row>
    <row r="117" spans="1:27" ht="72">
      <c r="A117">
        <v>53000114</v>
      </c>
      <c r="B117" s="8" t="s">
        <v>777</v>
      </c>
      <c r="C117" s="1" t="s">
        <v>776</v>
      </c>
      <c r="D117" s="25"/>
      <c r="E117" s="1">
        <v>1</v>
      </c>
      <c r="F117">
        <v>202</v>
      </c>
      <c r="G117" s="1">
        <v>0</v>
      </c>
      <c r="H117" s="1">
        <f t="shared" ref="H117" si="14">IF(AND(P117&gt;=13,P117&lt;=16),5,IF(AND(P117&gt;=9,P117&lt;=12),4,IF(AND(P117&gt;=5,P117&lt;=8),3,IF(AND(P117&gt;=1,P117&lt;=4),2,IF(AND(P117&gt;=-3,P117&lt;=0),1,IF(AND(P117&gt;=-5,P117&lt;=-4),0,6))))))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38">
        <f t="shared" ref="P117" si="15">S117-100+O117</f>
        <v>1</v>
      </c>
      <c r="Q117" s="1">
        <v>0</v>
      </c>
      <c r="R117" s="1" t="s">
        <v>768</v>
      </c>
      <c r="S117">
        <v>101</v>
      </c>
      <c r="T117" s="11" t="s">
        <v>781</v>
      </c>
      <c r="U117" s="7" t="s">
        <v>780</v>
      </c>
      <c r="V117" s="1" t="s">
        <v>99</v>
      </c>
      <c r="W117" s="1" t="s">
        <v>99</v>
      </c>
      <c r="X117" s="1">
        <v>11000003</v>
      </c>
      <c r="Y117" s="1">
        <v>114</v>
      </c>
      <c r="Z117" s="27">
        <v>0</v>
      </c>
      <c r="AA117" s="25">
        <v>1</v>
      </c>
    </row>
  </sheetData>
  <sortState ref="A2:V2">
    <sortCondition ref="E1"/>
  </sortState>
  <phoneticPr fontId="18" type="noConversion"/>
  <conditionalFormatting sqref="I38:I68 I17:I35 I4:I15 I70:I117">
    <cfRule type="cellIs" dxfId="54" priority="55" operator="notEqual">
      <formula>$E4</formula>
    </cfRule>
  </conditionalFormatting>
  <conditionalFormatting sqref="J4:O4 J17:P35 J5:P15 J38:P68 J70:P117">
    <cfRule type="cellIs" dxfId="53" priority="54" operator="equal">
      <formula>0</formula>
    </cfRule>
  </conditionalFormatting>
  <conditionalFormatting sqref="I69">
    <cfRule type="cellIs" dxfId="52" priority="19" operator="notEqual">
      <formula>$E69</formula>
    </cfRule>
  </conditionalFormatting>
  <conditionalFormatting sqref="J69:P69">
    <cfRule type="cellIs" dxfId="51" priority="18" operator="equal">
      <formula>0</formula>
    </cfRule>
  </conditionalFormatting>
  <conditionalFormatting sqref="I36">
    <cfRule type="cellIs" dxfId="50" priority="17" operator="notEqual">
      <formula>$E36</formula>
    </cfRule>
  </conditionalFormatting>
  <conditionalFormatting sqref="J36:P36">
    <cfRule type="cellIs" dxfId="49" priority="16" operator="equal">
      <formula>0</formula>
    </cfRule>
  </conditionalFormatting>
  <conditionalFormatting sqref="I37">
    <cfRule type="cellIs" dxfId="48" priority="15" operator="notEqual">
      <formula>$E37</formula>
    </cfRule>
  </conditionalFormatting>
  <conditionalFormatting sqref="J37:P37">
    <cfRule type="cellIs" dxfId="47" priority="14" operator="equal">
      <formula>0</formula>
    </cfRule>
  </conditionalFormatting>
  <conditionalFormatting sqref="H4:H15 H17:H117">
    <cfRule type="cellIs" dxfId="46" priority="10" operator="equal">
      <formula>1</formula>
    </cfRule>
    <cfRule type="cellIs" dxfId="45" priority="11" operator="equal">
      <formula>2</formula>
    </cfRule>
    <cfRule type="cellIs" dxfId="44" priority="12" operator="equal">
      <formula>3</formula>
    </cfRule>
    <cfRule type="cellIs" dxfId="43" priority="13" operator="greaterThanOrEqual">
      <formula>4</formula>
    </cfRule>
  </conditionalFormatting>
  <conditionalFormatting sqref="I16">
    <cfRule type="cellIs" dxfId="42" priority="7" operator="notEqual">
      <formula>$E16</formula>
    </cfRule>
  </conditionalFormatting>
  <conditionalFormatting sqref="J16:P16">
    <cfRule type="cellIs" dxfId="41" priority="6" operator="equal">
      <formula>0</formula>
    </cfRule>
  </conditionalFormatting>
  <conditionalFormatting sqref="H16">
    <cfRule type="cellIs" dxfId="40" priority="2" operator="equal">
      <formula>1</formula>
    </cfRule>
    <cfRule type="cellIs" dxfId="39" priority="3" operator="equal">
      <formula>2</formula>
    </cfRule>
    <cfRule type="cellIs" dxfId="38" priority="4" operator="equal">
      <formula>3</formula>
    </cfRule>
    <cfRule type="cellIs" dxfId="37" priority="5" operator="greaterThanOrEqual">
      <formula>4</formula>
    </cfRule>
  </conditionalFormatting>
  <conditionalFormatting sqref="D1:D1048576">
    <cfRule type="containsText" dxfId="36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8" sqref="T8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1093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470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472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475</v>
      </c>
      <c r="X1" s="40" t="s">
        <v>504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473</v>
      </c>
      <c r="Q2" s="4" t="s">
        <v>315</v>
      </c>
      <c r="R2" s="4" t="s">
        <v>179</v>
      </c>
      <c r="S2" s="4" t="s">
        <v>507</v>
      </c>
      <c r="T2" s="4" t="s">
        <v>549</v>
      </c>
      <c r="U2" s="10" t="s">
        <v>179</v>
      </c>
      <c r="V2" s="4" t="s">
        <v>179</v>
      </c>
      <c r="W2" s="4" t="s">
        <v>476</v>
      </c>
      <c r="X2" s="41" t="s">
        <v>505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471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474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477</v>
      </c>
      <c r="X3" s="42" t="s">
        <v>506</v>
      </c>
      <c r="Y3" s="2" t="s">
        <v>186</v>
      </c>
      <c r="Z3" s="26" t="s">
        <v>360</v>
      </c>
      <c r="AA3" s="26" t="s">
        <v>363</v>
      </c>
    </row>
    <row r="4" spans="1:27" ht="24">
      <c r="A4">
        <v>53100000</v>
      </c>
      <c r="B4" s="22" t="s">
        <v>364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760</v>
      </c>
      <c r="U4" s="7" t="s">
        <v>342</v>
      </c>
      <c r="V4" s="15" t="s">
        <v>365</v>
      </c>
      <c r="W4" s="15"/>
      <c r="X4" s="15"/>
      <c r="Y4" s="15">
        <v>1</v>
      </c>
      <c r="Z4" s="27">
        <v>1</v>
      </c>
      <c r="AA4" s="15">
        <v>0</v>
      </c>
    </row>
    <row r="5" spans="1:27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305</v>
      </c>
      <c r="S5" s="1">
        <v>-1</v>
      </c>
      <c r="T5" s="11" t="s">
        <v>376</v>
      </c>
      <c r="U5" s="7" t="s">
        <v>334</v>
      </c>
      <c r="V5" s="1" t="s">
        <v>15</v>
      </c>
      <c r="W5" s="1"/>
      <c r="X5" s="1"/>
      <c r="Y5" s="15">
        <v>1</v>
      </c>
      <c r="Z5" s="27">
        <v>1</v>
      </c>
      <c r="AA5" s="15">
        <v>0</v>
      </c>
    </row>
    <row r="6" spans="1:27" ht="36">
      <c r="A6">
        <v>53100002</v>
      </c>
      <c r="B6" s="22" t="s">
        <v>367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759</v>
      </c>
      <c r="U6" s="7" t="s">
        <v>378</v>
      </c>
      <c r="V6" s="15" t="s">
        <v>366</v>
      </c>
      <c r="W6" s="15"/>
      <c r="X6" s="15"/>
      <c r="Y6" s="15">
        <v>1</v>
      </c>
      <c r="Z6" s="27">
        <v>1</v>
      </c>
      <c r="AA6" s="15">
        <v>0</v>
      </c>
    </row>
    <row r="7" spans="1:27">
      <c r="A7">
        <v>53100003</v>
      </c>
      <c r="B7" s="22" t="s">
        <v>368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400</v>
      </c>
      <c r="U7" s="7" t="s">
        <v>379</v>
      </c>
      <c r="V7" s="15" t="s">
        <v>2</v>
      </c>
      <c r="W7" s="15"/>
      <c r="X7" s="15"/>
      <c r="Y7" s="15">
        <v>1</v>
      </c>
      <c r="Z7" s="27">
        <v>1</v>
      </c>
      <c r="AA7" s="15">
        <v>0</v>
      </c>
    </row>
    <row r="8" spans="1:27" ht="48">
      <c r="A8">
        <v>53100004</v>
      </c>
      <c r="B8" s="22" t="s">
        <v>369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737</v>
      </c>
      <c r="U8" s="7" t="s">
        <v>380</v>
      </c>
      <c r="V8" s="15" t="s">
        <v>2</v>
      </c>
      <c r="W8" s="15"/>
      <c r="X8" s="15"/>
      <c r="Y8" s="15">
        <v>1</v>
      </c>
      <c r="Z8" s="27">
        <v>1</v>
      </c>
      <c r="AA8" s="15">
        <v>0</v>
      </c>
    </row>
    <row r="9" spans="1:27" ht="24">
      <c r="A9">
        <v>53100005</v>
      </c>
      <c r="B9" s="22" t="s">
        <v>370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468</v>
      </c>
      <c r="U9" s="7" t="s">
        <v>375</v>
      </c>
      <c r="V9" s="15" t="s">
        <v>371</v>
      </c>
      <c r="W9" s="15"/>
      <c r="X9" s="15"/>
      <c r="Y9" s="15">
        <v>1</v>
      </c>
      <c r="Z9" s="27">
        <v>1</v>
      </c>
      <c r="AA9" s="25">
        <v>0</v>
      </c>
    </row>
    <row r="10" spans="1:27" ht="24">
      <c r="A10">
        <v>53100006</v>
      </c>
      <c r="B10" s="22" t="s">
        <v>547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548</v>
      </c>
      <c r="S10" s="1">
        <v>-1</v>
      </c>
      <c r="T10" s="11" t="s">
        <v>551</v>
      </c>
      <c r="U10" s="7" t="s">
        <v>550</v>
      </c>
      <c r="V10" s="15" t="s">
        <v>2</v>
      </c>
      <c r="W10" s="15"/>
      <c r="X10" s="15"/>
      <c r="Y10" s="15">
        <v>1</v>
      </c>
      <c r="Z10" s="27">
        <v>1</v>
      </c>
      <c r="AA10" s="25">
        <v>0</v>
      </c>
    </row>
    <row r="11" spans="1:27" ht="24">
      <c r="A11">
        <v>53100007</v>
      </c>
      <c r="B11" s="22" t="s">
        <v>623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625</v>
      </c>
      <c r="S11" s="1">
        <v>-1</v>
      </c>
      <c r="T11" s="11" t="s">
        <v>626</v>
      </c>
      <c r="U11" s="7" t="s">
        <v>624</v>
      </c>
      <c r="V11" s="15" t="s">
        <v>2</v>
      </c>
      <c r="W11" s="15"/>
      <c r="X11" s="15"/>
      <c r="Y11" s="15">
        <v>1</v>
      </c>
      <c r="Z11" s="27">
        <v>1</v>
      </c>
      <c r="AA11" s="25">
        <v>0</v>
      </c>
    </row>
  </sheetData>
  <phoneticPr fontId="18" type="noConversion"/>
  <conditionalFormatting sqref="J4:P11">
    <cfRule type="cellIs" dxfId="35" priority="40" operator="equal">
      <formula>0</formula>
    </cfRule>
  </conditionalFormatting>
  <conditionalFormatting sqref="O4:P8">
    <cfRule type="cellIs" dxfId="34" priority="36" operator="equal">
      <formula>0</formula>
    </cfRule>
  </conditionalFormatting>
  <conditionalFormatting sqref="J4:P4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P4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P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P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P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P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P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T6" sqref="T6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5" width="3.109375" customWidth="1"/>
    <col min="16" max="16" width="5.21875" customWidth="1"/>
    <col min="17" max="17" width="3.109375" customWidth="1"/>
    <col min="18" max="18" width="5.33203125" customWidth="1"/>
    <col min="19" max="19" width="5.77734375" customWidth="1"/>
    <col min="20" max="20" width="23.44140625" customWidth="1"/>
    <col min="21" max="21" width="27.21875" customWidth="1"/>
    <col min="22" max="24" width="7.88671875" customWidth="1"/>
    <col min="25" max="25" width="5" customWidth="1"/>
    <col min="26" max="27" width="4" customWidth="1"/>
  </cols>
  <sheetData>
    <row r="1" spans="1:27" ht="65.25" customHeight="1">
      <c r="A1" s="12" t="s">
        <v>187</v>
      </c>
      <c r="B1" s="13" t="s">
        <v>188</v>
      </c>
      <c r="C1" s="13" t="s">
        <v>193</v>
      </c>
      <c r="D1" s="32" t="s">
        <v>404</v>
      </c>
      <c r="E1" s="13" t="s">
        <v>189</v>
      </c>
      <c r="F1" s="13" t="s">
        <v>190</v>
      </c>
      <c r="G1" s="13" t="s">
        <v>191</v>
      </c>
      <c r="H1" s="35" t="s">
        <v>470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7" t="s">
        <v>331</v>
      </c>
      <c r="P1" s="16" t="s">
        <v>472</v>
      </c>
      <c r="Q1" s="13" t="s">
        <v>314</v>
      </c>
      <c r="R1" s="13" t="s">
        <v>313</v>
      </c>
      <c r="S1" s="13" t="s">
        <v>384</v>
      </c>
      <c r="T1" s="13" t="s">
        <v>347</v>
      </c>
      <c r="U1" s="13" t="s">
        <v>303</v>
      </c>
      <c r="V1" s="13" t="s">
        <v>383</v>
      </c>
      <c r="W1" s="13" t="s">
        <v>475</v>
      </c>
      <c r="X1" s="40" t="s">
        <v>504</v>
      </c>
      <c r="Y1" s="14" t="s">
        <v>192</v>
      </c>
      <c r="Z1" s="23" t="s">
        <v>359</v>
      </c>
      <c r="AA1" s="28" t="s">
        <v>362</v>
      </c>
    </row>
    <row r="2" spans="1:27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361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318</v>
      </c>
      <c r="P2" s="18" t="s">
        <v>473</v>
      </c>
      <c r="Q2" s="4" t="s">
        <v>315</v>
      </c>
      <c r="R2" s="4" t="s">
        <v>179</v>
      </c>
      <c r="S2" s="4" t="s">
        <v>507</v>
      </c>
      <c r="T2" s="4" t="s">
        <v>320</v>
      </c>
      <c r="U2" s="10" t="s">
        <v>179</v>
      </c>
      <c r="V2" s="4" t="s">
        <v>179</v>
      </c>
      <c r="W2" s="4" t="s">
        <v>476</v>
      </c>
      <c r="X2" s="41" t="s">
        <v>505</v>
      </c>
      <c r="Y2" s="5" t="s">
        <v>179</v>
      </c>
      <c r="Z2" s="24" t="s">
        <v>318</v>
      </c>
      <c r="AA2" s="29" t="s">
        <v>318</v>
      </c>
    </row>
    <row r="3" spans="1:27">
      <c r="A3" s="2" t="s">
        <v>180</v>
      </c>
      <c r="B3" s="2" t="s">
        <v>181</v>
      </c>
      <c r="C3" s="6" t="s">
        <v>194</v>
      </c>
      <c r="D3" s="26" t="s">
        <v>405</v>
      </c>
      <c r="E3" s="2" t="s">
        <v>182</v>
      </c>
      <c r="F3" s="2" t="s">
        <v>183</v>
      </c>
      <c r="G3" s="2" t="s">
        <v>184</v>
      </c>
      <c r="H3" s="36" t="s">
        <v>471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20" t="s">
        <v>333</v>
      </c>
      <c r="P3" s="37" t="s">
        <v>474</v>
      </c>
      <c r="Q3" s="6" t="s">
        <v>316</v>
      </c>
      <c r="R3" s="2" t="s">
        <v>185</v>
      </c>
      <c r="S3" s="2" t="s">
        <v>385</v>
      </c>
      <c r="T3" s="6" t="s">
        <v>302</v>
      </c>
      <c r="U3" s="6" t="s">
        <v>304</v>
      </c>
      <c r="V3" s="6" t="s">
        <v>321</v>
      </c>
      <c r="W3" s="6" t="s">
        <v>477</v>
      </c>
      <c r="X3" s="42" t="s">
        <v>506</v>
      </c>
      <c r="Y3" s="2" t="s">
        <v>186</v>
      </c>
      <c r="Z3" s="26" t="s">
        <v>360</v>
      </c>
      <c r="AA3" s="26" t="s">
        <v>363</v>
      </c>
    </row>
    <row r="4" spans="1:27" ht="48">
      <c r="A4">
        <v>53200100</v>
      </c>
      <c r="B4" s="22" t="s">
        <v>431</v>
      </c>
      <c r="C4" s="15" t="s">
        <v>432</v>
      </c>
      <c r="D4" s="25" t="s">
        <v>420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761</v>
      </c>
      <c r="U4" s="7" t="s">
        <v>377</v>
      </c>
      <c r="V4" s="15" t="s">
        <v>352</v>
      </c>
      <c r="W4" s="15"/>
      <c r="X4" s="15"/>
      <c r="Y4" s="15">
        <v>2100</v>
      </c>
      <c r="Z4" s="27">
        <v>1</v>
      </c>
      <c r="AA4" s="25">
        <v>0</v>
      </c>
    </row>
    <row r="5" spans="1:27" ht="24">
      <c r="A5">
        <v>53200101</v>
      </c>
      <c r="B5" s="8" t="s">
        <v>424</v>
      </c>
      <c r="C5" s="1" t="s">
        <v>425</v>
      </c>
      <c r="D5" s="25" t="s">
        <v>423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762</v>
      </c>
      <c r="U5" s="7" t="s">
        <v>381</v>
      </c>
      <c r="V5" s="1" t="s">
        <v>44</v>
      </c>
      <c r="W5" s="1"/>
      <c r="X5" s="1"/>
      <c r="Y5" s="1">
        <v>2101</v>
      </c>
      <c r="Z5" s="27">
        <v>1</v>
      </c>
      <c r="AA5" s="25">
        <v>0</v>
      </c>
    </row>
    <row r="6" spans="1:27" ht="43.2">
      <c r="A6">
        <v>53200102</v>
      </c>
      <c r="B6" s="8" t="s">
        <v>433</v>
      </c>
      <c r="C6" s="1" t="s">
        <v>434</v>
      </c>
      <c r="D6" s="25" t="s">
        <v>410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469</v>
      </c>
      <c r="U6" s="31" t="s">
        <v>428</v>
      </c>
      <c r="V6" s="1" t="s">
        <v>46</v>
      </c>
      <c r="W6" s="1"/>
      <c r="X6" s="1"/>
      <c r="Y6" s="15">
        <v>2102</v>
      </c>
      <c r="Z6" s="27">
        <v>1</v>
      </c>
      <c r="AA6" s="25">
        <v>0</v>
      </c>
    </row>
    <row r="7" spans="1:27">
      <c r="A7">
        <v>53200103</v>
      </c>
      <c r="B7" s="8" t="s">
        <v>427</v>
      </c>
      <c r="C7" s="1" t="s">
        <v>426</v>
      </c>
      <c r="D7" s="25" t="s">
        <v>430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429</v>
      </c>
      <c r="V7" s="1" t="s">
        <v>45</v>
      </c>
      <c r="W7" s="1"/>
      <c r="X7" s="1"/>
      <c r="Y7" s="1">
        <v>2103</v>
      </c>
      <c r="Z7" s="27">
        <v>1</v>
      </c>
      <c r="AA7" s="25">
        <v>0</v>
      </c>
    </row>
    <row r="8" spans="1:27" ht="72">
      <c r="A8">
        <v>53200104</v>
      </c>
      <c r="B8" s="8" t="s">
        <v>436</v>
      </c>
      <c r="C8" s="1" t="s">
        <v>438</v>
      </c>
      <c r="D8" s="25" t="s">
        <v>439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306</v>
      </c>
      <c r="S8">
        <v>90</v>
      </c>
      <c r="T8" s="11" t="s">
        <v>763</v>
      </c>
      <c r="U8" s="7" t="s">
        <v>391</v>
      </c>
      <c r="V8" s="1" t="s">
        <v>437</v>
      </c>
      <c r="W8" s="1" t="s">
        <v>437</v>
      </c>
      <c r="X8" s="1"/>
      <c r="Y8" s="15">
        <v>2104</v>
      </c>
      <c r="Z8" s="27">
        <v>1</v>
      </c>
      <c r="AA8" s="25">
        <v>0</v>
      </c>
    </row>
    <row r="9" spans="1:27" ht="24">
      <c r="A9">
        <v>53200105</v>
      </c>
      <c r="B9" s="8" t="s">
        <v>440</v>
      </c>
      <c r="C9" s="1" t="s">
        <v>441</v>
      </c>
      <c r="D9" s="25" t="s">
        <v>442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465</v>
      </c>
      <c r="U9" s="7" t="s">
        <v>336</v>
      </c>
      <c r="V9" s="1" t="s">
        <v>19</v>
      </c>
      <c r="W9" s="1"/>
      <c r="X9" s="1"/>
      <c r="Y9" s="1">
        <v>2105</v>
      </c>
      <c r="Z9" s="27">
        <v>1</v>
      </c>
      <c r="AA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P7">
    <cfRule type="cellIs" dxfId="10" priority="11" operator="equal">
      <formula>0</formula>
    </cfRule>
  </conditionalFormatting>
  <conditionalFormatting sqref="J9:P9">
    <cfRule type="cellIs" dxfId="9" priority="9" operator="equal">
      <formula>0</formula>
    </cfRule>
  </conditionalFormatting>
  <conditionalFormatting sqref="J8:P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386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387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388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389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390</v>
      </c>
    </row>
    <row r="10" spans="1:11">
      <c r="A10" t="s">
        <v>393</v>
      </c>
      <c r="B10" t="s">
        <v>394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412</v>
      </c>
    </row>
    <row r="2" spans="1:2">
      <c r="A2" t="s">
        <v>411</v>
      </c>
      <c r="B2">
        <f>COUNTIF(标准!D:D,"*单伤*")</f>
        <v>0</v>
      </c>
    </row>
    <row r="3" spans="1:2">
      <c r="A3" t="s">
        <v>413</v>
      </c>
      <c r="B3">
        <f>COUNTIF(标准!D:D,"*群伤*")</f>
        <v>0</v>
      </c>
    </row>
    <row r="4" spans="1:2">
      <c r="A4" t="s">
        <v>414</v>
      </c>
      <c r="B4">
        <f>COUNTIF(标准!D:D,"*单治*")</f>
        <v>0</v>
      </c>
    </row>
    <row r="5" spans="1:2">
      <c r="A5" t="s">
        <v>421</v>
      </c>
      <c r="B5">
        <f>COUNTIF(标准!D:D,"*群治*")</f>
        <v>0</v>
      </c>
    </row>
    <row r="6" spans="1:2">
      <c r="A6" t="s">
        <v>415</v>
      </c>
      <c r="B6">
        <f>COUNTIF(标准!D:D,"*正状*")</f>
        <v>0</v>
      </c>
    </row>
    <row r="7" spans="1:2">
      <c r="A7" t="s">
        <v>416</v>
      </c>
      <c r="B7">
        <f>COUNTIF(标准!D:D,"*负状*")</f>
        <v>0</v>
      </c>
    </row>
    <row r="8" spans="1:2">
      <c r="A8" t="s">
        <v>417</v>
      </c>
      <c r="B8">
        <f>COUNTIF(标准!D:D,"*手牌*")</f>
        <v>15</v>
      </c>
    </row>
    <row r="9" spans="1:2">
      <c r="A9" t="s">
        <v>446</v>
      </c>
      <c r="B9">
        <f>COUNTIF(标准!D:D,"*陷阱*")</f>
        <v>6</v>
      </c>
    </row>
    <row r="10" spans="1:2">
      <c r="A10" t="s">
        <v>418</v>
      </c>
      <c r="B10">
        <f>COUNTIF(标准!D:D,"*地形*")</f>
        <v>7</v>
      </c>
    </row>
    <row r="11" spans="1:2">
      <c r="A11" t="s">
        <v>419</v>
      </c>
      <c r="B11">
        <f>COUNTIF(标准!D:D,"*属性*")</f>
        <v>12</v>
      </c>
    </row>
    <row r="12" spans="1:2">
      <c r="A12" t="s">
        <v>536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2016-11-21T14:43:44Z</dcterms:modified>
</cp:coreProperties>
</file>