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<sst xmlns="http://schemas.openxmlformats.org/spreadsheetml/2006/main" count="1356" uniqueCount="922">
  <si>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</si>
  <si>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</si>
  <si>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</si>
  <si>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</si>
  <si>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</si>
  <si>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</si>
  <si>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</si>
  <si>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</si>
  <si>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</si>
  <si>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</si>
  <si>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</si>
  <si>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</si>
  <si>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</si>
  <si>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</si>
  <si>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</si>
  <si>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</si>
  <si>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</si>
  <si>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</si>
  <si>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</si>
  <si>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</si>
  <si>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</si>
  <si>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</si>
  <si>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</si>
  <si>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</si>
  <si>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</si>
  <si>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</si>
  <si>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</si>
  <si>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</si>
  <si>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</si>
  <si>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</si>
  <si>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</si>
  <si>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</si>
  <si>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</si>
  <si>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</si>
  <si>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</si>
  <si>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</si>
  <si>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</si>
  <si>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</si>
  <si>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</si>
  <si>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</si>
  <si>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</si>
  <si>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</si>
  <si>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</si>
  <si>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</si>
  <si>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</si>
  <si>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</si>
  <si>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</si>
  <si>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</si>
  <si>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</si>
  <si>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</si>
  <si>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</si>
  <si>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</si>
  <si>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</si>
  <si>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</si>
  <si>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</si>
  <si>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</si>
  <si>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</si>
  <si>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</si>
  <si>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</si>
  <si>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</si>
  <si>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</si>
  <si>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</si>
  <si>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</si>
  <si>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</si>
  <si>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</si>
  <si>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</si>
  <si>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</si>
  <si>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</si>
  <si>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</si>
  <si>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</si>
  <si>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</si>
  <si>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</si>
  <si>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</si>
  <si>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</si>
  <si>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</si>
  <si>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</si>
  <si>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</si>
  <si>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</si>
  <si>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</si>
  <si>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</si>
  <si>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</si>
  <si>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</si>
  <si>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</si>
  <si>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</si>
  <si>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</si>
  <si>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</si>
  <si>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</si>
  <si>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</si>
  <si>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</si>
  <si>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</si>
  <si>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</si>
  <si>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</si>
  <si>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</si>
  <si>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</si>
  <si>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</si>
  <si>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</si>
  <si>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</si>
  <si>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</si>
  <si>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</si>
  <si>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</si>
  <si>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</si>
  <si>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</si>
  <si>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</si>
  <si>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</si>
  <si>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</si>
  <si>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</si>
  <si>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</si>
  <si>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</si>
  <si>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</si>
  <si>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</si>
  <si>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</si>
  <si>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</si>
  <si>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</si>
  <si>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</si>
  <si>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</si>
  <si>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</si>
  <si>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</si>
  <si>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</si>
  <si>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</si>
  <si>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</si>
  <si>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</si>
  <si>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</si>
  <si>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</si>
  <si>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</si>
  <si>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</si>
  <si>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</si>
  <si>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</si>
  <si>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</si>
  <si>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</si>
  <si>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</si>
  <si>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</si>
  <si>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</si>
  <si>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</si>
  <si>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</si>
  <si>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</si>
  <si>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</si>
  <si>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</si>
  <si>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</si>
  <si>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</si>
  <si>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</si>
  <si>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</si>
  <si>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</si>
  <si>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</si>
  <si>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</si>
  <si>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</si>
  <si>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</si>
  <si>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</si>
  <si>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</si>
  <si>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</si>
  <si>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</si>
  <si>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</si>
  <si>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</si>
  <si>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</si>
  <si>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</si>
  <si>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</si>
  <si>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</si>
  <si>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</si>
  <si>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</si>
  <si>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</si>
  <si>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</si>
  <si>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</si>
  <si>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</si>
  <si>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</si>
  <si>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</si>
  <si>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</si>
  <si>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</si>
  <si>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</si>
  <si>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</si>
  <si>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</si>
  <si>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</si>
  <si>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</si>
  <si>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</si>
  <si>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</si>
  <si>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</si>
  <si>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</si>
  <si>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</si>
  <si>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</si>
  <si>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</si>
  <si>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</si>
  <si>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</si>
  <si>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</si>
  <si>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</si>
  <si>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</si>
  <si>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</si>
  <si>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</si>
  <si>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</si>
  <si>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</si>
  <si>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</si>
  <si>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</si>
  <si>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</si>
  <si>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</si>
  <si>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</si>
  <si>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</si>
  <si>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</si>
  <si>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</si>
  <si>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</si>
  <si>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</si>
  <si>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</si>
  <si>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</si>
  <si>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</si>
  <si>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</si>
  <si>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</si>
  <si>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</si>
  <si>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</si>
  <si>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</si>
  <si>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</si>
  <si>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</si>
  <si>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</si>
  <si>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</si>
  <si>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</si>
  <si>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</si>
  <si>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</si>
  <si>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</si>
  <si>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</si>
  <si>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</si>
  <si>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</si>
  <si>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</si>
  <si>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</si>
  <si>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</si>
  <si>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</si>
  <si>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</si>
  <si>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</si>
  <si>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</si>
  <si>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</si>
  <si>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</si>
  <si>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</si>
  <si>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</si>
  <si>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</si>
  <si>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</si>
  <si>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</si>
  <si>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</si>
  <si>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</si>
  <si>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</si>
  <si>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</si>
  <si>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</si>
  <si>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</si>
  <si>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</si>
  <si>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</si>
  <si>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</si>
  <si>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</si>
  <si>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</si>
  <si>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</si>
  <si>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</si>
  <si>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</si>
  <si>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</si>
  <si>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</si>
  <si>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</si>
  <si>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</si>
  <si>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</si>
  <si>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</si>
  <si>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</si>
  <si>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</si>
  <si>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</si>
  <si>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</si>
  <si>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</si>
  <si>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</si>
  <si>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</si>
  <si>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</si>
  <si>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</si>
  <si>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</si>
  <si>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</si>
  <si>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</si>
  <si>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</si>
  <si>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</si>
  <si>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</si>
  <si>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</si>
  <si>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</si>
  <si>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</si>
  <si>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</si>
  <si>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</si>
  <si>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</si>
  <si>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</si>
  <si>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</si>
  <si>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</si>
  <si>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</si>
  <si>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</si>
  <si>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</si>
  <si>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</si>
  <si>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</si>
  <si>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</si>
  <si>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</si>
  <si>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</si>
  <si>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</si>
  <si>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</si>
  <si>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</si>
  <si>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</si>
  <si>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</si>
  <si>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</si>
  <si>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</si>
  <si>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</si>
  <si>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</si>
  <si>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</si>
  <si>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</si>
  <si>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</si>
  <si>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</si>
  <si>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</si>
  <si>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</si>
  <si>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</si>
  <si>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</si>
  <si>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</si>
  <si>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</si>
  <si>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</si>
  <si>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</si>
  <si>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</si>
  <si>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</si>
  <si>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</si>
  <si>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</si>
  <si>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</si>
  <si>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</si>
  <si>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</si>
  <si>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</si>
  <si>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</si>
  <si>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</si>
  <si>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</si>
  <si>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</si>
  <si>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</si>
  <si>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</si>
  <si>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</si>
  <si>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</si>
  <si>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</si>
  <si>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</si>
  <si>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</si>
  <si>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</si>
  <si>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</si>
  <si>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</si>
  <si>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</si>
  <si>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</si>
  <si>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</si>
  <si>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</si>
  <si>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</si>
  <si>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</si>
  <si>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</si>
  <si>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</si>
  <si>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</si>
  <si>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</si>
  <si>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</si>
  <si>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</si>
  <si>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</si>
  <si>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</si>
  <si>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</si>
  <si>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</si>
  <si>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</si>
  <si>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</si>
  <si>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</si>
  <si>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</si>
  <si>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</si>
  <si>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</si>
  <si>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</si>
  <si>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</si>
  <si>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</si>
  <si>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</si>
  <si>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</si>
  <si>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</si>
  <si>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</si>
  <si>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</si>
  <si>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</si>
  <si>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</si>
  <si>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</si>
  <si>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</si>
  <si>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</si>
  <si>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</si>
  <si>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</si>
  <si>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</si>
  <si>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</si>
  <si>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</si>
  <si>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</si>
  <si>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</si>
  <si>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</si>
  <si>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</si>
  <si>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</si>
  <si>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</si>
  <si>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</si>
  <si>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</si>
  <si>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</si>
  <si>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</si>
  <si>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</si>
  <si>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</si>
  <si>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</si>
  <si>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</si>
  <si>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</si>
  <si>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</si>
  <si>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</si>
  <si>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</si>
  <si>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</si>
  <si>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</si>
  <si>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</si>
  <si>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</si>
  <si>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</si>
  <si>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</si>
  <si>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</si>
  <si>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</si>
  <si>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</si>
  <si>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</si>
  <si>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</si>
  <si>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</si>
  <si>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</si>
  <si>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</si>
  <si>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</si>
  <si>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</si>
  <si>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</si>
  <si>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</si>
  <si>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</si>
  <si>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</si>
  <si>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</si>
  <si>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</si>
  <si>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</si>
  <si>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</si>
  <si>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</si>
  <si>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</si>
  <si>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</si>
  <si>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</si>
  <si>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</si>
  <si>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</si>
  <si>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</si>
  <si>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</si>
  <si>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</si>
  <si>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</si>
  <si>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</si>
  <si>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</si>
  <si>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</si>
  <si>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</si>
  <si>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</si>
  <si>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</si>
  <si>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</si>
  <si>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</si>
  <si>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</si>
  <si>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</si>
  <si>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</si>
  <si>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</si>
  <si>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</si>
  <si>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</si>
  <si>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</si>
  <si>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</si>
  <si>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</si>
  <si>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</si>
  <si>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</si>
  <si>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</si>
  <si>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</si>
  <si>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</si>
  <si>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</si>
  <si>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</si>
  <si>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</si>
  <si>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</si>
  <si>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</si>
  <si>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</si>
  <si>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</si>
  <si>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</si>
  <si>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</si>
  <si>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</si>
  <si>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</si>
  <si>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</si>
  <si>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</si>
  <si>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</si>
  <si>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</si>
  <si>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</si>
  <si>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</si>
  <si>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</si>
  <si>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</si>
  <si>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</si>
  <si>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</si>
  <si>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</si>
  <si>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</si>
  <si>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</si>
  <si>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</si>
  <si>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</si>
  <si>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</si>
  <si>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</si>
  <si>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</si>
  <si>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</si>
  <si>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</si>
  <si>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</si>
  <si>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</si>
  <si>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</si>
  <si>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</si>
  <si>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</si>
  <si>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</si>
  <si>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</si>
  <si>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</si>
  <si>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</si>
  <si>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</si>
  <si>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</si>
  <si>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</si>
  <si>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</si>
  <si>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</si>
  <si>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</si>
  <si>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</si>
  <si>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</si>
  <si>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</si>
  <si>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</si>
  <si>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</si>
  <si>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</si>
  <si>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</si>
  <si>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</si>
  <si>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</si>
  <si>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</si>
  <si>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</si>
  <si>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</si>
  <si>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</si>
  <si>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</si>
  <si>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</si>
  <si>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</si>
  <si>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</si>
  <si>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</si>
  <si>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</si>
  <si>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</si>
  <si>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</si>
  <si>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</si>
  <si>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</si>
  <si>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</si>
  <si>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</si>
  <si>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</si>
  <si>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</si>
  <si>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</si>
  <si>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</si>
  <si>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</si>
  <si>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</si>
  <si>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</si>
  <si>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</si>
  <si>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</si>
  <si>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</si>
  <si>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</si>
  <si>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</si>
  <si>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</si>
  <si>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</si>
  <si>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</si>
  <si>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</si>
  <si>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</si>
  <si>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</si>
  <si>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</si>
  <si>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</si>
  <si>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</si>
  <si>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</si>
  <si>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</si>
  <si>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</si>
  <si>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</si>
  <si>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</si>
  <si>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</si>
  <si>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</si>
  <si>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</si>
  <si>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</si>
  <si>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</si>
  <si>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</si>
  <si>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</si>
  <si>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</si>
  <si>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</si>
  <si>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</si>
  <si>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</si>
  <si>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</si>
  <si>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</si>
  <si>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</si>
  <si>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</si>
  <si>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</si>
  <si>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</si>
  <si>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</si>
  <si>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</si>
  <si>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</si>
  <si>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</si>
  <si>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</si>
  <si>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</si>
  <si>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</si>
  <si>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</si>
  <si>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</si>
  <si>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</si>
  <si>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</si>
  <si>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</si>
  <si>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</si>
  <si>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</si>
  <si>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</si>
  <si>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</si>
  <si>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</si>
  <si>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</si>
  <si>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</si>
  <si>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</si>
  <si>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</si>
  <si>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</si>
  <si>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</si>
  <si>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</si>
  <si>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</si>
  <si>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</si>
  <si>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</si>
  <si>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</si>
  <si>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</si>
  <si>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</si>
  <si>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</si>
  <si>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</si>
  <si>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</si>
  <si>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</si>
  <si>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</si>
  <si>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</si>
  <si>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</si>
  <si>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</si>
  <si>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</si>
  <si>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</si>
  <si>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</si>
  <si>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</si>
  <si>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</si>
  <si>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</si>
  <si>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</si>
  <si>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</si>
  <si>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</si>
  <si>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</si>
  <si>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</si>
  <si>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</si>
  <si>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</si>
  <si>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</si>
  <si>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</si>
  <si>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</si>
  <si>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</si>
  <si>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</si>
  <si>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</si>
  <si>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</si>
  <si>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</si>
  <si>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</si>
  <si>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</si>
  <si>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</si>
  <si>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</si>
  <si>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</si>
  <si>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</si>
  <si>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</si>
  <si>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</si>
  <si>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</si>
  <si>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</si>
  <si>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</si>
  <si>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</si>
  <si>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</si>
  <si>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</si>
  <si>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</si>
  <si>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</si>
  <si>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</si>
  <si>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</si>
  <si>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</si>
  <si>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</si>
  <si>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</si>
  <si>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</si>
  <si>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</si>
  <si>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</si>
  <si>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</si>
  <si>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</si>
  <si>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</si>
  <si>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</si>
  <si>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</si>
  <si>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</si>
  <si>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</si>
  <si>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</si>
  <si>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</si>
  <si>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</si>
  <si>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</si>
  <si>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</si>
  <si>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</si>
  <si>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</si>
  <si>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</si>
  <si>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</si>
  <si>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</si>
  <si>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</si>
  <si>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</si>
  <si>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</si>
  <si>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</si>
  <si>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</si>
  <si>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</si>
  <si>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</si>
  <si>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</si>
  <si>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</si>
  <si>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</si>
  <si>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</si>
  <si>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</si>
  <si>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</si>
  <si>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</si>
  <si>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</si>
  <si>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</si>
  <si>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</si>
  <si>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</si>
  <si>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</si>
  <si>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</si>
  <si>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</si>
  <si>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</si>
  <si>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</si>
  <si>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</si>
  <si>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</si>
  <si>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</si>
  <si>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</si>
  <si>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</si>
  <si>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</si>
  <si>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</si>
  <si>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</si>
  <si>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</si>
  <si>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</si>
  <si>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</si>
  <si>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</si>
  <si>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</si>
  <si>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</si>
  <si>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</si>
  <si>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</si>
  <si>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</si>
  <si>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</si>
  <si>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</si>
  <si>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</si>
  <si>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</si>
  <si>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</si>
  <si>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</si>
  <si>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</si>
  <si>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</si>
  <si>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</si>
  <si>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</si>
  <si>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</si>
  <si>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</si>
  <si>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</si>
  <si>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</si>
  <si>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</si>
  <si>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</si>
  <si>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</si>
  <si>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</si>
  <si>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</si>
  <si>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</si>
  <si>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</si>
  <si>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</si>
  <si>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</si>
  <si>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</si>
  <si>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</si>
  <si>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</si>
  <si>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</si>
  <si>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</si>
  <si>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</si>
  <si>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</si>
  <si>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</si>
  <si>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</si>
  <si>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</si>
  <si>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</si>
  <si>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</si>
  <si>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</si>
  <si>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</si>
  <si>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</si>
  <si>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</si>
  <si>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</si>
  <si>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</si>
  <si>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</si>
  <si>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</si>
  <si>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</si>
  <si>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</si>
  <si>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</si>
  <si>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</si>
  <si>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</si>
  <si>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</si>
  <si>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</si>
  <si>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</si>
  <si>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</si>
  <si>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</si>
  <si>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</si>
  <si>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</si>
  <si>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</si>
  <si>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</si>
  <si>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</si>
  <si>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</si>
  <si>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</si>
  <si>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</si>
  <si>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</si>
  <si>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</si>
  <si>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</si>
  <si>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</si>
  <si>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</si>
  <si>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</si>
  <si>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</si>
  <si>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</si>
  <si>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</si>
  <si>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</si>
  <si>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</si>
  <si>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</si>
  <si>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</si>
  <si>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</si>
  <si>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</si>
  <si>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</si>
  <si>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</si>
  <si>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</si>
  <si>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</si>
  <si>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</si>
  <si>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</si>
  <si>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</si>
  <si>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</si>
  <si>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</si>
  <si>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</si>
  <si>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</si>
  <si>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</si>
  <si>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</si>
  <si>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</si>
  <si>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</si>
  <si>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</si>
  <si>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</si>
  <si>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</si>
  <si>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</si>
  <si>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</si>
  <si>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</si>
  <si>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</si>
  <si>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</si>
  <si>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</si>
  <si>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</si>
  <si>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</si>
  <si>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</si>
  <si>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</si>
  <si>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</si>
  <si>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</si>
  <si>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</si>
  <si>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</si>
  <si>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</si>
  <si>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</si>
  <si>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</si>
  <si>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</si>
  <si>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</si>
  <si>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</si>
  <si>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</si>
  <si>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</si>
  <si>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</si>
  <si>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</si>
  <si>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</si>
  <si>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</si>
  <si>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</si>
  <si>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</si>
  <si>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</si>
  <si>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</si>
  <si>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</si>
  <si>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</si>
  <si>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</si>
  <si>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</si>
  <si>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</si>
  <si>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</si>
  <si>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</si>
  <si>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</si>
  <si>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</si>
  <si>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</si>
  <si>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</si>
  <si>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</si>
  <si>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</si>
  <si>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</si>
  <si>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</si>
  <si>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</si>
  <si>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</si>
  <si>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</si>
  <si>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</si>
  <si>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</si>
  <si>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</si>
  <si>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</si>
  <si>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</si>
  <si>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</si>
  <si>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</si>
  <si>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</si>
  <si>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</si>
  <si>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</si>
  <si>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</si>
  <si>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</si>
  <si>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</si>
  <si>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</si>
  <si>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</si>
  <si>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</si>
  <si>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</si>
  <si>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</si>
  <si>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</si>
  <si>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</si>
  <si>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</si>
  <si>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</si>
  <si>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</si>
  <si>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</si>
  <si>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</si>
  <si>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</si>
  <si>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</si>
  <si>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</si>
  <si>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</si>
  <si>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</si>
  <si>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</si>
  <si>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</si>
  <si>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</si>
  <si>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</si>
  <si>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</si>
  <si>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</si>
  <si>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</si>
  <si>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</si>
  <si>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</si>
  <si>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</si>
  <si>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</si>
  <si>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</si>
  <si>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陷阱：对方召唤时，冰冻目标5回合。触发几率{4:0.0}%</t>
    <phoneticPr fontId="18" type="noConversion"/>
  </si>
  <si>
    <t>陷阱：对方召唤时，对目标造成{0}点魔法伤害。触发几率{4:0.0}%</t>
    <phoneticPr fontId="18" type="noConversion"/>
  </si>
  <si>
    <t>陷阱：对方使用的卡牌时，额外消耗1倍费用。触发几率{4:0.0}%</t>
    <phoneticPr fontId="18" type="noConversion"/>
  </si>
  <si>
    <t>陷阱：对方使用的下张魔法卡无效。触发几率{4:0.0}%</t>
    <phoneticPr fontId="18" type="noConversion"/>
  </si>
  <si>
    <t>陷阱：对方使用的下张卡牌无效。触发几率{4:0.0}%</t>
    <phoneticPr fontId="18" type="noConversion"/>
  </si>
  <si>
    <t>陷阱：对方使用的下张武器卡无效。触发几率{4:0.0}%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</si>
  <si>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</si>
  <si>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</si>
  <si>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</si>
  <si>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陷阱：对方召唤时，将目标移回手牌，并提升{3}点费用。触发几率{4:0.0}%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</si>
  <si>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</si>
  <si>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</si>
  <si>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</si>
  <si>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</si>
  <si>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</si>
  <si>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</si>
  <si>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</si>
  <si>
    <t>Misdirection</t>
    <phoneticPr fontId="18" type="noConversion"/>
  </si>
  <si>
    <t>误导</t>
    <phoneticPr fontId="18" type="noConversion"/>
  </si>
  <si>
    <t>p.AddTrap(54000008,lv,s.Rate,0,0);</t>
    <phoneticPr fontId="18" type="noConversion"/>
  </si>
  <si>
    <t>陷阱：对方召唤时，如果目标星级低于3，使目标反叛。触发几率{4:0.0}%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</si>
  <si>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</si>
  <si>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</si>
  <si>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</si>
  <si>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</si>
  <si>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</si>
  <si>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</si>
  <si>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</si>
  <si>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</si>
  <si>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</si>
  <si>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</si>
  <si>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</si>
  <si>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</si>
  <si>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</si>
  <si>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</si>
  <si>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p.GetNextNCard(null,1);if(MathTool.GetRandom(100)&lt;s.Rate) p.GetNextNCard(null,1);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</si>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</sst>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5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90480"/>
        <c:axId val="222891040"/>
      </c:barChart>
      <c:catAx>
        <c:axId val="2228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91040"/>
        <c:crosses val="autoZero"/>
        <c:auto val="1"/>
        <c:lblAlgn val="ctr"/>
        <c:lblOffset val="100"/>
        <c:noMultiLvlLbl val="0"/>
      </c:catAx>
      <c:valAx>
        <c:axId val="222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8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0" totalsRowShown="0" headerRowDxfId="174" dataDxfId="173" tableBorderDxfId="172">
  <autoFilter ref="A3:AB140"/>
  <sortState ref="A4:AB113">
    <sortCondition ref="A3:A113"/>
  </sortState>
  <tableColumns count="28">
    <tableColumn id="1" name="Id" dataDxfId="171"/>
    <tableColumn id="2" name="Name" dataDxfId="170"/>
    <tableColumn id="20" name="Ename" dataDxfId="169"/>
    <tableColumn id="21" name="Remark" dataDxfId="168"/>
    <tableColumn id="3" name="Star" dataDxfId="167"/>
    <tableColumn id="4" name="Type" dataDxfId="166"/>
    <tableColumn id="5" name="Attr" dataDxfId="165"/>
    <tableColumn id="8" name="Quality" dataDxfId="16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63"/>
    <tableColumn id="9" name="Damage" dataDxfId="162"/>
    <tableColumn id="10" name="Cure" dataDxfId="161"/>
    <tableColumn id="11" name="Time" dataDxfId="160"/>
    <tableColumn id="13" name="Help" dataDxfId="159"/>
    <tableColumn id="16" name="Rate" dataDxfId="158"/>
    <tableColumn id="18" name="Atk" dataDxfId="157"/>
    <tableColumn id="12" name="Modify" dataDxfId="156"/>
    <tableColumn id="27" name="Sum" dataDxfId="155">
      <calculatedColumnFormula>T4-100+P4</calculatedColumnFormula>
    </tableColumn>
    <tableColumn id="6" name="Range" dataDxfId="154"/>
    <tableColumn id="15" name="Target" dataDxfId="153"/>
    <tableColumn id="25" name="Mark" dataDxfId="152"/>
    <tableColumn id="22" name="Effect" dataDxfId="151"/>
    <tableColumn id="24" name="GetDescript" dataDxfId="150"/>
    <tableColumn id="17" name="UnitEffect" dataDxfId="149"/>
    <tableColumn id="28" name="AreaEffect" dataDxfId="148"/>
    <tableColumn id="26" name="JobId" dataDxfId="147"/>
    <tableColumn id="19" name="Icon" dataDxfId="146"/>
    <tableColumn id="14" name="IsSpecial" dataDxfId="145"/>
    <tableColumn id="23" name="IsNew" dataDxfId="1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43" dataDxfId="142" tableBorderDxfId="141">
  <autoFilter ref="A3:AB12"/>
  <sortState ref="A4:X138">
    <sortCondition ref="A3:A138"/>
  </sortState>
  <tableColumns count="28">
    <tableColumn id="1" name="Id" dataDxfId="140"/>
    <tableColumn id="2" name="Name" dataDxfId="139"/>
    <tableColumn id="20" name="Ename" dataDxfId="138"/>
    <tableColumn id="21" name="Remark" dataDxfId="137"/>
    <tableColumn id="3" name="Star" dataDxfId="136"/>
    <tableColumn id="4" name="Type" dataDxfId="135"/>
    <tableColumn id="5" name="Attr" dataDxfId="134"/>
    <tableColumn id="8" name="Quality" dataDxfId="13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2"/>
    <tableColumn id="9" name="Damage" dataDxfId="131"/>
    <tableColumn id="10" name="Cure" dataDxfId="130"/>
    <tableColumn id="11" name="Time" dataDxfId="129"/>
    <tableColumn id="13" name="Help" dataDxfId="128"/>
    <tableColumn id="16" name="Rate" dataDxfId="127"/>
    <tableColumn id="18" name="Atk" dataDxfId="126"/>
    <tableColumn id="12" name="Modify" dataDxfId="125"/>
    <tableColumn id="27" name="Sum" dataDxfId="124">
      <calculatedColumnFormula>T4-100+P4</calculatedColumnFormula>
    </tableColumn>
    <tableColumn id="6" name="Range" dataDxfId="123"/>
    <tableColumn id="15" name="Target" dataDxfId="122"/>
    <tableColumn id="25" name="Mark" dataDxfId="121"/>
    <tableColumn id="22" name="Effect" dataDxfId="120"/>
    <tableColumn id="24" name="GetDescript" dataDxfId="119"/>
    <tableColumn id="17" name="UnitEffect" dataDxfId="118"/>
    <tableColumn id="28" name="AreaEffect" dataDxfId="117"/>
    <tableColumn id="26" name="JobId" dataDxfId="116"/>
    <tableColumn id="19" name="Icon" dataDxfId="115"/>
    <tableColumn id="14" name="IsSpecial" dataDxfId="114"/>
    <tableColumn id="23" name="IsNew" dataDxfId="11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12" tableBorderDxfId="111">
  <autoFilter ref="A3:AB9"/>
  <sortState ref="A4:X138">
    <sortCondition ref="A3:A138"/>
  </sortState>
  <tableColumns count="28">
    <tableColumn id="1" name="Id" dataDxfId="110"/>
    <tableColumn id="2" name="Name" dataDxfId="109"/>
    <tableColumn id="20" name="Ename" dataDxfId="108"/>
    <tableColumn id="21" name="Remark" dataDxfId="107"/>
    <tableColumn id="3" name="Star" dataDxfId="106"/>
    <tableColumn id="4" name="Type" dataDxfId="105"/>
    <tableColumn id="5" name="Attr" dataDxfId="104"/>
    <tableColumn id="8" name="Quality" dataDxfId="10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2"/>
    <tableColumn id="9" name="Damage" dataDxfId="101"/>
    <tableColumn id="10" name="Cure" dataDxfId="100"/>
    <tableColumn id="11" name="Time" dataDxfId="99"/>
    <tableColumn id="13" name="Help" dataDxfId="98"/>
    <tableColumn id="16" name="Rate" dataDxfId="97"/>
    <tableColumn id="18" name="Atk" dataDxfId="96"/>
    <tableColumn id="12" name="Modify" dataDxfId="95"/>
    <tableColumn id="27" name="Sum" dataDxfId="94">
      <calculatedColumnFormula>T4-100+P4</calculatedColumnFormula>
    </tableColumn>
    <tableColumn id="6" name="Range" dataDxfId="93"/>
    <tableColumn id="15" name="Target" dataDxfId="92"/>
    <tableColumn id="25" name="Mark" dataDxfId="91"/>
    <tableColumn id="22" name="Effect" dataDxfId="90"/>
    <tableColumn id="24" name="GetDescript" dataDxfId="89"/>
    <tableColumn id="17" name="UnitEffect" dataDxfId="88"/>
    <tableColumn id="28" name="AreaEffect" dataDxfId="87"/>
    <tableColumn id="26" name="JobId" dataDxfId="86"/>
    <tableColumn id="19" name="Icon" dataDxfId="85"/>
    <tableColumn id="14" name="IsSpecial" dataDxfId="84"/>
    <tableColumn id="23" name="IsNew" dataDxfId="8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0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L139" sqref="L139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912</v>
      </c>
      <c r="V4" s="7" t="s">
        <v>914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887</v>
      </c>
      <c r="V33" s="1" t="s">
        <v>877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888</v>
      </c>
      <c r="V34" s="1" t="s">
        <v>878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889</v>
      </c>
      <c r="V42" s="1" t="s">
        <v>879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890</v>
      </c>
      <c r="V43" s="1" t="s">
        <v>880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891</v>
      </c>
      <c r="V47" s="1" t="s">
        <v>881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892</v>
      </c>
      <c r="V69" s="1" t="s">
        <v>882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>
      <c r="A136">
        <v>53000133</v>
      </c>
      <c r="B136" s="22" t="s">
        <v>884</v>
      </c>
      <c r="C136" s="15" t="s">
        <v>883</v>
      </c>
      <c r="D136" s="25" t="s">
        <v>885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5">
        <v>2</v>
      </c>
      <c r="J136" s="15">
        <v>0</v>
      </c>
      <c r="K136" s="15">
        <v>0</v>
      </c>
      <c r="L136" s="15">
        <v>0</v>
      </c>
      <c r="M136" s="15">
        <v>2</v>
      </c>
      <c r="N136" s="15">
        <v>30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893</v>
      </c>
      <c r="V136" s="1" t="s">
        <v>886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>
      <c r="A137">
        <v>53000134</v>
      </c>
      <c r="B137" s="22" t="s">
        <v>895</v>
      </c>
      <c r="C137" s="15" t="s">
        <v>894</v>
      </c>
      <c r="D137" s="25" t="s">
        <v>885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5">
        <v>2</v>
      </c>
      <c r="J137" s="15">
        <v>0</v>
      </c>
      <c r="K137" s="15">
        <v>0</v>
      </c>
      <c r="L137" s="15">
        <v>0</v>
      </c>
      <c r="M137" s="15">
        <v>0</v>
      </c>
      <c r="N137" s="15">
        <v>60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896</v>
      </c>
      <c r="V137" s="1" t="s">
        <v>897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96">
      <c r="A138">
        <v>53000135</v>
      </c>
      <c r="B138" s="22" t="s">
        <v>900</v>
      </c>
      <c r="C138" s="15" t="s">
        <v>901</v>
      </c>
      <c r="D138" s="25" t="s">
        <v>905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906</v>
      </c>
      <c r="T138" s="15">
        <v>108</v>
      </c>
      <c r="U138" s="11" t="s">
        <v>908</v>
      </c>
      <c r="V138" s="1" t="s">
        <v>910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32">
      <c r="A139">
        <v>53000136</v>
      </c>
      <c r="B139" s="22" t="s">
        <v>903</v>
      </c>
      <c r="C139" s="15" t="s">
        <v>902</v>
      </c>
      <c r="D139" s="25" t="s">
        <v>904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911</v>
      </c>
      <c r="T139" s="15">
        <v>100</v>
      </c>
      <c r="U139" s="11" t="s">
        <v>913</v>
      </c>
      <c r="V139" s="1" t="s">
        <v>915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>
      <c r="A140">
        <v>53000137</v>
      </c>
      <c r="B140" s="22" t="s">
        <v>916</v>
      </c>
      <c r="C140" s="15" t="s">
        <v>917</v>
      </c>
      <c r="D140" s="25" t="s">
        <v>918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921</v>
      </c>
      <c r="T140" s="15">
        <v>102</v>
      </c>
      <c r="U140" s="11" t="s">
        <v>919</v>
      </c>
      <c r="V140" s="1" t="s">
        <v>920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82" priority="77" operator="notEqual">
      <formula>$E4</formula>
    </cfRule>
  </conditionalFormatting>
  <conditionalFormatting sqref="J17:N35 J4:N15 J38:N68 P38:Q68 P5:Q15 P17:Q35 P4 P70:Q122 J70:N122">
    <cfRule type="cellIs" dxfId="81" priority="76" operator="equal">
      <formula>0</formula>
    </cfRule>
  </conditionalFormatting>
  <conditionalFormatting sqref="I69">
    <cfRule type="cellIs" dxfId="80" priority="41" operator="notEqual">
      <formula>$E69</formula>
    </cfRule>
  </conditionalFormatting>
  <conditionalFormatting sqref="J69:N69 P69:Q69">
    <cfRule type="cellIs" dxfId="79" priority="40" operator="equal">
      <formula>0</formula>
    </cfRule>
  </conditionalFormatting>
  <conditionalFormatting sqref="I36">
    <cfRule type="cellIs" dxfId="78" priority="39" operator="notEqual">
      <formula>$E36</formula>
    </cfRule>
  </conditionalFormatting>
  <conditionalFormatting sqref="J36:N36 P36:Q36">
    <cfRule type="cellIs" dxfId="77" priority="38" operator="equal">
      <formula>0</formula>
    </cfRule>
  </conditionalFormatting>
  <conditionalFormatting sqref="I37">
    <cfRule type="cellIs" dxfId="76" priority="37" operator="notEqual">
      <formula>$E37</formula>
    </cfRule>
  </conditionalFormatting>
  <conditionalFormatting sqref="J37:N37 P37:Q37">
    <cfRule type="cellIs" dxfId="75" priority="36" operator="equal">
      <formula>0</formula>
    </cfRule>
  </conditionalFormatting>
  <conditionalFormatting sqref="H4:H15 H17:H122">
    <cfRule type="cellIs" dxfId="74" priority="32" operator="equal">
      <formula>1</formula>
    </cfRule>
    <cfRule type="cellIs" dxfId="73" priority="33" operator="equal">
      <formula>2</formula>
    </cfRule>
    <cfRule type="cellIs" dxfId="72" priority="34" operator="equal">
      <formula>3</formula>
    </cfRule>
    <cfRule type="cellIs" dxfId="71" priority="35" operator="greaterThanOrEqual">
      <formula>4</formula>
    </cfRule>
  </conditionalFormatting>
  <conditionalFormatting sqref="I16">
    <cfRule type="cellIs" dxfId="70" priority="29" operator="notEqual">
      <formula>$E16</formula>
    </cfRule>
  </conditionalFormatting>
  <conditionalFormatting sqref="J16:N16 P16:Q16">
    <cfRule type="cellIs" dxfId="69" priority="28" operator="equal">
      <formula>0</formula>
    </cfRule>
  </conditionalFormatting>
  <conditionalFormatting sqref="H16">
    <cfRule type="cellIs" dxfId="68" priority="24" operator="equal">
      <formula>1</formula>
    </cfRule>
    <cfRule type="cellIs" dxfId="67" priority="25" operator="equal">
      <formula>2</formula>
    </cfRule>
    <cfRule type="cellIs" dxfId="66" priority="26" operator="equal">
      <formula>3</formula>
    </cfRule>
    <cfRule type="cellIs" dxfId="65" priority="27" operator="greaterThanOrEqual">
      <formula>4</formula>
    </cfRule>
  </conditionalFormatting>
  <conditionalFormatting sqref="D1:D122 D141:D1048576">
    <cfRule type="containsText" dxfId="64" priority="23" operator="containsText" text="未完成">
      <formula>NOT(ISERROR(SEARCH("未完成",D1)))</formula>
    </cfRule>
  </conditionalFormatting>
  <conditionalFormatting sqref="O4:O134">
    <cfRule type="cellIs" dxfId="63" priority="22" operator="equal">
      <formula>0</formula>
    </cfRule>
  </conditionalFormatting>
  <conditionalFormatting sqref="I123:I135">
    <cfRule type="cellIs" dxfId="62" priority="21" operator="notEqual">
      <formula>$E123</formula>
    </cfRule>
  </conditionalFormatting>
  <conditionalFormatting sqref="J123:N134 P123:Q134">
    <cfRule type="cellIs" dxfId="61" priority="20" operator="equal">
      <formula>0</formula>
    </cfRule>
  </conditionalFormatting>
  <conditionalFormatting sqref="H123:H135"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greaterThanOrEqual">
      <formula>4</formula>
    </cfRule>
  </conditionalFormatting>
  <conditionalFormatting sqref="O123:O134">
    <cfRule type="cellIs" dxfId="56" priority="14" operator="equal">
      <formula>0</formula>
    </cfRule>
  </conditionalFormatting>
  <conditionalFormatting sqref="D123:D135">
    <cfRule type="containsText" dxfId="55" priority="13" operator="containsText" text="未完成">
      <formula>NOT(ISERROR(SEARCH("未完成",D123)))</formula>
    </cfRule>
  </conditionalFormatting>
  <conditionalFormatting sqref="O135">
    <cfRule type="cellIs" dxfId="54" priority="12" operator="equal">
      <formula>0</formula>
    </cfRule>
  </conditionalFormatting>
  <conditionalFormatting sqref="J135:N135 P135:Q135">
    <cfRule type="cellIs" dxfId="53" priority="11" operator="equal">
      <formula>0</formula>
    </cfRule>
  </conditionalFormatting>
  <conditionalFormatting sqref="O135">
    <cfRule type="cellIs" dxfId="52" priority="10" operator="equal">
      <formula>0</formula>
    </cfRule>
  </conditionalFormatting>
  <conditionalFormatting sqref="I136:I140">
    <cfRule type="cellIs" dxfId="51" priority="9" operator="notEqual">
      <formula>$E136</formula>
    </cfRule>
  </conditionalFormatting>
  <conditionalFormatting sqref="J136:N140 P136:Q140">
    <cfRule type="cellIs" dxfId="50" priority="8" operator="equal">
      <formula>0</formula>
    </cfRule>
  </conditionalFormatting>
  <conditionalFormatting sqref="H136:H140">
    <cfRule type="cellIs" dxfId="49" priority="4" operator="equal">
      <formula>1</formula>
    </cfRule>
    <cfRule type="cellIs" dxfId="48" priority="5" operator="equal">
      <formula>2</formula>
    </cfRule>
    <cfRule type="cellIs" dxfId="47" priority="6" operator="equal">
      <formula>3</formula>
    </cfRule>
    <cfRule type="cellIs" dxfId="46" priority="7" operator="greaterThanOrEqual">
      <formula>4</formula>
    </cfRule>
  </conditionalFormatting>
  <conditionalFormatting sqref="O136:O140">
    <cfRule type="cellIs" dxfId="45" priority="2" operator="equal">
      <formula>0</formula>
    </cfRule>
  </conditionalFormatting>
  <conditionalFormatting sqref="D136:D140">
    <cfRule type="containsText" dxfId="44" priority="1" operator="containsText" text="未完成">
      <formula>NOT(ISERROR(SEARCH("未完成",D136)))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907</v>
      </c>
      <c r="V6" s="7" t="s">
        <v>909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898</v>
      </c>
      <c r="V7" s="7" t="s">
        <v>899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43" priority="40" operator="equal">
      <formula>0</formula>
    </cfRule>
  </conditionalFormatting>
  <conditionalFormatting sqref="P4:Q8">
    <cfRule type="cellIs" dxfId="42" priority="36" operator="equal">
      <formula>0</formula>
    </cfRule>
  </conditionalFormatting>
  <conditionalFormatting sqref="J4:Q4 O4:O12">
    <cfRule type="cellIs" dxfId="41" priority="35" operator="equal">
      <formula>0</formula>
    </cfRule>
  </conditionalFormatting>
  <conditionalFormatting sqref="I4">
    <cfRule type="cellIs" dxfId="40" priority="34" operator="notEqual">
      <formula>$E4</formula>
    </cfRule>
  </conditionalFormatting>
  <conditionalFormatting sqref="J4:Q4 O4:O12">
    <cfRule type="cellIs" dxfId="39" priority="33" operator="equal">
      <formula>0</formula>
    </cfRule>
  </conditionalFormatting>
  <conditionalFormatting sqref="I5">
    <cfRule type="cellIs" dxfId="38" priority="32" operator="notEqual">
      <formula>$E5</formula>
    </cfRule>
  </conditionalFormatting>
  <conditionalFormatting sqref="J5:Q5">
    <cfRule type="cellIs" dxfId="37" priority="31" operator="equal">
      <formula>0</formula>
    </cfRule>
  </conditionalFormatting>
  <conditionalFormatting sqref="I6">
    <cfRule type="cellIs" dxfId="36" priority="30" operator="notEqual">
      <formula>$E6</formula>
    </cfRule>
  </conditionalFormatting>
  <conditionalFormatting sqref="J6:Q6">
    <cfRule type="cellIs" dxfId="35" priority="29" operator="equal">
      <formula>0</formula>
    </cfRule>
  </conditionalFormatting>
  <conditionalFormatting sqref="I7">
    <cfRule type="cellIs" dxfId="34" priority="28" operator="notEqual">
      <formula>$E7</formula>
    </cfRule>
  </conditionalFormatting>
  <conditionalFormatting sqref="J7:Q7">
    <cfRule type="cellIs" dxfId="33" priority="27" operator="equal">
      <formula>0</formula>
    </cfRule>
  </conditionalFormatting>
  <conditionalFormatting sqref="I8">
    <cfRule type="cellIs" dxfId="32" priority="26" operator="notEqual">
      <formula>$E8</formula>
    </cfRule>
  </conditionalFormatting>
  <conditionalFormatting sqref="J8:Q8">
    <cfRule type="cellIs" dxfId="31" priority="25" operator="equal">
      <formula>0</formula>
    </cfRule>
  </conditionalFormatting>
  <conditionalFormatting sqref="I9:I12">
    <cfRule type="cellIs" dxfId="30" priority="24" operator="notEqual">
      <formula>$E9</formula>
    </cfRule>
  </conditionalFormatting>
  <conditionalFormatting sqref="J9:Q12">
    <cfRule type="cellIs" dxfId="29" priority="23" operator="equal">
      <formula>0</formula>
    </cfRule>
  </conditionalFormatting>
  <conditionalFormatting sqref="H5:H12">
    <cfRule type="cellIs" dxfId="28" priority="6" operator="equal">
      <formula>1</formula>
    </cfRule>
    <cfRule type="cellIs" dxfId="27" priority="7" operator="equal">
      <formula>2</formula>
    </cfRule>
    <cfRule type="cellIs" dxfId="26" priority="8" operator="equal">
      <formula>3</formula>
    </cfRule>
    <cfRule type="cellIs" dxfId="25" priority="9" operator="greaterThanOrEqual">
      <formula>4</formula>
    </cfRule>
  </conditionalFormatting>
  <conditionalFormatting sqref="H4">
    <cfRule type="cellIs" dxfId="24" priority="2" operator="equal">
      <formula>1</formula>
    </cfRule>
    <cfRule type="cellIs" dxfId="23" priority="3" operator="equal">
      <formula>2</formula>
    </cfRule>
    <cfRule type="cellIs" dxfId="22" priority="4" operator="equal">
      <formula>3</formula>
    </cfRule>
    <cfRule type="cellIs" dxfId="21" priority="5" operator="greaterThanOrEqual">
      <formula>4</formula>
    </cfRule>
  </conditionalFormatting>
  <conditionalFormatting sqref="L10:L12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9" priority="12" operator="notEqual">
      <formula>$E4</formula>
    </cfRule>
  </conditionalFormatting>
  <conditionalFormatting sqref="J4:Q7 O4:O9">
    <cfRule type="cellIs" dxfId="18" priority="11" operator="equal">
      <formula>0</formula>
    </cfRule>
  </conditionalFormatting>
  <conditionalFormatting sqref="J9:Q9">
    <cfRule type="cellIs" dxfId="17" priority="9" operator="equal">
      <formula>0</formula>
    </cfRule>
  </conditionalFormatting>
  <conditionalFormatting sqref="J8:Q8">
    <cfRule type="cellIs" dxfId="16" priority="10" operator="equal">
      <formula>0</formula>
    </cfRule>
  </conditionalFormatting>
  <conditionalFormatting sqref="H5:H9">
    <cfRule type="cellIs" dxfId="15" priority="5" operator="equal">
      <formula>1</formula>
    </cfRule>
    <cfRule type="cellIs" dxfId="14" priority="6" operator="equal">
      <formula>2</formula>
    </cfRule>
    <cfRule type="cellIs" dxfId="13" priority="7" operator="equal">
      <formula>3</formula>
    </cfRule>
    <cfRule type="cellIs" dxfId="12" priority="8" operator="greaterThanOrEqual">
      <formula>4</formula>
    </cfRule>
  </conditionalFormatting>
  <conditionalFormatting sqref="H4">
    <cfRule type="cellIs" dxfId="11" priority="1" operator="equal">
      <formula>1</formula>
    </cfRule>
    <cfRule type="cellIs" dxfId="10" priority="2" operator="equal">
      <formula>2</formula>
    </cfRule>
    <cfRule type="cellIs" dxfId="9" priority="3" operator="equal">
      <formula>3</formula>
    </cfRule>
    <cfRule type="cellIs" dxfId="8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382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386</v>
      </c>
    </row>
    <row r="10" spans="1:11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406</v>
      </c>
    </row>
    <row r="2" spans="1:2">
      <c r="A2" t="s">
        <v>405</v>
      </c>
      <c r="B2">
        <f>COUNTIF(标准!D:D,"*单伤*")</f>
        <v>0</v>
      </c>
    </row>
    <row r="3" spans="1:2">
      <c r="A3" t="s">
        <v>407</v>
      </c>
      <c r="B3">
        <f>COUNTIF(标准!D:D,"*群伤*")</f>
        <v>0</v>
      </c>
    </row>
    <row r="4" spans="1:2">
      <c r="A4" t="s">
        <v>408</v>
      </c>
      <c r="B4">
        <f>COUNTIF(标准!D:D,"*单治*")</f>
        <v>0</v>
      </c>
    </row>
    <row r="5" spans="1:2">
      <c r="A5" t="s">
        <v>415</v>
      </c>
      <c r="B5">
        <f>COUNTIF(标准!D:D,"*群治*")</f>
        <v>0</v>
      </c>
    </row>
    <row r="6" spans="1:2">
      <c r="A6" t="s">
        <v>409</v>
      </c>
      <c r="B6">
        <f>COUNTIF(标准!D:D,"*正状*")</f>
        <v>0</v>
      </c>
    </row>
    <row r="7" spans="1:2">
      <c r="A7" t="s">
        <v>410</v>
      </c>
      <c r="B7">
        <f>COUNTIF(标准!D:D,"*负状*")</f>
        <v>0</v>
      </c>
    </row>
    <row r="8" spans="1:2">
      <c r="A8" t="s">
        <v>411</v>
      </c>
      <c r="B8">
        <f>COUNTIF(标准!D:D,"*手牌*")</f>
        <v>18</v>
      </c>
    </row>
    <row r="9" spans="1:2">
      <c r="A9" t="s">
        <v>439</v>
      </c>
      <c r="B9">
        <f>COUNTIF(标准!D:D,"*陷阱*")</f>
        <v>8</v>
      </c>
    </row>
    <row r="10" spans="1:2">
      <c r="A10" t="s">
        <v>412</v>
      </c>
      <c r="B10">
        <f>COUNTIF(标准!D:D,"*地形*")</f>
        <v>7</v>
      </c>
    </row>
    <row r="11" spans="1:2">
      <c r="A11" t="s">
        <v>413</v>
      </c>
      <c r="B11">
        <f>COUNTIF(标准!D:D,"*属性*")</f>
        <v>12</v>
      </c>
    </row>
    <row r="12" spans="1:2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2016-12-14T13:32:54Z</dcterms:modified>
</cp:coreProperties>
</file>