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<sst xmlns="http://schemas.openxmlformats.org/spreadsheetml/2006/main" count="1164" uniqueCount="774">
  <si>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</si>
  <si>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</si>
  <si>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</si>
  <si>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</si>
  <si>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</si>
  <si>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</si>
  <si>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</si>
  <si>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</si>
  <si>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</si>
  <si>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</si>
  <si>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</si>
  <si>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</si>
  <si>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</si>
  <si>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</si>
  <si>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</si>
  <si>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</si>
  <si>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</si>
  <si>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</si>
  <si>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</si>
  <si>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</si>
  <si>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</si>
  <si>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</si>
  <si>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</si>
  <si>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</si>
  <si>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</si>
  <si>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</si>
  <si>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</si>
  <si>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</si>
  <si>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</si>
  <si>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</si>
  <si>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</si>
  <si>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</si>
  <si>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</si>
  <si>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</si>
  <si>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</si>
  <si>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</si>
  <si>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</si>
  <si>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</si>
  <si>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</si>
  <si>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</si>
  <si>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</si>
  <si>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</si>
  <si>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</si>
  <si>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</si>
  <si>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</si>
  <si>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</si>
  <si>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</si>
  <si>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</si>
  <si>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</si>
  <si>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</si>
  <si>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</si>
  <si>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</si>
  <si>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</si>
  <si>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</si>
  <si>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</si>
  <si>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</si>
  <si>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</si>
  <si>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</si>
  <si>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</si>
  <si>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</si>
  <si>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</si>
  <si>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</si>
  <si>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</si>
  <si>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</si>
  <si>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</si>
  <si>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</si>
  <si>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</si>
  <si>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</si>
  <si>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</si>
  <si>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</si>
  <si>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</si>
  <si>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</si>
  <si>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</si>
  <si>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</si>
  <si>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</si>
  <si>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</si>
  <si>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</si>
  <si>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</si>
  <si>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</si>
  <si>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</si>
  <si>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</si>
  <si>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</si>
  <si>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</si>
  <si>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</si>
  <si>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</si>
  <si>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</si>
  <si>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</si>
  <si>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</si>
  <si>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</si>
  <si>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</si>
  <si>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</si>
  <si>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</si>
  <si>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</si>
  <si>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</si>
  <si>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</si>
  <si>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</si>
  <si>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</si>
  <si>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</si>
  <si>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</si>
  <si>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</si>
  <si>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</si>
  <si>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</si>
  <si>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</si>
  <si>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</si>
  <si>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</si>
  <si>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</si>
  <si>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</si>
  <si>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</si>
  <si>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</si>
  <si>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</si>
  <si>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</si>
  <si>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</si>
  <si>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</si>
  <si>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</si>
  <si>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</si>
  <si>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</si>
  <si>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</si>
  <si>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</si>
  <si>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</si>
  <si>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</si>
  <si>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</si>
  <si>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</si>
  <si>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</si>
  <si>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</si>
  <si>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</si>
  <si>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</si>
  <si>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</si>
  <si>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</si>
  <si>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</si>
  <si>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</si>
  <si>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</si>
  <si>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</si>
  <si>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</si>
  <si>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</si>
  <si>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</si>
  <si>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</si>
  <si>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</si>
  <si>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</si>
  <si>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</si>
  <si>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</si>
  <si>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</si>
  <si>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</si>
  <si>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</si>
  <si>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</si>
  <si>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</si>
  <si>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</si>
  <si>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</si>
  <si>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</si>
  <si>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</si>
  <si>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</si>
  <si>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</si>
  <si>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</si>
  <si>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</si>
  <si>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</si>
  <si>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</si>
  <si>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</si>
  <si>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</si>
  <si>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</si>
  <si>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</si>
  <si>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</si>
  <si>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</si>
  <si>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</si>
  <si>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</si>
  <si>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</si>
  <si>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</si>
  <si>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</si>
  <si>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</si>
  <si>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</si>
  <si>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</si>
  <si>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</si>
  <si>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</si>
  <si>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</si>
  <si>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</si>
  <si>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</si>
  <si>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</si>
  <si>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</si>
  <si>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</si>
  <si>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</si>
  <si>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</si>
  <si>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</si>
  <si>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</si>
  <si>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</si>
  <si>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</si>
  <si>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</si>
  <si>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</si>
  <si>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</si>
  <si>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</si>
  <si>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</si>
  <si>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</si>
  <si>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</si>
  <si>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</si>
  <si>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</si>
  <si>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</si>
  <si>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</si>
  <si>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</si>
  <si>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</si>
  <si>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</si>
  <si>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</si>
  <si>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</si>
  <si>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</si>
  <si>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</si>
  <si>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</si>
  <si>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</si>
  <si>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</si>
  <si>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</si>
  <si>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</si>
  <si>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</si>
  <si>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</si>
  <si>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</si>
  <si>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</si>
  <si>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</si>
  <si>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</si>
  <si>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</si>
  <si>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</si>
  <si>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</si>
  <si>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</si>
  <si>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</si>
  <si>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</si>
  <si>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</si>
  <si>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</si>
  <si>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</si>
  <si>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</si>
  <si>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</si>
  <si>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</si>
  <si>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</si>
  <si>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</si>
  <si>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</si>
  <si>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</si>
  <si>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</si>
  <si>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</si>
  <si>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</si>
  <si>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</si>
  <si>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</si>
  <si>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</si>
  <si>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</si>
  <si>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</si>
  <si>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</si>
  <si>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</si>
  <si>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</si>
  <si>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</si>
  <si>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</si>
  <si>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</si>
  <si>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</si>
  <si>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</si>
  <si>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</si>
  <si>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</si>
  <si>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</si>
  <si>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</si>
  <si>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</si>
  <si>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</si>
  <si>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</si>
  <si>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</si>
  <si>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</si>
  <si>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</si>
  <si>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</si>
  <si>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</si>
  <si>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</si>
  <si>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</si>
  <si>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</si>
  <si>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</si>
  <si>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</si>
  <si>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</si>
  <si>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</si>
  <si>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</si>
  <si>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</si>
  <si>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</si>
  <si>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</si>
  <si>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</si>
  <si>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</si>
  <si>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</si>
  <si>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</si>
  <si>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</si>
  <si>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</si>
  <si>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</si>
  <si>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</si>
  <si>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</si>
  <si>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</si>
  <si>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</si>
  <si>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</si>
  <si>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</si>
  <si>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</si>
  <si>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</si>
  <si>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</si>
  <si>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</si>
  <si>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</si>
  <si>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</si>
  <si>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</si>
  <si>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</si>
  <si>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</si>
  <si>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</si>
  <si>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</si>
  <si>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</si>
  <si>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</si>
  <si>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</si>
  <si>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</si>
  <si>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</si>
  <si>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</si>
  <si>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</si>
  <si>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</si>
  <si>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</si>
  <si>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</si>
  <si>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</si>
  <si>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</si>
  <si>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</si>
  <si>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</si>
  <si>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</si>
  <si>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</si>
  <si>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</si>
  <si>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</si>
  <si>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</si>
  <si>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</si>
  <si>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</si>
  <si>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</si>
  <si>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</si>
  <si>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</si>
  <si>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</si>
  <si>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</si>
  <si>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</si>
  <si>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</si>
  <si>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</si>
  <si>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</si>
  <si>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</si>
  <si>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</si>
  <si>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</si>
  <si>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</si>
  <si>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</si>
  <si>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</si>
  <si>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</si>
  <si>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</si>
  <si>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</si>
  <si>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</si>
  <si>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</si>
  <si>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</si>
  <si>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</si>
  <si>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</si>
  <si>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</si>
  <si>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</si>
  <si>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</si>
  <si>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</si>
  <si>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</si>
  <si>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</si>
  <si>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</si>
  <si>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</si>
  <si>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</si>
  <si>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</si>
  <si>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</si>
  <si>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</si>
  <si>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</si>
  <si>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</si>
  <si>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</si>
  <si>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</si>
  <si>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</si>
  <si>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</si>
  <si>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</si>
  <si>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</si>
  <si>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</si>
  <si>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</si>
  <si>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</si>
  <si>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</si>
  <si>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</si>
  <si>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</si>
  <si>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</si>
  <si>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</si>
  <si>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</si>
  <si>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</si>
  <si>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</si>
  <si>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</si>
  <si>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</si>
  <si>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</si>
  <si>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</si>
  <si>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</si>
  <si>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</si>
  <si>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</si>
  <si>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</si>
  <si>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</si>
  <si>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</si>
  <si>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</si>
  <si>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</si>
  <si>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</si>
  <si>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</si>
  <si>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</si>
  <si>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</si>
  <si>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</si>
  <si>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</si>
  <si>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</si>
  <si>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</si>
  <si>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</si>
  <si>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</si>
  <si>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</si>
  <si>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</si>
  <si>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</si>
  <si>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</si>
  <si>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</si>
  <si>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</si>
  <si>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</si>
  <si>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</si>
  <si>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</si>
  <si>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</si>
  <si>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</si>
  <si>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</si>
  <si>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</si>
  <si>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</si>
  <si>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</si>
  <si>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</si>
  <si>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</si>
  <si>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</si>
  <si>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</si>
  <si>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</si>
  <si>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</si>
  <si>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</si>
  <si>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</si>
  <si>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</si>
  <si>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</si>
  <si>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</si>
  <si>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</si>
  <si>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</si>
  <si>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</si>
  <si>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</si>
  <si>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</si>
  <si>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</si>
  <si>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</si>
  <si>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</si>
  <si>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</si>
  <si>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</si>
  <si>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</si>
  <si>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</si>
  <si>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</si>
  <si>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</si>
  <si>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</si>
  <si>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</si>
  <si>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</si>
  <si>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</si>
  <si>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</si>
  <si>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</si>
  <si>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</si>
  <si>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</si>
  <si>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</si>
  <si>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</si>
  <si>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</si>
  <si>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</si>
  <si>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</si>
  <si>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</si>
  <si>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</si>
  <si>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</si>
  <si>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</si>
  <si>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</si>
  <si>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</si>
  <si>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</si>
  <si>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</si>
  <si>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</si>
  <si>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</si>
  <si>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</si>
  <si>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</si>
  <si>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</si>
  <si>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</si>
  <si>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</si>
  <si>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</si>
  <si>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</si>
  <si>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</si>
  <si>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</si>
  <si>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</si>
  <si>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</si>
  <si>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</si>
  <si>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</si>
  <si>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</si>
  <si>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</si>
  <si>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</si>
  <si>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</si>
  <si>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</si>
  <si>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</si>
  <si>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</si>
  <si>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</si>
  <si>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</si>
  <si>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</si>
  <si>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</si>
  <si>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</si>
  <si>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</si>
  <si>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</si>
  <si>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</si>
  <si>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</si>
  <si>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</si>
  <si>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</si>
  <si>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</si>
  <si>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</si>
  <si>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</si>
  <si>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</si>
  <si>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</si>
  <si>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</si>
  <si>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</si>
  <si>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</si>
  <si>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</si>
  <si>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</si>
  <si>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</si>
  <si>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</si>
  <si>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</si>
  <si>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</si>
  <si>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</si>
  <si>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</si>
  <si>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</si>
  <si>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</si>
  <si>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</si>
  <si>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</si>
  <si>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</si>
  <si>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</si>
  <si>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</si>
  <si>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</si>
  <si>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</si>
  <si>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</si>
  <si>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</si>
  <si>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</si>
  <si>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</si>
  <si>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</si>
  <si>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</si>
  <si>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</si>
  <si>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</si>
  <si>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</si>
  <si>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m.GetAllMonster(mouse).FilterStar(1,2))im.OnMagicDamage(s.Damage,s.Attr);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</si>
  <si>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</si>
  <si>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</si>
  <si>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</si>
  <si>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</si>
  <si>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</si>
  <si>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</si>
  <si>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</si>
  <si>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</si>
  <si>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</si>
  <si>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</si>
  <si>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</si>
  <si>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</si>
  <si>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</si>
  <si>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</si>
  <si>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</si>
  <si>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</si>
  <si>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</si>
  <si>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</si>
  <si>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</si>
  <si>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</si>
  <si>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</si>
  <si>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</si>
  <si>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</si>
  <si>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</si>
  <si>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</si>
  <si>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</si>
  <si>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</si>
  <si>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</si>
  <si>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</si>
  <si>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</si>
  <si>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</si>
  <si>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</si>
  <si>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</si>
  <si>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</si>
  <si>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m.GetAllMonster(mouse).FilterType(0))im.OnMagicDamage(s.Damage,s.Attr);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</si>
  <si>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</si>
  <si>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</si>
  <si>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</si>
  <si>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</si>
  <si>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</si>
  <si>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</si>
  <si>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</si>
  <si>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</si>
  <si>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</si>
  <si>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</si>
  <si>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</si>
  <si>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</si>
  <si>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</si>
  <si>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</si>
  <si>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</si>
  <si>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</si>
  <si>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</si>
  <si>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</si>
  <si>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</si>
  <si>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</si>
  <si>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</si>
  <si>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</si>
  <si>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</si>
  <si>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</si>
  <si>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</si>
  <si>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</si>
  <si>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</si>
  <si>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</si>
  <si>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</si>
  <si>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</si>
  <si>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</si>
  <si>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</si>
  <si>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</si>
  <si>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</si>
  <si>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</si>
  <si>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</si>
  <si>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</si>
  <si>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</si>
  <si>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</si>
  <si>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</si>
  <si>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</si>
  <si>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</si>
  <si>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</si>
  <si>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</si>
  <si>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</si>
  <si>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</si>
  <si>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</si>
  <si>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</si>
  <si>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</si>
  <si>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</si>
  <si>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</si>
  <si>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</si>
  <si>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</si>
  <si>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</si>
  <si>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</si>
  <si>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</si>
  <si>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</si>
  <si>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</si>
  <si>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</si>
  <si>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</si>
  <si>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</si>
  <si>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</si>
  <si>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</si>
  <si>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</si>
  <si>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</si>
  <si>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</si>
  <si>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</si>
  <si>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</si>
  <si>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</si>
  <si>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</si>
  <si>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</si>
  <si>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</si>
  <si>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</si>
  <si>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</si>
  <si>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</si>
  <si>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</si>
  <si>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</si>
  <si>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</si>
  <si>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</si>
  <si>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</si>
  <si>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</si>
  <si>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</si>
  <si>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</si>
  <si>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</si>
  <si>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</si>
  <si>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</si>
  <si>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</si>
  <si>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</si>
  <si>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</si>
  <si>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</si>
  <si>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</si>
  <si>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</si>
  <si>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</si>
  <si>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</si>
  <si>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</si>
  <si>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</si>
  <si>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</si>
  <si>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</si>
  <si>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</si>
  <si>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</si>
  <si>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</si>
  <si>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t.OnMagicDamage(s.Damage,s.Attr);if(MathTool.GetRandom(100)&lt;s.Rate)t.AddBuff(56000010,lv,s.Time);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</si>
  <si>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</si>
  <si>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</si>
  <si>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</si>
  <si>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</si>
  <si>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</si>
  <si>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</si>
  <si>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</si>
  <si>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</si>
  <si>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</si>
  <si>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</si>
  <si>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</si>
  <si>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</si>
  <si>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</si>
  <si>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</si>
  <si>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</si>
  <si>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</si>
  <si>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</si>
  <si>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</si>
  <si>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</si>
  <si>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</si>
  <si>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</si>
  <si>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</si>
  <si>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</si>
  <si>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</si>
  <si>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</si>
  <si>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</si>
  <si>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</si>
  <si>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</si>
  <si>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</si>
  <si>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</si>
  <si>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</si>
  <si>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</si>
  <si>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</si>
  <si>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</si>
  <si>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</si>
  <si>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</si>
  <si>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</si>
  <si>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</si>
  <si>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</si>
  <si>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</si>
  <si>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</si>
  <si>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</si>
  <si>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</si>
  <si>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</si>
  <si>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</si>
  <si>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</si>
  <si>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</si>
  <si>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</si>
  <si>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</si>
  <si>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</si>
  <si>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</si>
  <si>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UES</t>
    <phoneticPr fontId="18" type="noConversion"/>
  </si>
  <si>
    <t>t.OnMagicDamage(s.Damage,s.Attr);t.Silent();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</si>
  <si>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</si>
  <si>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</si>
  <si>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</si>
  <si>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</si>
  <si>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</si>
  <si>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</si>
  <si>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</si>
  <si>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</si>
  <si>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</si>
  <si>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</si>
  <si>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</si>
  <si>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</si>
  <si>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</si>
  <si>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</si>
  <si>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</si>
  <si>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</si>
  <si>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</si>
  <si>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</si>
  <si>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</si>
  <si>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m.GetRangeMonster(p.IsLeft,s.Target,s.Shape,s.Range,mouse))im.OnMagicDamage(s.Damage,s.Attr);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</si>
  <si>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</si>
  <si>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</si>
  <si>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</si>
  <si>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</si>
  <si>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</si>
  <si>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</si>
  <si>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</si>
  <si>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</si>
  <si>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</si>
  <si>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</si>
  <si>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</si>
  <si>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</si>
  <si>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</si>
  <si>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</si>
  <si>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</si>
  <si>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</si>
  <si>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</si>
  <si>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</si>
  <si>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</si>
  <si>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</si>
  <si>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</si>
  <si>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</si>
  <si>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</si>
  <si>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</si>
  <si>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</si>
  <si>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</si>
  <si>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</si>
  <si>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</si>
  <si>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</si>
  <si>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</si>
  <si>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</si>
  <si>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</si>
  <si>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</si>
  <si>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</si>
  <si>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</si>
  <si>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</si>
  <si>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t.OnMagicDamage(s.Damage,s.Attr);p.GetNextNCard(null,1);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</si>
  <si>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</si>
  <si>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</si>
  <si>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</si>
  <si>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</si>
  <si>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</si>
  <si>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</si>
  <si>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t.OnMagicDamage(s.Damage,s.Attr);p.AddCard(null,s.Id,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</si>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</sst>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059552"/>
        <c:axId val="2052060640"/>
      </c:barChart>
      <c:catAx>
        <c:axId val="20520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060640"/>
        <c:crosses val="autoZero"/>
        <c:auto val="1"/>
        <c:lblAlgn val="ctr"/>
        <c:lblOffset val="100"/>
        <c:noMultiLvlLbl val="0"/>
      </c:catAx>
      <c:valAx>
        <c:axId val="2052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0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5" totalsRowShown="0" headerRowDxfId="127" dataDxfId="126" tableBorderDxfId="125">
  <autoFilter ref="A3:AB115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5"/>
  <sheetViews>
    <sheetView tabSelected="1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T115" sqref="T115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409</v>
      </c>
      <c r="E1" s="13" t="s">
        <v>190</v>
      </c>
      <c r="F1" s="13" t="s">
        <v>191</v>
      </c>
      <c r="G1" s="13" t="s">
        <v>192</v>
      </c>
      <c r="H1" s="35" t="s">
        <v>477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479</v>
      </c>
      <c r="Q1" s="13" t="s">
        <v>316</v>
      </c>
      <c r="R1" s="13" t="s">
        <v>315</v>
      </c>
      <c r="S1" s="13" t="s">
        <v>388</v>
      </c>
      <c r="T1" s="13" t="s">
        <v>349</v>
      </c>
      <c r="U1" s="13" t="s">
        <v>305</v>
      </c>
      <c r="V1" s="13" t="s">
        <v>387</v>
      </c>
      <c r="W1" s="13" t="s">
        <v>482</v>
      </c>
      <c r="X1" s="40" t="s">
        <v>517</v>
      </c>
      <c r="Y1" s="13" t="s">
        <v>193</v>
      </c>
      <c r="Z1" s="14" t="s">
        <v>194</v>
      </c>
      <c r="AA1" s="23" t="s">
        <v>361</v>
      </c>
      <c r="AB1" s="28" t="s">
        <v>364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363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480</v>
      </c>
      <c r="Q2" s="4" t="s">
        <v>317</v>
      </c>
      <c r="R2" s="4" t="s">
        <v>179</v>
      </c>
      <c r="S2" s="4" t="s">
        <v>520</v>
      </c>
      <c r="T2" s="4" t="s">
        <v>449</v>
      </c>
      <c r="U2" s="10" t="s">
        <v>179</v>
      </c>
      <c r="V2" s="4" t="s">
        <v>179</v>
      </c>
      <c r="W2" s="4" t="s">
        <v>483</v>
      </c>
      <c r="X2" s="41" t="s">
        <v>518</v>
      </c>
      <c r="Y2" s="4" t="s">
        <v>178</v>
      </c>
      <c r="Z2" s="5" t="s">
        <v>179</v>
      </c>
      <c r="AA2" s="24" t="s">
        <v>363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410</v>
      </c>
      <c r="E3" s="2" t="s">
        <v>182</v>
      </c>
      <c r="F3" s="2" t="s">
        <v>183</v>
      </c>
      <c r="G3" s="2" t="s">
        <v>184</v>
      </c>
      <c r="H3" s="36" t="s">
        <v>478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481</v>
      </c>
      <c r="Q3" s="6" t="s">
        <v>318</v>
      </c>
      <c r="R3" s="2" t="s">
        <v>487</v>
      </c>
      <c r="S3" s="2" t="s">
        <v>389</v>
      </c>
      <c r="T3" s="6" t="s">
        <v>486</v>
      </c>
      <c r="U3" s="6" t="s">
        <v>646</v>
      </c>
      <c r="V3" s="6" t="s">
        <v>494</v>
      </c>
      <c r="W3" s="6" t="s">
        <v>484</v>
      </c>
      <c r="X3" s="42" t="s">
        <v>519</v>
      </c>
      <c r="Y3" s="2" t="s">
        <v>186</v>
      </c>
      <c r="Z3" s="2" t="s">
        <v>187</v>
      </c>
      <c r="AA3" s="26" t="s">
        <v>362</v>
      </c>
      <c r="AB3" s="26" t="s">
        <v>365</v>
      </c>
    </row>
    <row r="4" spans="1:28" ht="48">
      <c r="A4">
        <v>53000001</v>
      </c>
      <c r="B4" s="8" t="s">
        <v>0</v>
      </c>
      <c r="C4" s="1" t="s">
        <v>213</v>
      </c>
      <c r="D4" s="25" t="s">
        <v>732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765</v>
      </c>
      <c r="U4" s="7" t="s">
        <v>667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733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406</v>
      </c>
      <c r="U5" s="7" t="s">
        <v>572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739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512</v>
      </c>
      <c r="U6" s="7" t="s">
        <v>385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740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513</v>
      </c>
      <c r="U7" s="7" t="s">
        <v>386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734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496</v>
      </c>
      <c r="S8">
        <v>100</v>
      </c>
      <c r="T8" s="11" t="s">
        <v>497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735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521</v>
      </c>
      <c r="U9" s="7" t="s">
        <v>500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735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506</v>
      </c>
      <c r="U10" s="7" t="s">
        <v>499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735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507</v>
      </c>
      <c r="U11" s="7" t="s">
        <v>501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735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508</v>
      </c>
      <c r="U12" s="7" t="s">
        <v>502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735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509</v>
      </c>
      <c r="U13" s="7" t="s">
        <v>503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735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510</v>
      </c>
      <c r="U14" s="7" t="s">
        <v>504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735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511</v>
      </c>
      <c r="U15" s="7" t="s">
        <v>505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374</v>
      </c>
      <c r="C16" s="15" t="s">
        <v>375</v>
      </c>
      <c r="D16" s="25" t="s">
        <v>730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376</v>
      </c>
      <c r="S16">
        <v>100</v>
      </c>
      <c r="T16" s="11" t="s">
        <v>618</v>
      </c>
      <c r="U16" s="7" t="s">
        <v>538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491</v>
      </c>
      <c r="C17" s="1" t="s">
        <v>492</v>
      </c>
      <c r="D17" s="25" t="s">
        <v>743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493</v>
      </c>
      <c r="S17">
        <v>100</v>
      </c>
      <c r="T17" s="11" t="s">
        <v>555</v>
      </c>
      <c r="U17" s="7" t="s">
        <v>522</v>
      </c>
      <c r="V17" s="1" t="s">
        <v>495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736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541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730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536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730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498</v>
      </c>
      <c r="U20" s="7" t="s">
        <v>537</v>
      </c>
      <c r="V20" s="1" t="s">
        <v>728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740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653</v>
      </c>
      <c r="U21" s="7" t="s">
        <v>651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743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694</v>
      </c>
      <c r="S22">
        <v>100</v>
      </c>
      <c r="T22" s="11" t="s">
        <v>719</v>
      </c>
      <c r="U22" s="7" t="s">
        <v>559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743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695</v>
      </c>
      <c r="S23">
        <v>100</v>
      </c>
      <c r="T23" s="11" t="s">
        <v>558</v>
      </c>
      <c r="U23" s="7" t="s">
        <v>556</v>
      </c>
      <c r="V23" s="1" t="s">
        <v>557</v>
      </c>
      <c r="W23" s="1" t="s">
        <v>557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743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696</v>
      </c>
      <c r="S24">
        <v>100</v>
      </c>
      <c r="T24" s="11" t="s">
        <v>560</v>
      </c>
      <c r="U24" s="7" t="s">
        <v>561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588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587</v>
      </c>
      <c r="U25" s="7" t="s">
        <v>396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525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401</v>
      </c>
      <c r="U26" s="21" t="s">
        <v>399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524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402</v>
      </c>
      <c r="U27" s="7" t="s">
        <v>400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740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523</v>
      </c>
      <c r="U28" s="7" t="s">
        <v>543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736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722</v>
      </c>
      <c r="U29" s="7" t="s">
        <v>539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745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546</v>
      </c>
      <c r="U30" s="7" t="s">
        <v>548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729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547</v>
      </c>
      <c r="U31" s="7" t="s">
        <v>549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741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512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458</v>
      </c>
      <c r="C33" s="1" t="s">
        <v>459</v>
      </c>
      <c r="D33" s="25" t="s">
        <v>527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467</v>
      </c>
      <c r="U33" s="1" t="s">
        <v>526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460</v>
      </c>
      <c r="C34" s="1" t="s">
        <v>461</v>
      </c>
      <c r="D34" s="25" t="s">
        <v>527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468</v>
      </c>
      <c r="U34" s="1" t="s">
        <v>462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743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726</v>
      </c>
      <c r="U35" s="7" t="s">
        <v>427</v>
      </c>
      <c r="V35" s="1" t="s">
        <v>466</v>
      </c>
      <c r="W35" s="1" t="s">
        <v>466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313</v>
      </c>
      <c r="C36" s="1" t="s">
        <v>301</v>
      </c>
      <c r="D36" s="25" t="s">
        <v>736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535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48">
      <c r="A37">
        <v>53000034</v>
      </c>
      <c r="B37" s="8" t="s">
        <v>169</v>
      </c>
      <c r="C37" s="1" t="s">
        <v>295</v>
      </c>
      <c r="D37" s="25" t="s">
        <v>554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766</v>
      </c>
      <c r="U37" s="7" t="s">
        <v>360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743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684</v>
      </c>
      <c r="S38">
        <v>100</v>
      </c>
      <c r="T38" s="11" t="s">
        <v>686</v>
      </c>
      <c r="U38" s="7" t="s">
        <v>685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682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683</v>
      </c>
      <c r="S39">
        <v>100</v>
      </c>
      <c r="T39" s="11" t="s">
        <v>680</v>
      </c>
      <c r="U39" s="1" t="s">
        <v>681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737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542</v>
      </c>
      <c r="U40" s="7" t="s">
        <v>544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738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654</v>
      </c>
      <c r="U41" s="7" t="s">
        <v>545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453</v>
      </c>
      <c r="C42" s="1" t="s">
        <v>454</v>
      </c>
      <c r="D42" s="25" t="s">
        <v>530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540</v>
      </c>
      <c r="U42" s="1" t="s">
        <v>455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450</v>
      </c>
      <c r="C43" s="1" t="s">
        <v>239</v>
      </c>
      <c r="D43" s="25" t="s">
        <v>530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469</v>
      </c>
      <c r="U43" s="1" t="s">
        <v>456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608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767</v>
      </c>
      <c r="U44" s="7" t="s">
        <v>609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743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704</v>
      </c>
      <c r="U45" s="7" t="s">
        <v>647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574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407</v>
      </c>
      <c r="U46" s="1" t="s">
        <v>573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451</v>
      </c>
      <c r="C47" s="1" t="s">
        <v>243</v>
      </c>
      <c r="D47" s="25" t="s">
        <v>529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470</v>
      </c>
      <c r="U47" s="1" t="s">
        <v>528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550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697</v>
      </c>
      <c r="S48">
        <v>100</v>
      </c>
      <c r="T48" s="11" t="s">
        <v>768</v>
      </c>
      <c r="U48" s="1" t="s">
        <v>698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743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640</v>
      </c>
      <c r="U49" s="7" t="s">
        <v>641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743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514</v>
      </c>
      <c r="U50" s="7" t="s">
        <v>687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741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705</v>
      </c>
      <c r="S51">
        <v>100</v>
      </c>
      <c r="T51" s="11" t="s">
        <v>660</v>
      </c>
      <c r="U51" s="1" t="s">
        <v>659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743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515</v>
      </c>
      <c r="U52" s="7" t="s">
        <v>656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743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404</v>
      </c>
      <c r="S53">
        <v>95</v>
      </c>
      <c r="T53" s="11" t="s">
        <v>638</v>
      </c>
      <c r="U53" s="7" t="s">
        <v>639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744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655</v>
      </c>
      <c r="U54" s="1" t="s">
        <v>657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672</v>
      </c>
      <c r="C55" s="1" t="s">
        <v>673</v>
      </c>
      <c r="D55" s="25" t="s">
        <v>743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678</v>
      </c>
      <c r="S55">
        <v>95</v>
      </c>
      <c r="T55" s="11" t="s">
        <v>676</v>
      </c>
      <c r="U55" s="7" t="s">
        <v>679</v>
      </c>
      <c r="V55" s="1" t="s">
        <v>677</v>
      </c>
      <c r="W55" s="1" t="s">
        <v>677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743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661</v>
      </c>
      <c r="S56">
        <v>100</v>
      </c>
      <c r="T56" s="11" t="s">
        <v>514</v>
      </c>
      <c r="U56" s="7" t="s">
        <v>662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741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703</v>
      </c>
      <c r="U57" s="7" t="s">
        <v>658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252</v>
      </c>
      <c r="D58" s="25" t="s">
        <v>691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759</v>
      </c>
      <c r="U58" s="1" t="s">
        <v>575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571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408</v>
      </c>
      <c r="U59" s="1" t="s">
        <v>586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568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412</v>
      </c>
      <c r="S60">
        <v>100</v>
      </c>
      <c r="T60" s="11" t="s">
        <v>569</v>
      </c>
      <c r="U60" s="1" t="s">
        <v>570</v>
      </c>
      <c r="V60" s="1" t="s">
        <v>567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669</v>
      </c>
      <c r="C61" s="1" t="s">
        <v>674</v>
      </c>
      <c r="D61" s="25" t="s">
        <v>424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670</v>
      </c>
      <c r="S61">
        <v>100</v>
      </c>
      <c r="T61" s="11" t="s">
        <v>675</v>
      </c>
      <c r="U61" s="7" t="s">
        <v>671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730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463</v>
      </c>
      <c r="U62" s="7" t="s">
        <v>359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48">
      <c r="A63">
        <v>53000060</v>
      </c>
      <c r="B63" s="8" t="s">
        <v>84</v>
      </c>
      <c r="C63" s="1" t="s">
        <v>255</v>
      </c>
      <c r="D63" s="25" t="s">
        <v>730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769</v>
      </c>
      <c r="U63" s="1" t="s">
        <v>403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736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624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730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532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576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405</v>
      </c>
      <c r="U66" s="7" t="s">
        <v>577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574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579</v>
      </c>
      <c r="U67" s="1" t="s">
        <v>578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743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551</v>
      </c>
      <c r="U68" s="1" t="s">
        <v>414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533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531</v>
      </c>
      <c r="U69" s="1" t="s">
        <v>457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740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706</v>
      </c>
      <c r="U70" s="7" t="s">
        <v>707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744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589</v>
      </c>
      <c r="U71" s="7" t="s">
        <v>590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730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716</v>
      </c>
      <c r="U72" s="7" t="s">
        <v>717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730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595</v>
      </c>
      <c r="U73" s="7" t="s">
        <v>596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746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617</v>
      </c>
      <c r="U74" s="7" t="s">
        <v>616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730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619</v>
      </c>
      <c r="U75" s="1" t="s">
        <v>615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747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473</v>
      </c>
      <c r="U76" s="7" t="s">
        <v>534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748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632</v>
      </c>
      <c r="U77" s="7" t="s">
        <v>633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730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472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749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488</v>
      </c>
      <c r="U79" s="7" t="s">
        <v>601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730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552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48">
      <c r="A81">
        <v>53000078</v>
      </c>
      <c r="B81" s="8" t="s">
        <v>115</v>
      </c>
      <c r="C81" s="1" t="s">
        <v>268</v>
      </c>
      <c r="D81" s="25" t="s">
        <v>750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490</v>
      </c>
      <c r="S81">
        <v>100</v>
      </c>
      <c r="T81" s="39" t="s">
        <v>760</v>
      </c>
      <c r="U81" s="7" t="s">
        <v>668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751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604</v>
      </c>
      <c r="U82" s="7" t="s">
        <v>602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751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699</v>
      </c>
      <c r="S83">
        <v>100</v>
      </c>
      <c r="T83" s="11" t="s">
        <v>603</v>
      </c>
      <c r="U83" s="7" t="s">
        <v>648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743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700</v>
      </c>
      <c r="S84">
        <v>100</v>
      </c>
      <c r="T84" s="11" t="s">
        <v>702</v>
      </c>
      <c r="U84" s="7" t="s">
        <v>649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738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593</v>
      </c>
      <c r="U85" s="7" t="s">
        <v>594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743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516</v>
      </c>
      <c r="U86" s="7" t="s">
        <v>607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753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629</v>
      </c>
      <c r="S87">
        <v>100</v>
      </c>
      <c r="T87" s="11" t="s">
        <v>630</v>
      </c>
      <c r="U87" s="7" t="s">
        <v>631</v>
      </c>
      <c r="V87" s="1" t="s">
        <v>465</v>
      </c>
      <c r="W87" s="1" t="s">
        <v>464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752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605</v>
      </c>
      <c r="S88">
        <v>100</v>
      </c>
      <c r="T88" s="11" t="s">
        <v>727</v>
      </c>
      <c r="U88" s="7" t="s">
        <v>606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753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598</v>
      </c>
      <c r="U89" s="7" t="s">
        <v>597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740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701</v>
      </c>
      <c r="S90">
        <v>100</v>
      </c>
      <c r="T90" s="11" t="s">
        <v>650</v>
      </c>
      <c r="U90" s="7" t="s">
        <v>652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743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514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743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636</v>
      </c>
      <c r="U92" s="7" t="s">
        <v>637</v>
      </c>
      <c r="V92" s="1" t="s">
        <v>485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610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742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770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688</v>
      </c>
      <c r="C95" s="1" t="s">
        <v>689</v>
      </c>
      <c r="D95" s="25" t="s">
        <v>691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690</v>
      </c>
      <c r="S95">
        <v>100</v>
      </c>
      <c r="T95" s="11" t="s">
        <v>761</v>
      </c>
      <c r="U95" s="1" t="s">
        <v>692</v>
      </c>
      <c r="V95" s="1" t="s">
        <v>693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741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634</v>
      </c>
      <c r="U96" s="7" t="s">
        <v>635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584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581</v>
      </c>
      <c r="U97" s="1" t="s">
        <v>580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754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762</v>
      </c>
      <c r="U98" s="7" t="s">
        <v>664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755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621</v>
      </c>
      <c r="S99">
        <v>104</v>
      </c>
      <c r="T99" s="11" t="s">
        <v>620</v>
      </c>
      <c r="U99" s="1" t="s">
        <v>622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751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626</v>
      </c>
      <c r="U100" s="7" t="s">
        <v>627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608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441</v>
      </c>
      <c r="U101" s="7" t="s">
        <v>413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281</v>
      </c>
      <c r="D102" s="25" t="s">
        <v>741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763</v>
      </c>
      <c r="U102" s="7" t="s">
        <v>628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756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623</v>
      </c>
      <c r="S103">
        <v>100</v>
      </c>
      <c r="T103" s="11" t="s">
        <v>764</v>
      </c>
      <c r="U103" s="1" t="s">
        <v>625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731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665</v>
      </c>
      <c r="S104">
        <v>100</v>
      </c>
      <c r="T104" s="11" t="s">
        <v>663</v>
      </c>
      <c r="U104" s="1" t="s">
        <v>666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741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512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753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599</v>
      </c>
      <c r="U106" s="7" t="s">
        <v>600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757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710</v>
      </c>
      <c r="U107" s="7" t="s">
        <v>411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585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583</v>
      </c>
      <c r="U108" s="1" t="s">
        <v>582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730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591</v>
      </c>
      <c r="U109" s="7" t="s">
        <v>592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730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553</v>
      </c>
      <c r="U110" s="7" t="s">
        <v>611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730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771</v>
      </c>
      <c r="U111" s="7" t="s">
        <v>614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736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613</v>
      </c>
      <c r="U112" s="7" t="s">
        <v>612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610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712</v>
      </c>
      <c r="U113" s="7" t="s">
        <v>714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  <row r="114" spans="1:28" ht="72">
      <c r="A114">
        <v>53000111</v>
      </c>
      <c r="B114" s="8" t="s">
        <v>708</v>
      </c>
      <c r="C114" s="1" t="s">
        <v>709</v>
      </c>
      <c r="D114" s="25" t="s">
        <v>758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711</v>
      </c>
      <c r="S114">
        <v>100</v>
      </c>
      <c r="T114" s="11" t="s">
        <v>713</v>
      </c>
      <c r="U114" s="7" t="s">
        <v>715</v>
      </c>
      <c r="V114" s="1" t="s">
        <v>718</v>
      </c>
      <c r="W114" s="1" t="s">
        <v>718</v>
      </c>
      <c r="X114" s="1">
        <v>11000007</v>
      </c>
      <c r="Y114" s="1">
        <v>4</v>
      </c>
      <c r="Z114" s="1">
        <v>111</v>
      </c>
      <c r="AA114" s="27">
        <v>0</v>
      </c>
      <c r="AB114" s="25">
        <v>0</v>
      </c>
    </row>
    <row r="115" spans="1:28" ht="48">
      <c r="A115">
        <v>53000112</v>
      </c>
      <c r="B115" s="8" t="s">
        <v>720</v>
      </c>
      <c r="C115" s="1" t="s">
        <v>721</v>
      </c>
      <c r="D115" s="25" t="s">
        <v>725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723</v>
      </c>
      <c r="S115">
        <v>100</v>
      </c>
      <c r="T115" s="11" t="s">
        <v>773</v>
      </c>
      <c r="U115" s="7" t="s">
        <v>724</v>
      </c>
      <c r="V115" s="1" t="s">
        <v>123</v>
      </c>
      <c r="W115" s="1" t="s">
        <v>123</v>
      </c>
      <c r="X115" s="1">
        <v>11000009</v>
      </c>
      <c r="Y115" s="1">
        <v>4</v>
      </c>
      <c r="Z115" s="1">
        <v>112</v>
      </c>
      <c r="AA115" s="27">
        <v>0</v>
      </c>
      <c r="AB115" s="25">
        <v>1</v>
      </c>
    </row>
  </sheetData>
  <sortState ref="A2:V2">
    <sortCondition ref="E1"/>
  </sortState>
  <phoneticPr fontId="18" type="noConversion"/>
  <conditionalFormatting sqref="I38:I68 I17:I35 I4:I15 I70:I115">
    <cfRule type="cellIs" dxfId="146" priority="55" operator="notEqual">
      <formula>$E4</formula>
    </cfRule>
  </conditionalFormatting>
  <conditionalFormatting sqref="J4:O4 J17:P35 J5:P15 J38:P68 J70:P115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5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0" sqref="K10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409</v>
      </c>
      <c r="E1" s="13" t="s">
        <v>190</v>
      </c>
      <c r="F1" s="13" t="s">
        <v>191</v>
      </c>
      <c r="G1" s="13" t="s">
        <v>192</v>
      </c>
      <c r="H1" s="35" t="s">
        <v>477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479</v>
      </c>
      <c r="Q1" s="13" t="s">
        <v>316</v>
      </c>
      <c r="R1" s="13" t="s">
        <v>315</v>
      </c>
      <c r="S1" s="13" t="s">
        <v>388</v>
      </c>
      <c r="T1" s="13" t="s">
        <v>349</v>
      </c>
      <c r="U1" s="13" t="s">
        <v>305</v>
      </c>
      <c r="V1" s="13" t="s">
        <v>387</v>
      </c>
      <c r="W1" s="13" t="s">
        <v>482</v>
      </c>
      <c r="X1" s="40" t="s">
        <v>517</v>
      </c>
      <c r="Y1" s="13" t="s">
        <v>193</v>
      </c>
      <c r="Z1" s="14" t="s">
        <v>194</v>
      </c>
      <c r="AA1" s="23" t="s">
        <v>361</v>
      </c>
      <c r="AB1" s="28" t="s">
        <v>364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363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480</v>
      </c>
      <c r="Q2" s="4" t="s">
        <v>317</v>
      </c>
      <c r="R2" s="4" t="s">
        <v>179</v>
      </c>
      <c r="S2" s="4" t="s">
        <v>520</v>
      </c>
      <c r="T2" s="4" t="s">
        <v>564</v>
      </c>
      <c r="U2" s="10" t="s">
        <v>179</v>
      </c>
      <c r="V2" s="4" t="s">
        <v>179</v>
      </c>
      <c r="W2" s="4" t="s">
        <v>483</v>
      </c>
      <c r="X2" s="41" t="s">
        <v>518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410</v>
      </c>
      <c r="E3" s="2" t="s">
        <v>182</v>
      </c>
      <c r="F3" s="2" t="s">
        <v>183</v>
      </c>
      <c r="G3" s="2" t="s">
        <v>184</v>
      </c>
      <c r="H3" s="36" t="s">
        <v>478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481</v>
      </c>
      <c r="Q3" s="6" t="s">
        <v>318</v>
      </c>
      <c r="R3" s="2" t="s">
        <v>185</v>
      </c>
      <c r="S3" s="2" t="s">
        <v>389</v>
      </c>
      <c r="T3" s="6" t="s">
        <v>304</v>
      </c>
      <c r="U3" s="6" t="s">
        <v>306</v>
      </c>
      <c r="V3" s="6" t="s">
        <v>323</v>
      </c>
      <c r="W3" s="6" t="s">
        <v>484</v>
      </c>
      <c r="X3" s="42" t="s">
        <v>519</v>
      </c>
      <c r="Y3" s="2" t="s">
        <v>186</v>
      </c>
      <c r="Z3" s="2" t="s">
        <v>187</v>
      </c>
      <c r="AA3" s="26" t="s">
        <v>362</v>
      </c>
      <c r="AB3" s="26" t="s">
        <v>365</v>
      </c>
    </row>
    <row r="4" spans="1:28" ht="24">
      <c r="A4">
        <v>53100000</v>
      </c>
      <c r="B4" s="22" t="s">
        <v>366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378</v>
      </c>
      <c r="U4" s="7" t="s">
        <v>344</v>
      </c>
      <c r="V4" s="15" t="s">
        <v>367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379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369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380</v>
      </c>
      <c r="U6" s="7" t="s">
        <v>382</v>
      </c>
      <c r="V6" s="15" t="s">
        <v>368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370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405</v>
      </c>
      <c r="U7" s="7" t="s">
        <v>383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371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772</v>
      </c>
      <c r="U8" s="7" t="s">
        <v>384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372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474</v>
      </c>
      <c r="U9" s="7" t="s">
        <v>377</v>
      </c>
      <c r="V9" s="15" t="s">
        <v>373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562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563</v>
      </c>
      <c r="S10" s="1">
        <v>-1</v>
      </c>
      <c r="T10" s="11" t="s">
        <v>566</v>
      </c>
      <c r="U10" s="7" t="s">
        <v>565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642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644</v>
      </c>
      <c r="S11" s="1">
        <v>-1</v>
      </c>
      <c r="T11" s="11" t="s">
        <v>645</v>
      </c>
      <c r="U11" s="7" t="s">
        <v>643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409</v>
      </c>
      <c r="E1" s="13" t="s">
        <v>190</v>
      </c>
      <c r="F1" s="13" t="s">
        <v>191</v>
      </c>
      <c r="G1" s="13" t="s">
        <v>192</v>
      </c>
      <c r="H1" s="35" t="s">
        <v>477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479</v>
      </c>
      <c r="Q1" s="13" t="s">
        <v>316</v>
      </c>
      <c r="R1" s="13" t="s">
        <v>315</v>
      </c>
      <c r="S1" s="13" t="s">
        <v>388</v>
      </c>
      <c r="T1" s="13" t="s">
        <v>349</v>
      </c>
      <c r="U1" s="13" t="s">
        <v>305</v>
      </c>
      <c r="V1" s="13" t="s">
        <v>387</v>
      </c>
      <c r="W1" s="13" t="s">
        <v>482</v>
      </c>
      <c r="X1" s="40" t="s">
        <v>517</v>
      </c>
      <c r="Y1" s="13" t="s">
        <v>193</v>
      </c>
      <c r="Z1" s="14" t="s">
        <v>194</v>
      </c>
      <c r="AA1" s="23" t="s">
        <v>361</v>
      </c>
      <c r="AB1" s="28" t="s">
        <v>364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363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480</v>
      </c>
      <c r="Q2" s="4" t="s">
        <v>317</v>
      </c>
      <c r="R2" s="4" t="s">
        <v>179</v>
      </c>
      <c r="S2" s="4" t="s">
        <v>520</v>
      </c>
      <c r="T2" s="4" t="s">
        <v>322</v>
      </c>
      <c r="U2" s="10" t="s">
        <v>179</v>
      </c>
      <c r="V2" s="4" t="s">
        <v>179</v>
      </c>
      <c r="W2" s="4" t="s">
        <v>483</v>
      </c>
      <c r="X2" s="41" t="s">
        <v>518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410</v>
      </c>
      <c r="E3" s="2" t="s">
        <v>182</v>
      </c>
      <c r="F3" s="2" t="s">
        <v>183</v>
      </c>
      <c r="G3" s="2" t="s">
        <v>184</v>
      </c>
      <c r="H3" s="36" t="s">
        <v>478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481</v>
      </c>
      <c r="Q3" s="6" t="s">
        <v>318</v>
      </c>
      <c r="R3" s="2" t="s">
        <v>185</v>
      </c>
      <c r="S3" s="2" t="s">
        <v>389</v>
      </c>
      <c r="T3" s="6" t="s">
        <v>304</v>
      </c>
      <c r="U3" s="6" t="s">
        <v>306</v>
      </c>
      <c r="V3" s="6" t="s">
        <v>323</v>
      </c>
      <c r="W3" s="6" t="s">
        <v>484</v>
      </c>
      <c r="X3" s="42" t="s">
        <v>519</v>
      </c>
      <c r="Y3" s="2" t="s">
        <v>186</v>
      </c>
      <c r="Z3" s="2" t="s">
        <v>187</v>
      </c>
      <c r="AA3" s="26" t="s">
        <v>362</v>
      </c>
      <c r="AB3" s="26" t="s">
        <v>365</v>
      </c>
    </row>
    <row r="4" spans="1:28" ht="36">
      <c r="A4">
        <v>53200100</v>
      </c>
      <c r="B4" s="22" t="s">
        <v>437</v>
      </c>
      <c r="C4" s="15" t="s">
        <v>438</v>
      </c>
      <c r="D4" s="25" t="s">
        <v>425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475</v>
      </c>
      <c r="U4" s="7" t="s">
        <v>381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430</v>
      </c>
      <c r="C5" s="1" t="s">
        <v>431</v>
      </c>
      <c r="D5" s="25" t="s">
        <v>429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428</v>
      </c>
      <c r="U5" s="7" t="s">
        <v>385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439</v>
      </c>
      <c r="C6" s="1" t="s">
        <v>440</v>
      </c>
      <c r="D6" s="25" t="s">
        <v>415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476</v>
      </c>
      <c r="U6" s="31" t="s">
        <v>434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433</v>
      </c>
      <c r="C7" s="1" t="s">
        <v>432</v>
      </c>
      <c r="D7" s="25" t="s">
        <v>436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435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442</v>
      </c>
      <c r="C8" s="1" t="s">
        <v>444</v>
      </c>
      <c r="D8" s="25" t="s">
        <v>445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489</v>
      </c>
      <c r="U8" s="7" t="s">
        <v>395</v>
      </c>
      <c r="V8" s="1" t="s">
        <v>443</v>
      </c>
      <c r="W8" s="1" t="s">
        <v>443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446</v>
      </c>
      <c r="C9" s="1" t="s">
        <v>447</v>
      </c>
      <c r="D9" s="25" t="s">
        <v>448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471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394</v>
      </c>
    </row>
    <row r="10" spans="1:11">
      <c r="A10" t="s">
        <v>397</v>
      </c>
      <c r="B10" t="s">
        <v>398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417</v>
      </c>
    </row>
    <row r="2" spans="1:2">
      <c r="A2" t="s">
        <v>416</v>
      </c>
      <c r="B2">
        <f>COUNTIF(标准!D:D,"*单伤*")</f>
        <v>0</v>
      </c>
    </row>
    <row r="3" spans="1:2">
      <c r="A3" t="s">
        <v>418</v>
      </c>
      <c r="B3">
        <f>COUNTIF(标准!D:D,"*群伤*")</f>
        <v>0</v>
      </c>
    </row>
    <row r="4" spans="1:2">
      <c r="A4" t="s">
        <v>419</v>
      </c>
      <c r="B4">
        <f>COUNTIF(标准!D:D,"*单治*")</f>
        <v>0</v>
      </c>
    </row>
    <row r="5" spans="1:2">
      <c r="A5" t="s">
        <v>426</v>
      </c>
      <c r="B5">
        <f>COUNTIF(标准!D:D,"*群治*")</f>
        <v>0</v>
      </c>
    </row>
    <row r="6" spans="1:2">
      <c r="A6" t="s">
        <v>420</v>
      </c>
      <c r="B6">
        <f>COUNTIF(标准!D:D,"*正状*")</f>
        <v>0</v>
      </c>
    </row>
    <row r="7" spans="1:2">
      <c r="A7" t="s">
        <v>421</v>
      </c>
      <c r="B7">
        <f>COUNTIF(标准!D:D,"*负状*")</f>
        <v>0</v>
      </c>
    </row>
    <row r="8" spans="1:2">
      <c r="A8" t="s">
        <v>422</v>
      </c>
      <c r="B8">
        <f>COUNTIF(标准!D:D,"*手牌*")</f>
        <v>15</v>
      </c>
    </row>
    <row r="9" spans="1:2">
      <c r="A9" t="s">
        <v>452</v>
      </c>
      <c r="B9">
        <f>COUNTIF(标准!D:D,"*陷阱*")</f>
        <v>6</v>
      </c>
    </row>
    <row r="10" spans="1:2">
      <c r="A10" t="s">
        <v>423</v>
      </c>
      <c r="B10">
        <f>COUNTIF(标准!D:D,"*地形*")</f>
        <v>7</v>
      </c>
    </row>
    <row r="11" spans="1:2">
      <c r="A11" t="s">
        <v>424</v>
      </c>
      <c r="B11">
        <f>COUNTIF(标准!D:D,"*属性*")</f>
        <v>12</v>
      </c>
    </row>
    <row r="12" spans="1:2">
      <c r="A12" t="s">
        <v>550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2016-10-29T02:00:39Z</dcterms:modified>
</cp:coreProperties>
</file>