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10" r:id="rId7"/>
    <pivotCache cacheId="13" r:id="rId8"/>
  </pivotCaches>
</workbook>
</file>

<file path=xl/calcChain.xml><?xml version="1.0" encoding="utf-8"?>
<calcChain xmlns="http://schemas.openxmlformats.org/spreadsheetml/2006/main">
  <c r="AC315" i="1" l="1"/>
  <c r="T315" i="1" s="1"/>
  <c r="H315" i="1" s="1"/>
  <c r="AI315" i="1"/>
  <c r="AQ315" i="1"/>
  <c r="AC314" i="1" l="1"/>
  <c r="T314" i="1" s="1"/>
  <c r="H314" i="1" s="1"/>
  <c r="AI314" i="1"/>
  <c r="AQ314" i="1"/>
  <c r="AC313" i="1" l="1"/>
  <c r="T313" i="1" s="1"/>
  <c r="H313" i="1" s="1"/>
  <c r="AI313" i="1"/>
  <c r="AQ313" i="1"/>
  <c r="AC312" i="1" l="1"/>
  <c r="T312" i="1" s="1"/>
  <c r="H312" i="1" s="1"/>
  <c r="AI312" i="1"/>
  <c r="AQ312" i="1"/>
  <c r="AC311" i="1" l="1"/>
  <c r="T311" i="1" s="1"/>
  <c r="H311" i="1" s="1"/>
  <c r="AI311" i="1"/>
  <c r="AQ311" i="1"/>
  <c r="AC310" i="1" l="1"/>
  <c r="T310" i="1" s="1"/>
  <c r="H310" i="1" s="1"/>
  <c r="AI310" i="1"/>
  <c r="AQ310" i="1"/>
  <c r="AQ9" i="7" l="1"/>
  <c r="AI9" i="7"/>
  <c r="AC9" i="7"/>
  <c r="T9" i="7" s="1"/>
  <c r="H9" i="7" s="1"/>
  <c r="AC309" i="1"/>
  <c r="T309" i="1" s="1"/>
  <c r="H309" i="1" s="1"/>
  <c r="AI309" i="1"/>
  <c r="AQ309" i="1"/>
  <c r="AC308" i="1" l="1"/>
  <c r="T308" i="1" s="1"/>
  <c r="H308" i="1" s="1"/>
  <c r="AI308" i="1"/>
  <c r="AQ308" i="1"/>
  <c r="AC307" i="1" l="1"/>
  <c r="T307" i="1" s="1"/>
  <c r="H307" i="1" s="1"/>
  <c r="AI307" i="1"/>
  <c r="AQ307" i="1"/>
  <c r="AQ306" i="1" l="1"/>
  <c r="AI306" i="1"/>
  <c r="AC306" i="1"/>
  <c r="T306" i="1" s="1"/>
  <c r="H306" i="1" s="1"/>
  <c r="AC305" i="1" l="1"/>
  <c r="T305" i="1" s="1"/>
  <c r="H305" i="1" s="1"/>
  <c r="AI305" i="1"/>
  <c r="AQ305" i="1"/>
  <c r="AC304" i="1" l="1"/>
  <c r="T304" i="1" s="1"/>
  <c r="H304" i="1" s="1"/>
  <c r="AI304" i="1"/>
  <c r="AQ304" i="1"/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4" i="7" l="1"/>
  <c r="AI14" i="7"/>
  <c r="AC14" i="7"/>
  <c r="T14" i="7" s="1"/>
  <c r="H14" i="7" s="1"/>
  <c r="AC5" i="7" l="1"/>
  <c r="AC6" i="7"/>
  <c r="AC7" i="7"/>
  <c r="AC8" i="7"/>
  <c r="AC10" i="7"/>
  <c r="AC11" i="7"/>
  <c r="AC12" i="7"/>
  <c r="AC13" i="7"/>
  <c r="AC15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10" i="7"/>
  <c r="T11" i="7"/>
  <c r="T12" i="7"/>
  <c r="T13" i="7"/>
  <c r="T15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10" i="7"/>
  <c r="AQ11" i="7"/>
  <c r="AQ12" i="7"/>
  <c r="AQ13" i="7"/>
  <c r="AQ15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1" i="7" l="1"/>
  <c r="H11" i="7"/>
  <c r="AI63" i="1" l="1"/>
  <c r="H63" i="1"/>
  <c r="AI36" i="1"/>
  <c r="H36" i="1"/>
  <c r="AI86" i="1" l="1"/>
  <c r="H86" i="1"/>
  <c r="AI85" i="1" l="1"/>
  <c r="H85" i="1"/>
  <c r="H10" i="7" l="1"/>
  <c r="H12" i="7"/>
  <c r="H13" i="7"/>
  <c r="H15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2" i="7" l="1"/>
  <c r="AI4" i="7" l="1"/>
  <c r="AI6" i="7"/>
  <c r="AI10" i="7"/>
  <c r="AI13" i="7"/>
  <c r="AI15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<sst xmlns="http://schemas.openxmlformats.org/spreadsheetml/2006/main" count="2178" uniqueCount="986">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</sst>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15</v>
          </cell>
        </row>
        <row r="6">
          <cell r="A6">
            <v>55100003</v>
          </cell>
          <cell r="X6">
            <v>15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55700006</v>
          </cell>
          <cell r="X133">
            <v>50</v>
          </cell>
        </row>
        <row r="134">
          <cell r="A134">
            <v>55900001</v>
          </cell>
          <cell r="X134">
            <v>35</v>
          </cell>
        </row>
        <row r="135">
          <cell r="A135">
            <v>55900002</v>
          </cell>
          <cell r="X135">
            <v>30</v>
          </cell>
        </row>
        <row r="136">
          <cell r="A136">
            <v>55900003</v>
          </cell>
          <cell r="X136">
            <v>80</v>
          </cell>
        </row>
        <row r="137">
          <cell r="A137">
            <v>55900004</v>
          </cell>
          <cell r="X137">
            <v>-30</v>
          </cell>
        </row>
        <row r="138">
          <cell r="A138">
            <v>55900005</v>
          </cell>
          <cell r="X138">
            <v>20</v>
          </cell>
        </row>
        <row r="139">
          <cell r="A139">
            <v>55900006</v>
          </cell>
          <cell r="X139">
            <v>35</v>
          </cell>
        </row>
        <row r="140">
          <cell r="A140">
            <v>55900007</v>
          </cell>
          <cell r="X140">
            <v>25</v>
          </cell>
        </row>
        <row r="141">
          <cell r="A141">
            <v>55900008</v>
          </cell>
          <cell r="X141">
            <v>40</v>
          </cell>
        </row>
        <row r="142">
          <cell r="A142">
            <v>55900009</v>
          </cell>
          <cell r="X142">
            <v>30</v>
          </cell>
        </row>
        <row r="143">
          <cell r="A143">
            <v>55900010</v>
          </cell>
          <cell r="X143">
            <v>20</v>
          </cell>
        </row>
        <row r="144">
          <cell r="A144">
            <v>55900011</v>
          </cell>
          <cell r="X144">
            <v>15</v>
          </cell>
        </row>
        <row r="145">
          <cell r="A145">
            <v>55900012</v>
          </cell>
          <cell r="X145">
            <v>25</v>
          </cell>
        </row>
        <row r="146">
          <cell r="A146">
            <v>55900013</v>
          </cell>
          <cell r="X146">
            <v>10</v>
          </cell>
        </row>
        <row r="147">
          <cell r="A147">
            <v>55900014</v>
          </cell>
          <cell r="X147">
            <v>20</v>
          </cell>
        </row>
        <row r="148">
          <cell r="A148">
            <v>55900015</v>
          </cell>
          <cell r="X148">
            <v>30</v>
          </cell>
        </row>
        <row r="149">
          <cell r="A149">
            <v>55900016</v>
          </cell>
          <cell r="X149">
            <v>45</v>
          </cell>
        </row>
        <row r="150">
          <cell r="A150">
            <v>55900017</v>
          </cell>
          <cell r="X150">
            <v>10</v>
          </cell>
        </row>
        <row r="151">
          <cell r="A151">
            <v>55900018</v>
          </cell>
          <cell r="X151">
            <v>30</v>
          </cell>
        </row>
        <row r="152">
          <cell r="A152">
            <v>55900019</v>
          </cell>
          <cell r="X152">
            <v>80</v>
          </cell>
        </row>
        <row r="153">
          <cell r="A153">
            <v>55900020</v>
          </cell>
          <cell r="X153">
            <v>20</v>
          </cell>
        </row>
        <row r="154">
          <cell r="A154">
            <v>55900021</v>
          </cell>
          <cell r="X154">
            <v>10</v>
          </cell>
        </row>
        <row r="155">
          <cell r="A155">
            <v>55900022</v>
          </cell>
          <cell r="X155">
            <v>20</v>
          </cell>
        </row>
        <row r="156">
          <cell r="A156">
            <v>55900023</v>
          </cell>
          <cell r="X156">
            <v>25</v>
          </cell>
        </row>
        <row r="157">
          <cell r="A157">
            <v>55900024</v>
          </cell>
          <cell r="X157">
            <v>10</v>
          </cell>
        </row>
        <row r="158">
          <cell r="A158">
            <v>55900025</v>
          </cell>
          <cell r="X158">
            <v>10</v>
          </cell>
        </row>
        <row r="159">
          <cell r="A159">
            <v>55900026</v>
          </cell>
          <cell r="X159">
            <v>20</v>
          </cell>
        </row>
        <row r="160">
          <cell r="A160">
            <v>55900027</v>
          </cell>
          <cell r="X160">
            <v>35</v>
          </cell>
        </row>
        <row r="161">
          <cell r="A161">
            <v>55900028</v>
          </cell>
          <cell r="X161"/>
        </row>
        <row r="162">
          <cell r="A162">
            <v>55900029</v>
          </cell>
          <cell r="X162">
            <v>15</v>
          </cell>
        </row>
        <row r="163">
          <cell r="A163">
            <v>55900030</v>
          </cell>
          <cell r="X163">
            <v>25</v>
          </cell>
        </row>
        <row r="164">
          <cell r="A164">
            <v>55900031</v>
          </cell>
          <cell r="X164">
            <v>5</v>
          </cell>
        </row>
        <row r="165">
          <cell r="A165">
            <v>55900032</v>
          </cell>
          <cell r="X165">
            <v>20</v>
          </cell>
        </row>
        <row r="166">
          <cell r="A166">
            <v>55900033</v>
          </cell>
          <cell r="X166">
            <v>20</v>
          </cell>
        </row>
        <row r="167">
          <cell r="A167">
            <v>55900034</v>
          </cell>
          <cell r="X167">
            <v>14</v>
          </cell>
        </row>
        <row r="168">
          <cell r="A168">
            <v>55900035</v>
          </cell>
          <cell r="X168">
            <v>14</v>
          </cell>
        </row>
        <row r="169">
          <cell r="A169">
            <v>55900036</v>
          </cell>
          <cell r="X169">
            <v>50</v>
          </cell>
        </row>
        <row r="170">
          <cell r="A170">
            <v>55900037</v>
          </cell>
          <cell r="X170">
            <v>35</v>
          </cell>
        </row>
        <row r="171">
          <cell r="A171">
            <v>55900038</v>
          </cell>
          <cell r="X171">
            <v>40</v>
          </cell>
        </row>
        <row r="172">
          <cell r="A172">
            <v>55900039</v>
          </cell>
          <cell r="X172">
            <v>40</v>
          </cell>
        </row>
        <row r="173">
          <cell r="A173">
            <v>55900040</v>
          </cell>
          <cell r="X173">
            <v>30</v>
          </cell>
        </row>
        <row r="174">
          <cell r="A174">
            <v>55900041</v>
          </cell>
          <cell r="X174">
            <v>0</v>
          </cell>
        </row>
        <row r="175">
          <cell r="A175">
            <v>55900042</v>
          </cell>
          <cell r="X175">
            <v>25</v>
          </cell>
        </row>
        <row r="176">
          <cell r="A176">
            <v>55900043</v>
          </cell>
          <cell r="X176">
            <v>30</v>
          </cell>
        </row>
        <row r="177">
          <cell r="A177">
            <v>55900044</v>
          </cell>
          <cell r="X177">
            <v>40</v>
          </cell>
        </row>
        <row r="178">
          <cell r="A178">
            <v>55900045</v>
          </cell>
          <cell r="X178">
            <v>25</v>
          </cell>
        </row>
        <row r="179">
          <cell r="A179">
            <v>55900046</v>
          </cell>
          <cell r="X179">
            <v>25</v>
          </cell>
        </row>
        <row r="180">
          <cell r="A180">
            <v>55900047</v>
          </cell>
          <cell r="X180">
            <v>30</v>
          </cell>
        </row>
        <row r="181">
          <cell r="A181">
            <v>55900048</v>
          </cell>
          <cell r="X181">
            <v>80</v>
          </cell>
        </row>
        <row r="182">
          <cell r="A182">
            <v>55900049</v>
          </cell>
          <cell r="X182">
            <v>25</v>
          </cell>
        </row>
        <row r="183">
          <cell r="A183">
            <v>55900050</v>
          </cell>
          <cell r="X183">
            <v>20</v>
          </cell>
        </row>
        <row r="184">
          <cell r="A184">
            <v>55900051</v>
          </cell>
          <cell r="X184">
            <v>25</v>
          </cell>
        </row>
        <row r="185">
          <cell r="A185">
            <v>55900052</v>
          </cell>
          <cell r="X185">
            <v>5</v>
          </cell>
        </row>
        <row r="186">
          <cell r="A186">
            <v>55900053</v>
          </cell>
          <cell r="X186">
            <v>30</v>
          </cell>
        </row>
        <row r="187">
          <cell r="A187">
            <v>55900054</v>
          </cell>
          <cell r="X187">
            <v>15</v>
          </cell>
        </row>
        <row r="188">
          <cell r="A188">
            <v>55990001</v>
          </cell>
          <cell r="X188">
            <v>15</v>
          </cell>
        </row>
        <row r="189">
          <cell r="A189">
            <v>55990002</v>
          </cell>
          <cell r="X189">
            <v>15</v>
          </cell>
        </row>
        <row r="190">
          <cell r="A190">
            <v>55990003</v>
          </cell>
          <cell r="X190">
            <v>15</v>
          </cell>
        </row>
        <row r="191">
          <cell r="A191">
            <v>55990004</v>
          </cell>
          <cell r="X191">
            <v>15</v>
          </cell>
        </row>
        <row r="192">
          <cell r="A192">
            <v>55990005</v>
          </cell>
          <cell r="X192">
            <v>15</v>
          </cell>
        </row>
        <row r="193">
          <cell r="A193">
            <v>55990006</v>
          </cell>
          <cell r="X193">
            <v>15</v>
          </cell>
        </row>
        <row r="194">
          <cell r="A194">
            <v>55990011</v>
          </cell>
          <cell r="X194">
            <v>15</v>
          </cell>
        </row>
        <row r="195">
          <cell r="A195">
            <v>55990012</v>
          </cell>
          <cell r="X195">
            <v>15</v>
          </cell>
        </row>
        <row r="196">
          <cell r="A196">
            <v>55990013</v>
          </cell>
          <cell r="X196">
            <v>15</v>
          </cell>
        </row>
        <row r="197">
          <cell r="A197">
            <v>55990014</v>
          </cell>
          <cell r="X197">
            <v>15</v>
          </cell>
        </row>
        <row r="198">
          <cell r="A198">
            <v>55990015</v>
          </cell>
          <cell r="X198">
            <v>15</v>
          </cell>
        </row>
        <row r="199">
          <cell r="A199">
            <v>55990016</v>
          </cell>
          <cell r="X199">
            <v>15</v>
          </cell>
        </row>
        <row r="200">
          <cell r="A200">
            <v>55990101</v>
          </cell>
          <cell r="X200">
            <v>8</v>
          </cell>
        </row>
        <row r="201">
          <cell r="A201">
            <v>55990102</v>
          </cell>
          <cell r="X201">
            <v>25</v>
          </cell>
        </row>
        <row r="202">
          <cell r="A202">
            <v>55990103</v>
          </cell>
          <cell r="X202">
            <v>35</v>
          </cell>
        </row>
        <row r="203">
          <cell r="A203">
            <v>55990104</v>
          </cell>
          <cell r="X203">
            <v>50</v>
          </cell>
        </row>
        <row r="204">
          <cell r="A204">
            <v>55990105</v>
          </cell>
          <cell r="X204">
            <v>150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15" totalsRowShown="0" headerRowDxfId="135" dataDxfId="134" tableBorderDxfId="133">
  <autoFilter ref="A3:BA315"/>
  <sortState ref="A4:BA304">
    <sortCondition ref="A3:A304"/>
  </sortState>
  <tableColumns count="53">
    <tableColumn id="1" name="Id" dataDxfId="132"/>
    <tableColumn id="2" name="Name" dataDxfId="131"/>
    <tableColumn id="22" name="Ename" dataDxfId="130"/>
    <tableColumn id="23" name="Remark" dataDxfId="129"/>
    <tableColumn id="3" name="Star" dataDxfId="128"/>
    <tableColumn id="4" name="Type" dataDxfId="127"/>
    <tableColumn id="5" name="Attr" dataDxfId="126"/>
    <tableColumn id="58" name="Quality" dataDxfId="125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4"/>
    <tableColumn id="6" name="AtkP" dataDxfId="123"/>
    <tableColumn id="24" name="VitP" dataDxfId="122"/>
    <tableColumn id="25" name="Modify" dataDxfId="121"/>
    <tableColumn id="9" name="Def" dataDxfId="120"/>
    <tableColumn id="10" name="Mag" dataDxfId="119"/>
    <tableColumn id="32" name="Spd" dataDxfId="118"/>
    <tableColumn id="35" name="Hit" dataDxfId="117"/>
    <tableColumn id="36" name="Dhit" dataDxfId="116"/>
    <tableColumn id="34" name="Crt" dataDxfId="115"/>
    <tableColumn id="33" name="Luk" dataDxfId="114"/>
    <tableColumn id="7" name="Sum" dataDxfId="113">
      <calculatedColumnFormula>SUM(J4:K4)+SUM(M4:S4)*5+4.4*SUM(AJ4:AP4)+2.5*SUM(AD4:AH4)+IF(ISNUMBER(AC4),AC4,0)+L4</calculatedColumnFormula>
    </tableColumn>
    <tableColumn id="13" name="Range" dataDxfId="112"/>
    <tableColumn id="14" name="Mov" dataDxfId="111"/>
    <tableColumn id="51" name="LifeRound" dataDxfId="110"/>
    <tableColumn id="16" name="Arrow" dataDxfId="109"/>
    <tableColumn id="42" name="Skill1" dataDxfId="108"/>
    <tableColumn id="43" name="SkillRate1" dataDxfId="107"/>
    <tableColumn id="44" name="Skill2" dataDxfId="106"/>
    <tableColumn id="45" name="SkillRate2" dataDxfId="105"/>
    <tableColumn id="54" name="~SkillMark" dataDxfId="104">
      <calculatedColumnFormula>IF(ISBLANK($Y4),0, LOOKUP($Y4,[1]Skill!$A:$A,[1]Skill!$X:$X)*$Z4/100)+
IF(ISBLANK($AA4),0, LOOKUP($AA4,[1]Skill!$A:$A,[1]Skill!$X:$X)*$AB4/100)</calculatedColumnFormula>
    </tableColumn>
    <tableColumn id="52" name="~AntiLife" dataDxfId="103"/>
    <tableColumn id="57" name="~AntiMental" dataDxfId="102"/>
    <tableColumn id="56" name="~AntiPhysical" dataDxfId="101"/>
    <tableColumn id="55" name="~AntiElement" dataDxfId="100"/>
    <tableColumn id="53" name="~AntiHelp" dataDxfId="99"/>
    <tableColumn id="30" name="BuffImmune" dataDxfId="98">
      <calculatedColumnFormula>CONCATENATE(AD4,";",AE4,";",AF4,";",AG4,";",AH4)</calculatedColumnFormula>
    </tableColumn>
    <tableColumn id="8" name="~AntiNull" dataDxfId="97"/>
    <tableColumn id="11" name="~AntiWater" dataDxfId="96"/>
    <tableColumn id="26" name="~AntiWind" dataDxfId="95"/>
    <tableColumn id="27" name="~AntiFire" dataDxfId="94"/>
    <tableColumn id="37" name="~AntiEarth" dataDxfId="93"/>
    <tableColumn id="40" name="~AntiLight" dataDxfId="92"/>
    <tableColumn id="41" name="~AntiDark" dataDxfId="91"/>
    <tableColumn id="31" name="AttrDef" dataDxfId="90">
      <calculatedColumnFormula>CONCATENATE(AJ4,";",AK4,";",AL4,";",AM4,";",AN4,";",AO4,";",AP4)</calculatedColumnFormula>
    </tableColumn>
    <tableColumn id="50" name="IsBuilding" dataDxfId="89"/>
    <tableColumn id="29" name="JobId" dataDxfId="88"/>
    <tableColumn id="20" name="DropId1" dataDxfId="87"/>
    <tableColumn id="39" name="DropId2" dataDxfId="86"/>
    <tableColumn id="21" name="Icon" dataDxfId="85"/>
    <tableColumn id="17" name="Cover" dataDxfId="84"/>
    <tableColumn id="18" name="Sound" dataDxfId="83"/>
    <tableColumn id="15" name="IsSpecial" dataDxfId="82"/>
    <tableColumn id="28" name="IsNew" dataDxfId="81"/>
    <tableColumn id="19" name="VsMark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5" totalsRowShown="0" headerRowDxfId="56" dataDxfId="55" tableBorderDxfId="54">
  <autoFilter ref="A3:BA15"/>
  <sortState ref="A4:AF311">
    <sortCondition ref="A3:A311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LOOKUP($Y4,[1]Skill!$A:$A,[1]Skill!$X:$X)*$Z4/100)+
IF(ISBLANK($AA4),0, LOOKUP($AA4,[1]Skill!$A:$A,[1]Skill!$X:$X)*$AB4/100)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15"/>
  <sheetViews>
    <sheetView tabSelected="1" workbookViewId="0">
      <pane xSplit="2" ySplit="3" topLeftCell="C51" activePane="bottomRight" state="frozen"/>
      <selection pane="topRight" activeCell="C1" sqref="C1"/>
      <selection pane="bottomLeft" activeCell="A4" sqref="A4"/>
      <selection pane="bottomRight" activeCell="G57" sqref="G57"/>
    </sheetView>
  </sheetViews>
  <sheetFormatPr defaultRowHeight="13.5" x14ac:dyDescent="0.15"/>
  <cols>
    <col min="1" max="1" width="10.25" customWidth="1"/>
    <col min="2" max="2" width="7.25" customWidth="1"/>
    <col min="3" max="3" width="12.875" customWidth="1"/>
    <col min="5" max="9" width="3.375" customWidth="1"/>
    <col min="10" max="10" width="4.62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7" max="27" width="9.5" bestFit="1" customWidth="1"/>
    <col min="28" max="28" width="5.875" customWidth="1"/>
    <col min="30" max="34" width="4.625" customWidth="1"/>
    <col min="35" max="35" width="10.125" customWidth="1"/>
    <col min="36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-15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15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-12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21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>
        <v>11000006</v>
      </c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-15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15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4</v>
      </c>
      <c r="I60" s="4">
        <v>3</v>
      </c>
      <c r="J60" s="4">
        <v>0</v>
      </c>
      <c r="K60" s="4">
        <v>0</v>
      </c>
      <c r="L60" s="4">
        <v>-12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9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-31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30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-30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22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LOOKUP($Y149,[1]Skill!$A:$A,[1]Skill!$X:$X)*$Z149/100)+
IF(ISBLANK($AA149),0, LOOKUP($AA149,[1]Skill!$A:$A,[1]Skill!$X:$X)*$AB149/100)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>
        <v>11000004</v>
      </c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LOOKUP($Y192,[1]Skill!$A:$A,[1]Skill!$X:$X)*$Z192/100)+
IF(ISBLANK($AA192),0, LOOKUP($AA192,[1]Skill!$A:$A,[1]Skill!$X:$X)*$AB192/100)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LOOKUP($Y195,[1]Skill!$A:$A,[1]Skill!$X:$X)*$Z195/100)+
IF(ISBLANK($AA195),0, LOOKUP($AA195,[1]Skill!$A:$A,[1]Skill!$X:$X)*$AB195/100)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-23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30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LOOKUP($Y233,[1]Skill!$A:$A,[1]Skill!$X:$X)*$Z233/100)+
IF(ISBLANK($AA233),0, LOOKUP($AA233,[1]Skill!$A:$A,[1]Skill!$X:$X)*$AB233/100)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B246" s="4" t="s">
        <v>249</v>
      </c>
      <c r="C246" s="4" t="s">
        <v>623</v>
      </c>
      <c r="D246" s="19"/>
      <c r="E246" s="4">
        <v>7</v>
      </c>
      <c r="F246" s="4">
        <v>2</v>
      </c>
      <c r="G246" s="4">
        <v>0</v>
      </c>
      <c r="H246" s="4">
        <f t="shared" si="12"/>
        <v>3</v>
      </c>
      <c r="I246" s="4">
        <v>7</v>
      </c>
      <c r="J246" s="4">
        <v>0</v>
      </c>
      <c r="K246" s="4">
        <v>0</v>
      </c>
      <c r="L246" s="4">
        <v>6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6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3</v>
      </c>
      <c r="I247" s="4">
        <v>5</v>
      </c>
      <c r="J247" s="4">
        <v>7</v>
      </c>
      <c r="K247" s="4">
        <v>-3</v>
      </c>
      <c r="L247" s="4">
        <v>-18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8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3</v>
      </c>
      <c r="I250" s="4">
        <v>6</v>
      </c>
      <c r="J250" s="4">
        <v>-10</v>
      </c>
      <c r="K250" s="4">
        <v>5</v>
      </c>
      <c r="L250" s="4">
        <v>-28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7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964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 x14ac:dyDescent="0.15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 x14ac:dyDescent="0.15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 x14ac:dyDescent="0.15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0</v>
      </c>
      <c r="BA301" s="52">
        <v>0.75409839999999995</v>
      </c>
    </row>
    <row r="302" spans="1:53" x14ac:dyDescent="0.15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0</v>
      </c>
      <c r="BA302" s="52">
        <v>0.75409839999999995</v>
      </c>
    </row>
    <row r="303" spans="1:53" x14ac:dyDescent="0.15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2</v>
      </c>
      <c r="I303" s="4">
        <v>3</v>
      </c>
      <c r="J303" s="4">
        <v>-27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1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35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28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0</v>
      </c>
      <c r="BA303" s="52">
        <v>0.75409839999999995</v>
      </c>
    </row>
    <row r="304" spans="1:53" x14ac:dyDescent="0.15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LOOKUP($Y304,[1]Skill!$A:$A,[1]Skill!$X:$X)*$Z304/100)+
IF(ISBLANK($AA304),0, LOOKUP($AA304,[1]Skill!$A:$A,[1]Skill!$X:$X)*$AB304/100)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0</v>
      </c>
      <c r="BA304" s="52">
        <v>0.75409839999999995</v>
      </c>
    </row>
    <row r="305" spans="1:53" x14ac:dyDescent="0.15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LOOKUP($Y305,[1]Skill!$A:$A,[1]Skill!$X:$X)*$Z305/100)+
IF(ISBLANK($AA305),0, LOOKUP($AA305,[1]Skill!$A:$A,[1]Skill!$X:$X)*$AB305/100)</f>
        <v>60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0</v>
      </c>
      <c r="BA305" s="52">
        <v>0.75409839999999995</v>
      </c>
    </row>
    <row r="306" spans="1:53" x14ac:dyDescent="0.15">
      <c r="A306">
        <v>51000303</v>
      </c>
      <c r="B306" s="8" t="s">
        <v>953</v>
      </c>
      <c r="C306" s="8" t="s">
        <v>954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955</v>
      </c>
      <c r="Y306" s="18"/>
      <c r="Z306" s="18"/>
      <c r="AA306" s="18"/>
      <c r="AB306" s="18"/>
      <c r="AC306" s="18">
        <f>IF(ISBLANK($Y306),0, LOOKUP($Y306,[1]Skill!$A:$A,[1]Skill!$X:$X)*$Z306/100)+
IF(ISBLANK($AA306),0, LOOKUP($AA306,[1]Skill!$A:$A,[1]Skill!$X:$X)*$AB306/100)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781</v>
      </c>
      <c r="AS306" s="55">
        <v>11000004</v>
      </c>
      <c r="AT306" s="8"/>
      <c r="AU306" s="8"/>
      <c r="AV306" s="8">
        <v>303</v>
      </c>
      <c r="AW306" s="8"/>
      <c r="AX306" s="59" t="s">
        <v>944</v>
      </c>
      <c r="AY306" s="21">
        <v>0</v>
      </c>
      <c r="AZ306" s="8">
        <v>1</v>
      </c>
      <c r="BA306" s="52">
        <v>0.75409839999999995</v>
      </c>
    </row>
    <row r="307" spans="1:53" x14ac:dyDescent="0.15">
      <c r="A307">
        <v>51000304</v>
      </c>
      <c r="B307" s="8" t="s">
        <v>956</v>
      </c>
      <c r="C307" s="8" t="s">
        <v>958</v>
      </c>
      <c r="D307" s="8" t="s">
        <v>967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10</v>
      </c>
      <c r="V307" s="8">
        <v>15</v>
      </c>
      <c r="W307" s="8">
        <v>0</v>
      </c>
      <c r="X307" s="8" t="s">
        <v>957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LOOKUP($Y307,[1]Skill!$A:$A,[1]Skill!$X:$X)*$Z307/100)+
IF(ISBLANK($AA307),0, LOOKUP($AA307,[1]Skill!$A:$A,[1]Skill!$X:$X)*$AB307/100)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781</v>
      </c>
      <c r="AS307" s="55">
        <v>11000003</v>
      </c>
      <c r="AT307" s="8"/>
      <c r="AU307" s="8"/>
      <c r="AV307" s="8">
        <v>304</v>
      </c>
      <c r="AW307" s="8"/>
      <c r="AX307" s="59" t="s">
        <v>933</v>
      </c>
      <c r="AY307" s="21">
        <v>0</v>
      </c>
      <c r="AZ307" s="8">
        <v>1</v>
      </c>
      <c r="BA307" s="52">
        <v>0.75409839999999995</v>
      </c>
    </row>
    <row r="308" spans="1:53" x14ac:dyDescent="0.15">
      <c r="A308">
        <v>51000305</v>
      </c>
      <c r="B308" s="8" t="s">
        <v>959</v>
      </c>
      <c r="C308" s="8" t="s">
        <v>960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10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LOOKUP($Y308,[1]Skill!$A:$A,[1]Skill!$X:$X)*$Z308/100)+
IF(ISBLANK($AA308),0, LOOKUP($AA308,[1]Skill!$A:$A,[1]Skill!$X:$X)*$AB308/100)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781</v>
      </c>
      <c r="AS308" s="55">
        <v>11000003</v>
      </c>
      <c r="AT308" s="8"/>
      <c r="AU308" s="8"/>
      <c r="AV308" s="8">
        <v>305</v>
      </c>
      <c r="AW308" s="8"/>
      <c r="AX308" s="59" t="s">
        <v>935</v>
      </c>
      <c r="AY308" s="21">
        <v>0</v>
      </c>
      <c r="AZ308" s="8">
        <v>1</v>
      </c>
      <c r="BA308" s="52">
        <v>0.75409839999999995</v>
      </c>
    </row>
    <row r="309" spans="1:53" x14ac:dyDescent="0.15">
      <c r="A309">
        <v>51000306</v>
      </c>
      <c r="B309" s="8" t="s">
        <v>961</v>
      </c>
      <c r="C309" s="8" t="s">
        <v>962</v>
      </c>
      <c r="D309" s="8" t="s">
        <v>968</v>
      </c>
      <c r="E309" s="8">
        <v>2</v>
      </c>
      <c r="F309" s="8">
        <v>8</v>
      </c>
      <c r="G309" s="8">
        <v>0</v>
      </c>
      <c r="H309" s="21">
        <f t="shared" ref="H309" si="32">IF(AND(T309&gt;=13,T309&lt;=16),5,IF(AND(T309&gt;=9,T309&lt;=12),4,IF(AND(T309&gt;=5,T309&lt;=8),3,IF(AND(T309&gt;=1,T309&lt;=4),2,IF(AND(T309&gt;=-3,T309&lt;=0),1,IF(AND(T309&gt;=-5,T309&lt;=-4),0,6))))))</f>
        <v>2</v>
      </c>
      <c r="I309" s="8">
        <v>2</v>
      </c>
      <c r="J309" s="8">
        <v>0</v>
      </c>
      <c r="K309" s="8">
        <v>0</v>
      </c>
      <c r="L309" s="8">
        <v>-24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21">
        <f t="shared" ref="T309" si="33">SUM(J309:K309)+SUM(M309:S309)*5+4.4*SUM(AJ309:AP309)+2.5*SUM(AD309:AH309)+IF(ISNUMBER(AC309),AC309,0)+L309</f>
        <v>1</v>
      </c>
      <c r="U309" s="8">
        <v>10</v>
      </c>
      <c r="V309" s="8">
        <v>15</v>
      </c>
      <c r="W309" s="8">
        <v>0</v>
      </c>
      <c r="X309" s="8" t="s">
        <v>964</v>
      </c>
      <c r="Y309" s="18">
        <v>55900051</v>
      </c>
      <c r="Z309" s="18">
        <v>100</v>
      </c>
      <c r="AA309" s="18"/>
      <c r="AB309" s="18"/>
      <c r="AC309" s="18">
        <f>IF(ISBLANK($Y309),0, LOOKUP($Y309,[1]Skill!$A:$A,[1]Skill!$X:$X)*$Z309/100)+
IF(ISBLANK($AA309),0, LOOKUP($AA309,[1]Skill!$A:$A,[1]Skill!$X:$X)*$AB309/100)</f>
        <v>25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8" t="str">
        <f t="shared" ref="AI309" si="34">CONCATENATE(AD309,";",AE309,";",AF309,";",AG309,";",AH309)</f>
        <v>0;0;0;0;0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35">CONCATENATE(AJ309,";",AK309,";",AL309,";",AM309,";",AN309,";",AO309,";",AP309)</f>
        <v>0;0;0;0;0;0;0</v>
      </c>
      <c r="AR309" s="51" t="s">
        <v>781</v>
      </c>
      <c r="AS309" s="55">
        <v>11000003</v>
      </c>
      <c r="AT309" s="8"/>
      <c r="AU309" s="8"/>
      <c r="AV309" s="8">
        <v>306</v>
      </c>
      <c r="AW309" s="8"/>
      <c r="AX309" s="59" t="s">
        <v>929</v>
      </c>
      <c r="AY309" s="21">
        <v>0</v>
      </c>
      <c r="AZ309" s="8">
        <v>1</v>
      </c>
      <c r="BA309" s="52">
        <v>0.75409839999999995</v>
      </c>
    </row>
    <row r="310" spans="1:53" x14ac:dyDescent="0.15">
      <c r="A310">
        <v>51000307</v>
      </c>
      <c r="B310" s="8" t="s">
        <v>969</v>
      </c>
      <c r="C310" s="8" t="s">
        <v>970</v>
      </c>
      <c r="D310" s="8" t="s">
        <v>971</v>
      </c>
      <c r="E310" s="8">
        <v>2</v>
      </c>
      <c r="F310" s="8">
        <v>8</v>
      </c>
      <c r="G310" s="8">
        <v>0</v>
      </c>
      <c r="H310" s="21">
        <f t="shared" ref="H310" si="36">IF(AND(T310&gt;=13,T310&lt;=16),5,IF(AND(T310&gt;=9,T310&lt;=12),4,IF(AND(T310&gt;=5,T310&lt;=8),3,IF(AND(T310&gt;=1,T310&lt;=4),2,IF(AND(T310&gt;=-3,T310&lt;=0),1,IF(AND(T310&gt;=-5,T310&lt;=-4),0,6))))))</f>
        <v>2</v>
      </c>
      <c r="I310" s="8">
        <v>2</v>
      </c>
      <c r="J310" s="8">
        <v>-5</v>
      </c>
      <c r="K310" s="8">
        <v>10</v>
      </c>
      <c r="L310" s="8">
        <v>-31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21">
        <f t="shared" ref="T310" si="37">SUM(J310:K310)+SUM(M310:S310)*5+4.4*SUM(AJ310:AP310)+2.5*SUM(AD310:AH310)+IF(ISNUMBER(AC310),AC310,0)+L310</f>
        <v>4</v>
      </c>
      <c r="U310" s="8">
        <v>10</v>
      </c>
      <c r="V310" s="8">
        <v>15</v>
      </c>
      <c r="W310" s="8">
        <v>0</v>
      </c>
      <c r="X310" s="8" t="s">
        <v>668</v>
      </c>
      <c r="Y310" s="18">
        <v>55100002</v>
      </c>
      <c r="Z310" s="18">
        <v>100</v>
      </c>
      <c r="AA310" s="18">
        <v>55100008</v>
      </c>
      <c r="AB310" s="18">
        <v>100</v>
      </c>
      <c r="AC310" s="18">
        <f>IF(ISBLANK($Y310),0, LOOKUP($Y310,[1]Skill!$A:$A,[1]Skill!$X:$X)*$Z310/100)+
IF(ISBLANK($AA310),0, LOOKUP($AA310,[1]Skill!$A:$A,[1]Skill!$X:$X)*$AB310/100)</f>
        <v>30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8" t="str">
        <f t="shared" ref="AI310" si="38">CONCATENATE(AD310,";",AE310,";",AF310,";",AG310,";",AH310)</f>
        <v>0;0;0;0;0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39">CONCATENATE(AJ310,";",AK310,";",AL310,";",AM310,";",AN310,";",AO310,";",AP310)</f>
        <v>0;0;0;0;0;0;0</v>
      </c>
      <c r="AR310" s="51" t="s">
        <v>781</v>
      </c>
      <c r="AS310" s="55">
        <v>11000001</v>
      </c>
      <c r="AT310" s="8"/>
      <c r="AU310" s="8"/>
      <c r="AV310" s="8">
        <v>307</v>
      </c>
      <c r="AW310" s="8"/>
      <c r="AX310" s="59" t="s">
        <v>929</v>
      </c>
      <c r="AY310" s="21">
        <v>0</v>
      </c>
      <c r="AZ310" s="8">
        <v>1</v>
      </c>
      <c r="BA310" s="52">
        <v>0.75409839999999995</v>
      </c>
    </row>
    <row r="311" spans="1:53" x14ac:dyDescent="0.15">
      <c r="A311">
        <v>51000308</v>
      </c>
      <c r="B311" s="8" t="s">
        <v>972</v>
      </c>
      <c r="C311" s="8" t="s">
        <v>973</v>
      </c>
      <c r="D311" s="8"/>
      <c r="E311" s="8">
        <v>3</v>
      </c>
      <c r="F311" s="8">
        <v>9</v>
      </c>
      <c r="G311" s="8">
        <v>0</v>
      </c>
      <c r="H311" s="21">
        <f t="shared" ref="H311" si="40">IF(AND(T311&gt;=13,T311&lt;=16),5,IF(AND(T311&gt;=9,T311&lt;=12),4,IF(AND(T311&gt;=5,T311&lt;=8),3,IF(AND(T311&gt;=1,T311&lt;=4),2,IF(AND(T311&gt;=-3,T311&lt;=0),1,IF(AND(T311&gt;=-5,T311&lt;=-4),0,6))))))</f>
        <v>1</v>
      </c>
      <c r="I311" s="8">
        <v>3</v>
      </c>
      <c r="J311" s="8">
        <v>5</v>
      </c>
      <c r="K311" s="8">
        <v>-10</v>
      </c>
      <c r="L311" s="8">
        <v>-31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21">
        <f t="shared" ref="T311" si="41">SUM(J311:K311)+SUM(M311:S311)*5+4.4*SUM(AJ311:AP311)+2.5*SUM(AD311:AH311)+IF(ISNUMBER(AC311),AC311,0)+L311</f>
        <v>-1</v>
      </c>
      <c r="U311" s="8">
        <v>10</v>
      </c>
      <c r="V311" s="8">
        <v>15</v>
      </c>
      <c r="W311" s="8">
        <v>0</v>
      </c>
      <c r="X311" s="8" t="s">
        <v>974</v>
      </c>
      <c r="Y311" s="18">
        <v>55100005</v>
      </c>
      <c r="Z311" s="18">
        <v>100</v>
      </c>
      <c r="AA311" s="18"/>
      <c r="AB311" s="18"/>
      <c r="AC311" s="18">
        <f>IF(ISBLANK($Y311),0, LOOKUP($Y311,[1]Skill!$A:$A,[1]Skill!$X:$X)*$Z311/100)+
IF(ISBLANK($AA311),0, LOOKUP($AA311,[1]Skill!$A:$A,[1]Skill!$X:$X)*$AB311/100)</f>
        <v>35</v>
      </c>
      <c r="AD311" s="18">
        <v>0</v>
      </c>
      <c r="AE311" s="18">
        <v>0</v>
      </c>
      <c r="AF311" s="18">
        <v>0</v>
      </c>
      <c r="AG311" s="18">
        <v>0</v>
      </c>
      <c r="AH311" s="18">
        <v>0</v>
      </c>
      <c r="AI311" s="8" t="str">
        <f t="shared" ref="AI311" si="42">CONCATENATE(AD311,";",AE311,";",AF311,";",AG311,";",AH311)</f>
        <v>0;0;0;0;0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ref="AQ311" si="43">CONCATENATE(AJ311,";",AK311,";",AL311,";",AM311,";",AN311,";",AO311,";",AP311)</f>
        <v>0;0;0;0;0;0;0</v>
      </c>
      <c r="AR311" s="51" t="s">
        <v>781</v>
      </c>
      <c r="AS311" s="55">
        <v>11000001</v>
      </c>
      <c r="AT311" s="8"/>
      <c r="AU311" s="8"/>
      <c r="AV311" s="8">
        <v>308</v>
      </c>
      <c r="AW311" s="8"/>
      <c r="AX311" s="59" t="s">
        <v>932</v>
      </c>
      <c r="AY311" s="21">
        <v>0</v>
      </c>
      <c r="AZ311" s="8">
        <v>1</v>
      </c>
      <c r="BA311" s="52">
        <v>0.75409839999999995</v>
      </c>
    </row>
    <row r="312" spans="1:53" x14ac:dyDescent="0.15">
      <c r="A312">
        <v>51000309</v>
      </c>
      <c r="B312" s="8" t="s">
        <v>975</v>
      </c>
      <c r="C312" s="8" t="s">
        <v>976</v>
      </c>
      <c r="D312" s="8" t="s">
        <v>702</v>
      </c>
      <c r="E312" s="8">
        <v>2</v>
      </c>
      <c r="F312" s="8">
        <v>8</v>
      </c>
      <c r="G312" s="8">
        <v>0</v>
      </c>
      <c r="H312" s="21">
        <f t="shared" ref="H312" si="44">IF(AND(T312&gt;=13,T312&lt;=16),5,IF(AND(T312&gt;=9,T312&lt;=12),4,IF(AND(T312&gt;=5,T312&lt;=8),3,IF(AND(T312&gt;=1,T312&lt;=4),2,IF(AND(T312&gt;=-3,T312&lt;=0),1,IF(AND(T312&gt;=-5,T312&lt;=-4),0,6))))))</f>
        <v>2</v>
      </c>
      <c r="I312" s="8">
        <v>2</v>
      </c>
      <c r="J312" s="8">
        <v>15</v>
      </c>
      <c r="K312" s="8">
        <v>-10</v>
      </c>
      <c r="L312" s="8">
        <v>-33</v>
      </c>
      <c r="M312" s="8">
        <v>2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21">
        <f t="shared" ref="T312" si="45">SUM(J312:K312)+SUM(M312:S312)*5+4.4*SUM(AJ312:AP312)+2.5*SUM(AD312:AH312)+IF(ISNUMBER(AC312),AC312,0)+L312</f>
        <v>2</v>
      </c>
      <c r="U312" s="8">
        <v>10</v>
      </c>
      <c r="V312" s="8">
        <v>15</v>
      </c>
      <c r="W312" s="8">
        <v>0</v>
      </c>
      <c r="X312" s="8" t="s">
        <v>668</v>
      </c>
      <c r="Y312" s="18">
        <v>55100008</v>
      </c>
      <c r="Z312" s="18">
        <v>100</v>
      </c>
      <c r="AA312" s="18">
        <v>55900052</v>
      </c>
      <c r="AB312" s="18">
        <v>100</v>
      </c>
      <c r="AC312" s="18">
        <f>IF(ISBLANK($Y312),0, LOOKUP($Y312,[1]Skill!$A:$A,[1]Skill!$X:$X)*$Z312/100)+
IF(ISBLANK($AA312),0, LOOKUP($AA312,[1]Skill!$A:$A,[1]Skill!$X:$X)*$AB312/100)</f>
        <v>20</v>
      </c>
      <c r="AD312" s="18">
        <v>0</v>
      </c>
      <c r="AE312" s="18">
        <v>0</v>
      </c>
      <c r="AF312" s="18">
        <v>0</v>
      </c>
      <c r="AG312" s="18">
        <v>0</v>
      </c>
      <c r="AH312" s="18">
        <v>0</v>
      </c>
      <c r="AI312" s="8" t="str">
        <f t="shared" ref="AI312" si="46">CONCATENATE(AD312,";",AE312,";",AF312,";",AG312,";",AH312)</f>
        <v>0;0;0;0;0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ref="AQ312" si="47">CONCATENATE(AJ312,";",AK312,";",AL312,";",AM312,";",AN312,";",AO312,";",AP312)</f>
        <v>0;0;0;0;0;0;0</v>
      </c>
      <c r="AR312" s="51" t="s">
        <v>781</v>
      </c>
      <c r="AS312" s="55">
        <v>11000002</v>
      </c>
      <c r="AT312" s="8"/>
      <c r="AU312" s="8"/>
      <c r="AV312" s="8">
        <v>309</v>
      </c>
      <c r="AW312" s="8"/>
      <c r="AX312" s="59" t="s">
        <v>929</v>
      </c>
      <c r="AY312" s="21">
        <v>0</v>
      </c>
      <c r="AZ312" s="8">
        <v>1</v>
      </c>
      <c r="BA312" s="52">
        <v>0.75409839999999995</v>
      </c>
    </row>
    <row r="313" spans="1:53" x14ac:dyDescent="0.15">
      <c r="A313">
        <v>51000310</v>
      </c>
      <c r="B313" s="8" t="s">
        <v>978</v>
      </c>
      <c r="C313" s="8" t="s">
        <v>977</v>
      </c>
      <c r="D313" s="8" t="s">
        <v>702</v>
      </c>
      <c r="E313" s="8">
        <v>2</v>
      </c>
      <c r="F313" s="8">
        <v>8</v>
      </c>
      <c r="G313" s="8">
        <v>0</v>
      </c>
      <c r="H313" s="21">
        <f t="shared" ref="H313" si="48">IF(AND(T313&gt;=13,T313&lt;=16),5,IF(AND(T313&gt;=9,T313&lt;=12),4,IF(AND(T313&gt;=5,T313&lt;=8),3,IF(AND(T313&gt;=1,T313&lt;=4),2,IF(AND(T313&gt;=-3,T313&lt;=0),1,IF(AND(T313&gt;=-5,T313&lt;=-4),0,6))))))</f>
        <v>2</v>
      </c>
      <c r="I313" s="8">
        <v>2</v>
      </c>
      <c r="J313" s="8">
        <v>-30</v>
      </c>
      <c r="K313" s="8">
        <v>10</v>
      </c>
      <c r="L313" s="8">
        <v>-7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21">
        <f t="shared" ref="T313" si="49">SUM(J313:K313)+SUM(M313:S313)*5+4.4*SUM(AJ313:AP313)+2.5*SUM(AD313:AH313)+IF(ISNUMBER(AC313),AC313,0)+L313</f>
        <v>3</v>
      </c>
      <c r="U313" s="8">
        <v>10</v>
      </c>
      <c r="V313" s="8">
        <v>10</v>
      </c>
      <c r="W313" s="8">
        <v>0</v>
      </c>
      <c r="X313" s="4" t="s">
        <v>107</v>
      </c>
      <c r="Y313" s="18">
        <v>55900053</v>
      </c>
      <c r="Z313" s="18">
        <v>100</v>
      </c>
      <c r="AA313" s="18"/>
      <c r="AB313" s="18"/>
      <c r="AC313" s="18">
        <f>IF(ISBLANK($Y313),0, LOOKUP($Y313,[1]Skill!$A:$A,[1]Skill!$X:$X)*$Z313/100)+
IF(ISBLANK($AA313),0, LOOKUP($AA313,[1]Skill!$A:$A,[1]Skill!$X:$X)*$AB313/100)</f>
        <v>30</v>
      </c>
      <c r="AD313" s="18">
        <v>0</v>
      </c>
      <c r="AE313" s="18">
        <v>0</v>
      </c>
      <c r="AF313" s="18">
        <v>0</v>
      </c>
      <c r="AG313" s="18">
        <v>0</v>
      </c>
      <c r="AH313" s="18">
        <v>0</v>
      </c>
      <c r="AI313" s="8" t="str">
        <f t="shared" ref="AI313" si="50">CONCATENATE(AD313,";",AE313,";",AF313,";",AG313,";",AH313)</f>
        <v>0;0;0;0;0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ref="AQ313" si="51">CONCATENATE(AJ313,";",AK313,";",AL313,";",AM313,";",AN313,";",AO313,";",AP313)</f>
        <v>0;0;0;0;0;0;0</v>
      </c>
      <c r="AR313" s="51" t="s">
        <v>781</v>
      </c>
      <c r="AS313" s="55">
        <v>11000002</v>
      </c>
      <c r="AT313" s="8"/>
      <c r="AU313" s="8"/>
      <c r="AV313" s="8">
        <v>310</v>
      </c>
      <c r="AW313" s="8"/>
      <c r="AX313" s="59" t="s">
        <v>929</v>
      </c>
      <c r="AY313" s="21">
        <v>0</v>
      </c>
      <c r="AZ313" s="8">
        <v>1</v>
      </c>
      <c r="BA313" s="52">
        <v>0.75409839999999995</v>
      </c>
    </row>
    <row r="314" spans="1:53" x14ac:dyDescent="0.15">
      <c r="A314">
        <v>51000311</v>
      </c>
      <c r="B314" s="8" t="s">
        <v>979</v>
      </c>
      <c r="C314" s="8" t="s">
        <v>980</v>
      </c>
      <c r="D314" s="8" t="s">
        <v>702</v>
      </c>
      <c r="E314" s="8">
        <v>4</v>
      </c>
      <c r="F314" s="8">
        <v>11</v>
      </c>
      <c r="G314" s="8">
        <v>0</v>
      </c>
      <c r="H314" s="21">
        <f t="shared" ref="H314" si="52">IF(AND(T314&gt;=13,T314&lt;=16),5,IF(AND(T314&gt;=9,T314&lt;=12),4,IF(AND(T314&gt;=5,T314&lt;=8),3,IF(AND(T314&gt;=1,T314&lt;=4),2,IF(AND(T314&gt;=-3,T314&lt;=0),1,IF(AND(T314&gt;=-5,T314&lt;=-4),0,6))))))</f>
        <v>3</v>
      </c>
      <c r="I314" s="8">
        <v>4</v>
      </c>
      <c r="J314" s="8">
        <v>0</v>
      </c>
      <c r="K314" s="8">
        <v>0</v>
      </c>
      <c r="L314" s="8">
        <v>-7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21">
        <f t="shared" ref="T314" si="53">SUM(J314:K314)+SUM(M314:S314)*5+4.4*SUM(AJ314:AP314)+2.5*SUM(AD314:AH314)+IF(ISNUMBER(AC314),AC314,0)+L314</f>
        <v>8</v>
      </c>
      <c r="U314" s="8">
        <v>10</v>
      </c>
      <c r="V314" s="8">
        <v>15</v>
      </c>
      <c r="W314" s="8">
        <v>0</v>
      </c>
      <c r="X314" s="4" t="s">
        <v>981</v>
      </c>
      <c r="Y314" s="18">
        <v>55900054</v>
      </c>
      <c r="Z314" s="18">
        <v>100</v>
      </c>
      <c r="AA314" s="18"/>
      <c r="AB314" s="18"/>
      <c r="AC314" s="18">
        <f>IF(ISBLANK($Y314),0, LOOKUP($Y314,[1]Skill!$A:$A,[1]Skill!$X:$X)*$Z314/100)+
IF(ISBLANK($AA314),0, LOOKUP($AA314,[1]Skill!$A:$A,[1]Skill!$X:$X)*$AB314/100)</f>
        <v>15</v>
      </c>
      <c r="AD314" s="18">
        <v>0</v>
      </c>
      <c r="AE314" s="18">
        <v>0</v>
      </c>
      <c r="AF314" s="18">
        <v>0</v>
      </c>
      <c r="AG314" s="18">
        <v>0</v>
      </c>
      <c r="AH314" s="18">
        <v>0</v>
      </c>
      <c r="AI314" s="8" t="str">
        <f t="shared" ref="AI314" si="54">CONCATENATE(AD314,";",AE314,";",AF314,";",AG314,";",AH314)</f>
        <v>0;0;0;0;0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ref="AQ314" si="55">CONCATENATE(AJ314,";",AK314,";",AL314,";",AM314,";",AN314,";",AO314,";",AP314)</f>
        <v>0;0;0;0;0;0;0</v>
      </c>
      <c r="AR314" s="51" t="s">
        <v>781</v>
      </c>
      <c r="AS314" s="55">
        <v>11000004</v>
      </c>
      <c r="AT314" s="8"/>
      <c r="AU314" s="8"/>
      <c r="AV314" s="8">
        <v>311</v>
      </c>
      <c r="AW314" s="8"/>
      <c r="AX314" s="59" t="s">
        <v>930</v>
      </c>
      <c r="AY314" s="21">
        <v>0</v>
      </c>
      <c r="AZ314" s="8">
        <v>1</v>
      </c>
      <c r="BA314" s="52">
        <v>0.75409839999999995</v>
      </c>
    </row>
    <row r="315" spans="1:53" x14ac:dyDescent="0.15">
      <c r="A315">
        <v>51000312</v>
      </c>
      <c r="B315" s="8" t="s">
        <v>983</v>
      </c>
      <c r="C315" s="8" t="s">
        <v>984</v>
      </c>
      <c r="D315" s="8" t="s">
        <v>985</v>
      </c>
      <c r="E315" s="8">
        <v>7</v>
      </c>
      <c r="F315" s="8">
        <v>11</v>
      </c>
      <c r="G315" s="8">
        <v>2</v>
      </c>
      <c r="H315" s="21">
        <f t="shared" ref="H315" si="56">IF(AND(T315&gt;=13,T315&lt;=16),5,IF(AND(T315&gt;=9,T315&lt;=12),4,IF(AND(T315&gt;=5,T315&lt;=8),3,IF(AND(T315&gt;=1,T315&lt;=4),2,IF(AND(T315&gt;=-3,T315&lt;=0),1,IF(AND(T315&gt;=-5,T315&lt;=-4),0,6))))))</f>
        <v>4</v>
      </c>
      <c r="I315" s="8">
        <v>7</v>
      </c>
      <c r="J315" s="8">
        <v>-60</v>
      </c>
      <c r="K315" s="8">
        <v>0</v>
      </c>
      <c r="L315" s="8">
        <v>20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21">
        <f t="shared" ref="T315" si="57">SUM(J315:K315)+SUM(M315:S315)*5+4.4*SUM(AJ315:AP315)+2.5*SUM(AD315:AH315)+IF(ISNUMBER(AC315),AC315,0)+L315</f>
        <v>10</v>
      </c>
      <c r="U315" s="8">
        <v>10</v>
      </c>
      <c r="V315" s="8">
        <v>15</v>
      </c>
      <c r="W315" s="8">
        <v>0</v>
      </c>
      <c r="X315" s="4" t="s">
        <v>946</v>
      </c>
      <c r="Y315" s="18">
        <v>55700006</v>
      </c>
      <c r="Z315" s="18">
        <v>100</v>
      </c>
      <c r="AA315" s="18"/>
      <c r="AB315" s="18"/>
      <c r="AC315" s="18">
        <f>IF(ISBLANK($Y315),0, LOOKUP($Y315,[1]Skill!$A:$A,[1]Skill!$X:$X)*$Z315/100)+
IF(ISBLANK($AA315),0, LOOKUP($AA315,[1]Skill!$A:$A,[1]Skill!$X:$X)*$AB315/100)</f>
        <v>50</v>
      </c>
      <c r="AD315" s="18">
        <v>0</v>
      </c>
      <c r="AE315" s="18">
        <v>0</v>
      </c>
      <c r="AF315" s="18">
        <v>0</v>
      </c>
      <c r="AG315" s="18">
        <v>0</v>
      </c>
      <c r="AH315" s="18">
        <v>0</v>
      </c>
      <c r="AI315" s="8" t="str">
        <f t="shared" ref="AI315" si="58">CONCATENATE(AD315,";",AE315,";",AF315,";",AG315,";",AH315)</f>
        <v>0;0;0;0;0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ref="AQ315" si="59">CONCATENATE(AJ315,";",AK315,";",AL315,";",AM315,";",AN315,";",AO315,";",AP315)</f>
        <v>0;0;0;0;0;0;0</v>
      </c>
      <c r="AR315" s="51" t="s">
        <v>781</v>
      </c>
      <c r="AS315" s="55">
        <v>11000004</v>
      </c>
      <c r="AT315" s="8"/>
      <c r="AU315" s="8"/>
      <c r="AV315" s="8">
        <v>312</v>
      </c>
      <c r="AW315" s="8"/>
      <c r="AX315" s="59" t="s">
        <v>982</v>
      </c>
      <c r="AY315" s="21">
        <v>0</v>
      </c>
      <c r="AZ315" s="8">
        <v>1</v>
      </c>
      <c r="BA315" s="52">
        <v>0.75409839999999995</v>
      </c>
    </row>
  </sheetData>
  <phoneticPr fontId="18" type="noConversion"/>
  <conditionalFormatting sqref="H4:H315">
    <cfRule type="cellIs" dxfId="147" priority="16" operator="greaterThanOrEqual">
      <formula>5</formula>
    </cfRule>
    <cfRule type="cellIs" dxfId="146" priority="27" operator="equal">
      <formula>1</formula>
    </cfRule>
    <cfRule type="cellIs" dxfId="145" priority="28" operator="equal">
      <formula>2</formula>
    </cfRule>
    <cfRule type="cellIs" dxfId="144" priority="29" operator="equal">
      <formula>3</formula>
    </cfRule>
    <cfRule type="cellIs" dxfId="143" priority="30" operator="equal">
      <formula>4</formula>
    </cfRule>
  </conditionalFormatting>
  <conditionalFormatting sqref="D4:D315">
    <cfRule type="cellIs" dxfId="142" priority="8" operator="equal">
      <formula>"未完成"</formula>
    </cfRule>
  </conditionalFormatting>
  <conditionalFormatting sqref="T4:T315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15">
    <cfRule type="cellIs" dxfId="141" priority="2" operator="greaterThanOrEqual">
      <formula>5</formula>
    </cfRule>
    <cfRule type="cellIs" dxfId="140" priority="3" operator="equal">
      <formula>1</formula>
    </cfRule>
    <cfRule type="cellIs" dxfId="139" priority="4" operator="equal">
      <formula>2</formula>
    </cfRule>
    <cfRule type="cellIs" dxfId="138" priority="5" operator="equal">
      <formula>3</formula>
    </cfRule>
    <cfRule type="cellIs" dxfId="137" priority="6" operator="equal">
      <formula>4</formula>
    </cfRule>
  </conditionalFormatting>
  <conditionalFormatting sqref="D306:D315">
    <cfRule type="cellIs" dxfId="136" priority="1" operator="equal">
      <formula>"未完成"</formula>
    </cfRule>
  </conditionalFormatting>
  <conditionalFormatting sqref="T306:T3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defaultRowHeight="13.5" x14ac:dyDescent="0.1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8.875" customWidth="1"/>
    <col min="26" max="26" width="5.5" customWidth="1"/>
    <col min="28" max="28" width="9.5" bestFit="1" customWidth="1"/>
    <col min="30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 x14ac:dyDescent="0.15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 x14ac:dyDescent="0.15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 x14ac:dyDescent="0.15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5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5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5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5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 x14ac:dyDescent="0.15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963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 x14ac:dyDescent="0.15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8" t="s">
        <v>19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 x14ac:dyDescent="0.15">
      <c r="A9">
        <v>51013005</v>
      </c>
      <c r="B9" s="4" t="s">
        <v>966</v>
      </c>
      <c r="C9" s="4" t="s">
        <v>965</v>
      </c>
      <c r="D9" s="19"/>
      <c r="E9" s="4">
        <v>1</v>
      </c>
      <c r="F9" s="4">
        <v>8</v>
      </c>
      <c r="G9" s="4">
        <v>0</v>
      </c>
      <c r="H9" s="4">
        <f t="shared" ref="H9" si="11">IF(AND(T9&gt;=13,T9&lt;=16),5,IF(AND(T9&gt;=9,T9&lt;=12),4,IF(AND(T9&gt;=5,T9&lt;=8),3,IF(AND(T9&gt;=1,T9&lt;=4),2,IF(AND(T9&gt;=-3,T9&lt;=0),1,IF(AND(T9&gt;=-5,T9&lt;=-4),0,6))))))</f>
        <v>1</v>
      </c>
      <c r="I9" s="4">
        <v>1</v>
      </c>
      <c r="J9" s="4">
        <v>20</v>
      </c>
      <c r="K9" s="4">
        <v>-20</v>
      </c>
      <c r="L9" s="4">
        <v>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ref="T9" si="12">SUM(J9:K9)+SUM(M9:S9)*5+4.4*SUM(AJ9:AP9)+2.5*SUM(AD9:AH9)+IF(ISNUMBER(AC9),AC9,0)+L9</f>
        <v>-3</v>
      </c>
      <c r="U9" s="8">
        <v>10</v>
      </c>
      <c r="V9" s="8">
        <v>10</v>
      </c>
      <c r="W9" s="8">
        <v>0</v>
      </c>
      <c r="X9" s="8" t="s">
        <v>19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ref="AI9" si="13"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ref="AQ9" si="14">CONCATENATE(AJ9,";",AK9,";",AL9,";",AM9,";",AN9,";",AO9,";",AP9)</f>
        <v>0;0;0;0;0;0;0</v>
      </c>
      <c r="AR9" s="50" t="s">
        <v>781</v>
      </c>
      <c r="AS9" s="50"/>
      <c r="AT9" s="50"/>
      <c r="AU9" s="50"/>
      <c r="AV9" s="4">
        <v>10007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 x14ac:dyDescent="0.15">
      <c r="A10">
        <v>51018001</v>
      </c>
      <c r="B10" s="8" t="s">
        <v>696</v>
      </c>
      <c r="C10" s="8" t="s">
        <v>695</v>
      </c>
      <c r="D10" s="19"/>
      <c r="E10" s="8">
        <v>1</v>
      </c>
      <c r="F10" s="8">
        <v>35</v>
      </c>
      <c r="G10" s="8">
        <v>0</v>
      </c>
      <c r="H10" s="4">
        <f t="shared" si="0"/>
        <v>6</v>
      </c>
      <c r="I10" s="8">
        <v>0</v>
      </c>
      <c r="J10" s="4">
        <v>-35</v>
      </c>
      <c r="K10" s="4">
        <v>300</v>
      </c>
      <c r="L10" s="4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265</v>
      </c>
      <c r="U10" s="8">
        <v>10</v>
      </c>
      <c r="V10" s="8">
        <v>0</v>
      </c>
      <c r="W10" s="8">
        <v>0</v>
      </c>
      <c r="X10" s="8" t="s">
        <v>6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782</v>
      </c>
      <c r="AS10" s="50"/>
      <c r="AT10" s="50"/>
      <c r="AU10" s="50"/>
      <c r="AV10" s="8">
        <v>10001</v>
      </c>
      <c r="AW10" s="18"/>
      <c r="AX10" s="59" t="s">
        <v>929</v>
      </c>
      <c r="AY10" s="21">
        <v>1</v>
      </c>
      <c r="AZ10" s="32">
        <v>0</v>
      </c>
      <c r="BA10" s="29">
        <v>0</v>
      </c>
    </row>
    <row r="11" spans="1:53" x14ac:dyDescent="0.15">
      <c r="A11" t="s">
        <v>776</v>
      </c>
      <c r="B11" s="8" t="s">
        <v>771</v>
      </c>
      <c r="C11" s="8" t="s">
        <v>773</v>
      </c>
      <c r="D11" s="19"/>
      <c r="E11" s="8">
        <v>4</v>
      </c>
      <c r="F11" s="8">
        <v>35</v>
      </c>
      <c r="G11" s="8">
        <v>0</v>
      </c>
      <c r="H11" s="4">
        <f t="shared" si="0"/>
        <v>6</v>
      </c>
      <c r="I11" s="8">
        <v>0</v>
      </c>
      <c r="J11" s="4">
        <v>-40</v>
      </c>
      <c r="K11" s="4">
        <v>200</v>
      </c>
      <c r="L11" s="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160</v>
      </c>
      <c r="U11" s="8">
        <v>35</v>
      </c>
      <c r="V11" s="8">
        <v>0</v>
      </c>
      <c r="W11" s="8">
        <v>0</v>
      </c>
      <c r="X11" s="8" t="s">
        <v>784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10002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 x14ac:dyDescent="0.15">
      <c r="A12" t="s">
        <v>799</v>
      </c>
      <c r="B12" s="8" t="s">
        <v>772</v>
      </c>
      <c r="C12" s="8" t="s">
        <v>774</v>
      </c>
      <c r="D12" s="19"/>
      <c r="E12" s="8">
        <v>3</v>
      </c>
      <c r="F12" s="8">
        <v>2</v>
      </c>
      <c r="G12" s="8">
        <v>0</v>
      </c>
      <c r="H12" s="4">
        <f t="shared" si="0"/>
        <v>6</v>
      </c>
      <c r="I12" s="8">
        <v>0</v>
      </c>
      <c r="J12" s="4">
        <v>-45</v>
      </c>
      <c r="K12" s="4">
        <v>120</v>
      </c>
      <c r="L12" s="4">
        <v>0</v>
      </c>
      <c r="M12" s="8">
        <v>0</v>
      </c>
      <c r="N12" s="8">
        <v>0</v>
      </c>
      <c r="O12" s="8">
        <v>2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85</v>
      </c>
      <c r="U12" s="8">
        <v>40</v>
      </c>
      <c r="V12" s="8">
        <v>0</v>
      </c>
      <c r="W12" s="8">
        <v>0</v>
      </c>
      <c r="X12" s="8" t="s">
        <v>777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ref="AI12" si="15">CONCATENATE(AD12,";",AE12,";",AF12,";",AG12,";",AH12)</f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783</v>
      </c>
      <c r="AS12" s="50"/>
      <c r="AT12" s="50"/>
      <c r="AU12" s="50"/>
      <c r="AV12" s="8">
        <v>10003</v>
      </c>
      <c r="AW12" s="18"/>
      <c r="AX12" s="59" t="s">
        <v>929</v>
      </c>
      <c r="AY12" s="21">
        <v>1</v>
      </c>
      <c r="AZ12" s="32">
        <v>0</v>
      </c>
      <c r="BA12" s="29">
        <v>0</v>
      </c>
    </row>
    <row r="13" spans="1:53" x14ac:dyDescent="0.15">
      <c r="A13">
        <v>51019298</v>
      </c>
      <c r="B13" s="8" t="s">
        <v>880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4">
        <f t="shared" si="0"/>
        <v>1</v>
      </c>
      <c r="I13" s="31">
        <v>2</v>
      </c>
      <c r="J13" s="31">
        <v>10</v>
      </c>
      <c r="K13" s="31">
        <v>-10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782</v>
      </c>
      <c r="AS13" s="50"/>
      <c r="AT13" s="50"/>
      <c r="AU13" s="50"/>
      <c r="AV13" s="31">
        <v>280</v>
      </c>
      <c r="AW13" s="18"/>
      <c r="AX13" s="59" t="s">
        <v>929</v>
      </c>
      <c r="AY13" s="21">
        <v>1</v>
      </c>
      <c r="AZ13" s="32">
        <v>0</v>
      </c>
      <c r="BA13" s="33">
        <v>0</v>
      </c>
    </row>
    <row r="14" spans="1:53" x14ac:dyDescent="0.15">
      <c r="A14">
        <v>51019299</v>
      </c>
      <c r="B14" s="8" t="s">
        <v>881</v>
      </c>
      <c r="C14" s="31" t="s">
        <v>630</v>
      </c>
      <c r="D14" s="19"/>
      <c r="E14" s="31">
        <v>2</v>
      </c>
      <c r="F14" s="31">
        <v>8</v>
      </c>
      <c r="G14" s="31">
        <v>0</v>
      </c>
      <c r="H14" s="4">
        <f t="shared" ref="H14" si="16">IF(AND(T14&gt;=13,T14&lt;=16),5,IF(AND(T14&gt;=9,T14&lt;=12),4,IF(AND(T14&gt;=5,T14&lt;=8),3,IF(AND(T14&gt;=1,T14&lt;=4),2,IF(AND(T14&gt;=-3,T14&lt;=0),1,IF(AND(T14&gt;=-5,T14&lt;=-4),0,6))))))</f>
        <v>1</v>
      </c>
      <c r="I14" s="31">
        <v>2</v>
      </c>
      <c r="J14" s="31">
        <v>-10</v>
      </c>
      <c r="K14" s="31">
        <v>10</v>
      </c>
      <c r="L14" s="31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ref="T14" si="17">SUM(J14:K14)+SUM(M14:S14)*5+4.4*SUM(AJ14:AP14)+2.5*SUM(AD14:AH14)+IF(ISNUMBER(AC14),AC14,0)+L14</f>
        <v>0</v>
      </c>
      <c r="U14" s="8">
        <v>10</v>
      </c>
      <c r="V14" s="8">
        <v>20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ref="AI14" si="18">CONCATENATE(AD14,";",AE14,";",AF14,";",AG14,";",AH14)</f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ref="AQ14" si="19">CONCATENATE(AJ14,";",AK14,";",AL14,";",AM14,";",AN14,";",AO14,";",AP14)</f>
        <v>0;0;0;0;0;0;0</v>
      </c>
      <c r="AR14" s="50" t="s">
        <v>782</v>
      </c>
      <c r="AS14" s="50"/>
      <c r="AT14" s="50"/>
      <c r="AU14" s="50"/>
      <c r="AV14" s="31">
        <v>278</v>
      </c>
      <c r="AW14" s="18"/>
      <c r="AX14" s="59" t="s">
        <v>929</v>
      </c>
      <c r="AY14" s="21">
        <v>1</v>
      </c>
      <c r="AZ14" s="32">
        <v>0</v>
      </c>
      <c r="BA14" s="33">
        <v>0</v>
      </c>
    </row>
    <row r="15" spans="1:53" x14ac:dyDescent="0.15">
      <c r="A15" t="s">
        <v>775</v>
      </c>
      <c r="B15" s="8" t="s">
        <v>694</v>
      </c>
      <c r="C15" s="8" t="s">
        <v>691</v>
      </c>
      <c r="D15" s="19"/>
      <c r="E15" s="8">
        <v>1</v>
      </c>
      <c r="F15" s="8">
        <v>35</v>
      </c>
      <c r="G15" s="8">
        <v>0</v>
      </c>
      <c r="H15" s="4">
        <f t="shared" si="0"/>
        <v>6</v>
      </c>
      <c r="I15" s="8">
        <v>0</v>
      </c>
      <c r="J15" s="4">
        <v>-35</v>
      </c>
      <c r="K15" s="4">
        <v>300</v>
      </c>
      <c r="L15" s="4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2">
        <f t="shared" si="1"/>
        <v>265</v>
      </c>
      <c r="U15" s="8">
        <v>10</v>
      </c>
      <c r="V15" s="8">
        <v>10</v>
      </c>
      <c r="W15" s="8">
        <v>0</v>
      </c>
      <c r="X15" s="8" t="s">
        <v>6</v>
      </c>
      <c r="Y15" s="47"/>
      <c r="Z15" s="47"/>
      <c r="AA15" s="47"/>
      <c r="AB15" s="47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9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4"/>
        <v>0;0;0;0;0;0;0</v>
      </c>
      <c r="AR15" s="50" t="s">
        <v>782</v>
      </c>
      <c r="AS15" s="50"/>
      <c r="AT15" s="50"/>
      <c r="AU15" s="50"/>
      <c r="AV15" s="8">
        <v>291</v>
      </c>
      <c r="AW15" s="18"/>
      <c r="AX15" s="59" t="s">
        <v>929</v>
      </c>
      <c r="AY15" s="21">
        <v>1</v>
      </c>
      <c r="AZ15" s="32">
        <v>0</v>
      </c>
      <c r="BA15" s="32">
        <v>0</v>
      </c>
    </row>
  </sheetData>
  <phoneticPr fontId="18" type="noConversion"/>
  <conditionalFormatting sqref="K4 K13 K15 J6:K8 J10:K10">
    <cfRule type="cellIs" dxfId="79" priority="37" operator="between">
      <formula>-30</formula>
      <formula>30</formula>
    </cfRule>
  </conditionalFormatting>
  <conditionalFormatting sqref="J4">
    <cfRule type="cellIs" dxfId="78" priority="36" operator="between">
      <formula>-30</formula>
      <formula>30</formula>
    </cfRule>
  </conditionalFormatting>
  <conditionalFormatting sqref="J15">
    <cfRule type="cellIs" dxfId="77" priority="34" operator="between">
      <formula>-30</formula>
      <formula>30</formula>
    </cfRule>
  </conditionalFormatting>
  <conditionalFormatting sqref="J13">
    <cfRule type="cellIs" dxfId="76" priority="33" operator="between">
      <formula>-30</formula>
      <formula>30</formula>
    </cfRule>
  </conditionalFormatting>
  <conditionalFormatting sqref="K12">
    <cfRule type="cellIs" dxfId="75" priority="29" operator="between">
      <formula>-30</formula>
      <formula>30</formula>
    </cfRule>
  </conditionalFormatting>
  <conditionalFormatting sqref="J12">
    <cfRule type="cellIs" dxfId="74" priority="28" operator="between">
      <formula>-30</formula>
      <formula>30</formula>
    </cfRule>
  </conditionalFormatting>
  <conditionalFormatting sqref="T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ellIs" dxfId="73" priority="26" operator="between">
      <formula>-30</formula>
      <formula>30</formula>
    </cfRule>
  </conditionalFormatting>
  <conditionalFormatting sqref="J11">
    <cfRule type="cellIs" dxfId="72" priority="25" operator="between">
      <formula>-30</formula>
      <formula>30</formula>
    </cfRule>
  </conditionalFormatting>
  <conditionalFormatting sqref="T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ellIs" dxfId="71" priority="15" operator="greaterThanOrEqual">
      <formula>5</formula>
    </cfRule>
    <cfRule type="cellIs" dxfId="70" priority="16" operator="equal">
      <formula>1</formula>
    </cfRule>
    <cfRule type="cellIs" dxfId="69" priority="17" operator="equal">
      <formula>2</formula>
    </cfRule>
    <cfRule type="cellIs" dxfId="68" priority="18" operator="equal">
      <formula>3</formula>
    </cfRule>
    <cfRule type="cellIs" dxfId="67" priority="19" operator="equal">
      <formula>4</formula>
    </cfRule>
  </conditionalFormatting>
  <conditionalFormatting sqref="T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6" priority="13" operator="between">
      <formula>-30</formula>
      <formula>30</formula>
    </cfRule>
  </conditionalFormatting>
  <conditionalFormatting sqref="J5">
    <cfRule type="cellIs" dxfId="65" priority="12" operator="between">
      <formula>-30</formula>
      <formula>30</formula>
    </cfRule>
  </conditionalFormatting>
  <conditionalFormatting sqref="H5">
    <cfRule type="cellIs" dxfId="64" priority="7" operator="greaterThanOrEqual">
      <formula>5</formula>
    </cfRule>
    <cfRule type="cellIs" dxfId="63" priority="8" operator="equal">
      <formula>1</formula>
    </cfRule>
    <cfRule type="cellIs" dxfId="62" priority="9" operator="equal">
      <formula>2</formula>
    </cfRule>
    <cfRule type="cellIs" dxfId="61" priority="10" operator="equal">
      <formula>3</formula>
    </cfRule>
    <cfRule type="cellIs" dxfId="60" priority="11" operator="equal">
      <formula>4</formula>
    </cfRule>
  </conditionalFormatting>
  <conditionalFormatting sqref="T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8 T13 T15 T1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ellIs" dxfId="59" priority="4" operator="between">
      <formula>-30</formula>
      <formula>30</formula>
    </cfRule>
  </conditionalFormatting>
  <conditionalFormatting sqref="J14">
    <cfRule type="cellIs" dxfId="58" priority="3" operator="between">
      <formula>-30</formula>
      <formula>30</formula>
    </cfRule>
  </conditionalFormatting>
  <conditionalFormatting sqref="T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K9">
    <cfRule type="cellIs" dxfId="57" priority="1" operator="between">
      <formula>-30</formula>
      <formula>30</formula>
    </cfRule>
  </conditionalFormatting>
  <conditionalFormatting sqref="T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866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863</v>
      </c>
      <c r="B7" s="22">
        <v>1</v>
      </c>
    </row>
    <row r="8" spans="1:2" x14ac:dyDescent="0.15">
      <c r="A8" s="24" t="s">
        <v>864</v>
      </c>
      <c r="B8" s="22">
        <v>1</v>
      </c>
    </row>
    <row r="9" spans="1:2" x14ac:dyDescent="0.15">
      <c r="A9" s="24" t="s">
        <v>865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2017-05-04T14:29:25Z</dcterms:modified>
</cp:coreProperties>
</file>