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5" i="1"/>
  <c r="H35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4" i="1"/>
  <c r="H44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126" i="1"/>
  <c r="H126" i="1" s="1"/>
  <c r="P127" i="1"/>
  <c r="H127" i="1" s="1"/>
  <c r="P128" i="1"/>
  <c r="H128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<sst xmlns="http://schemas.openxmlformats.org/spreadsheetml/2006/main" count="1364" uniqueCount="883">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</sst>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761344"/>
        <c:axId val="1761758080"/>
      </c:barChart>
      <c:catAx>
        <c:axId val="1761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58080"/>
        <c:crosses val="autoZero"/>
        <c:auto val="1"/>
        <c:lblAlgn val="ctr"/>
        <c:lblOffset val="100"/>
        <c:noMultiLvlLbl val="0"/>
      </c:catAx>
      <c:valAx>
        <c:axId val="1761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8" totalsRowShown="0" headerRowDxfId="110" dataDxfId="109" tableBorderDxfId="108">
  <autoFilter ref="A3:AB128"/>
  <sortState ref="A4:Y128">
    <sortCondition ref="A3:A128"/>
  </sortState>
  <tableColumns count="28">
    <tableColumn id="1" name="Id" dataDxfId="107"/>
    <tableColumn id="2" name="Name" dataDxfId="106"/>
    <tableColumn id="20" name="Ename" dataDxfId="105"/>
    <tableColumn id="21" name="EnameShort" dataDxfId="104"/>
    <tableColumn id="3" name="Star" dataDxfId="103"/>
    <tableColumn id="4" name="Type" dataDxfId="102"/>
    <tableColumn id="5" name="Attr" dataDxfId="101"/>
    <tableColumn id="8" name="Quality" dataDxfId="100">
      <calculatedColumnFormula>IF(P4&gt;10,5,IF(P4&gt;5,4,IF(P4&gt;2.5,3,IF(P4&gt;0,2,IF(P4&gt;-2.5,1,IF(P4&gt;-10,0,6))))))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2" name="Modify" dataDxfId="93"/>
    <tableColumn id="27" name="Sum" dataDxfId="92">
      <calculatedColumnFormula>(S4-2000)/20+O4</calculatedColumnFormula>
    </tableColumn>
    <tableColumn id="6" name="Range" dataDxfId="91"/>
    <tableColumn id="15" name="Target" dataDxfId="90"/>
    <tableColumn id="25" name="Mark" dataDxfId="89"/>
    <tableColumn id="22" name="Effect" dataDxfId="88"/>
    <tableColumn id="24" name="GetDescript" dataDxfId="87"/>
    <tableColumn id="17" name="UnitEffect" dataDxfId="86"/>
    <tableColumn id="28" name="AreaEffect" dataDxfId="85"/>
    <tableColumn id="18" name="Res" dataDxfId="84"/>
    <tableColumn id="19" name="Icon" dataDxfId="83"/>
    <tableColumn id="14" name="IsSpecial" dataDxfId="82"/>
    <tableColumn id="23" name="IsNew" dataDxfId="81"/>
    <tableColumn id="26" name="Re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64" dataDxfId="63" tableBorderDxfId="62">
  <autoFilter ref="A3:AB9"/>
  <sortState ref="A4:X138">
    <sortCondition ref="A3:A138"/>
  </sortState>
  <tableColumns count="28">
    <tableColumn id="1" name="Id" dataDxfId="61"/>
    <tableColumn id="2" name="Name" dataDxfId="60"/>
    <tableColumn id="20" name="Ename" dataDxfId="59"/>
    <tableColumn id="21" name="EnameShort" dataDxfId="58"/>
    <tableColumn id="3" name="Star" dataDxfId="57"/>
    <tableColumn id="4" name="Type" dataDxfId="56"/>
    <tableColumn id="5" name="Attr" dataDxfId="55"/>
    <tableColumn id="8" name="Quality" dataDxfId="54">
      <calculatedColumnFormula>IF(P4&gt;10,5,IF(P4&gt;5,4,IF(P4&gt;2.5,3,IF(P4&gt;0,2,IF(P4&gt;-2.5,1,IF(P4&gt;-10,0,6))))))</calculatedColumnFormula>
    </tableColumn>
    <tableColumn id="7" name="Cost" dataDxfId="53"/>
    <tableColumn id="9" name="Damage" dataDxfId="52"/>
    <tableColumn id="10" name="Cure" dataDxfId="51"/>
    <tableColumn id="11" name="Time" dataDxfId="50"/>
    <tableColumn id="13" name="Help" dataDxfId="49"/>
    <tableColumn id="16" name="Rate" dataDxfId="48"/>
    <tableColumn id="12" name="Modify" dataDxfId="47"/>
    <tableColumn id="27" name="Sum" dataDxfId="46">
      <calculatedColumnFormula>(S4-2000)/20+O4</calculatedColumnFormula>
    </tableColumn>
    <tableColumn id="6" name="Range" dataDxfId="45"/>
    <tableColumn id="15" name="Target" dataDxfId="44"/>
    <tableColumn id="25" name="Mark" dataDxfId="43"/>
    <tableColumn id="22" name="Effect" dataDxfId="42"/>
    <tableColumn id="24" name="GetDescript" dataDxfId="41"/>
    <tableColumn id="17" name="UnitEffect" dataDxfId="40"/>
    <tableColumn id="28" name="AreaEffect" dataDxfId="39"/>
    <tableColumn id="18" name="Res" dataDxfId="38"/>
    <tableColumn id="19" name="Icon" dataDxfId="37"/>
    <tableColumn id="14" name="IsSpecial" dataDxfId="36"/>
    <tableColumn id="23" name="IsNew" dataDxfId="35"/>
    <tableColumn id="26" name="Remark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8" name="Quality" dataDxfId="20">
      <calculatedColumnFormula>IF(P4&gt;10,5,IF(P4&gt;5,4,IF(P4&gt;2.5,3,IF(P4&gt;0,2,IF(P4&gt;-2.5,1,IF(P4&gt;-10,0,6))))))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(S4-2000)/20+O4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8"/>
  <sheetViews>
    <sheetView tabSelected="1" workbookViewId="0">
      <pane xSplit="2" ySplit="3" topLeftCell="C77" activePane="bottomRight" state="frozen"/>
      <selection pane="topRight" activeCell="C1" sqref="C1"/>
      <selection pane="bottomLeft" activeCell="A4" sqref="A4"/>
      <selection pane="bottomRight" activeCell="R78" sqref="R78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848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850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853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851</v>
      </c>
      <c r="Q2" s="4" t="s">
        <v>488</v>
      </c>
      <c r="R2" s="4" t="s">
        <v>201</v>
      </c>
      <c r="S2" s="4" t="s">
        <v>658</v>
      </c>
      <c r="T2" s="4" t="s">
        <v>763</v>
      </c>
      <c r="U2" s="11" t="s">
        <v>201</v>
      </c>
      <c r="V2" s="4" t="s">
        <v>201</v>
      </c>
      <c r="W2" s="4" t="s">
        <v>854</v>
      </c>
      <c r="X2" s="4" t="s">
        <v>200</v>
      </c>
      <c r="Y2" s="5" t="s">
        <v>201</v>
      </c>
      <c r="Z2" s="26" t="s">
        <v>624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849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852</v>
      </c>
      <c r="Q3" s="6" t="s">
        <v>489</v>
      </c>
      <c r="R3" s="2" t="s">
        <v>858</v>
      </c>
      <c r="S3" s="2" t="s">
        <v>659</v>
      </c>
      <c r="T3" s="6" t="s">
        <v>857</v>
      </c>
      <c r="U3" s="6" t="s">
        <v>470</v>
      </c>
      <c r="V3" s="6" t="s">
        <v>494</v>
      </c>
      <c r="W3" s="6" t="s">
        <v>855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762</v>
      </c>
      <c r="U4" s="33" t="s">
        <v>581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847</v>
      </c>
    </row>
    <row r="5" spans="1:28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692</v>
      </c>
      <c r="U5" s="7" t="s">
        <v>547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846</v>
      </c>
    </row>
    <row r="6" spans="1:28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734</v>
      </c>
      <c r="U6" s="7" t="s">
        <v>654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824</v>
      </c>
    </row>
    <row r="7" spans="1:28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813</v>
      </c>
      <c r="U7" s="7" t="s">
        <v>655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825</v>
      </c>
    </row>
    <row r="8" spans="1:28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804</v>
      </c>
      <c r="U8" s="7" t="s">
        <v>546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826</v>
      </c>
    </row>
    <row r="9" spans="1:28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689</v>
      </c>
      <c r="S9" s="1">
        <v>500</v>
      </c>
      <c r="T9" s="12" t="s">
        <v>582</v>
      </c>
      <c r="U9" s="1" t="s">
        <v>583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827</v>
      </c>
    </row>
    <row r="10" spans="1:28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689</v>
      </c>
      <c r="S10" s="1">
        <v>500</v>
      </c>
      <c r="T10" s="12" t="s">
        <v>584</v>
      </c>
      <c r="U10" s="1" t="s">
        <v>592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827</v>
      </c>
    </row>
    <row r="11" spans="1:28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689</v>
      </c>
      <c r="S11" s="1">
        <v>500</v>
      </c>
      <c r="T11" s="12" t="s">
        <v>585</v>
      </c>
      <c r="U11" s="1" t="s">
        <v>593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828</v>
      </c>
    </row>
    <row r="12" spans="1:28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689</v>
      </c>
      <c r="S12" s="1">
        <v>500</v>
      </c>
      <c r="T12" s="12" t="s">
        <v>586</v>
      </c>
      <c r="U12" s="1" t="s">
        <v>594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827</v>
      </c>
    </row>
    <row r="13" spans="1:28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689</v>
      </c>
      <c r="S13" s="1">
        <v>500</v>
      </c>
      <c r="T13" s="12" t="s">
        <v>587</v>
      </c>
      <c r="U13" s="1" t="s">
        <v>595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827</v>
      </c>
    </row>
    <row r="14" spans="1:28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689</v>
      </c>
      <c r="S14" s="1">
        <v>500</v>
      </c>
      <c r="T14" s="12" t="s">
        <v>588</v>
      </c>
      <c r="U14" s="1" t="s">
        <v>596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827</v>
      </c>
    </row>
    <row r="15" spans="1:28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689</v>
      </c>
      <c r="S15" s="1">
        <v>500</v>
      </c>
      <c r="T15" s="12" t="s">
        <v>589</v>
      </c>
      <c r="U15" s="1" t="s">
        <v>597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827</v>
      </c>
    </row>
    <row r="16" spans="1:28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689</v>
      </c>
      <c r="S16" s="1">
        <v>500</v>
      </c>
      <c r="T16" s="12" t="s">
        <v>590</v>
      </c>
      <c r="U16" s="1" t="s">
        <v>598</v>
      </c>
      <c r="V16" s="1" t="s">
        <v>2</v>
      </c>
      <c r="W16" s="1"/>
      <c r="X16" s="1">
        <v>4</v>
      </c>
      <c r="Y16" s="1">
        <v>13</v>
      </c>
      <c r="Z16" s="29">
        <v>0</v>
      </c>
      <c r="AA16" s="27">
        <v>0</v>
      </c>
      <c r="AB16" s="27" t="s">
        <v>827</v>
      </c>
    </row>
    <row r="17" spans="1:28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689</v>
      </c>
      <c r="S17" s="1">
        <v>500</v>
      </c>
      <c r="T17" s="12" t="s">
        <v>591</v>
      </c>
      <c r="U17" s="1" t="s">
        <v>599</v>
      </c>
      <c r="V17" s="1" t="s">
        <v>2</v>
      </c>
      <c r="W17" s="1"/>
      <c r="X17" s="1">
        <v>4</v>
      </c>
      <c r="Y17" s="1">
        <v>14</v>
      </c>
      <c r="Z17" s="29">
        <v>0</v>
      </c>
      <c r="AA17" s="27">
        <v>0</v>
      </c>
      <c r="AB17" s="27" t="s">
        <v>827</v>
      </c>
    </row>
    <row r="18" spans="1:28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/>
      <c r="X18" s="1">
        <v>4</v>
      </c>
      <c r="Y18" s="1">
        <v>15</v>
      </c>
      <c r="Z18" s="29">
        <v>0</v>
      </c>
      <c r="AA18" s="27">
        <v>0</v>
      </c>
      <c r="AB18" s="27" t="s">
        <v>829</v>
      </c>
    </row>
    <row r="19" spans="1:28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805</v>
      </c>
      <c r="U19" s="7" t="s">
        <v>508</v>
      </c>
      <c r="V19" s="1" t="s">
        <v>24</v>
      </c>
      <c r="W19" s="1"/>
      <c r="X19" s="1">
        <v>4</v>
      </c>
      <c r="Y19" s="1">
        <v>16</v>
      </c>
      <c r="Z19" s="29">
        <v>0</v>
      </c>
      <c r="AA19" s="27">
        <v>0</v>
      </c>
      <c r="AB19" s="27" t="s">
        <v>830</v>
      </c>
    </row>
    <row r="20" spans="1:28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806</v>
      </c>
      <c r="U20" s="7" t="s">
        <v>509</v>
      </c>
      <c r="V20" s="1" t="s">
        <v>26</v>
      </c>
      <c r="W20" s="1"/>
      <c r="X20" s="1">
        <v>4</v>
      </c>
      <c r="Y20" s="1">
        <v>17</v>
      </c>
      <c r="Z20" s="29">
        <v>0</v>
      </c>
      <c r="AA20" s="27">
        <v>0</v>
      </c>
      <c r="AB20" s="27" t="s">
        <v>830</v>
      </c>
    </row>
    <row r="21" spans="1:28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/>
      <c r="X21" s="1">
        <v>4</v>
      </c>
      <c r="Y21" s="1">
        <v>18</v>
      </c>
      <c r="Z21" s="29">
        <v>0</v>
      </c>
      <c r="AA21" s="27">
        <v>0</v>
      </c>
      <c r="AB21" s="27" t="s">
        <v>825</v>
      </c>
    </row>
    <row r="22" spans="1:28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859</v>
      </c>
      <c r="U22" s="7" t="s">
        <v>666</v>
      </c>
      <c r="V22" s="1" t="s">
        <v>30</v>
      </c>
      <c r="W22" s="1" t="s">
        <v>28</v>
      </c>
      <c r="X22" s="1">
        <v>4</v>
      </c>
      <c r="Y22" s="1">
        <v>19</v>
      </c>
      <c r="Z22" s="29">
        <v>0</v>
      </c>
      <c r="AA22" s="27">
        <v>0</v>
      </c>
      <c r="AB22" s="27" t="s">
        <v>831</v>
      </c>
    </row>
    <row r="23" spans="1:28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860</v>
      </c>
      <c r="U23" s="7" t="s">
        <v>667</v>
      </c>
      <c r="V23" s="1" t="s">
        <v>30</v>
      </c>
      <c r="W23" s="1" t="s">
        <v>30</v>
      </c>
      <c r="X23" s="1">
        <v>4</v>
      </c>
      <c r="Y23" s="1">
        <v>20</v>
      </c>
      <c r="Z23" s="29">
        <v>0</v>
      </c>
      <c r="AA23" s="27">
        <v>0</v>
      </c>
      <c r="AB23" s="27" t="s">
        <v>831</v>
      </c>
    </row>
    <row r="24" spans="1:28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861</v>
      </c>
      <c r="U24" s="7" t="s">
        <v>668</v>
      </c>
      <c r="V24" s="1" t="s">
        <v>33</v>
      </c>
      <c r="W24" s="1" t="s">
        <v>33</v>
      </c>
      <c r="X24" s="1">
        <v>4</v>
      </c>
      <c r="Y24" s="1">
        <v>21</v>
      </c>
      <c r="Z24" s="29">
        <v>0</v>
      </c>
      <c r="AA24" s="27">
        <v>0</v>
      </c>
      <c r="AB24" s="27" t="s">
        <v>831</v>
      </c>
    </row>
    <row r="25" spans="1:28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/>
      <c r="X25" s="1">
        <v>4</v>
      </c>
      <c r="Y25" s="1">
        <v>22</v>
      </c>
      <c r="Z25" s="29">
        <v>0</v>
      </c>
      <c r="AA25" s="27">
        <v>0</v>
      </c>
      <c r="AB25" s="27" t="s">
        <v>832</v>
      </c>
    </row>
    <row r="26" spans="1:28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/>
      <c r="X26" s="1">
        <v>4</v>
      </c>
      <c r="Y26" s="1">
        <v>23</v>
      </c>
      <c r="Z26" s="29">
        <v>0</v>
      </c>
      <c r="AA26" s="27">
        <v>0</v>
      </c>
      <c r="AB26" s="27" t="s">
        <v>832</v>
      </c>
    </row>
    <row r="27" spans="1:28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/>
      <c r="X27" s="1">
        <v>4</v>
      </c>
      <c r="Y27" s="1">
        <v>24</v>
      </c>
      <c r="Z27" s="29">
        <v>0</v>
      </c>
      <c r="AA27" s="27">
        <v>0</v>
      </c>
      <c r="AB27" s="27" t="s">
        <v>832</v>
      </c>
    </row>
    <row r="28" spans="1:28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/>
      <c r="X28" s="1">
        <v>4</v>
      </c>
      <c r="Y28" s="1">
        <v>25</v>
      </c>
      <c r="Z28" s="29">
        <v>0</v>
      </c>
      <c r="AA28" s="27">
        <v>0</v>
      </c>
      <c r="AB28" s="27" t="s">
        <v>825</v>
      </c>
    </row>
    <row r="29" spans="1:28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/>
      <c r="X29" s="1">
        <v>4</v>
      </c>
      <c r="Y29" s="1">
        <v>26</v>
      </c>
      <c r="Z29" s="29">
        <v>0</v>
      </c>
      <c r="AA29" s="27">
        <v>0</v>
      </c>
      <c r="AB29" s="27" t="s">
        <v>829</v>
      </c>
    </row>
    <row r="30" spans="1:28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713</v>
      </c>
      <c r="V30" s="1" t="s">
        <v>46</v>
      </c>
      <c r="W30" s="1"/>
      <c r="X30" s="1">
        <v>4</v>
      </c>
      <c r="Y30" s="1">
        <v>27</v>
      </c>
      <c r="Z30" s="29">
        <v>0</v>
      </c>
      <c r="AA30" s="27">
        <v>0</v>
      </c>
      <c r="AB30" s="27" t="s">
        <v>833</v>
      </c>
    </row>
    <row r="31" spans="1:28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714</v>
      </c>
      <c r="V31" s="1" t="s">
        <v>48</v>
      </c>
      <c r="W31" s="1"/>
      <c r="X31" s="1">
        <v>4</v>
      </c>
      <c r="Y31" s="1">
        <v>28</v>
      </c>
      <c r="Z31" s="29">
        <v>0</v>
      </c>
      <c r="AA31" s="27">
        <v>0</v>
      </c>
      <c r="AB31" s="27" t="s">
        <v>834</v>
      </c>
    </row>
    <row r="32" spans="1:28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/>
      <c r="X32" s="1">
        <v>4</v>
      </c>
      <c r="Y32" s="1">
        <v>29</v>
      </c>
      <c r="Z32" s="29">
        <v>0</v>
      </c>
      <c r="AA32" s="27">
        <v>0</v>
      </c>
      <c r="AB32" s="27" t="s">
        <v>835</v>
      </c>
    </row>
    <row r="33" spans="1:28" ht="24">
      <c r="A33">
        <v>53000030</v>
      </c>
      <c r="B33" s="9" t="s">
        <v>773</v>
      </c>
      <c r="C33" s="1" t="s">
        <v>774</v>
      </c>
      <c r="D33" s="8" t="s">
        <v>778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797</v>
      </c>
      <c r="U33" s="1" t="s">
        <v>775</v>
      </c>
      <c r="V33" s="1" t="s">
        <v>4</v>
      </c>
      <c r="W33" s="1"/>
      <c r="X33" s="1">
        <v>4</v>
      </c>
      <c r="Y33" s="1">
        <v>30</v>
      </c>
      <c r="Z33" s="29">
        <v>0</v>
      </c>
      <c r="AA33" s="27">
        <v>1</v>
      </c>
      <c r="AB33" s="27" t="s">
        <v>836</v>
      </c>
    </row>
    <row r="34" spans="1:28" ht="24">
      <c r="A34">
        <v>53000031</v>
      </c>
      <c r="B34" s="9" t="s">
        <v>776</v>
      </c>
      <c r="C34" s="1" t="s">
        <v>777</v>
      </c>
      <c r="D34" s="8" t="s">
        <v>779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798</v>
      </c>
      <c r="U34" s="1" t="s">
        <v>780</v>
      </c>
      <c r="V34" s="1" t="s">
        <v>4</v>
      </c>
      <c r="W34" s="1"/>
      <c r="X34" s="1">
        <v>4</v>
      </c>
      <c r="Y34" s="1">
        <v>31</v>
      </c>
      <c r="Z34" s="29">
        <v>0</v>
      </c>
      <c r="AA34" s="27">
        <v>1</v>
      </c>
      <c r="AB34" s="27" t="s">
        <v>836</v>
      </c>
    </row>
    <row r="35" spans="1:28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787</v>
      </c>
      <c r="U35" s="7" t="s">
        <v>513</v>
      </c>
      <c r="V35" s="1" t="s">
        <v>56</v>
      </c>
      <c r="W35" s="1"/>
      <c r="X35" s="1">
        <v>4</v>
      </c>
      <c r="Y35" s="1">
        <v>35</v>
      </c>
      <c r="Z35" s="29">
        <v>0</v>
      </c>
      <c r="AA35" s="27">
        <v>0</v>
      </c>
      <c r="AB35" s="27" t="s">
        <v>831</v>
      </c>
    </row>
    <row r="36" spans="1:28" ht="36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879</v>
      </c>
      <c r="U36" s="1" t="s">
        <v>679</v>
      </c>
      <c r="V36" s="1" t="s">
        <v>59</v>
      </c>
      <c r="W36" s="1"/>
      <c r="X36" s="1">
        <v>4</v>
      </c>
      <c r="Y36" s="1">
        <v>36</v>
      </c>
      <c r="Z36" s="29">
        <v>0</v>
      </c>
      <c r="AA36" s="27">
        <v>0</v>
      </c>
      <c r="AB36" s="27" t="s">
        <v>837</v>
      </c>
    </row>
    <row r="37" spans="1:28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/>
      <c r="X37" s="1">
        <v>4</v>
      </c>
      <c r="Y37" s="1">
        <v>37</v>
      </c>
      <c r="Z37" s="29">
        <v>0</v>
      </c>
      <c r="AA37" s="27">
        <v>0</v>
      </c>
      <c r="AB37" s="27" t="s">
        <v>833</v>
      </c>
    </row>
    <row r="38" spans="1:28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818</v>
      </c>
      <c r="V38" s="1" t="s">
        <v>63</v>
      </c>
      <c r="W38" s="1"/>
      <c r="X38" s="1">
        <v>4</v>
      </c>
      <c r="Y38" s="1">
        <v>38</v>
      </c>
      <c r="Z38" s="29">
        <v>0</v>
      </c>
      <c r="AA38" s="27">
        <v>0</v>
      </c>
      <c r="AB38" s="27" t="s">
        <v>838</v>
      </c>
    </row>
    <row r="39" spans="1:28" ht="24">
      <c r="A39">
        <v>53000039</v>
      </c>
      <c r="B39" s="9" t="s">
        <v>767</v>
      </c>
      <c r="C39" s="1" t="s">
        <v>768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799</v>
      </c>
      <c r="U39" s="1" t="s">
        <v>769</v>
      </c>
      <c r="V39" s="1" t="s">
        <v>4</v>
      </c>
      <c r="W39" s="1"/>
      <c r="X39" s="1">
        <v>4</v>
      </c>
      <c r="Y39" s="1">
        <v>39</v>
      </c>
      <c r="Z39" s="29">
        <v>0</v>
      </c>
      <c r="AA39" s="27">
        <v>0</v>
      </c>
      <c r="AB39" s="27" t="s">
        <v>836</v>
      </c>
    </row>
    <row r="40" spans="1:28" ht="24">
      <c r="A40">
        <v>53000040</v>
      </c>
      <c r="B40" s="9" t="s">
        <v>764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800</v>
      </c>
      <c r="U40" s="1" t="s">
        <v>770</v>
      </c>
      <c r="V40" s="1" t="s">
        <v>4</v>
      </c>
      <c r="W40" s="1"/>
      <c r="X40" s="1">
        <v>4</v>
      </c>
      <c r="Y40" s="1">
        <v>40</v>
      </c>
      <c r="Z40" s="29">
        <v>0</v>
      </c>
      <c r="AA40" s="27">
        <v>0</v>
      </c>
      <c r="AB40" s="27" t="s">
        <v>836</v>
      </c>
    </row>
    <row r="41" spans="1:28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683</v>
      </c>
      <c r="V41" s="1" t="s">
        <v>65</v>
      </c>
      <c r="W41" s="1"/>
      <c r="X41" s="1">
        <v>4</v>
      </c>
      <c r="Y41" s="1">
        <v>41</v>
      </c>
      <c r="Z41" s="29">
        <v>0</v>
      </c>
      <c r="AA41" s="27">
        <v>0</v>
      </c>
      <c r="AB41" s="27" t="s">
        <v>832</v>
      </c>
    </row>
    <row r="42" spans="1:28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788</v>
      </c>
      <c r="U42" s="1" t="s">
        <v>514</v>
      </c>
      <c r="V42" s="1" t="s">
        <v>67</v>
      </c>
      <c r="W42" s="1"/>
      <c r="X42" s="1">
        <v>4</v>
      </c>
      <c r="Y42" s="1">
        <v>42</v>
      </c>
      <c r="Z42" s="29">
        <v>0</v>
      </c>
      <c r="AA42" s="27">
        <v>0</v>
      </c>
      <c r="AB42" s="27" t="s">
        <v>831</v>
      </c>
    </row>
    <row r="43" spans="1:28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693</v>
      </c>
      <c r="U43" s="1" t="s">
        <v>572</v>
      </c>
      <c r="V43" s="1" t="s">
        <v>4</v>
      </c>
      <c r="W43" s="1"/>
      <c r="X43" s="1">
        <v>4</v>
      </c>
      <c r="Y43" s="1">
        <v>43</v>
      </c>
      <c r="Z43" s="29">
        <v>0</v>
      </c>
      <c r="AA43" s="27">
        <v>0</v>
      </c>
      <c r="AB43" s="27" t="s">
        <v>839</v>
      </c>
    </row>
    <row r="44" spans="1:28" ht="24">
      <c r="A44">
        <v>53000044</v>
      </c>
      <c r="B44" s="9" t="s">
        <v>765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801</v>
      </c>
      <c r="U44" s="1" t="s">
        <v>771</v>
      </c>
      <c r="V44" s="1" t="s">
        <v>4</v>
      </c>
      <c r="W44" s="1"/>
      <c r="X44" s="1">
        <v>4</v>
      </c>
      <c r="Y44" s="1">
        <v>44</v>
      </c>
      <c r="Z44" s="29">
        <v>0</v>
      </c>
      <c r="AA44" s="27">
        <v>0</v>
      </c>
      <c r="AB44" s="27" t="s">
        <v>836</v>
      </c>
    </row>
    <row r="45" spans="1:28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/>
      <c r="X45" s="1">
        <v>4</v>
      </c>
      <c r="Y45" s="1">
        <v>45</v>
      </c>
      <c r="Z45" s="29">
        <v>0</v>
      </c>
      <c r="AA45" s="27">
        <v>0</v>
      </c>
      <c r="AB45" s="27" t="s">
        <v>837</v>
      </c>
    </row>
    <row r="46" spans="1:28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795</v>
      </c>
      <c r="U46" s="7" t="s">
        <v>528</v>
      </c>
      <c r="V46" s="1" t="s">
        <v>71</v>
      </c>
      <c r="W46" s="1"/>
      <c r="X46" s="1">
        <v>4</v>
      </c>
      <c r="Y46" s="1">
        <v>46</v>
      </c>
      <c r="Z46" s="29">
        <v>0</v>
      </c>
      <c r="AA46" s="27">
        <v>0</v>
      </c>
      <c r="AB46" s="27" t="s">
        <v>831</v>
      </c>
    </row>
    <row r="47" spans="1:28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859</v>
      </c>
      <c r="U47" s="7" t="s">
        <v>529</v>
      </c>
      <c r="V47" s="1" t="s">
        <v>73</v>
      </c>
      <c r="W47" s="1" t="s">
        <v>73</v>
      </c>
      <c r="X47" s="1">
        <v>4</v>
      </c>
      <c r="Y47" s="1">
        <v>47</v>
      </c>
      <c r="Z47" s="29">
        <v>0</v>
      </c>
      <c r="AA47" s="27">
        <v>0</v>
      </c>
      <c r="AB47" s="27" t="s">
        <v>831</v>
      </c>
    </row>
    <row r="48" spans="1:28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789</v>
      </c>
      <c r="U48" s="1" t="s">
        <v>515</v>
      </c>
      <c r="V48" s="1" t="s">
        <v>28</v>
      </c>
      <c r="W48" s="1"/>
      <c r="X48" s="1">
        <v>4</v>
      </c>
      <c r="Y48" s="1">
        <v>48</v>
      </c>
      <c r="Z48" s="29">
        <v>0</v>
      </c>
      <c r="AA48" s="27">
        <v>0</v>
      </c>
      <c r="AB48" s="27" t="s">
        <v>831</v>
      </c>
    </row>
    <row r="49" spans="1:28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862</v>
      </c>
      <c r="U49" s="7" t="s">
        <v>530</v>
      </c>
      <c r="V49" s="1" t="s">
        <v>76</v>
      </c>
      <c r="W49" s="1" t="s">
        <v>76</v>
      </c>
      <c r="X49" s="1">
        <v>4</v>
      </c>
      <c r="Y49" s="1">
        <v>49</v>
      </c>
      <c r="Z49" s="29">
        <v>0</v>
      </c>
      <c r="AA49" s="27">
        <v>0</v>
      </c>
      <c r="AB49" s="27" t="s">
        <v>831</v>
      </c>
    </row>
    <row r="50" spans="1:28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684</v>
      </c>
      <c r="S50" s="1">
        <v>1800</v>
      </c>
      <c r="T50" s="12" t="s">
        <v>803</v>
      </c>
      <c r="U50" s="7" t="s">
        <v>685</v>
      </c>
      <c r="V50" s="1" t="s">
        <v>78</v>
      </c>
      <c r="W50" s="1"/>
      <c r="X50" s="1">
        <v>4</v>
      </c>
      <c r="Y50" s="1">
        <v>50</v>
      </c>
      <c r="Z50" s="29">
        <v>0</v>
      </c>
      <c r="AA50" s="27">
        <v>0</v>
      </c>
      <c r="AB50" s="27" t="s">
        <v>831</v>
      </c>
    </row>
    <row r="51" spans="1:28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790</v>
      </c>
      <c r="U51" s="1" t="s">
        <v>516</v>
      </c>
      <c r="V51" s="1" t="s">
        <v>80</v>
      </c>
      <c r="W51" s="1"/>
      <c r="X51" s="1">
        <v>4</v>
      </c>
      <c r="Y51" s="1">
        <v>51</v>
      </c>
      <c r="Z51" s="29">
        <v>0</v>
      </c>
      <c r="AA51" s="27">
        <v>0</v>
      </c>
      <c r="AB51" s="27" t="s">
        <v>831</v>
      </c>
    </row>
    <row r="52" spans="1:28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791</v>
      </c>
      <c r="U52" s="1" t="s">
        <v>517</v>
      </c>
      <c r="V52" s="1" t="s">
        <v>82</v>
      </c>
      <c r="W52" s="1"/>
      <c r="X52" s="1">
        <v>4</v>
      </c>
      <c r="Y52" s="1">
        <v>52</v>
      </c>
      <c r="Z52" s="29">
        <v>0</v>
      </c>
      <c r="AA52" s="27">
        <v>0</v>
      </c>
      <c r="AB52" s="27" t="s">
        <v>831</v>
      </c>
    </row>
    <row r="53" spans="1:28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792</v>
      </c>
      <c r="U53" s="1" t="s">
        <v>518</v>
      </c>
      <c r="V53" s="1" t="s">
        <v>84</v>
      </c>
      <c r="W53" s="1"/>
      <c r="X53" s="1">
        <v>4</v>
      </c>
      <c r="Y53" s="1">
        <v>53</v>
      </c>
      <c r="Z53" s="29">
        <v>0</v>
      </c>
      <c r="AA53" s="27">
        <v>0</v>
      </c>
      <c r="AB53" s="27" t="s">
        <v>831</v>
      </c>
    </row>
    <row r="54" spans="1:28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814</v>
      </c>
      <c r="U54" s="7" t="s">
        <v>619</v>
      </c>
      <c r="V54" s="1" t="s">
        <v>86</v>
      </c>
      <c r="W54" s="1"/>
      <c r="X54" s="1">
        <v>4</v>
      </c>
      <c r="Y54" s="1">
        <v>54</v>
      </c>
      <c r="Z54" s="29">
        <v>0</v>
      </c>
      <c r="AA54" s="27">
        <v>0</v>
      </c>
      <c r="AB54" s="27" t="s">
        <v>840</v>
      </c>
    </row>
    <row r="55" spans="1:28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704</v>
      </c>
      <c r="U55" s="1" t="s">
        <v>705</v>
      </c>
      <c r="V55" s="1" t="s">
        <v>2</v>
      </c>
      <c r="W55" s="1"/>
      <c r="X55" s="1">
        <v>4</v>
      </c>
      <c r="Y55" s="1">
        <v>55</v>
      </c>
      <c r="Z55" s="29">
        <v>0</v>
      </c>
      <c r="AA55" s="27">
        <v>0</v>
      </c>
      <c r="AB55" s="27" t="s">
        <v>839</v>
      </c>
    </row>
    <row r="56" spans="1:28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694</v>
      </c>
      <c r="U56" s="1" t="s">
        <v>562</v>
      </c>
      <c r="V56" s="1" t="s">
        <v>89</v>
      </c>
      <c r="W56" s="1"/>
      <c r="X56" s="1">
        <v>4</v>
      </c>
      <c r="Y56" s="1">
        <v>56</v>
      </c>
      <c r="Z56" s="29">
        <v>0</v>
      </c>
      <c r="AA56" s="27">
        <v>0</v>
      </c>
      <c r="AB56" s="27" t="s">
        <v>839</v>
      </c>
    </row>
    <row r="57" spans="1:28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706</v>
      </c>
      <c r="S57" s="39">
        <v>1500</v>
      </c>
      <c r="T57" s="12" t="s">
        <v>708</v>
      </c>
      <c r="U57" s="1" t="s">
        <v>707</v>
      </c>
      <c r="V57" s="1" t="s">
        <v>2</v>
      </c>
      <c r="W57" s="1"/>
      <c r="X57" s="1">
        <v>4</v>
      </c>
      <c r="Y57" s="1">
        <v>57</v>
      </c>
      <c r="Z57" s="29">
        <v>0</v>
      </c>
      <c r="AA57" s="27">
        <v>0</v>
      </c>
      <c r="AB57" s="27" t="s">
        <v>839</v>
      </c>
    </row>
    <row r="58" spans="1:28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815</v>
      </c>
      <c r="U58" s="7" t="s">
        <v>519</v>
      </c>
      <c r="V58" s="1" t="s">
        <v>92</v>
      </c>
      <c r="W58" s="1"/>
      <c r="X58" s="1">
        <v>4</v>
      </c>
      <c r="Y58" s="1">
        <v>58</v>
      </c>
      <c r="Z58" s="29">
        <v>0</v>
      </c>
      <c r="AA58" s="27">
        <v>0</v>
      </c>
      <c r="AB58" s="27" t="s">
        <v>834</v>
      </c>
    </row>
    <row r="59" spans="1:28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781</v>
      </c>
      <c r="U59" s="7" t="s">
        <v>579</v>
      </c>
      <c r="V59" s="1" t="s">
        <v>94</v>
      </c>
      <c r="W59" s="1"/>
      <c r="X59" s="1">
        <v>4</v>
      </c>
      <c r="Y59" s="1">
        <v>59</v>
      </c>
      <c r="Z59" s="29">
        <v>0</v>
      </c>
      <c r="AA59" s="27">
        <v>0</v>
      </c>
      <c r="AB59" s="27" t="s">
        <v>838</v>
      </c>
    </row>
    <row r="60" spans="1:28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/>
      <c r="X60" s="1">
        <v>4</v>
      </c>
      <c r="Y60" s="1">
        <v>60</v>
      </c>
      <c r="Z60" s="29">
        <v>0</v>
      </c>
      <c r="AA60" s="27">
        <v>0</v>
      </c>
      <c r="AB60" s="27" t="s">
        <v>838</v>
      </c>
    </row>
    <row r="61" spans="1:28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793</v>
      </c>
      <c r="U61" s="7" t="s">
        <v>570</v>
      </c>
      <c r="V61" s="1" t="s">
        <v>22</v>
      </c>
      <c r="W61" s="1"/>
      <c r="X61" s="1">
        <v>4</v>
      </c>
      <c r="Y61" s="1">
        <v>61</v>
      </c>
      <c r="Z61" s="29">
        <v>0</v>
      </c>
      <c r="AA61" s="27">
        <v>0</v>
      </c>
      <c r="AB61" s="27" t="s">
        <v>841</v>
      </c>
    </row>
    <row r="62" spans="1:28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812</v>
      </c>
      <c r="U62" s="7" t="s">
        <v>520</v>
      </c>
      <c r="V62" s="1" t="s">
        <v>99</v>
      </c>
      <c r="W62" s="1"/>
      <c r="X62" s="1">
        <v>4</v>
      </c>
      <c r="Y62" s="1">
        <v>62</v>
      </c>
      <c r="Z62" s="29">
        <v>0</v>
      </c>
      <c r="AA62" s="27">
        <v>0</v>
      </c>
      <c r="AB62" s="27" t="s">
        <v>834</v>
      </c>
    </row>
    <row r="63" spans="1:28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691</v>
      </c>
      <c r="U63" s="7" t="s">
        <v>571</v>
      </c>
      <c r="V63" s="1" t="s">
        <v>101</v>
      </c>
      <c r="W63" s="1"/>
      <c r="X63" s="1">
        <v>4</v>
      </c>
      <c r="Y63" s="1">
        <v>63</v>
      </c>
      <c r="Z63" s="29">
        <v>0</v>
      </c>
      <c r="AA63" s="27">
        <v>0</v>
      </c>
      <c r="AB63" s="27" t="s">
        <v>839</v>
      </c>
    </row>
    <row r="64" spans="1:28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751</v>
      </c>
      <c r="U64" s="1" t="s">
        <v>686</v>
      </c>
      <c r="V64" s="1" t="s">
        <v>103</v>
      </c>
      <c r="W64" s="1"/>
      <c r="X64" s="1">
        <v>4</v>
      </c>
      <c r="Y64" s="1">
        <v>64</v>
      </c>
      <c r="Z64" s="29">
        <v>0</v>
      </c>
      <c r="AA64" s="27">
        <v>0</v>
      </c>
      <c r="AB64" s="27" t="s">
        <v>839</v>
      </c>
    </row>
    <row r="65" spans="1:28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796</v>
      </c>
      <c r="U65" s="1" t="s">
        <v>710</v>
      </c>
      <c r="V65" s="1" t="s">
        <v>104</v>
      </c>
      <c r="W65" s="1"/>
      <c r="X65" s="1">
        <v>4</v>
      </c>
      <c r="Y65" s="1">
        <v>65</v>
      </c>
      <c r="Z65" s="29">
        <v>0</v>
      </c>
      <c r="AA65" s="27">
        <v>0</v>
      </c>
      <c r="AB65" s="27" t="s">
        <v>831</v>
      </c>
    </row>
    <row r="66" spans="1:28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802</v>
      </c>
      <c r="U66" s="1" t="s">
        <v>772</v>
      </c>
      <c r="V66" s="1" t="s">
        <v>4</v>
      </c>
      <c r="W66" s="1"/>
      <c r="X66" s="1">
        <v>4</v>
      </c>
      <c r="Y66" s="1">
        <v>66</v>
      </c>
      <c r="Z66" s="29">
        <v>0</v>
      </c>
      <c r="AA66" s="27">
        <v>0</v>
      </c>
      <c r="AB66" s="27" t="s">
        <v>836</v>
      </c>
    </row>
    <row r="67" spans="1:28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712</v>
      </c>
      <c r="U67" s="7" t="s">
        <v>711</v>
      </c>
      <c r="V67" s="1" t="s">
        <v>106</v>
      </c>
      <c r="W67" s="1"/>
      <c r="X67" s="1">
        <v>4</v>
      </c>
      <c r="Y67" s="1">
        <v>67</v>
      </c>
      <c r="Z67" s="29">
        <v>0</v>
      </c>
      <c r="AA67" s="27">
        <v>0</v>
      </c>
      <c r="AB67" s="27" t="s">
        <v>840</v>
      </c>
    </row>
    <row r="68" spans="1:28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863</v>
      </c>
      <c r="U68" s="7" t="s">
        <v>687</v>
      </c>
      <c r="V68" s="1" t="s">
        <v>108</v>
      </c>
      <c r="W68" s="1" t="s">
        <v>108</v>
      </c>
      <c r="X68" s="1">
        <v>4</v>
      </c>
      <c r="Y68" s="1">
        <v>68</v>
      </c>
      <c r="Z68" s="29">
        <v>0</v>
      </c>
      <c r="AA68" s="27">
        <v>0</v>
      </c>
      <c r="AB68" s="27" t="s">
        <v>842</v>
      </c>
    </row>
    <row r="69" spans="1:28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807</v>
      </c>
      <c r="U69" s="7" t="s">
        <v>521</v>
      </c>
      <c r="V69" s="1" t="s">
        <v>110</v>
      </c>
      <c r="W69" s="1"/>
      <c r="X69" s="1">
        <v>4</v>
      </c>
      <c r="Y69" s="1">
        <v>69</v>
      </c>
      <c r="Z69" s="29">
        <v>0</v>
      </c>
      <c r="AA69" s="27">
        <v>0</v>
      </c>
      <c r="AB69" s="27" t="s">
        <v>834</v>
      </c>
    </row>
    <row r="70" spans="1:28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/>
      <c r="X70" s="1">
        <v>4</v>
      </c>
      <c r="Y70" s="1">
        <v>70</v>
      </c>
      <c r="Z70" s="29">
        <v>0</v>
      </c>
      <c r="AA70" s="27">
        <v>0</v>
      </c>
      <c r="AB70" s="27" t="s">
        <v>834</v>
      </c>
    </row>
    <row r="71" spans="1:28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864</v>
      </c>
      <c r="U71" s="7" t="s">
        <v>483</v>
      </c>
      <c r="V71" s="1" t="s">
        <v>114</v>
      </c>
      <c r="W71" s="1" t="s">
        <v>114</v>
      </c>
      <c r="X71" s="1">
        <v>4</v>
      </c>
      <c r="Y71" s="1">
        <v>71</v>
      </c>
      <c r="Z71" s="29">
        <v>0</v>
      </c>
      <c r="AA71" s="27">
        <v>0</v>
      </c>
      <c r="AB71" s="27" t="s">
        <v>837</v>
      </c>
    </row>
    <row r="72" spans="1:28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808</v>
      </c>
      <c r="U72" s="1" t="s">
        <v>649</v>
      </c>
      <c r="V72" s="1" t="s">
        <v>116</v>
      </c>
      <c r="W72" s="1"/>
      <c r="X72" s="1">
        <v>4</v>
      </c>
      <c r="Y72" s="1">
        <v>72</v>
      </c>
      <c r="Z72" s="29">
        <v>0</v>
      </c>
      <c r="AA72" s="27">
        <v>0</v>
      </c>
      <c r="AB72" s="27" t="s">
        <v>834</v>
      </c>
    </row>
    <row r="73" spans="1:28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811</v>
      </c>
      <c r="U73" s="7" t="s">
        <v>522</v>
      </c>
      <c r="V73" s="1" t="s">
        <v>118</v>
      </c>
      <c r="W73" s="1"/>
      <c r="X73" s="1">
        <v>4</v>
      </c>
      <c r="Y73" s="1">
        <v>73</v>
      </c>
      <c r="Z73" s="29">
        <v>0</v>
      </c>
      <c r="AA73" s="27">
        <v>0</v>
      </c>
      <c r="AB73" s="27" t="s">
        <v>834</v>
      </c>
    </row>
    <row r="74" spans="1:28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/>
      <c r="X74" s="1">
        <v>4</v>
      </c>
      <c r="Y74" s="1">
        <v>74</v>
      </c>
      <c r="Z74" s="29">
        <v>0</v>
      </c>
      <c r="AA74" s="27">
        <v>0</v>
      </c>
      <c r="AB74" s="27" t="s">
        <v>835</v>
      </c>
    </row>
    <row r="75" spans="1:28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809</v>
      </c>
      <c r="U75" s="7" t="s">
        <v>523</v>
      </c>
      <c r="V75" s="1" t="s">
        <v>122</v>
      </c>
      <c r="W75" s="1"/>
      <c r="X75" s="1">
        <v>4</v>
      </c>
      <c r="Y75" s="1">
        <v>75</v>
      </c>
      <c r="Z75" s="29">
        <v>0</v>
      </c>
      <c r="AA75" s="27">
        <v>0</v>
      </c>
      <c r="AB75" s="27" t="s">
        <v>834</v>
      </c>
    </row>
    <row r="76" spans="1:28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865</v>
      </c>
      <c r="U76" s="7" t="s">
        <v>688</v>
      </c>
      <c r="V76" s="1" t="s">
        <v>124</v>
      </c>
      <c r="W76" s="1" t="s">
        <v>124</v>
      </c>
      <c r="X76" s="1">
        <v>4</v>
      </c>
      <c r="Y76" s="1">
        <v>76</v>
      </c>
      <c r="Z76" s="29">
        <v>0</v>
      </c>
      <c r="AA76" s="27">
        <v>0</v>
      </c>
      <c r="AB76" s="27" t="s">
        <v>834</v>
      </c>
    </row>
    <row r="77" spans="1:28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816</v>
      </c>
      <c r="U77" s="7" t="s">
        <v>524</v>
      </c>
      <c r="V77" s="1" t="s">
        <v>9</v>
      </c>
      <c r="W77" s="1"/>
      <c r="X77" s="1">
        <v>4</v>
      </c>
      <c r="Y77" s="1">
        <v>77</v>
      </c>
      <c r="Z77" s="29">
        <v>0</v>
      </c>
      <c r="AA77" s="27">
        <v>0</v>
      </c>
      <c r="AB77" s="27" t="s">
        <v>834</v>
      </c>
    </row>
    <row r="78" spans="1:28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1</v>
      </c>
      <c r="F78">
        <v>202</v>
      </c>
      <c r="G78" s="1">
        <v>7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882</v>
      </c>
      <c r="S78" s="1">
        <v>1000</v>
      </c>
      <c r="T78" s="45" t="s">
        <v>881</v>
      </c>
      <c r="U78" s="7" t="s">
        <v>880</v>
      </c>
      <c r="V78" s="1" t="s">
        <v>104</v>
      </c>
      <c r="W78" s="1"/>
      <c r="X78" s="1">
        <v>4</v>
      </c>
      <c r="Y78" s="1">
        <v>78</v>
      </c>
      <c r="Z78" s="29">
        <v>0</v>
      </c>
      <c r="AA78" s="27">
        <v>0</v>
      </c>
      <c r="AB78" s="27" t="s">
        <v>839</v>
      </c>
    </row>
    <row r="79" spans="1:28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866</v>
      </c>
      <c r="U79" s="7" t="s">
        <v>715</v>
      </c>
      <c r="V79" s="1" t="s">
        <v>128</v>
      </c>
      <c r="W79" s="1" t="s">
        <v>128</v>
      </c>
      <c r="X79" s="1">
        <v>4</v>
      </c>
      <c r="Y79" s="1">
        <v>79</v>
      </c>
      <c r="Z79" s="29">
        <v>0</v>
      </c>
      <c r="AA79" s="27">
        <v>0</v>
      </c>
      <c r="AB79" s="27" t="s">
        <v>838</v>
      </c>
    </row>
    <row r="80" spans="1:28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867</v>
      </c>
      <c r="U80" s="7" t="s">
        <v>525</v>
      </c>
      <c r="V80" s="1" t="s">
        <v>92</v>
      </c>
      <c r="W80" s="1" t="s">
        <v>92</v>
      </c>
      <c r="X80" s="1">
        <v>4</v>
      </c>
      <c r="Y80" s="1">
        <v>80</v>
      </c>
      <c r="Z80" s="29">
        <v>0</v>
      </c>
      <c r="AA80" s="27">
        <v>0</v>
      </c>
      <c r="AB80" s="27" t="s">
        <v>834</v>
      </c>
    </row>
    <row r="81" spans="1:28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868</v>
      </c>
      <c r="U81" s="7" t="s">
        <v>531</v>
      </c>
      <c r="V81" s="1" t="s">
        <v>59</v>
      </c>
      <c r="W81" s="1" t="s">
        <v>59</v>
      </c>
      <c r="X81" s="1">
        <v>4</v>
      </c>
      <c r="Y81" s="1">
        <v>81</v>
      </c>
      <c r="Z81" s="29">
        <v>0</v>
      </c>
      <c r="AA81" s="27">
        <v>0</v>
      </c>
      <c r="AB81" s="27" t="s">
        <v>831</v>
      </c>
    </row>
    <row r="82" spans="1:28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820</v>
      </c>
      <c r="U82" s="7" t="s">
        <v>717</v>
      </c>
      <c r="V82" s="1" t="s">
        <v>133</v>
      </c>
      <c r="W82" s="1"/>
      <c r="X82" s="1">
        <v>4</v>
      </c>
      <c r="Y82" s="1">
        <v>82</v>
      </c>
      <c r="Z82" s="29">
        <v>0</v>
      </c>
      <c r="AA82" s="27">
        <v>0</v>
      </c>
      <c r="AB82" s="27" t="s">
        <v>838</v>
      </c>
    </row>
    <row r="83" spans="1:28" ht="24">
      <c r="A83" s="44">
        <v>53000083</v>
      </c>
      <c r="B83" s="9" t="s">
        <v>732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821</v>
      </c>
      <c r="U83" s="7" t="s">
        <v>716</v>
      </c>
      <c r="V83" s="1" t="s">
        <v>784</v>
      </c>
      <c r="W83" s="1"/>
      <c r="X83" s="1">
        <v>4</v>
      </c>
      <c r="Y83" s="1">
        <v>83</v>
      </c>
      <c r="Z83" s="29">
        <v>0</v>
      </c>
      <c r="AA83" s="27">
        <v>0</v>
      </c>
      <c r="AB83" s="27" t="s">
        <v>838</v>
      </c>
    </row>
    <row r="84" spans="1:28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819</v>
      </c>
      <c r="U84" s="7" t="s">
        <v>566</v>
      </c>
      <c r="V84" s="1" t="s">
        <v>785</v>
      </c>
      <c r="W84" s="1"/>
      <c r="X84" s="1">
        <v>4</v>
      </c>
      <c r="Y84" s="1">
        <v>84</v>
      </c>
      <c r="Z84" s="29">
        <v>0</v>
      </c>
      <c r="AA84" s="27">
        <v>0</v>
      </c>
      <c r="AB84" s="27" t="s">
        <v>838</v>
      </c>
    </row>
    <row r="85" spans="1:28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870</v>
      </c>
      <c r="U85" s="7" t="s">
        <v>532</v>
      </c>
      <c r="V85" s="1" t="s">
        <v>134</v>
      </c>
      <c r="W85" s="1" t="s">
        <v>134</v>
      </c>
      <c r="X85" s="1">
        <v>4</v>
      </c>
      <c r="Y85" s="1">
        <v>85</v>
      </c>
      <c r="Z85" s="29">
        <v>0</v>
      </c>
      <c r="AA85" s="27">
        <v>0</v>
      </c>
      <c r="AB85" s="27" t="s">
        <v>841</v>
      </c>
    </row>
    <row r="86" spans="1:28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703</v>
      </c>
      <c r="V86" s="1" t="s">
        <v>2</v>
      </c>
      <c r="W86" s="1"/>
      <c r="X86" s="1">
        <v>4</v>
      </c>
      <c r="Y86" s="1">
        <v>86</v>
      </c>
      <c r="Z86" s="29">
        <v>0</v>
      </c>
      <c r="AA86" s="27">
        <v>0</v>
      </c>
      <c r="AB86" s="27" t="s">
        <v>838</v>
      </c>
    </row>
    <row r="87" spans="1:28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869</v>
      </c>
      <c r="U87" s="7" t="s">
        <v>667</v>
      </c>
      <c r="V87" s="1" t="s">
        <v>67</v>
      </c>
      <c r="W87" s="1" t="s">
        <v>67</v>
      </c>
      <c r="X87" s="1">
        <v>4</v>
      </c>
      <c r="Y87" s="1">
        <v>87</v>
      </c>
      <c r="Z87" s="29">
        <v>0</v>
      </c>
      <c r="AA87" s="27">
        <v>0</v>
      </c>
      <c r="AB87" s="27" t="s">
        <v>831</v>
      </c>
    </row>
    <row r="88" spans="1:28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869</v>
      </c>
      <c r="U88" s="7" t="s">
        <v>533</v>
      </c>
      <c r="V88" s="1" t="s">
        <v>140</v>
      </c>
      <c r="W88" s="1" t="s">
        <v>140</v>
      </c>
      <c r="X88" s="1">
        <v>4</v>
      </c>
      <c r="Y88" s="1">
        <v>88</v>
      </c>
      <c r="Z88" s="29">
        <v>0</v>
      </c>
      <c r="AA88" s="27">
        <v>0</v>
      </c>
      <c r="AB88" s="27" t="s">
        <v>843</v>
      </c>
    </row>
    <row r="89" spans="1:28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860</v>
      </c>
      <c r="U89" s="7" t="s">
        <v>529</v>
      </c>
      <c r="V89" s="1" t="s">
        <v>856</v>
      </c>
      <c r="W89" s="1" t="s">
        <v>142</v>
      </c>
      <c r="X89" s="1">
        <v>4</v>
      </c>
      <c r="Y89" s="1">
        <v>89</v>
      </c>
      <c r="Z89" s="29">
        <v>0</v>
      </c>
      <c r="AA89" s="27">
        <v>0</v>
      </c>
      <c r="AB89" s="27" t="s">
        <v>831</v>
      </c>
    </row>
    <row r="90" spans="1:28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871</v>
      </c>
      <c r="U90" s="7" t="s">
        <v>690</v>
      </c>
      <c r="V90" s="1" t="s">
        <v>28</v>
      </c>
      <c r="W90" s="1" t="s">
        <v>28</v>
      </c>
      <c r="X90" s="1">
        <v>4</v>
      </c>
      <c r="Y90" s="1">
        <v>90</v>
      </c>
      <c r="Z90" s="29">
        <v>0</v>
      </c>
      <c r="AA90" s="27">
        <v>0</v>
      </c>
      <c r="AB90" s="27" t="s">
        <v>831</v>
      </c>
    </row>
    <row r="91" spans="1:28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/>
      <c r="X91" s="1">
        <v>4</v>
      </c>
      <c r="Y91" s="1">
        <v>91</v>
      </c>
      <c r="Z91" s="29">
        <v>0</v>
      </c>
      <c r="AA91" s="27">
        <v>0</v>
      </c>
      <c r="AB91" s="27" t="s">
        <v>835</v>
      </c>
    </row>
    <row r="92" spans="1:28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874</v>
      </c>
      <c r="U92" s="7" t="s">
        <v>535</v>
      </c>
      <c r="V92" s="1" t="s">
        <v>33</v>
      </c>
      <c r="W92" s="1" t="s">
        <v>33</v>
      </c>
      <c r="X92" s="1">
        <v>4</v>
      </c>
      <c r="Y92" s="1">
        <v>92</v>
      </c>
      <c r="Z92" s="29">
        <v>0</v>
      </c>
      <c r="AA92" s="27">
        <v>0</v>
      </c>
      <c r="AB92" s="27" t="s">
        <v>831</v>
      </c>
    </row>
    <row r="93" spans="1:28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/>
      <c r="X93" s="1">
        <v>4</v>
      </c>
      <c r="Y93" s="1">
        <v>93</v>
      </c>
      <c r="Z93" s="29">
        <v>0</v>
      </c>
      <c r="AA93" s="27">
        <v>0</v>
      </c>
      <c r="AB93" s="27" t="s">
        <v>835</v>
      </c>
    </row>
    <row r="94" spans="1:28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695</v>
      </c>
      <c r="U94" s="1" t="s">
        <v>650</v>
      </c>
      <c r="V94" s="1" t="s">
        <v>150</v>
      </c>
      <c r="W94" s="1"/>
      <c r="X94" s="1">
        <v>4</v>
      </c>
      <c r="Y94" s="1">
        <v>94</v>
      </c>
      <c r="Z94" s="29">
        <v>0</v>
      </c>
      <c r="AA94" s="27">
        <v>0</v>
      </c>
      <c r="AB94" s="27" t="s">
        <v>839</v>
      </c>
    </row>
    <row r="95" spans="1:28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872</v>
      </c>
      <c r="U95" s="7" t="s">
        <v>568</v>
      </c>
      <c r="V95" s="1" t="s">
        <v>152</v>
      </c>
      <c r="W95" s="1" t="s">
        <v>152</v>
      </c>
      <c r="X95" s="1">
        <v>4</v>
      </c>
      <c r="Y95" s="1">
        <v>95</v>
      </c>
      <c r="Z95" s="29">
        <v>0</v>
      </c>
      <c r="AA95" s="27">
        <v>0</v>
      </c>
      <c r="AB95" s="27" t="s">
        <v>829</v>
      </c>
    </row>
    <row r="96" spans="1:28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/>
      <c r="X96" s="1">
        <v>4</v>
      </c>
      <c r="Y96" s="1">
        <v>96</v>
      </c>
      <c r="Z96" s="29">
        <v>0</v>
      </c>
      <c r="AA96" s="27">
        <v>0</v>
      </c>
      <c r="AB96" s="27" t="s">
        <v>837</v>
      </c>
    </row>
    <row r="97" spans="1:28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873</v>
      </c>
      <c r="U97" s="7" t="s">
        <v>526</v>
      </c>
      <c r="V97" s="1" t="s">
        <v>92</v>
      </c>
      <c r="W97" s="1" t="s">
        <v>92</v>
      </c>
      <c r="X97" s="1">
        <v>4</v>
      </c>
      <c r="Y97" s="1">
        <v>97</v>
      </c>
      <c r="Z97" s="29">
        <v>0</v>
      </c>
      <c r="AA97" s="27">
        <v>0</v>
      </c>
      <c r="AB97" s="27" t="s">
        <v>834</v>
      </c>
    </row>
    <row r="98" spans="1:28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/>
      <c r="X98" s="1">
        <v>4</v>
      </c>
      <c r="Y98" s="1">
        <v>98</v>
      </c>
      <c r="Z98" s="29">
        <v>0</v>
      </c>
      <c r="AA98" s="27">
        <v>0</v>
      </c>
      <c r="AB98" s="27" t="s">
        <v>835</v>
      </c>
    </row>
    <row r="99" spans="1:28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/>
      <c r="X99" s="1">
        <v>4</v>
      </c>
      <c r="Y99" s="1">
        <v>99</v>
      </c>
      <c r="Z99" s="29">
        <v>0</v>
      </c>
      <c r="AA99" s="27">
        <v>0</v>
      </c>
      <c r="AB99" s="27" t="s">
        <v>835</v>
      </c>
    </row>
    <row r="100" spans="1:28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/>
      <c r="X100" s="1">
        <v>4</v>
      </c>
      <c r="Y100" s="1">
        <v>100</v>
      </c>
      <c r="Z100" s="29">
        <v>0</v>
      </c>
      <c r="AA100" s="27">
        <v>0</v>
      </c>
      <c r="AB100" s="27" t="s">
        <v>844</v>
      </c>
    </row>
    <row r="101" spans="1:28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696</v>
      </c>
      <c r="U101" s="7" t="s">
        <v>578</v>
      </c>
      <c r="V101" s="1" t="s">
        <v>134</v>
      </c>
      <c r="W101" s="1"/>
      <c r="X101" s="1">
        <v>4</v>
      </c>
      <c r="Y101" s="1">
        <v>101</v>
      </c>
      <c r="Z101" s="29">
        <v>0</v>
      </c>
      <c r="AA101" s="27">
        <v>0</v>
      </c>
      <c r="AB101" s="27" t="s">
        <v>837</v>
      </c>
    </row>
    <row r="102" spans="1:28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/>
      <c r="X102" s="1">
        <v>4</v>
      </c>
      <c r="Y102" s="1">
        <v>102</v>
      </c>
      <c r="Z102" s="29">
        <v>0</v>
      </c>
      <c r="AA102" s="27">
        <v>0</v>
      </c>
      <c r="AB102" s="27" t="s">
        <v>835</v>
      </c>
    </row>
    <row r="103" spans="1:28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875</v>
      </c>
      <c r="U103" s="7" t="s">
        <v>718</v>
      </c>
      <c r="V103" s="1" t="s">
        <v>162</v>
      </c>
      <c r="W103" s="1" t="s">
        <v>162</v>
      </c>
      <c r="X103" s="1">
        <v>4</v>
      </c>
      <c r="Y103" s="1">
        <v>103</v>
      </c>
      <c r="Z103" s="29">
        <v>0</v>
      </c>
      <c r="AA103" s="27">
        <v>0</v>
      </c>
      <c r="AB103" s="27" t="s">
        <v>838</v>
      </c>
    </row>
    <row r="104" spans="1:28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702</v>
      </c>
      <c r="V104" s="1" t="s">
        <v>164</v>
      </c>
      <c r="W104" s="1"/>
      <c r="X104" s="1">
        <v>4</v>
      </c>
      <c r="Y104" s="1">
        <v>104</v>
      </c>
      <c r="Z104" s="29">
        <v>0</v>
      </c>
      <c r="AA104" s="27">
        <v>0</v>
      </c>
      <c r="AB104" s="27" t="s">
        <v>834</v>
      </c>
    </row>
    <row r="105" spans="1:28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697</v>
      </c>
      <c r="U105" s="1" t="s">
        <v>563</v>
      </c>
      <c r="V105" s="1" t="s">
        <v>166</v>
      </c>
      <c r="W105" s="1"/>
      <c r="X105" s="1">
        <v>4</v>
      </c>
      <c r="Y105" s="1">
        <v>105</v>
      </c>
      <c r="Z105" s="29">
        <v>0</v>
      </c>
      <c r="AA105" s="27">
        <v>0</v>
      </c>
      <c r="AB105" s="27" t="s">
        <v>839</v>
      </c>
    </row>
    <row r="106" spans="1:28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782</v>
      </c>
      <c r="U106" s="7" t="s">
        <v>701</v>
      </c>
      <c r="V106" s="1" t="s">
        <v>168</v>
      </c>
      <c r="W106" s="1"/>
      <c r="X106" s="1">
        <v>4</v>
      </c>
      <c r="Y106" s="1">
        <v>106</v>
      </c>
      <c r="Z106" s="29">
        <v>0</v>
      </c>
      <c r="AA106" s="27">
        <v>0</v>
      </c>
      <c r="AB106" s="27" t="s">
        <v>838</v>
      </c>
    </row>
    <row r="107" spans="1:28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783</v>
      </c>
      <c r="U107" s="7" t="s">
        <v>560</v>
      </c>
      <c r="V107" s="1" t="s">
        <v>170</v>
      </c>
      <c r="W107" s="1"/>
      <c r="X107" s="1">
        <v>4</v>
      </c>
      <c r="Y107" s="1">
        <v>107</v>
      </c>
      <c r="Z107" s="29">
        <v>0</v>
      </c>
      <c r="AA107" s="27">
        <v>0</v>
      </c>
      <c r="AB107" s="27" t="s">
        <v>834</v>
      </c>
    </row>
    <row r="108" spans="1:28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810</v>
      </c>
      <c r="U108" s="7" t="s">
        <v>527</v>
      </c>
      <c r="V108" s="1" t="s">
        <v>172</v>
      </c>
      <c r="W108" s="1"/>
      <c r="X108" s="1">
        <v>4</v>
      </c>
      <c r="Y108" s="1">
        <v>108</v>
      </c>
      <c r="Z108" s="29">
        <v>0</v>
      </c>
      <c r="AA108" s="27">
        <v>0</v>
      </c>
      <c r="AB108" s="27" t="s">
        <v>834</v>
      </c>
    </row>
    <row r="109" spans="1:28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/>
      <c r="X109" s="1">
        <v>4</v>
      </c>
      <c r="Y109" s="1">
        <v>109</v>
      </c>
      <c r="Z109" s="29">
        <v>0</v>
      </c>
      <c r="AA109" s="27">
        <v>0</v>
      </c>
      <c r="AB109" s="27" t="s">
        <v>829</v>
      </c>
    </row>
    <row r="110" spans="1:28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698</v>
      </c>
      <c r="U110" s="7" t="s">
        <v>621</v>
      </c>
      <c r="V110" s="1" t="s">
        <v>36</v>
      </c>
      <c r="W110" s="1"/>
      <c r="X110" s="1">
        <v>4</v>
      </c>
      <c r="Y110" s="1">
        <v>110</v>
      </c>
      <c r="Z110" s="29">
        <v>0</v>
      </c>
      <c r="AA110" s="27">
        <v>0</v>
      </c>
      <c r="AB110" s="27" t="s">
        <v>832</v>
      </c>
    </row>
    <row r="111" spans="1:28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794</v>
      </c>
      <c r="U111" s="7" t="s">
        <v>541</v>
      </c>
      <c r="V111" s="1" t="s">
        <v>177</v>
      </c>
      <c r="W111" s="1"/>
      <c r="X111" s="1">
        <v>4</v>
      </c>
      <c r="Y111" s="1">
        <v>111</v>
      </c>
      <c r="Z111" s="29">
        <v>0</v>
      </c>
      <c r="AA111" s="27">
        <v>0</v>
      </c>
      <c r="AB111" s="27" t="s">
        <v>831</v>
      </c>
    </row>
    <row r="112" spans="1:28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/>
      <c r="X112" s="1">
        <v>4</v>
      </c>
      <c r="Y112" s="1">
        <v>112</v>
      </c>
      <c r="Z112" s="29">
        <v>0</v>
      </c>
      <c r="AA112" s="27">
        <v>0</v>
      </c>
      <c r="AB112" s="27" t="s">
        <v>832</v>
      </c>
    </row>
    <row r="113" spans="1:28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752</v>
      </c>
      <c r="U113" s="7" t="s">
        <v>709</v>
      </c>
      <c r="V113" s="1" t="s">
        <v>181</v>
      </c>
      <c r="W113" s="1"/>
      <c r="X113" s="1">
        <v>4</v>
      </c>
      <c r="Y113" s="1">
        <v>113</v>
      </c>
      <c r="Z113" s="29">
        <v>0</v>
      </c>
      <c r="AA113" s="27">
        <v>0</v>
      </c>
      <c r="AB113" s="27" t="s">
        <v>832</v>
      </c>
    </row>
    <row r="114" spans="1:28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/>
      <c r="X114" s="1">
        <v>4</v>
      </c>
      <c r="Y114" s="1">
        <v>114</v>
      </c>
      <c r="Z114" s="29">
        <v>0</v>
      </c>
      <c r="AA114" s="27">
        <v>0</v>
      </c>
      <c r="AB114" s="27" t="s">
        <v>837</v>
      </c>
    </row>
    <row r="115" spans="1:28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/>
      <c r="X115" s="1">
        <v>4</v>
      </c>
      <c r="Y115" s="1">
        <v>115</v>
      </c>
      <c r="Z115" s="29">
        <v>0</v>
      </c>
      <c r="AA115" s="27">
        <v>0</v>
      </c>
      <c r="AB115" s="27" t="s">
        <v>837</v>
      </c>
    </row>
    <row r="116" spans="1:28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/>
      <c r="X116" s="1">
        <v>4</v>
      </c>
      <c r="Y116" s="1">
        <v>116</v>
      </c>
      <c r="Z116" s="29">
        <v>0</v>
      </c>
      <c r="AA116" s="27">
        <v>0</v>
      </c>
      <c r="AB116" s="27" t="s">
        <v>845</v>
      </c>
    </row>
    <row r="117" spans="1:28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/>
      <c r="X117" s="1">
        <v>4</v>
      </c>
      <c r="Y117" s="1">
        <v>117</v>
      </c>
      <c r="Z117" s="29">
        <v>0</v>
      </c>
      <c r="AA117" s="27">
        <v>0</v>
      </c>
      <c r="AB117" s="27" t="s">
        <v>827</v>
      </c>
    </row>
    <row r="118" spans="1:28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/>
      <c r="X118" s="1">
        <v>4</v>
      </c>
      <c r="Y118" s="1">
        <v>118</v>
      </c>
      <c r="Z118" s="29">
        <v>0</v>
      </c>
      <c r="AA118" s="27">
        <v>0</v>
      </c>
      <c r="AB118" s="27" t="s">
        <v>827</v>
      </c>
    </row>
    <row r="119" spans="1:28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/>
      <c r="X119" s="1">
        <v>4</v>
      </c>
      <c r="Y119" s="1">
        <v>119</v>
      </c>
      <c r="Z119" s="29">
        <v>0</v>
      </c>
      <c r="AA119" s="27">
        <v>0</v>
      </c>
      <c r="AB119" s="27" t="s">
        <v>827</v>
      </c>
    </row>
    <row r="120" spans="1:28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/>
      <c r="X120" s="1">
        <v>4</v>
      </c>
      <c r="Y120" s="1">
        <v>120</v>
      </c>
      <c r="Z120" s="29">
        <v>0</v>
      </c>
      <c r="AA120" s="27">
        <v>0</v>
      </c>
      <c r="AB120" s="27" t="s">
        <v>827</v>
      </c>
    </row>
    <row r="121" spans="1:28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/>
      <c r="X121" s="1">
        <v>4</v>
      </c>
      <c r="Y121" s="1">
        <v>121</v>
      </c>
      <c r="Z121" s="29">
        <v>0</v>
      </c>
      <c r="AA121" s="27">
        <v>0</v>
      </c>
      <c r="AB121" s="27" t="s">
        <v>827</v>
      </c>
    </row>
    <row r="122" spans="1:28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/>
      <c r="X122" s="1">
        <v>4</v>
      </c>
      <c r="Y122" s="1">
        <v>122</v>
      </c>
      <c r="Z122" s="29">
        <v>0</v>
      </c>
      <c r="AA122" s="27">
        <v>0</v>
      </c>
      <c r="AB122" s="27" t="s">
        <v>827</v>
      </c>
    </row>
    <row r="123" spans="1:28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/>
      <c r="X123" s="1">
        <v>4</v>
      </c>
      <c r="Y123" s="1">
        <v>123</v>
      </c>
      <c r="Z123" s="29">
        <v>0</v>
      </c>
      <c r="AA123" s="27">
        <v>0</v>
      </c>
      <c r="AB123" s="27" t="s">
        <v>827</v>
      </c>
    </row>
    <row r="124" spans="1:28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/>
      <c r="X124" s="1">
        <v>4</v>
      </c>
      <c r="Y124" s="1">
        <v>124</v>
      </c>
      <c r="Z124" s="29">
        <v>0</v>
      </c>
      <c r="AA124" s="27">
        <v>0</v>
      </c>
      <c r="AB124" s="27" t="s">
        <v>827</v>
      </c>
    </row>
    <row r="125" spans="1:28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/>
      <c r="X125" s="1">
        <v>4</v>
      </c>
      <c r="Y125" s="1">
        <v>125</v>
      </c>
      <c r="Z125" s="29">
        <v>0</v>
      </c>
      <c r="AA125" s="27">
        <v>0</v>
      </c>
      <c r="AB125" s="27" t="s">
        <v>827</v>
      </c>
    </row>
    <row r="126" spans="1:28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876</v>
      </c>
      <c r="U126" s="7" t="s">
        <v>733</v>
      </c>
      <c r="V126" s="1" t="s">
        <v>786</v>
      </c>
      <c r="W126" s="1" t="s">
        <v>786</v>
      </c>
      <c r="X126" s="1">
        <v>4</v>
      </c>
      <c r="Y126" s="1">
        <v>126</v>
      </c>
      <c r="Z126" s="29">
        <v>0</v>
      </c>
      <c r="AA126" s="27">
        <v>1</v>
      </c>
      <c r="AB126" s="27" t="s">
        <v>831</v>
      </c>
    </row>
    <row r="127" spans="1:28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877</v>
      </c>
      <c r="U127" s="7" t="s">
        <v>569</v>
      </c>
      <c r="V127" s="1" t="s">
        <v>43</v>
      </c>
      <c r="W127" s="1" t="s">
        <v>43</v>
      </c>
      <c r="X127" s="1">
        <v>4</v>
      </c>
      <c r="Y127" s="1">
        <v>127</v>
      </c>
      <c r="Z127" s="29">
        <v>0</v>
      </c>
      <c r="AA127" s="27">
        <v>1</v>
      </c>
      <c r="AB127" s="27" t="s">
        <v>841</v>
      </c>
    </row>
    <row r="128" spans="1:28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"/>
      <c r="X128" s="16">
        <v>4</v>
      </c>
      <c r="Y128" s="16">
        <v>129</v>
      </c>
      <c r="Z128" s="29">
        <v>0</v>
      </c>
      <c r="AA128" s="16">
        <v>1</v>
      </c>
      <c r="AB128" s="27" t="s">
        <v>834</v>
      </c>
    </row>
  </sheetData>
  <sortState ref="A2:V2">
    <sortCondition ref="E1"/>
  </sortState>
  <phoneticPr fontId="18" type="noConversion"/>
  <conditionalFormatting sqref="I121:I127 I71:I115 I4:I36 I39:I69">
    <cfRule type="cellIs" dxfId="127" priority="47" operator="notEqual">
      <formula>$E4</formula>
    </cfRule>
  </conditionalFormatting>
  <conditionalFormatting sqref="J128:P128 J71:P126 J5:P36 J39:P69 J4:O4">
    <cfRule type="cellIs" dxfId="126" priority="46" operator="equal">
      <formula>0</formula>
    </cfRule>
  </conditionalFormatting>
  <conditionalFormatting sqref="I127">
    <cfRule type="cellIs" dxfId="125" priority="44" operator="notEqual">
      <formula>$E127</formula>
    </cfRule>
  </conditionalFormatting>
  <conditionalFormatting sqref="I116:I120">
    <cfRule type="cellIs" dxfId="124" priority="42" operator="notEqual">
      <formula>$E116</formula>
    </cfRule>
  </conditionalFormatting>
  <conditionalFormatting sqref="I128">
    <cfRule type="cellIs" dxfId="123" priority="41" operator="notEqual">
      <formula>$E128</formula>
    </cfRule>
  </conditionalFormatting>
  <conditionalFormatting sqref="J128:P128">
    <cfRule type="cellIs" dxfId="122" priority="40" operator="equal">
      <formula>0</formula>
    </cfRule>
  </conditionalFormatting>
  <conditionalFormatting sqref="J127:P127">
    <cfRule type="cellIs" dxfId="121" priority="26" operator="equal">
      <formula>0</formula>
    </cfRule>
  </conditionalFormatting>
  <conditionalFormatting sqref="I70">
    <cfRule type="cellIs" dxfId="120" priority="11" operator="notEqual">
      <formula>$E70</formula>
    </cfRule>
  </conditionalFormatting>
  <conditionalFormatting sqref="J70:P70">
    <cfRule type="cellIs" dxfId="119" priority="10" operator="equal">
      <formula>0</formula>
    </cfRule>
  </conditionalFormatting>
  <conditionalFormatting sqref="I37">
    <cfRule type="cellIs" dxfId="118" priority="9" operator="notEqual">
      <formula>$E37</formula>
    </cfRule>
  </conditionalFormatting>
  <conditionalFormatting sqref="J37:P37">
    <cfRule type="cellIs" dxfId="117" priority="8" operator="equal">
      <formula>0</formula>
    </cfRule>
  </conditionalFormatting>
  <conditionalFormatting sqref="I38">
    <cfRule type="cellIs" dxfId="116" priority="7" operator="notEqual">
      <formula>$E38</formula>
    </cfRule>
  </conditionalFormatting>
  <conditionalFormatting sqref="J38:P38">
    <cfRule type="cellIs" dxfId="115" priority="6" operator="equal">
      <formula>0</formula>
    </cfRule>
  </conditionalFormatting>
  <conditionalFormatting sqref="H4:H128">
    <cfRule type="cellIs" dxfId="114" priority="2" operator="equal">
      <formula>1</formula>
    </cfRule>
    <cfRule type="cellIs" dxfId="113" priority="3" operator="equal">
      <formula>2</formula>
    </cfRule>
    <cfRule type="cellIs" dxfId="112" priority="4" operator="equal">
      <formula>3</formula>
    </cfRule>
    <cfRule type="cellIs" dxfId="111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" sqref="W1:W3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848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850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853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851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854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849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852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855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691</v>
      </c>
      <c r="U7" s="7" t="s">
        <v>646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817</v>
      </c>
      <c r="U9" s="7" t="s">
        <v>639</v>
      </c>
      <c r="V9" s="16" t="s">
        <v>634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79" priority="31" operator="equal">
      <formula>0</formula>
    </cfRule>
  </conditionalFormatting>
  <conditionalFormatting sqref="O4:P8">
    <cfRule type="cellIs" dxfId="78" priority="27" operator="equal">
      <formula>0</formula>
    </cfRule>
  </conditionalFormatting>
  <conditionalFormatting sqref="J4:P4">
    <cfRule type="cellIs" dxfId="77" priority="26" operator="equal">
      <formula>0</formula>
    </cfRule>
  </conditionalFormatting>
  <conditionalFormatting sqref="I4">
    <cfRule type="cellIs" dxfId="76" priority="25" operator="notEqual">
      <formula>$E4</formula>
    </cfRule>
  </conditionalFormatting>
  <conditionalFormatting sqref="J4:P4">
    <cfRule type="cellIs" dxfId="75" priority="24" operator="equal">
      <formula>0</formula>
    </cfRule>
  </conditionalFormatting>
  <conditionalFormatting sqref="I5">
    <cfRule type="cellIs" dxfId="74" priority="23" operator="notEqual">
      <formula>$E5</formula>
    </cfRule>
  </conditionalFormatting>
  <conditionalFormatting sqref="J5:P5">
    <cfRule type="cellIs" dxfId="73" priority="22" operator="equal">
      <formula>0</formula>
    </cfRule>
  </conditionalFormatting>
  <conditionalFormatting sqref="I6">
    <cfRule type="cellIs" dxfId="72" priority="21" operator="notEqual">
      <formula>$E6</formula>
    </cfRule>
  </conditionalFormatting>
  <conditionalFormatting sqref="J6:P6">
    <cfRule type="cellIs" dxfId="71" priority="20" operator="equal">
      <formula>0</formula>
    </cfRule>
  </conditionalFormatting>
  <conditionalFormatting sqref="I7">
    <cfRule type="cellIs" dxfId="70" priority="19" operator="notEqual">
      <formula>$E7</formula>
    </cfRule>
  </conditionalFormatting>
  <conditionalFormatting sqref="J7:P7">
    <cfRule type="cellIs" dxfId="69" priority="18" operator="equal">
      <formula>0</formula>
    </cfRule>
  </conditionalFormatting>
  <conditionalFormatting sqref="I8">
    <cfRule type="cellIs" dxfId="68" priority="17" operator="notEqual">
      <formula>$E8</formula>
    </cfRule>
  </conditionalFormatting>
  <conditionalFormatting sqref="J8:P8">
    <cfRule type="cellIs" dxfId="67" priority="16" operator="equal">
      <formula>0</formula>
    </cfRule>
  </conditionalFormatting>
  <conditionalFormatting sqref="I9">
    <cfRule type="cellIs" dxfId="66" priority="15" operator="notEqual">
      <formula>$E9</formula>
    </cfRule>
  </conditionalFormatting>
  <conditionalFormatting sqref="J9:P9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848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850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853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851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854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849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852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855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53200100</v>
      </c>
      <c r="B4" s="24" t="s">
        <v>745</v>
      </c>
      <c r="C4" s="16" t="s">
        <v>746</v>
      </c>
      <c r="D4" s="8" t="s">
        <v>747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822</v>
      </c>
      <c r="U4" s="7" t="s">
        <v>644</v>
      </c>
      <c r="V4" s="16" t="s">
        <v>557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730</v>
      </c>
    </row>
    <row r="5" spans="1:28" ht="24">
      <c r="A5">
        <v>53200101</v>
      </c>
      <c r="B5" s="9" t="s">
        <v>736</v>
      </c>
      <c r="C5" s="1" t="s">
        <v>737</v>
      </c>
      <c r="D5" s="8" t="s">
        <v>738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734</v>
      </c>
      <c r="U5" s="7" t="s">
        <v>654</v>
      </c>
      <c r="V5" s="1" t="s">
        <v>51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735</v>
      </c>
    </row>
    <row r="6" spans="1:28" ht="40.5">
      <c r="A6">
        <v>53200102</v>
      </c>
      <c r="B6" s="9" t="s">
        <v>748</v>
      </c>
      <c r="C6" s="1" t="s">
        <v>749</v>
      </c>
      <c r="D6" s="8" t="s">
        <v>750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823</v>
      </c>
      <c r="U6" s="34" t="s">
        <v>742</v>
      </c>
      <c r="V6" s="1" t="s">
        <v>53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719</v>
      </c>
    </row>
    <row r="7" spans="1:28" ht="14.25">
      <c r="A7">
        <v>53200103</v>
      </c>
      <c r="B7" s="9" t="s">
        <v>741</v>
      </c>
      <c r="C7" s="1" t="s">
        <v>739</v>
      </c>
      <c r="D7" s="8" t="s">
        <v>740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743</v>
      </c>
      <c r="V7" s="1" t="s">
        <v>52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744</v>
      </c>
    </row>
    <row r="8" spans="1:28" ht="60">
      <c r="A8">
        <v>53200104</v>
      </c>
      <c r="B8" s="9" t="s">
        <v>753</v>
      </c>
      <c r="C8" s="1" t="s">
        <v>755</v>
      </c>
      <c r="D8" s="8" t="s">
        <v>756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878</v>
      </c>
      <c r="U8" s="7" t="s">
        <v>666</v>
      </c>
      <c r="V8" s="1" t="s">
        <v>754</v>
      </c>
      <c r="W8" s="1" t="s">
        <v>754</v>
      </c>
      <c r="X8" s="1">
        <v>4</v>
      </c>
      <c r="Y8" s="16">
        <v>2104</v>
      </c>
      <c r="Z8" s="29">
        <v>1</v>
      </c>
      <c r="AA8" s="27">
        <v>0</v>
      </c>
      <c r="AB8" s="27" t="s">
        <v>757</v>
      </c>
    </row>
    <row r="9" spans="1:28" ht="24">
      <c r="A9">
        <v>53200105</v>
      </c>
      <c r="B9" s="9" t="s">
        <v>758</v>
      </c>
      <c r="C9" s="1" t="s">
        <v>759</v>
      </c>
      <c r="D9" s="8" t="s">
        <v>760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806</v>
      </c>
      <c r="U9" s="7" t="s">
        <v>509</v>
      </c>
      <c r="V9" s="1" t="s">
        <v>26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761</v>
      </c>
    </row>
  </sheetData>
  <phoneticPr fontId="18" type="noConversion"/>
  <conditionalFormatting sqref="I4:I9">
    <cfRule type="cellIs" dxfId="33" priority="4" operator="notEqual">
      <formula>$E4</formula>
    </cfRule>
  </conditionalFormatting>
  <conditionalFormatting sqref="J4:P7">
    <cfRule type="cellIs" dxfId="32" priority="3" operator="equal">
      <formula>0</formula>
    </cfRule>
  </conditionalFormatting>
  <conditionalFormatting sqref="J9:P9">
    <cfRule type="cellIs" dxfId="31" priority="1" operator="equal">
      <formula>0</formula>
    </cfRule>
  </conditionalFormatting>
  <conditionalFormatting sqref="J8:P8"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721</v>
      </c>
    </row>
    <row r="2" spans="1:2">
      <c r="A2" t="s">
        <v>720</v>
      </c>
      <c r="B2">
        <f>COUNTIF(标准!AB:AB,"*单伤*")</f>
        <v>13</v>
      </c>
    </row>
    <row r="3" spans="1:2">
      <c r="A3" t="s">
        <v>722</v>
      </c>
      <c r="B3">
        <f>COUNTIF(标准!AB:AB,"*群伤*")</f>
        <v>23</v>
      </c>
    </row>
    <row r="4" spans="1:2">
      <c r="A4" t="s">
        <v>723</v>
      </c>
      <c r="B4">
        <f>COUNTIF(标准!AB:AB,"*单治*")</f>
        <v>4</v>
      </c>
    </row>
    <row r="5" spans="1:2">
      <c r="A5" t="s">
        <v>731</v>
      </c>
      <c r="B5">
        <f>COUNTIF(标准!AB:AB,"*群治*")</f>
        <v>3</v>
      </c>
    </row>
    <row r="6" spans="1:2">
      <c r="A6" t="s">
        <v>724</v>
      </c>
      <c r="B6">
        <f>COUNTIF(标准!AB:AB,"*正状*")</f>
        <v>12</v>
      </c>
    </row>
    <row r="7" spans="1:2">
      <c r="A7" t="s">
        <v>725</v>
      </c>
      <c r="B7">
        <f>COUNTIF(标准!AB:AB,"*负状*")</f>
        <v>22</v>
      </c>
    </row>
    <row r="8" spans="1:2">
      <c r="A8" t="s">
        <v>727</v>
      </c>
      <c r="B8">
        <f>COUNTIF(标准!AB:AB,"*手牌*")</f>
        <v>7</v>
      </c>
    </row>
    <row r="9" spans="1:2">
      <c r="A9" t="s">
        <v>726</v>
      </c>
      <c r="B9">
        <f>COUNTIF(标准!AB:AB,"*过牌*")</f>
        <v>2</v>
      </c>
    </row>
    <row r="10" spans="1:2">
      <c r="A10" t="s">
        <v>766</v>
      </c>
      <c r="B10">
        <f>COUNTIF(标准!AB:AB,"*陷阱*")</f>
        <v>6</v>
      </c>
    </row>
    <row r="11" spans="1:2">
      <c r="A11" t="s">
        <v>728</v>
      </c>
      <c r="B11">
        <f>COUNTIF(标准!AB:AB,"*地形*")</f>
        <v>18</v>
      </c>
    </row>
    <row r="12" spans="1:2">
      <c r="A12" t="s">
        <v>729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2016-04-03T15:32:10Z</dcterms:modified>
</cp:coreProperties>
</file>