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X314" i="1" l="1"/>
  <c r="AN314" i="1"/>
  <c r="AH314" i="1"/>
  <c r="T314" i="1" s="1"/>
  <c r="H314" i="1" s="1"/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<sst xmlns="http://schemas.openxmlformats.org/spreadsheetml/2006/main" count="2566" uniqueCount="1436">
  <si>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</si>
  <si>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</si>
  <si>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</si>
  <si>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</si>
  <si>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</si>
  <si>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</si>
  <si>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</si>
  <si>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</si>
  <si>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</si>
  <si>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</si>
  <si>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</si>
  <si>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</si>
  <si>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</si>
  <si>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</si>
  <si>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</si>
  <si>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</si>
  <si>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</si>
  <si>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</si>
  <si>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</si>
  <si>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</si>
  <si>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</si>
  <si>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</si>
  <si>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</si>
  <si>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</si>
  <si>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</si>
  <si>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</si>
  <si>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</si>
  <si>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</si>
  <si>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</si>
  <si>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</si>
  <si>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</si>
  <si>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</si>
  <si>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</si>
  <si>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</si>
  <si>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</si>
  <si>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</si>
  <si>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</si>
  <si>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</si>
  <si>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</si>
  <si>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</si>
  <si>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</si>
  <si>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</si>
  <si>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</si>
  <si>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</si>
  <si>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</si>
  <si>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</si>
  <si>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</si>
  <si>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</si>
  <si>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</si>
  <si>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</si>
  <si>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</si>
  <si>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</si>
  <si>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</si>
  <si>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</si>
  <si>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</si>
  <si>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</si>
  <si>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</si>
  <si>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</si>
  <si>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</si>
  <si>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</si>
  <si>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</si>
  <si>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</si>
  <si>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</si>
  <si>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</si>
  <si>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</si>
  <si>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</si>
  <si>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</si>
  <si>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</si>
  <si>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</si>
  <si>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</si>
  <si>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</si>
  <si>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</si>
  <si>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</si>
  <si>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</si>
  <si>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</si>
  <si>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</si>
  <si>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</si>
  <si>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</si>
  <si>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</si>
  <si>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</si>
  <si>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</si>
  <si>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</si>
  <si>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</si>
  <si>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</si>
  <si>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</si>
  <si>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</si>
  <si>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</si>
  <si>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</si>
  <si>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</si>
  <si>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</si>
  <si>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</si>
  <si>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</si>
  <si>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</si>
  <si>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</si>
  <si>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</si>
  <si>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</si>
  <si>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</si>
  <si>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</si>
  <si>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</si>
  <si>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</si>
  <si>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</si>
  <si>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</si>
  <si>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</si>
  <si>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</si>
  <si>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</si>
  <si>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</si>
  <si>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</si>
  <si>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</si>
  <si>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</si>
  <si>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</si>
  <si>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</si>
  <si>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</si>
  <si>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</si>
  <si>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</si>
  <si>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</si>
  <si>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</si>
  <si>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</si>
  <si>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</si>
  <si>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</si>
  <si>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</si>
  <si>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</si>
  <si>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</si>
  <si>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</si>
  <si>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</si>
  <si>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</si>
  <si>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</si>
  <si>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</si>
  <si>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</si>
  <si>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</si>
  <si>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</si>
  <si>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</si>
  <si>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</si>
  <si>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</si>
  <si>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</si>
  <si>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</si>
  <si>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</si>
  <si>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</si>
  <si>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</si>
  <si>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</si>
  <si>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</si>
  <si>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</si>
  <si>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</si>
  <si>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</si>
  <si>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</si>
  <si>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</si>
  <si>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</si>
  <si>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</si>
  <si>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</si>
  <si>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</si>
  <si>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</si>
  <si>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</si>
  <si>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</si>
  <si>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</si>
  <si>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</si>
  <si>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</si>
  <si>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</si>
  <si>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</si>
  <si>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</si>
  <si>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</si>
  <si>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</si>
  <si>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</si>
  <si>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</si>
  <si>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</si>
  <si>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</si>
  <si>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</si>
  <si>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</si>
  <si>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</si>
  <si>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</si>
  <si>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</si>
  <si>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</si>
  <si>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</si>
  <si>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</si>
  <si>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</si>
  <si>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</si>
  <si>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</si>
  <si>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</si>
  <si>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</si>
  <si>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</si>
  <si>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</si>
  <si>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</si>
  <si>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</si>
  <si>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</si>
  <si>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</si>
  <si>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</si>
  <si>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</si>
  <si>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</si>
  <si>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</si>
  <si>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</si>
  <si>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</si>
  <si>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</si>
  <si>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</si>
  <si>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</si>
  <si>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</si>
  <si>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</si>
  <si>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</si>
  <si>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</si>
  <si>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</si>
  <si>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</si>
  <si>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</si>
  <si>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</si>
  <si>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</si>
  <si>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</si>
  <si>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</si>
  <si>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</si>
  <si>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</si>
  <si>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</si>
  <si>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</si>
  <si>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</si>
  <si>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</si>
  <si>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</si>
  <si>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</si>
  <si>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</si>
  <si>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</si>
  <si>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</si>
  <si>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</si>
  <si>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</si>
  <si>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</si>
  <si>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</si>
  <si>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</si>
  <si>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</si>
  <si>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</si>
  <si>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</si>
  <si>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</si>
  <si>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</si>
  <si>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</si>
  <si>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</si>
  <si>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</si>
  <si>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</si>
  <si>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</si>
  <si>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</si>
  <si>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</si>
  <si>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</si>
  <si>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</si>
  <si>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</si>
  <si>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</si>
  <si>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</si>
  <si>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</si>
  <si>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</si>
  <si>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</si>
  <si>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</si>
  <si>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</si>
  <si>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</si>
  <si>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</si>
  <si>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</si>
  <si>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</si>
  <si>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</si>
  <si>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</si>
  <si>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</si>
  <si>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</si>
  <si>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</si>
  <si>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</si>
  <si>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</si>
  <si>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</si>
  <si>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</si>
  <si>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</si>
  <si>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</si>
  <si>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</si>
  <si>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</si>
  <si>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</si>
  <si>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</si>
  <si>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</si>
  <si>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</si>
  <si>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</si>
  <si>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</si>
  <si>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</si>
  <si>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</si>
  <si>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</si>
  <si>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</si>
  <si>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</si>
  <si>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</si>
  <si>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</si>
  <si>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</si>
  <si>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</si>
  <si>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</si>
  <si>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</si>
  <si>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</si>
  <si>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</si>
  <si>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</si>
  <si>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</si>
  <si>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</si>
  <si>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</si>
  <si>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</si>
  <si>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</si>
  <si>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</si>
  <si>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</si>
  <si>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</si>
  <si>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</si>
  <si>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</si>
  <si>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</si>
  <si>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</si>
  <si>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</si>
  <si>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</si>
  <si>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</si>
  <si>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</si>
  <si>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</si>
  <si>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</si>
  <si>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</si>
  <si>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</si>
  <si>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</si>
  <si>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</si>
  <si>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</si>
  <si>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</si>
  <si>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</si>
  <si>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</si>
  <si>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</si>
  <si>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</si>
  <si>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</si>
  <si>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</si>
  <si>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</si>
  <si>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</si>
  <si>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</si>
  <si>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</si>
  <si>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</si>
  <si>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</si>
  <si>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</si>
  <si>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</si>
  <si>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</si>
  <si>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</si>
  <si>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</si>
  <si>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</si>
  <si>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</si>
  <si>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</si>
  <si>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</si>
  <si>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</si>
  <si>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</si>
  <si>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</si>
  <si>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</si>
  <si>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</si>
  <si>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</si>
  <si>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</si>
  <si>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</si>
  <si>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</si>
  <si>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</si>
  <si>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</si>
  <si>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</si>
  <si>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</si>
  <si>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</si>
  <si>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</si>
  <si>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</si>
  <si>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</si>
  <si>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</si>
  <si>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</si>
  <si>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</si>
  <si>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</si>
  <si>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</si>
  <si>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</si>
  <si>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</si>
  <si>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</si>
  <si>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</si>
  <si>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</si>
  <si>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</si>
  <si>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</si>
  <si>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</si>
  <si>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</si>
  <si>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</si>
  <si>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</si>
  <si>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</si>
  <si>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</si>
  <si>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</si>
  <si>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</si>
  <si>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</si>
  <si>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</si>
  <si>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</si>
  <si>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</si>
  <si>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</si>
  <si>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</si>
  <si>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</si>
  <si>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</si>
  <si>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</si>
  <si>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</si>
  <si>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</si>
  <si>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</si>
  <si>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</si>
  <si>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</si>
  <si>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</si>
  <si>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</si>
  <si>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</si>
  <si>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</si>
  <si>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</si>
  <si>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</si>
  <si>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</si>
  <si>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</si>
  <si>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</si>
  <si>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</si>
  <si>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</si>
  <si>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</si>
  <si>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</si>
  <si>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</si>
  <si>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</si>
  <si>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</si>
  <si>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</si>
  <si>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</si>
  <si>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</si>
  <si>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</si>
  <si>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</si>
  <si>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</si>
  <si>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</si>
  <si>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</si>
  <si>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</si>
  <si>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</si>
  <si>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</si>
  <si>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</si>
  <si>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</si>
  <si>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</si>
  <si>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</si>
  <si>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</si>
  <si>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</si>
  <si>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</si>
  <si>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</si>
  <si>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</si>
  <si>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</si>
  <si>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</si>
  <si>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</si>
  <si>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</si>
  <si>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</si>
  <si>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</si>
  <si>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</si>
  <si>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</si>
  <si>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</si>
  <si>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</si>
  <si>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</si>
  <si>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</si>
  <si>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</si>
  <si>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</si>
  <si>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</si>
  <si>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</si>
  <si>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</si>
  <si>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</si>
  <si>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</si>
  <si>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</si>
  <si>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</si>
  <si>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</si>
  <si>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</si>
  <si>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</si>
  <si>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</si>
  <si>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</si>
  <si>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</si>
  <si>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</si>
  <si>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</si>
  <si>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</si>
  <si>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</si>
  <si>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</si>
  <si>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</si>
  <si>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</si>
  <si>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</si>
  <si>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</si>
  <si>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</si>
  <si>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</si>
  <si>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</si>
  <si>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</si>
  <si>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</si>
  <si>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</si>
  <si>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</si>
  <si>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</si>
  <si>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</si>
  <si>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</si>
  <si>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</si>
  <si>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</si>
  <si>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</si>
  <si>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</si>
  <si>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</si>
  <si>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</si>
  <si>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</si>
  <si>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</si>
  <si>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</si>
  <si>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</si>
  <si>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</si>
  <si>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</si>
  <si>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</si>
  <si>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</si>
  <si>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</si>
  <si>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</si>
  <si>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</si>
  <si>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</si>
  <si>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</si>
  <si>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</si>
  <si>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</si>
  <si>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</si>
  <si>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</si>
  <si>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</si>
  <si>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</si>
  <si>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</si>
  <si>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</si>
  <si>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</si>
  <si>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</si>
  <si>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</si>
  <si>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</si>
  <si>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</si>
  <si>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</si>
  <si>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</si>
  <si>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</si>
  <si>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</si>
  <si>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</si>
  <si>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</si>
  <si>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</si>
  <si>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</si>
  <si>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</si>
  <si>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</si>
  <si>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</si>
  <si>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</si>
  <si>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</si>
  <si>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</si>
  <si>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</si>
  <si>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</si>
  <si>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</si>
  <si>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</si>
  <si>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</si>
  <si>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</si>
  <si>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</si>
  <si>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</si>
  <si>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</si>
  <si>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</si>
  <si>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</si>
  <si>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</si>
  <si>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</si>
  <si>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</si>
  <si>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</si>
  <si>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</si>
  <si>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</si>
  <si>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</si>
  <si>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</si>
  <si>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</si>
  <si>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</si>
  <si>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</si>
  <si>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</si>
  <si>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</si>
  <si>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</si>
  <si>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</si>
  <si>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</si>
  <si>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</si>
  <si>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</si>
  <si>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</si>
  <si>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</si>
  <si>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</si>
  <si>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</si>
  <si>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</si>
  <si>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</si>
  <si>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</si>
  <si>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</si>
  <si>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</si>
  <si>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</si>
  <si>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</si>
  <si>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</si>
  <si>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</si>
  <si>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</si>
  <si>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</si>
  <si>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</si>
  <si>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</si>
  <si>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</si>
  <si>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</si>
  <si>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</si>
  <si>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</si>
  <si>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</si>
  <si>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</si>
  <si>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</si>
  <si>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</si>
  <si>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</si>
  <si>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</si>
  <si>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</si>
  <si>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</si>
  <si>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</si>
  <si>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</si>
  <si>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</si>
  <si>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</si>
  <si>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</si>
  <si>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</si>
  <si>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</si>
  <si>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</si>
  <si>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</si>
  <si>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</si>
  <si>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</si>
  <si>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</si>
  <si>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</si>
  <si>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</si>
  <si>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</si>
  <si>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</si>
  <si>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</si>
  <si>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</si>
  <si>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</si>
  <si>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</si>
  <si>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</si>
  <si>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</si>
  <si>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</si>
  <si>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</si>
  <si>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</si>
  <si>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</si>
  <si>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</si>
  <si>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</si>
  <si>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</si>
  <si>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</si>
  <si>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</si>
  <si>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</si>
  <si>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</si>
  <si>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</si>
  <si>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</si>
  <si>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</si>
  <si>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</si>
  <si>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</si>
  <si>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</si>
  <si>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</si>
  <si>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</si>
  <si>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</si>
  <si>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</si>
  <si>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</si>
  <si>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</si>
  <si>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</si>
  <si>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</si>
  <si>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</si>
  <si>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</si>
  <si>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</si>
  <si>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</si>
  <si>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</si>
  <si>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</si>
  <si>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</si>
  <si>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</si>
  <si>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</si>
  <si>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</si>
  <si>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</si>
  <si>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</si>
  <si>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</si>
  <si>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</si>
  <si>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</si>
  <si>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</si>
  <si>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</si>
  <si>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</si>
  <si>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</si>
  <si>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</si>
  <si>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</si>
  <si>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</si>
  <si>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</si>
  <si>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</si>
  <si>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</si>
  <si>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</si>
  <si>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</si>
  <si>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</si>
  <si>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</si>
  <si>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</si>
  <si>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</si>
  <si>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</si>
  <si>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</si>
  <si>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</si>
  <si>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</si>
  <si>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</si>
  <si>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</si>
  <si>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</si>
  <si>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</si>
  <si>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</si>
  <si>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</si>
  <si>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</si>
  <si>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</si>
  <si>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</si>
  <si>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</si>
  <si>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</si>
  <si>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</si>
  <si>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</si>
  <si>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</si>
  <si>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</si>
  <si>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</si>
  <si>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</si>
  <si>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</si>
  <si>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</si>
  <si>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</si>
  <si>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</si>
  <si>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</si>
  <si>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</si>
  <si>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</si>
  <si>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</si>
  <si>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</si>
  <si>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</si>
  <si>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</si>
  <si>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</si>
  <si>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</si>
  <si>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</si>
  <si>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</si>
  <si>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</si>
  <si>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</si>
  <si>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</si>
  <si>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</si>
  <si>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</si>
  <si>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</si>
  <si>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</si>
  <si>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</si>
  <si>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</si>
  <si>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</si>
  <si>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</si>
  <si>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</si>
  <si>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</si>
  <si>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</si>
  <si>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</si>
  <si>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</si>
  <si>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</si>
  <si>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</si>
  <si>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</si>
  <si>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</si>
  <si>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</si>
  <si>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</si>
  <si>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</si>
  <si>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</si>
  <si>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</si>
  <si>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</si>
  <si>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</si>
  <si>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</si>
  <si>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</si>
  <si>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</si>
  <si>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</si>
  <si>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</si>
  <si>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</si>
  <si>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</si>
  <si>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</si>
  <si>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</si>
  <si>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</si>
  <si>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</si>
  <si>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</si>
  <si>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</si>
  <si>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</si>
  <si>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</si>
  <si>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</si>
  <si>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</si>
  <si>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</si>
  <si>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</si>
  <si>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</si>
  <si>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</si>
  <si>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</si>
  <si>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</si>
  <si>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</si>
  <si>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</si>
  <si>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</si>
  <si>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</si>
  <si>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</si>
  <si>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</si>
  <si>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</si>
  <si>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</si>
  <si>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</si>
  <si>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</si>
  <si>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</si>
  <si>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</si>
  <si>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</si>
  <si>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</si>
  <si>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</si>
  <si>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</si>
  <si>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</si>
  <si>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</si>
  <si>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</si>
  <si>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</si>
  <si>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</si>
  <si>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</si>
  <si>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</si>
  <si>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</si>
  <si>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</si>
  <si>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</si>
  <si>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</si>
  <si>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</si>
  <si>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</si>
  <si>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</si>
  <si>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</si>
  <si>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</si>
  <si>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</si>
  <si>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</si>
  <si>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</si>
  <si>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</si>
  <si>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</si>
  <si>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</si>
  <si>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</si>
  <si>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</si>
  <si>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</si>
  <si>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</si>
  <si>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</si>
  <si>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</si>
  <si>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</si>
  <si>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</si>
  <si>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</si>
  <si>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</si>
  <si>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</si>
  <si>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</si>
  <si>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</si>
  <si>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</si>
  <si>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</si>
  <si>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</si>
  <si>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</si>
  <si>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</si>
  <si>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</si>
  <si>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</si>
  <si>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</si>
  <si>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</si>
  <si>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</si>
  <si>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</si>
  <si>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</si>
  <si>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</si>
  <si>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</si>
  <si>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</si>
  <si>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</si>
  <si>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</si>
  <si>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</si>
  <si>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</si>
  <si>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</si>
  <si>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</si>
  <si>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</si>
  <si>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</si>
  <si>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</si>
  <si>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</si>
  <si>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</si>
  <si>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</si>
  <si>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</si>
  <si>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</si>
  <si>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</si>
  <si>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</si>
  <si>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</si>
  <si>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</si>
  <si>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</si>
  <si>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</si>
  <si>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</si>
  <si>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</si>
  <si>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</si>
  <si>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</si>
  <si>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</si>
  <si>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</si>
  <si>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</si>
  <si>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</si>
  <si>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</si>
  <si>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</si>
  <si>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</si>
  <si>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</si>
  <si>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</si>
  <si>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</si>
  <si>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</si>
  <si>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</si>
  <si>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</si>
  <si>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</si>
  <si>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</si>
  <si>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</si>
  <si>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</si>
  <si>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</si>
  <si>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</si>
  <si>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</si>
  <si>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</si>
  <si>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</si>
  <si>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</si>
  <si>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</si>
  <si>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</si>
  <si>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</si>
  <si>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</si>
  <si>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</si>
  <si>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</si>
  <si>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</si>
  <si>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</si>
  <si>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</si>
  <si>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</si>
  <si>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</si>
  <si>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</si>
  <si>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</si>
  <si>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</si>
  <si>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</si>
  <si>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</si>
  <si>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</si>
  <si>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</si>
  <si>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</si>
  <si>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</si>
  <si>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</si>
  <si>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</si>
  <si>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</si>
  <si>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</si>
  <si>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</si>
  <si>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</si>
  <si>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</si>
  <si>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</si>
  <si>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</si>
  <si>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</si>
  <si>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</si>
  <si>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</si>
  <si>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</si>
  <si>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</si>
  <si>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</si>
  <si>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</si>
  <si>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</si>
  <si>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</si>
  <si>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</si>
  <si>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</si>
  <si>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</si>
  <si>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</si>
  <si>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</si>
  <si>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</si>
  <si>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</si>
  <si>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</si>
  <si>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</si>
  <si>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</si>
  <si>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</si>
  <si>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</si>
  <si>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</si>
  <si>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</si>
  <si>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</si>
  <si>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</si>
  <si>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</si>
  <si>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</si>
  <si>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</si>
  <si>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</si>
  <si>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</si>
  <si>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</si>
  <si>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</si>
  <si>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</si>
  <si>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</si>
  <si>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</si>
  <si>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</si>
  <si>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</si>
  <si>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</si>
  <si>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</si>
  <si>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</si>
  <si>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</si>
  <si>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</si>
  <si>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</si>
  <si>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</si>
  <si>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</si>
  <si>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</si>
  <si>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</si>
  <si>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</si>
  <si>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</si>
  <si>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</si>
  <si>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</si>
  <si>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</si>
  <si>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</si>
  <si>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</si>
  <si>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</si>
  <si>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</si>
  <si>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</si>
  <si>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</si>
  <si>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</si>
  <si>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</si>
  <si>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</si>
  <si>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</si>
  <si>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</si>
  <si>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</si>
  <si>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</si>
  <si>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</si>
  <si>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</si>
  <si>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</si>
  <si>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</si>
  <si>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</si>
  <si>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</si>
  <si>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</si>
  <si>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</si>
  <si>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</si>
  <si>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</si>
  <si>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</si>
  <si>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</si>
  <si>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</si>
  <si>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</si>
  <si>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</si>
  <si>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</si>
  <si>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</si>
  <si>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</si>
  <si>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</si>
  <si>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</si>
  <si>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</si>
  <si>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</si>
  <si>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</si>
  <si>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</si>
  <si>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</si>
  <si>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</si>
  <si>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</si>
  <si>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</si>
  <si>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</si>
  <si>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</si>
  <si>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</si>
  <si>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</si>
  <si>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</si>
  <si>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</si>
  <si>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</si>
  <si>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</si>
  <si>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</si>
  <si>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</si>
  <si>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</si>
  <si>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</si>
  <si>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</si>
  <si>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</si>
  <si>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</si>
  <si>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</si>
  <si>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</si>
  <si>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</si>
  <si>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</si>
  <si>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</si>
  <si>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</si>
  <si>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</si>
  <si>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</si>
  <si>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</si>
  <si>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</si>
  <si>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</si>
  <si>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</si>
  <si>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</si>
  <si>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</si>
  <si>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</si>
  <si>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</si>
  <si>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</si>
  <si>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</si>
  <si>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</si>
  <si>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</si>
  <si>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</si>
  <si>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</si>
  <si>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</si>
  <si>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</si>
  <si>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</si>
  <si>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</si>
  <si>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</si>
  <si>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</si>
  <si>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</si>
  <si>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</si>
  <si>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</si>
  <si>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</si>
  <si>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</si>
  <si>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</si>
  <si>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</si>
  <si>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</si>
  <si>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</si>
  <si>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</si>
  <si>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</si>
  <si>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</si>
  <si>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</si>
  <si>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</si>
  <si>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</si>
  <si>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</si>
  <si>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</si>
  <si>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</si>
  <si>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</si>
  <si>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</si>
  <si>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</si>
  <si>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</si>
  <si>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</si>
  <si>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</si>
  <si>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</si>
  <si>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</si>
  <si>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</si>
  <si>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</si>
  <si>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</si>
  <si>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</si>
  <si>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</si>
  <si>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</si>
  <si>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</si>
  <si>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</si>
  <si>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</si>
  <si>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</si>
  <si>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</si>
  <si>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</si>
  <si>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</si>
  <si>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</si>
  <si>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</si>
  <si>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</si>
  <si>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</si>
  <si>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</si>
  <si>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</si>
  <si>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</si>
  <si>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</si>
  <si>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</si>
  <si>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</si>
  <si>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</si>
  <si>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</si>
  <si>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</si>
  <si>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</si>
  <si>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</si>
  <si>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</si>
  <si>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</si>
  <si>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</si>
  <si>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</si>
  <si>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</si>
  <si>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</si>
  <si>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</si>
  <si>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</si>
  <si>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</si>
  <si>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</si>
  <si>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</si>
  <si>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</si>
  <si>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</si>
  <si>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</si>
  <si>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</si>
  <si>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</si>
  <si>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</si>
  <si>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</si>
  <si>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</si>
  <si>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</si>
  <si>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</si>
  <si>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</si>
  <si>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</si>
  <si>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</si>
  <si>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</si>
  <si>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</si>
  <si>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</si>
  <si>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</si>
  <si>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</si>
  <si>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</si>
  <si>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</si>
  <si>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</si>
  <si>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</si>
  <si>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</si>
  <si>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</si>
  <si>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</si>
  <si>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</si>
  <si>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</si>
  <si>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</si>
  <si>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</si>
  <si>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</si>
  <si>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</si>
  <si>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</si>
  <si>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</si>
  <si>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</si>
  <si>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</si>
  <si>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</si>
  <si>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</si>
  <si>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</si>
  <si>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</si>
  <si>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</si>
  <si>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</si>
  <si>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</si>
  <si>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</si>
  <si>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</si>
  <si>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</si>
  <si>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</si>
  <si>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</si>
  <si>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</si>
  <si>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</si>
  <si>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</si>
  <si>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</si>
  <si>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</si>
  <si>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</si>
  <si>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</si>
  <si>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</si>
  <si>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</si>
  <si>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</si>
  <si>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</si>
  <si>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</si>
  <si>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</si>
  <si>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</si>
  <si>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</si>
  <si>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</si>
  <si>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</si>
  <si>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</si>
  <si>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</si>
  <si>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</si>
  <si>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</si>
  <si>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</si>
  <si>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</si>
  <si>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</si>
  <si>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</si>
  <si>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</si>
  <si>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</si>
  <si>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</si>
  <si>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</si>
  <si>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</si>
  <si>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</si>
  <si>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</si>
  <si>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</si>
  <si>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</si>
  <si>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</si>
  <si>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</si>
  <si>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</si>
  <si>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</si>
  <si>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</si>
  <si>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</si>
  <si>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</si>
  <si>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</si>
  <si>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</si>
  <si>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</si>
  <si>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</si>
  <si>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</si>
  <si>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</si>
  <si>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</si>
  <si>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</si>
  <si>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</si>
  <si>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</si>
  <si>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</si>
  <si>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</si>
  <si>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</si>
  <si>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</si>
  <si>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</si>
  <si>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</si>
  <si>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</si>
  <si>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</si>
  <si>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</si>
  <si>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</si>
  <si>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</si>
  <si>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</si>
  <si>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</si>
  <si>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</si>
  <si>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</si>
  <si>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</si>
  <si>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</si>
  <si>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</si>
  <si>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</si>
  <si>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</si>
  <si>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</si>
  <si>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</si>
  <si>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</si>
  <si>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</si>
  <si>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</si>
  <si>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</si>
  <si>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</si>
  <si>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</si>
  <si>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</si>
  <si>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</si>
  <si>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</si>
  <si>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</si>
  <si>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</si>
  <si>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</si>
  <si>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</si>
  <si>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</si>
  <si>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</si>
  <si>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</si>
  <si>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</si>
  <si>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</si>
  <si>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</si>
  <si>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</si>
  <si>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</si>
  <si>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</si>
  <si>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</si>
  <si>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</si>
  <si>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</si>
  <si>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</si>
  <si>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</si>
  <si>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</si>
  <si>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</si>
  <si>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</si>
  <si>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</si>
  <si>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</si>
  <si>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</si>
  <si>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</si>
  <si>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</si>
  <si>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</si>
  <si>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</si>
  <si>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</si>
  <si>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</si>
  <si>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</si>
  <si>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</si>
  <si>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</si>
  <si>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</si>
  <si>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</si>
  <si>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</si>
  <si>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</si>
  <si>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</si>
  <si>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</si>
  <si>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</si>
  <si>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</si>
  <si>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</si>
  <si>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</si>
  <si>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</si>
  <si>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</si>
  <si>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</si>
  <si>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</si>
  <si>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</si>
  <si>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</si>
  <si>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</si>
  <si>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</si>
  <si>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</si>
  <si>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</si>
  <si>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</si>
  <si>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</si>
  <si>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</si>
  <si>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</si>
  <si>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</si>
  <si>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</si>
  <si>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</si>
  <si>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</si>
  <si>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</si>
  <si>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</si>
  <si>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</si>
  <si>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</si>
  <si>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</si>
  <si>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</si>
  <si>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</si>
  <si>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</si>
  <si>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</si>
  <si>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</si>
  <si>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</si>
  <si>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</si>
  <si>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</si>
  <si>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</si>
  <si>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</si>
  <si>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</si>
  <si>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</si>
  <si>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</si>
  <si>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</si>
  <si>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</si>
  <si>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</si>
  <si>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</si>
  <si>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</si>
  <si>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</si>
  <si>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</si>
  <si>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</si>
  <si>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</si>
  <si>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</si>
  <si>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</si>
  <si>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</si>
  <si>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</si>
  <si>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</si>
  <si>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</si>
  <si>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</si>
  <si>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</si>
  <si>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</si>
  <si>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</si>
  <si>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</si>
  <si>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</si>
  <si>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</si>
  <si>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</si>
  <si>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</si>
  <si>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</si>
  <si>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</si>
  <si>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</si>
  <si>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</si>
  <si>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</si>
  <si>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</si>
  <si>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</si>
  <si>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</si>
  <si>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</si>
  <si>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</si>
  <si>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</si>
  <si>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</si>
  <si>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</si>
  <si>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</si>
  <si>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</si>
  <si>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</si>
  <si>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</si>
  <si>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</si>
  <si>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</si>
  <si>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</si>
  <si>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</si>
  <si>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</si>
  <si>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</si>
  <si>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</si>
  <si>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</si>
  <si>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</si>
  <si>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</si>
  <si>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</si>
  <si>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</si>
  <si>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</si>
  <si>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</si>
  <si>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</si>
  <si>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</si>
  <si>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</si>
  <si>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</si>
  <si>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</si>
  <si>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</si>
  <si>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</si>
  <si>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</si>
  <si>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</si>
  <si>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</si>
  <si>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</si>
  <si>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</si>
  <si>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</si>
  <si>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</si>
  <si>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</si>
  <si>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</si>
  <si>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</si>
  <si>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</si>
  <si>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</si>
  <si>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</si>
  <si>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</si>
  <si>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</si>
  <si>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</si>
  <si>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</si>
  <si>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</si>
  <si>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</si>
  <si>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</si>
  <si>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</si>
  <si>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</si>
  <si>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</si>
  <si>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</si>
  <si>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</si>
  <si>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</si>
  <si>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</si>
  <si>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</si>
  <si>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</si>
  <si>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</si>
  <si>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</si>
  <si>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</si>
  <si>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</si>
  <si>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</si>
  <si>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</si>
  <si>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</si>
  <si>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</si>
  <si>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</si>
  <si>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</si>
  <si>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</si>
  <si>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</si>
  <si>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</si>
  <si>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</si>
  <si>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</si>
  <si>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</si>
  <si>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</si>
  <si>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</si>
  <si>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</si>
  <si>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</si>
  <si>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</si>
  <si>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</si>
  <si>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</si>
  <si>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</si>
  <si>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</si>
  <si>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</si>
  <si>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</si>
  <si>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</si>
  <si>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</si>
  <si>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</si>
  <si>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</si>
  <si>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</si>
  <si>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</si>
  <si>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</si>
  <si>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</si>
  <si>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</si>
  <si>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</si>
  <si>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</si>
  <si>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</si>
  <si>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</si>
  <si>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</si>
  <si>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</si>
  <si>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</si>
  <si>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</si>
  <si>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</si>
  <si>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</si>
  <si>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</si>
  <si>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</si>
  <si>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</si>
  <si>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</si>
  <si>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</si>
  <si>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</si>
  <si>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</si>
  <si>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</si>
  <si>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</si>
  <si>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</si>
  <si>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</si>
  <si>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</si>
  <si>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</si>
  <si>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</si>
  <si>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</si>
  <si>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</si>
  <si>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</si>
  <si>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</si>
  <si>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压制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</si>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</sst>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222944"/>
        <c:axId val="2119223488"/>
      </c:barChart>
      <c:catAx>
        <c:axId val="21192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23488"/>
        <c:crosses val="autoZero"/>
        <c:auto val="1"/>
        <c:lblAlgn val="ctr"/>
        <c:lblOffset val="100"/>
        <c:noMultiLvlLbl val="0"/>
      </c:catAx>
      <c:valAx>
        <c:axId val="21192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5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4" totalsRowShown="0" headerRowDxfId="136" dataDxfId="135" tableBorderDxfId="134">
  <autoFilter ref="A3:BF314"/>
  <sortState ref="A4:AF311">
    <sortCondition ref="A3:A311"/>
  </sortState>
  <tableColumns count="58">
    <tableColumn id="1" name="Id" dataDxfId="133"/>
    <tableColumn id="2" name="Name" dataDxfId="132"/>
    <tableColumn id="22" name="Ename" dataDxfId="131"/>
    <tableColumn id="23" name="EnameShort" dataDxfId="130"/>
    <tableColumn id="3" name="Star" dataDxfId="129"/>
    <tableColumn id="4" name="Type" dataDxfId="128"/>
    <tableColumn id="5" name="Attr" dataDxfId="127"/>
    <tableColumn id="58" name="Quality" dataDxfId="126">
      <calculatedColumnFormula>IF(T4&gt;10,5,IF(T4&gt;5,4,IF(T4&gt;2.5,3,IF(T4&gt;0,2,IF(T4&gt;-2.5,1,IF(T4&gt;-10,0,6))))))</calculatedColumnFormula>
    </tableColumn>
    <tableColumn id="12" name="Cost" dataDxfId="125"/>
    <tableColumn id="6" name="AtkP" dataDxfId="124"/>
    <tableColumn id="24" name="VitP" dataDxfId="123"/>
    <tableColumn id="25" name="Modify" dataDxfId="122"/>
    <tableColumn id="9" name="Def" dataDxfId="121"/>
    <tableColumn id="10" name="Mag" dataDxfId="120"/>
    <tableColumn id="32" name="Spd" dataDxfId="119"/>
    <tableColumn id="35" name="Hit" dataDxfId="118"/>
    <tableColumn id="36" name="Dhit" dataDxfId="117"/>
    <tableColumn id="34" name="Crt" dataDxfId="116"/>
    <tableColumn id="33" name="Luk" dataDxfId="115"/>
    <tableColumn id="7" name="Sum" dataDxfId="114">
      <calculatedColumnFormula>SUM(J4:K4)+SUM(M4:S4)*5+4.4*SUM(AO4:AW4)+2.5*SUM(AI4:AM4)+AH4+L4</calculatedColumnFormula>
    </tableColumn>
    <tableColumn id="13" name="Range" dataDxfId="113"/>
    <tableColumn id="14" name="Mov" dataDxfId="112"/>
    <tableColumn id="51" name="LifeRound" dataDxfId="111"/>
    <tableColumn id="16" name="Arrow" dataDxfId="110"/>
    <tableColumn id="18" name="Skills" dataDxfId="109"/>
    <tableColumn id="42" name="~Skill1" dataDxfId="108"/>
    <tableColumn id="43" name="~SkillRate1" dataDxfId="107"/>
    <tableColumn id="44" name="~Skill2" dataDxfId="106"/>
    <tableColumn id="45" name="~SkillRate2" dataDxfId="105"/>
    <tableColumn id="46" name="~Skill3" dataDxfId="104"/>
    <tableColumn id="47" name="~SkillRate3" dataDxfId="103"/>
    <tableColumn id="48" name="~Skill4" dataDxfId="102"/>
    <tableColumn id="49" name="~SkillRate4" dataDxfId="101"/>
    <tableColumn id="54" name="~SkillMark" dataDxfId="10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CONCATENATE(AI4,";",AJ4,";",AK4,";",AL4,";",AM4)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38" name="~AntiIce" dataDxfId="88"/>
    <tableColumn id="39" name="~AntiThunder" dataDxfId="87"/>
    <tableColumn id="40" name="~AntiLight" dataDxfId="86"/>
    <tableColumn id="41" name="~AntiDark" dataDxfId="85"/>
    <tableColumn id="31" name="AttrDef" dataDxfId="84">
      <calculatedColumnFormula>CONCATENATE(AO4,";",AP4,";",AQ4,";",AR4,";",AS4,";",AT4,";",AU4,";",AV4,";",AW4)</calculatedColumnFormula>
    </tableColumn>
    <tableColumn id="50" name="IsBuilding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  <tableColumn id="29" name="Remark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6" dataDxfId="65" tableBorderDxfId="64">
  <autoFilter ref="A3:BF11"/>
  <sortState ref="A4:AF311">
    <sortCondition ref="A3:A311"/>
  </sortState>
  <tableColumns count="58">
    <tableColumn id="1" name="Id" dataDxfId="63"/>
    <tableColumn id="2" name="Name" dataDxfId="62"/>
    <tableColumn id="22" name="Ename" dataDxfId="61"/>
    <tableColumn id="23" name="EnameShort" dataDxfId="60"/>
    <tableColumn id="3" name="Star" dataDxfId="59"/>
    <tableColumn id="4" name="Type" dataDxfId="58"/>
    <tableColumn id="5" name="Attr" dataDxfId="57"/>
    <tableColumn id="58" name="Quality" dataDxfId="56">
      <calculatedColumnFormula>IF(T4&gt;10,5,IF(T4&gt;5,4,IF(T4&gt;2.5,3,IF(T4&gt;0,2,IF(T4&gt;-2.5,1,IF(T4&gt;-10,0,6))))))</calculatedColumnFormula>
    </tableColumn>
    <tableColumn id="12" name="Cost" dataDxfId="55"/>
    <tableColumn id="6" name="AtkP" dataDxfId="54"/>
    <tableColumn id="24" name="VitP" dataDxfId="53"/>
    <tableColumn id="25" name="Modify" dataDxfId="52"/>
    <tableColumn id="9" name="Def" dataDxfId="51"/>
    <tableColumn id="10" name="Mag" dataDxfId="50"/>
    <tableColumn id="32" name="Spd" dataDxfId="49"/>
    <tableColumn id="35" name="Hit" dataDxfId="48"/>
    <tableColumn id="36" name="Dhit" dataDxfId="47"/>
    <tableColumn id="34" name="Crt" dataDxfId="46"/>
    <tableColumn id="33" name="Luk" dataDxfId="45"/>
    <tableColumn id="7" name="Sum" dataDxfId="44">
      <calculatedColumnFormula>SUM(J4:K4)+SUM(M4:S4)*5+4.4*SUM(AO4:AW4)+2.5*SUM(AI4:AM4)+AH4+L4</calculatedColumnFormula>
    </tableColumn>
    <tableColumn id="13" name="Range" dataDxfId="43"/>
    <tableColumn id="14" name="Mov" dataDxfId="42"/>
    <tableColumn id="60" name="LifeRound" dataDxfId="41"/>
    <tableColumn id="16" name="Arrow" dataDxfId="40"/>
    <tableColumn id="18" name="Skills" dataDxfId="39"/>
    <tableColumn id="42" name="~Skill1" dataDxfId="38"/>
    <tableColumn id="43" name="~SkillRate1" dataDxfId="37"/>
    <tableColumn id="44" name="~Skill2" dataDxfId="36"/>
    <tableColumn id="45" name="~SkillRate2" dataDxfId="35"/>
    <tableColumn id="46" name="~Skill3" dataDxfId="34"/>
    <tableColumn id="47" name="~SkillRate3" dataDxfId="33"/>
    <tableColumn id="48" name="~Skill4" dataDxfId="32"/>
    <tableColumn id="49" name="~SkillRate4" dataDxfId="31"/>
    <tableColumn id="54" name="~SkillMark" dataDxfId="3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9"/>
    <tableColumn id="57" name="~AntiMental" dataDxfId="28"/>
    <tableColumn id="56" name="~AntiPhysical" dataDxfId="27"/>
    <tableColumn id="55" name="~AntiElement" dataDxfId="26"/>
    <tableColumn id="53" name="~AntiHelp" dataDxfId="25"/>
    <tableColumn id="30" name="BuffImmune" dataDxfId="24">
      <calculatedColumnFormula>CONCATENATE(AI4,";",AJ4,";",AK4,";",AL4,";",AM4)</calculatedColumnFormula>
    </tableColumn>
    <tableColumn id="8" name="~AntiNull" dataDxfId="23"/>
    <tableColumn id="11" name="~AntiWater" dataDxfId="22"/>
    <tableColumn id="26" name="~AntiWind" dataDxfId="21"/>
    <tableColumn id="27" name="~AntiFire" dataDxfId="20"/>
    <tableColumn id="37" name="~AntiEarth" dataDxfId="19"/>
    <tableColumn id="38" name="~AntiIce" dataDxfId="18"/>
    <tableColumn id="39" name="~AntiThunder" dataDxfId="17"/>
    <tableColumn id="40" name="~AntiLight" dataDxfId="16"/>
    <tableColumn id="41" name="~AntiDark" dataDxfId="15"/>
    <tableColumn id="31" name="AttrDef" dataDxfId="14">
      <calculatedColumnFormula>CONCATENATE(AO4,";",AP4,";",AQ4,";",AR4,";",AS4,";",AT4,";",AU4,";",AV4,";",AW4)</calculatedColumnFormula>
    </tableColumn>
    <tableColumn id="59" name="IsBuilding" dataDxfId="13"/>
    <tableColumn id="20" name="Res" dataDxfId="12"/>
    <tableColumn id="21" name="Icon" dataDxfId="11"/>
    <tableColumn id="17" name="Cover" dataDxfId="10"/>
    <tableColumn id="15" name="IsSpecial" dataDxfId="9"/>
    <tableColumn id="28" name="IsNew" dataDxfId="8"/>
    <tableColumn id="19" name="VsMark" dataDxfId="7"/>
    <tableColumn id="29" name="Remark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4"/>
  <sheetViews>
    <sheetView tabSelected="1" workbookViewId="0">
      <pane xSplit="1" ySplit="3" topLeftCell="AG302" activePane="bottomRight" state="frozen"/>
      <selection pane="topRight" activeCell="B1" sqref="B1"/>
      <selection pane="bottomLeft" activeCell="A4" sqref="A4"/>
      <selection pane="bottomRight" activeCell="BD309" sqref="BD309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49" t="s">
        <v>1218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1409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1173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1409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1172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1409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1172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1334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1409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1172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1409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1173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1386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1409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1172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1275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1409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1172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1336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1409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1172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1409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1172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1409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1267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1409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1172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1409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1268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1409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1173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1409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1173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1409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1173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1409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1173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1409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1173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1409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1173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1409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1173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1409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1173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1335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1409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1172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1409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1172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1409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1173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1409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1172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1409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1172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1271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1409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1172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1409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1172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1409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1172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1409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1172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1409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1172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1409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1172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1304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1409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1172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1387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1409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1172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1276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1409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1172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1409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1173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1409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1172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1409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1172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1388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1409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1172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1389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1409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1172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1409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1172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1380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1409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1172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1288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1409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1172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1381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1409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1172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1409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1172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1409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1172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1409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1172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1409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1172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1409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1172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1425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1409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1409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1172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1390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1409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1172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1409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1172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1382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1409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1172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1298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1409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1172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1409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1172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1337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1409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1172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1409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1172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1291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1409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1172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1409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1172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1409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1172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1409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1172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1409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1173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1409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1173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1368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1409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1172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1318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1409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1172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29.72</v>
      </c>
      <c r="U69" s="4">
        <v>10</v>
      </c>
      <c r="V69" s="4">
        <v>15</v>
      </c>
      <c r="W69" s="4">
        <v>0</v>
      </c>
      <c r="X69" s="4" t="s">
        <v>40</v>
      </c>
      <c r="Y69" s="4" t="s">
        <v>1338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1409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1172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1409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1172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1284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1409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1172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1285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1409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1172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1339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1409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1172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1409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1172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1391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1409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1172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1286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1409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1172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1277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1409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1172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1340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1409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1172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1409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1173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1409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1173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1409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1172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1409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1172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1409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1172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1392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1409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1172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1409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1172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1409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1172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1393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1409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1172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1341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1409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1172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1429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1409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/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1409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1172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1342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1409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1172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1409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1172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1289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1409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1172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1311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1409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1172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1383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1409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1172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1296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1409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1172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1370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1409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1172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1344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1409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1172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1409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1172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1319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1409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1172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1409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1172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1428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1409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/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1409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1172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1409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1172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1409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1172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1305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1409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1172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1306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1409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1172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1369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1409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1172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1343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1409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1172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1345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1409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1172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1352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1409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1172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1346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1409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1172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1409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1172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1320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1409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1172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1321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1409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1172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1322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1409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1172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1409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1172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1323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1409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1172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1324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1409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1172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1325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1409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1172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1326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1409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1172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1409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1172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1409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1172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1409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1172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1409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1172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1409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1172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1409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1172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1409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1172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1409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1172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1409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1172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1409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1172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1409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1172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1409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1172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1409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1172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1409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1172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1409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1172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1287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1409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1172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1409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1172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1327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1409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1172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1409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1173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1299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1409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1172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1347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1409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1172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1409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1172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1279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1409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1171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1409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1173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1409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1172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1409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1172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1348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1409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1172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1394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1409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1172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1409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1172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1409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1172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1409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1173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1409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1172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1409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1172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1359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1409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1172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1409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1172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1409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1173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1409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1172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1409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1172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1371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1409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1172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1409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1173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1328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1409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1172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1294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1409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1172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1274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1409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1172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1409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1172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1409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1172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1409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1172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1409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1172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1307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1409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1172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1308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1409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1172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1409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1172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1409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1171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1360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1409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1172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1312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1409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1172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1329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1409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1172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1313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1409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1172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1384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1409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1172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1409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1172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1409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1172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1373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1409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1172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1372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1409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1171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1409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1172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1409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1172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1409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1172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1374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1409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1172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1409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1172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1295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1409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1172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1375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1409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1172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1409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1171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1409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1173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1409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1172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1350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1409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1171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1409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1172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1409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1172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1351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1409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1172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1409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1172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1409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1172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1409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1171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1409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1172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1409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1172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1278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1409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1172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1417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1409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1409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1172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1409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1172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1353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1409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1172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1349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1409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1172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1409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1172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1409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1172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1385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1409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1172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1409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1172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1409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1172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1354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1409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1172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1435</v>
      </c>
      <c r="Y213" s="4" t="s">
        <v>1366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1409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1172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1409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1172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1367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1409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1171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1409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1172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1409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1172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1300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1409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1172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1395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1409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1171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1330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1409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1172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1282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1409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1172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1297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1409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1172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1272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1409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1172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1409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1172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1314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1409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1172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7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1427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1409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/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1315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1409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1172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1356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1409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1172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1290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1409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1172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1309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1409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1172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1310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1409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1172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1409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1173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1376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1409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1172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1409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1172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1409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1172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1409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1172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1409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1172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1409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1172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1409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1172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1280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1409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1172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1409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1172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1409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1172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1361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1409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1172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1281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1409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1172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1409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1172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1409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1172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1409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1172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1409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1172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1409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1172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1409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1172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1409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1172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1283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1409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1172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1316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1409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1172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1357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1409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1172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1362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1409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1171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1409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1172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1409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1172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1409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1172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1409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1172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1409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1172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1409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1172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1409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1172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1409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1173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1409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1172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1409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1172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1409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1172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1377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1409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1172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1409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1172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1273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1409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1172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1409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1172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1331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1409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1172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1332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1409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1172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1333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1409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1172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1363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1409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1172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1364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1409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1172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1292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1409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1172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1409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1172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1409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1172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1302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1409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1172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1409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1172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1301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1409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1172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1303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1409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1172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1303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1409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1172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1409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1172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1409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1172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1409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1268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1409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1172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1409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1172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1365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1409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1172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1409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1172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1409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1172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1409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1172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1409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1172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1317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1409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1172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1409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1172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1409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1172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1355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1409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1172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1409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1172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1379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1409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1172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1378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1409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1172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1293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1409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1172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1358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1409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1172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1409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1172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1409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1172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1409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1172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1409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1172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1409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1172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1409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1270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1409</v>
      </c>
      <c r="AZ309" s="11">
        <v>6</v>
      </c>
      <c r="BA309" s="11">
        <v>306</v>
      </c>
      <c r="BB309" s="11"/>
      <c r="BC309" s="24">
        <v>0</v>
      </c>
      <c r="BD309" s="11">
        <v>0</v>
      </c>
      <c r="BE309" s="30">
        <v>0.49672129999999998</v>
      </c>
      <c r="BF309" s="22" t="s">
        <v>1269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1409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1268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1409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1269</v>
      </c>
    </row>
    <row r="312" spans="1:58" ht="14.25">
      <c r="A312">
        <v>51000309</v>
      </c>
      <c r="B312" s="11" t="s">
        <v>1414</v>
      </c>
      <c r="C312" s="4" t="s">
        <v>1415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1420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1409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1416</v>
      </c>
    </row>
    <row r="313" spans="1:58" ht="14.25">
      <c r="A313">
        <v>51000310</v>
      </c>
      <c r="B313" s="11" t="s">
        <v>1422</v>
      </c>
      <c r="C313" s="11" t="s">
        <v>1421</v>
      </c>
      <c r="D313" s="8" t="s">
        <v>1423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1424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1409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 t="s">
        <v>1426</v>
      </c>
    </row>
    <row r="314" spans="1:58" ht="14.25">
      <c r="A314">
        <v>51000311</v>
      </c>
      <c r="B314" s="11" t="s">
        <v>1431</v>
      </c>
      <c r="C314" s="11" t="s">
        <v>1432</v>
      </c>
      <c r="D314" s="8" t="s">
        <v>1433</v>
      </c>
      <c r="E314" s="11">
        <v>4</v>
      </c>
      <c r="F314" s="11">
        <v>1</v>
      </c>
      <c r="G314" s="11">
        <v>3</v>
      </c>
      <c r="H314" s="24">
        <f t="shared" ref="H314" si="24">IF(T314&gt;10,5,IF(T314&gt;5,4,IF(T314&gt;2.5,3,IF(T314&gt;0,2,IF(T314&gt;-2.5,1,IF(T314&gt;-10,0,6))))))</f>
        <v>4</v>
      </c>
      <c r="I314" s="11">
        <v>4</v>
      </c>
      <c r="J314" s="11">
        <v>-3</v>
      </c>
      <c r="K314" s="11">
        <v>3</v>
      </c>
      <c r="L314" s="11">
        <v>-17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ref="T314" si="25">SUM(J314:K314)+SUM(M314:S314)*5+4.4*SUM(AO314:AW314)+2.5*SUM(AI314:AM314)+AH314+L314</f>
        <v>8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1434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6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21">
        <v>0</v>
      </c>
      <c r="AW314" s="21">
        <v>0</v>
      </c>
      <c r="AX314" s="11" t="str">
        <f t="shared" ref="AX314" si="27">CONCATENATE(AO314,";",AP314,";",AQ314,";",AR314,";",AS314,";",AT314,";",AU314,";",AV314,";",AW314)</f>
        <v>0;0;0;0;0;0;0;0;0</v>
      </c>
      <c r="AY314" s="57" t="s">
        <v>1409</v>
      </c>
      <c r="AZ314" s="11">
        <v>6</v>
      </c>
      <c r="BA314" s="11">
        <v>311</v>
      </c>
      <c r="BB314" s="11"/>
      <c r="BC314" s="24">
        <v>0</v>
      </c>
      <c r="BD314" s="11">
        <v>1</v>
      </c>
      <c r="BE314" s="11">
        <v>0.49672129999999998</v>
      </c>
      <c r="BF314" s="11" t="s">
        <v>1430</v>
      </c>
    </row>
  </sheetData>
  <phoneticPr fontId="18" type="noConversion"/>
  <conditionalFormatting sqref="T4:T3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41" priority="18" operator="equal">
      <formula>1</formula>
    </cfRule>
    <cfRule type="cellIs" dxfId="140" priority="19" operator="equal">
      <formula>2</formula>
    </cfRule>
    <cfRule type="cellIs" dxfId="139" priority="20" operator="equal">
      <formula>3</formula>
    </cfRule>
    <cfRule type="cellIs" dxfId="138" priority="21" operator="equal">
      <formula>4</formula>
    </cfRule>
    <cfRule type="cellIs" dxfId="137" priority="7" operator="equal">
      <formula>5</formula>
    </cfRule>
  </conditionalFormatting>
  <conditionalFormatting sqref="T3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ellIs" dxfId="0" priority="1" operator="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1403</v>
      </c>
      <c r="B8" s="11" t="s">
        <v>1396</v>
      </c>
      <c r="C8" s="11" t="s">
        <v>1398</v>
      </c>
      <c r="D8" s="25" t="s">
        <v>1400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1412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1411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1404</v>
      </c>
      <c r="B9" s="11" t="s">
        <v>1397</v>
      </c>
      <c r="C9" s="11" t="s">
        <v>1399</v>
      </c>
      <c r="D9" s="25" t="s">
        <v>1401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1405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1411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1410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1402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1410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5" priority="13" operator="between">
      <formula>-30</formula>
      <formula>30</formula>
    </cfRule>
  </conditionalFormatting>
  <conditionalFormatting sqref="J4">
    <cfRule type="cellIs" dxfId="74" priority="12" operator="between">
      <formula>-30</formula>
      <formula>30</formula>
    </cfRule>
  </conditionalFormatting>
  <conditionalFormatting sqref="J5:J7">
    <cfRule type="cellIs" dxfId="73" priority="11" operator="between">
      <formula>-30</formula>
      <formula>30</formula>
    </cfRule>
  </conditionalFormatting>
  <conditionalFormatting sqref="J11">
    <cfRule type="cellIs" dxfId="72" priority="10" operator="between">
      <formula>-30</formula>
      <formula>30</formula>
    </cfRule>
  </conditionalFormatting>
  <conditionalFormatting sqref="J10">
    <cfRule type="cellIs" dxfId="71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70" priority="5" operator="between">
      <formula>-30</formula>
      <formula>30</formula>
    </cfRule>
  </conditionalFormatting>
  <conditionalFormatting sqref="J9">
    <cfRule type="cellIs" dxfId="69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2" operator="between">
      <formula>-30</formula>
      <formula>30</formula>
    </cfRule>
  </conditionalFormatting>
  <conditionalFormatting sqref="J8">
    <cfRule type="cellIs" dxfId="67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2016-04-04T11:43:33Z</dcterms:modified>
</cp:coreProperties>
</file>