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69" i="1" l="1"/>
  <c r="P63" i="1" l="1"/>
  <c r="P10" i="3" l="1"/>
  <c r="H10" i="3" s="1"/>
  <c r="P65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6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4" i="1"/>
  <c r="P67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6" i="1"/>
  <c r="S36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5" i="1" l="1"/>
  <c r="H36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<sst xmlns="http://schemas.openxmlformats.org/spreadsheetml/2006/main" count="1224" uniqueCount="796">
  <si>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</si>
  <si>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</si>
  <si>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</si>
  <si>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</si>
  <si>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</si>
  <si>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</si>
  <si>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</si>
  <si>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</si>
  <si>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</si>
  <si>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</si>
  <si>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</si>
  <si>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</si>
  <si>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</si>
  <si>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</si>
  <si>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</si>
  <si>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</si>
  <si>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</si>
  <si>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</si>
  <si>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</si>
  <si>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</si>
  <si>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</si>
  <si>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</si>
  <si>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</si>
  <si>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</si>
  <si>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</si>
  <si>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</si>
  <si>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</si>
  <si>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</si>
  <si>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</si>
  <si>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</si>
  <si>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</si>
  <si>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</si>
  <si>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</si>
  <si>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</si>
  <si>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</si>
  <si>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</si>
  <si>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</si>
  <si>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</si>
  <si>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</si>
  <si>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</si>
  <si>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</si>
  <si>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</si>
  <si>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</si>
  <si>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</si>
  <si>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</si>
  <si>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</si>
  <si>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</si>
  <si>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</si>
  <si>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</si>
  <si>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</si>
  <si>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</si>
  <si>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</si>
  <si>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</si>
  <si>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</si>
  <si>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</si>
  <si>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</si>
  <si>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</si>
  <si>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</si>
  <si>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</si>
  <si>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</si>
  <si>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</si>
  <si>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</si>
  <si>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</si>
  <si>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</si>
  <si>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</si>
  <si>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</si>
  <si>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</si>
  <si>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</si>
  <si>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</si>
  <si>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</si>
  <si>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</si>
  <si>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</si>
  <si>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</si>
  <si>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</si>
  <si>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</si>
  <si>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</si>
  <si>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</si>
  <si>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</si>
  <si>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</si>
  <si>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</si>
  <si>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</si>
  <si>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</si>
  <si>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</si>
  <si>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</si>
  <si>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</si>
  <si>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</si>
  <si>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</si>
  <si>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</si>
  <si>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</si>
  <si>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</si>
  <si>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</si>
  <si>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</si>
  <si>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</si>
  <si>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</si>
  <si>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</si>
  <si>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</si>
  <si>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</si>
  <si>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</si>
  <si>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</si>
  <si>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</si>
  <si>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</si>
  <si>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</si>
  <si>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</si>
  <si>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</si>
  <si>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</si>
  <si>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</si>
  <si>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</si>
  <si>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</si>
  <si>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</si>
  <si>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</si>
  <si>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</si>
  <si>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</si>
  <si>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</si>
  <si>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</si>
  <si>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</si>
  <si>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</si>
  <si>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</si>
  <si>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</si>
  <si>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</si>
  <si>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</si>
  <si>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</si>
  <si>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</si>
  <si>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</si>
  <si>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</si>
  <si>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</si>
  <si>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</si>
  <si>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</si>
  <si>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</si>
  <si>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</si>
  <si>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</si>
  <si>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</si>
  <si>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</si>
  <si>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</si>
  <si>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</si>
  <si>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</si>
  <si>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</si>
  <si>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</si>
  <si>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</si>
  <si>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</si>
  <si>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</si>
  <si>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</si>
  <si>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</si>
  <si>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</si>
  <si>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</si>
  <si>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</si>
  <si>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</si>
  <si>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</si>
  <si>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</si>
  <si>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</si>
  <si>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</si>
  <si>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</si>
  <si>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</si>
  <si>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</si>
  <si>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</si>
  <si>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</si>
  <si>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</si>
  <si>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</si>
  <si>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</si>
  <si>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</si>
  <si>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</si>
  <si>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</si>
  <si>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</si>
  <si>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</si>
  <si>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</si>
  <si>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</si>
  <si>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</si>
  <si>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</si>
  <si>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</si>
  <si>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</si>
  <si>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</si>
  <si>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</si>
  <si>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</si>
  <si>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</si>
  <si>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</si>
  <si>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</si>
  <si>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</si>
  <si>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</si>
  <si>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</si>
  <si>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</si>
  <si>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</si>
  <si>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</si>
  <si>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</si>
  <si>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</si>
  <si>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</si>
  <si>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</si>
  <si>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</si>
  <si>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</si>
  <si>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</si>
  <si>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</si>
  <si>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</si>
  <si>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</si>
  <si>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</si>
  <si>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</si>
  <si>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</si>
  <si>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</si>
  <si>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</si>
  <si>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</si>
  <si>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</si>
  <si>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</si>
  <si>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</si>
  <si>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</si>
  <si>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</si>
  <si>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</si>
  <si>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</si>
  <si>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</si>
  <si>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</si>
  <si>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</si>
  <si>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</si>
  <si>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</si>
  <si>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</si>
  <si>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</si>
  <si>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</si>
  <si>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</si>
  <si>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</si>
  <si>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</si>
  <si>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</si>
  <si>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</si>
  <si>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</si>
  <si>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</si>
  <si>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</si>
  <si>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</si>
  <si>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</si>
  <si>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</si>
  <si>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</si>
  <si>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</si>
  <si>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</si>
  <si>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</si>
  <si>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</si>
  <si>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</si>
  <si>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</si>
  <si>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</si>
  <si>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</si>
  <si>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</si>
  <si>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</si>
  <si>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</si>
  <si>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</si>
  <si>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</si>
  <si>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</si>
  <si>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</si>
  <si>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</si>
  <si>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</si>
  <si>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</si>
  <si>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</si>
  <si>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</si>
  <si>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</si>
  <si>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</si>
  <si>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</si>
  <si>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</si>
  <si>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</si>
  <si>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</si>
  <si>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</si>
  <si>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</si>
  <si>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</si>
  <si>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</si>
  <si>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</si>
  <si>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</si>
  <si>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</si>
  <si>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</si>
  <si>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</si>
  <si>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</si>
  <si>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</si>
  <si>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</si>
  <si>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</si>
  <si>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</si>
  <si>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</si>
  <si>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</si>
  <si>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</si>
  <si>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</si>
  <si>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</si>
  <si>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</si>
  <si>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</si>
  <si>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</si>
  <si>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</si>
  <si>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</si>
  <si>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</si>
  <si>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</si>
  <si>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</si>
  <si>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</si>
  <si>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</si>
  <si>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</si>
  <si>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</si>
  <si>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</si>
  <si>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</si>
  <si>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</si>
  <si>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</si>
  <si>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</si>
  <si>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</si>
  <si>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</si>
  <si>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</si>
  <si>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</si>
  <si>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</si>
  <si>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</si>
  <si>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</si>
  <si>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</si>
  <si>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</si>
  <si>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</si>
  <si>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</si>
  <si>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</si>
  <si>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</si>
  <si>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</si>
  <si>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</si>
  <si>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</si>
  <si>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</si>
  <si>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</si>
  <si>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</si>
  <si>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</si>
  <si>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</si>
  <si>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</si>
  <si>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</si>
  <si>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</si>
  <si>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</si>
  <si>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</si>
  <si>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</si>
  <si>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</si>
  <si>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</si>
  <si>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</si>
  <si>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</si>
  <si>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</si>
  <si>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</si>
  <si>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</si>
  <si>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</si>
  <si>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</si>
  <si>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</si>
  <si>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</si>
  <si>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</si>
  <si>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</si>
  <si>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</si>
  <si>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</si>
  <si>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</si>
  <si>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</si>
  <si>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</si>
  <si>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</si>
  <si>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</si>
  <si>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</si>
  <si>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</si>
  <si>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</si>
  <si>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</si>
  <si>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</si>
  <si>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</si>
  <si>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</si>
  <si>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</si>
  <si>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</si>
  <si>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</si>
  <si>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</si>
  <si>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</si>
  <si>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</si>
  <si>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</si>
  <si>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</si>
  <si>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</si>
  <si>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</si>
  <si>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</si>
  <si>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</si>
  <si>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</si>
  <si>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</si>
  <si>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</si>
  <si>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</si>
  <si>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</si>
  <si>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</si>
  <si>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</si>
  <si>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</si>
  <si>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</si>
  <si>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</si>
  <si>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</si>
  <si>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</si>
  <si>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</si>
  <si>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</si>
  <si>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</si>
  <si>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</si>
  <si>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</si>
  <si>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</si>
  <si>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</si>
  <si>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</si>
  <si>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</si>
  <si>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</si>
  <si>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</si>
  <si>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</si>
  <si>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</si>
  <si>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</si>
  <si>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</si>
  <si>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</si>
  <si>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</si>
  <si>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</si>
  <si>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</si>
  <si>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</si>
  <si>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</si>
  <si>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</si>
  <si>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</si>
  <si>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</si>
  <si>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</si>
  <si>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</si>
  <si>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</si>
  <si>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</si>
  <si>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</si>
  <si>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</si>
  <si>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</si>
  <si>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</si>
  <si>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</si>
  <si>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</si>
  <si>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</si>
  <si>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</si>
  <si>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</si>
  <si>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</si>
  <si>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</si>
  <si>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</si>
  <si>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</si>
  <si>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</si>
  <si>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</si>
  <si>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</si>
  <si>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</si>
  <si>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</si>
  <si>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</si>
  <si>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</si>
  <si>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</si>
  <si>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</si>
  <si>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</si>
  <si>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</si>
  <si>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永久降低敌方单体{3:0.0}%攻击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</si>
  <si>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</si>
  <si>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</si>
  <si>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</si>
  <si>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</si>
  <si>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</si>
  <si>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</si>
  <si>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</si>
  <si>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</si>
  <si>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</si>
  <si>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</si>
  <si>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</si>
  <si>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</si>
  <si>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</si>
  <si>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</si>
  <si>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</si>
  <si>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</si>
  <si>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</si>
  <si>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</si>
  <si>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</si>
  <si>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</si>
  <si>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</si>
  <si>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</si>
  <si>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</si>
  <si>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</si>
  <si>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</si>
  <si>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</si>
  <si>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</si>
  <si>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</si>
  <si>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</si>
  <si>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</si>
  <si>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</si>
  <si>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</si>
  <si>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</si>
  <si>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</si>
  <si>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</si>
  <si>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</si>
  <si>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</si>
  <si>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</si>
  <si>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</si>
  <si>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</si>
  <si>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</si>
  <si>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</si>
  <si>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</si>
  <si>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</si>
  <si>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</si>
  <si>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</si>
  <si>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</si>
  <si>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</si>
  <si>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</si>
  <si>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</si>
  <si>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</si>
  <si>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</si>
  <si>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</si>
  <si>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</si>
  <si>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</si>
  <si>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</si>
  <si>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</si>
  <si>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</si>
  <si>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</si>
  <si>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</si>
  <si>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</si>
  <si>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</si>
  <si>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</si>
  <si>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</si>
  <si>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</si>
  <si>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</si>
  <si>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</si>
  <si>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</si>
  <si>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</si>
  <si>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</si>
  <si>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</si>
  <si>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</si>
  <si>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</si>
  <si>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</si>
  <si>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</si>
  <si>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</si>
  <si>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t.Owner.AddLp(-10);t.Owner.AddMp(-10);t.ClearDebuff();t.AddHp(s.Cure);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</si>
  <si>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</si>
  <si>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</si>
  <si>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</si>
  <si>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</si>
  <si>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</si>
  <si>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</si>
  <si>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</si>
  <si>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</si>
  <si>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</si>
  <si>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</si>
  <si>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</si>
  <si>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</si>
  <si>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</si>
  <si>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</si>
  <si>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</si>
  <si>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</si>
  <si>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</si>
  <si>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</si>
  <si>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</si>
  <si>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</si>
  <si>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</si>
  <si>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</si>
  <si>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</si>
  <si>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</si>
  <si>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</si>
  <si>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</si>
  <si>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</si>
  <si>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</si>
  <si>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</si>
  <si>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</si>
  <si>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</si>
  <si>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</si>
  <si>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</si>
  <si>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</si>
  <si>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</si>
  <si>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</si>
  <si>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</si>
  <si>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</si>
  <si>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</si>
  <si>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</si>
  <si>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</si>
  <si>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</si>
  <si>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</si>
  <si>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</si>
  <si>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</si>
  <si>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</si>
  <si>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</si>
  <si>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</si>
  <si>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</si>
  <si>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</si>
  <si>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</si>
  <si>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</si>
  <si>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</si>
  <si>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</si>
  <si>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</si>
  <si>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</si>
  <si>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</si>
  <si>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</si>
  <si>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</si>
  <si>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</si>
  <si>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</si>
  <si>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</si>
  <si>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</si>
  <si>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</si>
  <si>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</si>
  <si>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</si>
  <si>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</si>
  <si>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</si>
  <si>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</si>
  <si>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</si>
  <si>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</si>
  <si>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</si>
  <si>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</si>
  <si>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</si>
  <si>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</si>
  <si>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</si>
  <si>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</si>
  <si>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</si>
  <si>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</si>
  <si>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</si>
  <si>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</si>
  <si>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</si>
  <si>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</si>
  <si>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</si>
  <si>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</si>
  <si>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</si>
  <si>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</si>
  <si>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</si>
  <si>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</si>
  <si>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</si>
  <si>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</si>
  <si>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</si>
  <si>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</si>
  <si>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</si>
  <si>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</si>
  <si>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</si>
  <si>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</si>
  <si>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</si>
  <si>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</si>
  <si>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</si>
  <si>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</si>
  <si>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</si>
  <si>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</si>
  <si>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</si>
  <si>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</si>
  <si>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</si>
  <si>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</si>
  <si>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</si>
  <si>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</si>
  <si>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</si>
  <si>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</si>
  <si>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</si>
  <si>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</si>
  <si>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</si>
  <si>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</si>
  <si>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</si>
  <si>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</si>
  <si>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</si>
  <si>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</si>
  <si>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</si>
  <si>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</si>
  <si>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</si>
  <si>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</si>
  <si>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</si>
  <si>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</si>
  <si>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</si>
  <si>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</si>
  <si>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</si>
  <si>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</si>
  <si>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</si>
  <si>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</si>
  <si>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</si>
  <si>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</si>
  <si>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</si>
  <si>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</si>
  <si>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</si>
  <si>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</si>
  <si>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</si>
  <si>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</si>
  <si>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</si>
  <si>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</si>
  <si>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</si>
  <si>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</si>
  <si>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</si>
  <si>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</si>
  <si>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</si>
  <si>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</si>
  <si>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</si>
  <si>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</si>
  <si>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</si>
  <si>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</si>
  <si>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</si>
  <si>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</si>
  <si>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</si>
  <si>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</si>
  <si>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</si>
  <si>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</si>
  <si>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</si>
  <si>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</si>
  <si>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</si>
  <si>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</si>
  <si>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</si>
  <si>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</si>
  <si>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</si>
  <si>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</si>
  <si>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</si>
  <si>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</si>
  <si>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</si>
  <si>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</si>
  <si>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</si>
  <si>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</si>
  <si>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</si>
  <si>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</si>
  <si>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</si>
  <si>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</si>
  <si>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</si>
  <si>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</si>
  <si>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</si>
  <si>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</si>
  <si>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</si>
  <si>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</si>
  <si>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</si>
  <si>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</si>
  <si>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</si>
  <si>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</si>
  <si>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复制一张己方场上怪物到手牌，并提升{3:0}级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</si>
  <si>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</si>
  <si>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</si>
  <si>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</si>
  <si>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</si>
  <si>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</si>
  <si>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</si>
  <si>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</si>
  <si>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</si>
  <si>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</si>
  <si>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</si>
  <si>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</si>
  <si>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</si>
  <si>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</si>
  <si>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</si>
  <si>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</si>
  <si>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</si>
  <si>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</si>
  <si>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</si>
  <si>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</si>
  <si>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</si>
  <si>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</si>
  <si>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</si>
  <si>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</si>
  <si>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</si>
  <si>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</si>
  <si>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</si>
  <si>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</si>
  <si>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</si>
  <si>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</si>
  <si>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</si>
  <si>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</si>
  <si>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</si>
  <si>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</si>
  <si>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</si>
  <si>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</si>
  <si>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</si>
  <si>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</si>
  <si>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</si>
  <si>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</si>
  <si>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</si>
  <si>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</si>
  <si>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</si>
  <si>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</si>
  <si>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</si>
  <si>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</si>
  <si>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</si>
  <si>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</si>
  <si>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</si>
  <si>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</si>
  <si>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</si>
  <si>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</si>
  <si>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p.AddSpike(57000006);</t>
    <phoneticPr fontId="18" type="noConversion"/>
  </si>
  <si>
    <t>t.Atk.Source*=(1-s.Help/100);</t>
    <phoneticPr fontId="18" type="noConversion"/>
  </si>
  <si>
    <t>手牌</t>
    <phoneticPr fontId="18" type="noConversion"/>
  </si>
  <si>
    <t>未完成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</si>
  <si>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</si>
  <si>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</si>
  <si>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</si>
  <si>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</si>
  <si>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</si>
  <si>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</si>
  <si>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</si>
  <si>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</si>
  <si>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</si>
  <si>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</si>
  <si>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</si>
  <si>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</si>
  <si>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</si>
  <si>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</si>
  <si>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</si>
  <si>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</si>
  <si>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</si>
  <si>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</si>
  <si>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</si>
  <si>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</si>
  <si>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</si>
  <si>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</si>
  <si>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</si>
  <si>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</si>
  <si>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</si>
  <si>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</si>
  <si>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</si>
  <si>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</si>
  <si>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属性，基本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</si>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</sst>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7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10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962224"/>
        <c:axId val="780962784"/>
      </c:barChart>
      <c:catAx>
        <c:axId val="7809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962784"/>
        <c:crosses val="autoZero"/>
        <c:auto val="1"/>
        <c:lblAlgn val="ctr"/>
        <c:lblOffset val="100"/>
        <c:noMultiLvlLbl val="0"/>
      </c:catAx>
      <c:valAx>
        <c:axId val="7809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96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26" dataDxfId="125" tableBorderDxfId="124">
  <autoFilter ref="A3:AB125">
    <filterColumn colId="19">
      <customFilters>
        <customFilter val="*Source*"/>
      </customFilters>
    </filterColumn>
  </autoFilter>
  <sortState ref="A4:AB125">
    <sortCondition ref="A3:A125"/>
  </sortState>
  <tableColumns count="28">
    <tableColumn id="1" name="Id" dataDxfId="123"/>
    <tableColumn id="2" name="Name" dataDxfId="122"/>
    <tableColumn id="20" name="Ename" dataDxfId="121"/>
    <tableColumn id="21" name="Remark" dataDxfId="120"/>
    <tableColumn id="3" name="Star" dataDxfId="119"/>
    <tableColumn id="4" name="Type" dataDxfId="118"/>
    <tableColumn id="5" name="Attr" dataDxfId="117"/>
    <tableColumn id="8" name="Quality" dataDxfId="116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5"/>
    <tableColumn id="9" name="Damage" dataDxfId="114"/>
    <tableColumn id="10" name="Cure" dataDxfId="113"/>
    <tableColumn id="11" name="Time" dataDxfId="112"/>
    <tableColumn id="13" name="Help" dataDxfId="111"/>
    <tableColumn id="16" name="Rate" dataDxfId="110"/>
    <tableColumn id="12" name="Modify" dataDxfId="109"/>
    <tableColumn id="27" name="Sum" dataDxfId="108">
      <calculatedColumnFormula>S4-100+O4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8" name="Res" dataDxfId="99"/>
    <tableColumn id="19" name="Icon" dataDxfId="98"/>
    <tableColumn id="14" name="IsSpecial" dataDxfId="97"/>
    <tableColumn id="23" name="IsNew" dataDxfId="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0" totalsRowShown="0" headerRowDxfId="72" dataDxfId="71" tableBorderDxfId="70">
  <autoFilter ref="A3:AB10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D82" activePane="bottomRight" state="frozen"/>
      <selection pane="topRight" activeCell="C1" sqref="C1"/>
      <selection pane="bottomLeft" activeCell="A4" sqref="A4"/>
      <selection pane="bottomRight" activeCell="T104" sqref="T104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495</v>
      </c>
      <c r="E1" s="13" t="s">
        <v>208</v>
      </c>
      <c r="F1" s="13" t="s">
        <v>209</v>
      </c>
      <c r="G1" s="13" t="s">
        <v>210</v>
      </c>
      <c r="H1" s="38" t="s">
        <v>584</v>
      </c>
      <c r="I1" s="13" t="s">
        <v>358</v>
      </c>
      <c r="J1" s="16" t="s">
        <v>364</v>
      </c>
      <c r="K1" s="16" t="s">
        <v>367</v>
      </c>
      <c r="L1" s="16" t="s">
        <v>370</v>
      </c>
      <c r="M1" s="16" t="s">
        <v>405</v>
      </c>
      <c r="N1" s="16" t="s">
        <v>410</v>
      </c>
      <c r="O1" s="17" t="s">
        <v>372</v>
      </c>
      <c r="P1" s="16" t="s">
        <v>586</v>
      </c>
      <c r="Q1" s="13" t="s">
        <v>355</v>
      </c>
      <c r="R1" s="13" t="s">
        <v>354</v>
      </c>
      <c r="S1" s="13" t="s">
        <v>466</v>
      </c>
      <c r="T1" s="13" t="s">
        <v>408</v>
      </c>
      <c r="U1" s="13" t="s">
        <v>338</v>
      </c>
      <c r="V1" s="13" t="s">
        <v>465</v>
      </c>
      <c r="W1" s="13" t="s">
        <v>589</v>
      </c>
      <c r="X1" s="44" t="s">
        <v>662</v>
      </c>
      <c r="Y1" s="13" t="s">
        <v>211</v>
      </c>
      <c r="Z1" s="14" t="s">
        <v>212</v>
      </c>
      <c r="AA1" s="24" t="s">
        <v>435</v>
      </c>
      <c r="AB1" s="29" t="s">
        <v>438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437</v>
      </c>
      <c r="I2" s="4" t="s">
        <v>359</v>
      </c>
      <c r="J2" s="18" t="s">
        <v>365</v>
      </c>
      <c r="K2" s="18" t="s">
        <v>368</v>
      </c>
      <c r="L2" s="18" t="s">
        <v>409</v>
      </c>
      <c r="M2" s="18" t="s">
        <v>409</v>
      </c>
      <c r="N2" s="18" t="s">
        <v>411</v>
      </c>
      <c r="O2" s="18" t="s">
        <v>373</v>
      </c>
      <c r="P2" s="18" t="s">
        <v>587</v>
      </c>
      <c r="Q2" s="4" t="s">
        <v>356</v>
      </c>
      <c r="R2" s="4" t="s">
        <v>197</v>
      </c>
      <c r="S2" s="4" t="s">
        <v>666</v>
      </c>
      <c r="T2" s="4" t="s">
        <v>539</v>
      </c>
      <c r="U2" s="10" t="s">
        <v>197</v>
      </c>
      <c r="V2" s="4" t="s">
        <v>197</v>
      </c>
      <c r="W2" s="4" t="s">
        <v>590</v>
      </c>
      <c r="X2" s="45" t="s">
        <v>663</v>
      </c>
      <c r="Y2" s="4" t="s">
        <v>196</v>
      </c>
      <c r="Z2" s="5" t="s">
        <v>197</v>
      </c>
      <c r="AA2" s="25" t="s">
        <v>437</v>
      </c>
      <c r="AB2" s="30" t="s">
        <v>359</v>
      </c>
    </row>
    <row r="3" spans="1:28">
      <c r="A3" s="2" t="s">
        <v>198</v>
      </c>
      <c r="B3" s="2" t="s">
        <v>199</v>
      </c>
      <c r="C3" s="6" t="s">
        <v>214</v>
      </c>
      <c r="D3" s="27" t="s">
        <v>496</v>
      </c>
      <c r="E3" s="2" t="s">
        <v>200</v>
      </c>
      <c r="F3" s="2" t="s">
        <v>201</v>
      </c>
      <c r="G3" s="2" t="s">
        <v>202</v>
      </c>
      <c r="H3" s="39" t="s">
        <v>585</v>
      </c>
      <c r="I3" s="2" t="s">
        <v>360</v>
      </c>
      <c r="J3" s="19" t="s">
        <v>366</v>
      </c>
      <c r="K3" s="19" t="s">
        <v>369</v>
      </c>
      <c r="L3" s="19" t="s">
        <v>371</v>
      </c>
      <c r="M3" s="19" t="s">
        <v>406</v>
      </c>
      <c r="N3" s="19" t="s">
        <v>412</v>
      </c>
      <c r="O3" s="20" t="s">
        <v>374</v>
      </c>
      <c r="P3" s="40" t="s">
        <v>588</v>
      </c>
      <c r="Q3" s="6" t="s">
        <v>357</v>
      </c>
      <c r="R3" s="2" t="s">
        <v>594</v>
      </c>
      <c r="S3" s="2" t="s">
        <v>467</v>
      </c>
      <c r="T3" s="6" t="s">
        <v>593</v>
      </c>
      <c r="U3" s="6" t="s">
        <v>339</v>
      </c>
      <c r="V3" s="6" t="s">
        <v>610</v>
      </c>
      <c r="W3" s="6" t="s">
        <v>591</v>
      </c>
      <c r="X3" s="46" t="s">
        <v>664</v>
      </c>
      <c r="Y3" s="2" t="s">
        <v>204</v>
      </c>
      <c r="Z3" s="2" t="s">
        <v>205</v>
      </c>
      <c r="AA3" s="27" t="s">
        <v>436</v>
      </c>
      <c r="AB3" s="27" t="s">
        <v>439</v>
      </c>
    </row>
    <row r="4" spans="1:28" ht="48" hidden="1">
      <c r="A4">
        <v>53000001</v>
      </c>
      <c r="B4" s="8" t="s">
        <v>0</v>
      </c>
      <c r="C4" s="1" t="s">
        <v>232</v>
      </c>
      <c r="D4" s="26" t="s">
        <v>721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 t="shared" ref="P4:P35" si="1">S4-100+O4</f>
        <v>-17.799999999999997</v>
      </c>
      <c r="Q4" s="1">
        <v>0</v>
      </c>
      <c r="R4" s="1" t="s">
        <v>1</v>
      </c>
      <c r="S4">
        <v>85.2</v>
      </c>
      <c r="T4" s="11" t="s">
        <v>691</v>
      </c>
      <c r="U4" s="32" t="s">
        <v>431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 hidden="1">
      <c r="A5">
        <v>53000002</v>
      </c>
      <c r="B5" s="8" t="s">
        <v>3</v>
      </c>
      <c r="C5" s="1" t="s">
        <v>233</v>
      </c>
      <c r="D5" s="26" t="s">
        <v>763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 t="shared" si="1"/>
        <v>-4</v>
      </c>
      <c r="Q5" s="1">
        <v>0</v>
      </c>
      <c r="R5" s="1" t="s">
        <v>1</v>
      </c>
      <c r="S5">
        <v>80</v>
      </c>
      <c r="T5" s="11" t="s">
        <v>490</v>
      </c>
      <c r="U5" s="7" t="s">
        <v>757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 hidden="1">
      <c r="A6">
        <v>53000003</v>
      </c>
      <c r="B6" s="8" t="s">
        <v>5</v>
      </c>
      <c r="C6" s="1" t="s">
        <v>234</v>
      </c>
      <c r="D6" s="26" t="s">
        <v>697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 t="shared" si="1"/>
        <v>-4</v>
      </c>
      <c r="Q6" s="1">
        <v>0</v>
      </c>
      <c r="R6" s="1" t="s">
        <v>6</v>
      </c>
      <c r="S6">
        <v>100</v>
      </c>
      <c r="T6" s="11" t="s">
        <v>645</v>
      </c>
      <c r="U6" s="7" t="s">
        <v>463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 hidden="1">
      <c r="A7">
        <v>53000004</v>
      </c>
      <c r="B7" s="8" t="s">
        <v>8</v>
      </c>
      <c r="C7" s="1" t="s">
        <v>235</v>
      </c>
      <c r="D7" s="26" t="s">
        <v>665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 t="shared" si="1"/>
        <v>-2</v>
      </c>
      <c r="Q7" s="1">
        <v>0</v>
      </c>
      <c r="R7" s="1" t="s">
        <v>6</v>
      </c>
      <c r="S7">
        <v>100</v>
      </c>
      <c r="T7" s="11" t="s">
        <v>646</v>
      </c>
      <c r="U7" s="7" t="s">
        <v>464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 hidden="1">
      <c r="A8">
        <v>53000005</v>
      </c>
      <c r="B8" s="9" t="s">
        <v>216</v>
      </c>
      <c r="C8" s="1" t="s">
        <v>236</v>
      </c>
      <c r="D8" s="26" t="s">
        <v>613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 t="shared" si="1"/>
        <v>3</v>
      </c>
      <c r="Q8" s="1">
        <v>25</v>
      </c>
      <c r="R8" s="1" t="s">
        <v>612</v>
      </c>
      <c r="S8">
        <v>100</v>
      </c>
      <c r="T8" s="11" t="s">
        <v>614</v>
      </c>
      <c r="U8" s="7" t="s">
        <v>407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 hidden="1">
      <c r="A9">
        <v>53000006</v>
      </c>
      <c r="B9" s="8" t="s">
        <v>11</v>
      </c>
      <c r="C9" s="1" t="s">
        <v>237</v>
      </c>
      <c r="D9" s="26" t="s">
        <v>698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 t="shared" si="1"/>
        <v>-4</v>
      </c>
      <c r="Q9" s="1">
        <v>20</v>
      </c>
      <c r="R9" s="1" t="s">
        <v>188</v>
      </c>
      <c r="S9">
        <v>90</v>
      </c>
      <c r="T9" s="11" t="s">
        <v>667</v>
      </c>
      <c r="U9" s="7" t="s">
        <v>618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 hidden="1">
      <c r="A10">
        <v>53000007</v>
      </c>
      <c r="B10" s="8" t="s">
        <v>12</v>
      </c>
      <c r="C10" s="1" t="s">
        <v>238</v>
      </c>
      <c r="D10" s="26" t="s">
        <v>698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 t="shared" si="1"/>
        <v>-4</v>
      </c>
      <c r="Q10" s="1">
        <v>20</v>
      </c>
      <c r="R10" s="1" t="s">
        <v>188</v>
      </c>
      <c r="S10">
        <v>90</v>
      </c>
      <c r="T10" s="11" t="s">
        <v>624</v>
      </c>
      <c r="U10" s="7" t="s">
        <v>617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 hidden="1">
      <c r="A11">
        <v>53000008</v>
      </c>
      <c r="B11" s="8" t="s">
        <v>13</v>
      </c>
      <c r="C11" s="1" t="s">
        <v>239</v>
      </c>
      <c r="D11" s="26" t="s">
        <v>698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 t="shared" si="1"/>
        <v>-4</v>
      </c>
      <c r="Q11" s="1">
        <v>20</v>
      </c>
      <c r="R11" s="1" t="s">
        <v>188</v>
      </c>
      <c r="S11">
        <v>90</v>
      </c>
      <c r="T11" s="11" t="s">
        <v>625</v>
      </c>
      <c r="U11" s="7" t="s">
        <v>619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 hidden="1">
      <c r="A12">
        <v>53000009</v>
      </c>
      <c r="B12" s="8" t="s">
        <v>14</v>
      </c>
      <c r="C12" s="1" t="s">
        <v>240</v>
      </c>
      <c r="D12" s="26" t="s">
        <v>698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 t="shared" si="1"/>
        <v>-4</v>
      </c>
      <c r="Q12" s="1">
        <v>20</v>
      </c>
      <c r="R12" s="1" t="s">
        <v>188</v>
      </c>
      <c r="S12">
        <v>90</v>
      </c>
      <c r="T12" s="11" t="s">
        <v>626</v>
      </c>
      <c r="U12" s="7" t="s">
        <v>620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 hidden="1">
      <c r="A13">
        <v>53000010</v>
      </c>
      <c r="B13" s="8" t="s">
        <v>15</v>
      </c>
      <c r="C13" s="1" t="s">
        <v>241</v>
      </c>
      <c r="D13" s="26" t="s">
        <v>698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 t="shared" si="1"/>
        <v>-4</v>
      </c>
      <c r="Q13" s="1">
        <v>20</v>
      </c>
      <c r="R13" s="1" t="s">
        <v>188</v>
      </c>
      <c r="S13">
        <v>90</v>
      </c>
      <c r="T13" s="11" t="s">
        <v>627</v>
      </c>
      <c r="U13" s="7" t="s">
        <v>621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 hidden="1">
      <c r="A14">
        <v>53000011</v>
      </c>
      <c r="B14" s="8" t="s">
        <v>16</v>
      </c>
      <c r="C14" s="1" t="s">
        <v>242</v>
      </c>
      <c r="D14" s="26" t="s">
        <v>698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 t="shared" si="1"/>
        <v>-4</v>
      </c>
      <c r="Q14" s="1">
        <v>20</v>
      </c>
      <c r="R14" s="1" t="s">
        <v>188</v>
      </c>
      <c r="S14">
        <v>90</v>
      </c>
      <c r="T14" s="11" t="s">
        <v>628</v>
      </c>
      <c r="U14" s="7" t="s">
        <v>622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 hidden="1">
      <c r="A15">
        <v>53000012</v>
      </c>
      <c r="B15" s="8" t="s">
        <v>17</v>
      </c>
      <c r="C15" s="1" t="s">
        <v>243</v>
      </c>
      <c r="D15" s="26" t="s">
        <v>698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 t="shared" si="1"/>
        <v>-4</v>
      </c>
      <c r="Q15" s="1">
        <v>20</v>
      </c>
      <c r="R15" s="1" t="s">
        <v>188</v>
      </c>
      <c r="S15">
        <v>90</v>
      </c>
      <c r="T15" s="11" t="s">
        <v>629</v>
      </c>
      <c r="U15" s="7" t="s">
        <v>623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48" hidden="1">
      <c r="A16">
        <v>53000013</v>
      </c>
      <c r="B16" s="23" t="s">
        <v>448</v>
      </c>
      <c r="C16" s="15" t="s">
        <v>449</v>
      </c>
      <c r="D16" s="26" t="s">
        <v>695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 t="shared" si="1"/>
        <v>3</v>
      </c>
      <c r="Q16" s="15">
        <v>0</v>
      </c>
      <c r="R16" s="15" t="s">
        <v>450</v>
      </c>
      <c r="S16">
        <v>100</v>
      </c>
      <c r="T16" s="11" t="s">
        <v>692</v>
      </c>
      <c r="U16" s="7" t="s">
        <v>694</v>
      </c>
      <c r="V16" s="1" t="s">
        <v>114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 hidden="1">
      <c r="A17">
        <v>53000014</v>
      </c>
      <c r="B17" s="8" t="s">
        <v>606</v>
      </c>
      <c r="C17" s="1" t="s">
        <v>608</v>
      </c>
      <c r="D17" s="26" t="s">
        <v>607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 t="shared" si="1"/>
        <v>0</v>
      </c>
      <c r="Q17" s="1">
        <v>30</v>
      </c>
      <c r="R17" s="1" t="s">
        <v>609</v>
      </c>
      <c r="S17">
        <v>100</v>
      </c>
      <c r="T17" s="11" t="s">
        <v>735</v>
      </c>
      <c r="U17" s="7" t="s">
        <v>668</v>
      </c>
      <c r="V17" s="1" t="s">
        <v>611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 hidden="1">
      <c r="A18">
        <v>53000015</v>
      </c>
      <c r="B18" s="8" t="s">
        <v>18</v>
      </c>
      <c r="C18" s="1" t="s">
        <v>244</v>
      </c>
      <c r="D18" s="26" t="s">
        <v>669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 t="shared" si="1"/>
        <v>0</v>
      </c>
      <c r="Q18" s="1">
        <v>0</v>
      </c>
      <c r="R18" s="1" t="s">
        <v>19</v>
      </c>
      <c r="S18">
        <v>75</v>
      </c>
      <c r="T18" s="11" t="s">
        <v>702</v>
      </c>
      <c r="U18" s="7" t="s">
        <v>375</v>
      </c>
      <c r="V18" s="1" t="s">
        <v>20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 hidden="1">
      <c r="A19">
        <v>53000016</v>
      </c>
      <c r="B19" s="8" t="s">
        <v>21</v>
      </c>
      <c r="C19" s="1" t="s">
        <v>245</v>
      </c>
      <c r="D19" s="26" t="s">
        <v>670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 t="shared" si="1"/>
        <v>0</v>
      </c>
      <c r="Q19" s="1">
        <v>0</v>
      </c>
      <c r="R19" s="1" t="s">
        <v>6</v>
      </c>
      <c r="S19">
        <v>75</v>
      </c>
      <c r="T19" s="11" t="s">
        <v>690</v>
      </c>
      <c r="U19" s="7" t="s">
        <v>376</v>
      </c>
      <c r="V19" s="1" t="s">
        <v>22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 hidden="1">
      <c r="A20">
        <v>53000017</v>
      </c>
      <c r="B20" s="8" t="s">
        <v>23</v>
      </c>
      <c r="C20" s="1" t="s">
        <v>246</v>
      </c>
      <c r="D20" s="26" t="s">
        <v>615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 t="shared" si="1"/>
        <v>0</v>
      </c>
      <c r="Q20" s="1">
        <v>0</v>
      </c>
      <c r="R20" s="1" t="s">
        <v>6</v>
      </c>
      <c r="S20">
        <v>100</v>
      </c>
      <c r="T20" s="11" t="s">
        <v>616</v>
      </c>
      <c r="U20" s="7" t="s">
        <v>693</v>
      </c>
      <c r="V20" s="1" t="s">
        <v>24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 hidden="1">
      <c r="A21">
        <v>53000018</v>
      </c>
      <c r="B21" s="8" t="s">
        <v>25</v>
      </c>
      <c r="C21" s="1" t="s">
        <v>247</v>
      </c>
      <c r="D21" s="26" t="s">
        <v>665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 t="shared" si="1"/>
        <v>2</v>
      </c>
      <c r="Q21" s="1">
        <v>0</v>
      </c>
      <c r="R21" s="1" t="s">
        <v>6</v>
      </c>
      <c r="S21">
        <v>102</v>
      </c>
      <c r="T21" s="11" t="s">
        <v>647</v>
      </c>
      <c r="U21" s="7" t="s">
        <v>473</v>
      </c>
      <c r="V21" s="1" t="s">
        <v>26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24" hidden="1">
      <c r="A22">
        <v>53000019</v>
      </c>
      <c r="B22" s="8" t="s">
        <v>27</v>
      </c>
      <c r="C22" s="1" t="s">
        <v>248</v>
      </c>
      <c r="D22" s="26" t="s">
        <v>671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41">
        <f t="shared" si="1"/>
        <v>3</v>
      </c>
      <c r="Q22" s="1">
        <v>40</v>
      </c>
      <c r="R22" s="7" t="s">
        <v>342</v>
      </c>
      <c r="S22">
        <v>100</v>
      </c>
      <c r="T22" s="11" t="s">
        <v>739</v>
      </c>
      <c r="U22" s="7" t="s">
        <v>741</v>
      </c>
      <c r="V22" s="1" t="s">
        <v>28</v>
      </c>
      <c r="W22" s="1" t="s">
        <v>26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24" hidden="1">
      <c r="A23">
        <v>53000020</v>
      </c>
      <c r="B23" s="8" t="s">
        <v>29</v>
      </c>
      <c r="C23" s="1" t="s">
        <v>249</v>
      </c>
      <c r="D23" s="26" t="s">
        <v>738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 t="shared" si="1"/>
        <v>-1</v>
      </c>
      <c r="Q23" s="1">
        <v>60</v>
      </c>
      <c r="R23" s="7" t="s">
        <v>345</v>
      </c>
      <c r="S23">
        <v>100</v>
      </c>
      <c r="T23" s="11" t="s">
        <v>740</v>
      </c>
      <c r="U23" s="7" t="s">
        <v>736</v>
      </c>
      <c r="V23" s="1" t="s">
        <v>737</v>
      </c>
      <c r="W23" s="1" t="s">
        <v>737</v>
      </c>
      <c r="X23" s="1">
        <v>11000007</v>
      </c>
      <c r="Y23" s="1">
        <v>4</v>
      </c>
      <c r="Z23" s="1">
        <v>20</v>
      </c>
      <c r="AA23" s="28">
        <v>0</v>
      </c>
      <c r="AB23" s="26">
        <v>0</v>
      </c>
    </row>
    <row r="24" spans="1:28" ht="24" hidden="1">
      <c r="A24">
        <v>53000021</v>
      </c>
      <c r="B24" s="8" t="s">
        <v>30</v>
      </c>
      <c r="C24" s="1" t="s">
        <v>250</v>
      </c>
      <c r="D24" s="26" t="s">
        <v>744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41">
        <f t="shared" si="1"/>
        <v>6</v>
      </c>
      <c r="Q24" s="1">
        <v>90</v>
      </c>
      <c r="R24" s="7" t="s">
        <v>342</v>
      </c>
      <c r="S24">
        <v>100</v>
      </c>
      <c r="T24" s="11" t="s">
        <v>742</v>
      </c>
      <c r="U24" s="7" t="s">
        <v>743</v>
      </c>
      <c r="V24" s="1" t="s">
        <v>31</v>
      </c>
      <c r="W24" s="1" t="s">
        <v>31</v>
      </c>
      <c r="X24" s="1">
        <v>11000006</v>
      </c>
      <c r="Y24" s="1">
        <v>4</v>
      </c>
      <c r="Z24" s="1">
        <v>21</v>
      </c>
      <c r="AA24" s="28">
        <v>0</v>
      </c>
      <c r="AB24" s="26">
        <v>0</v>
      </c>
    </row>
    <row r="25" spans="1:28" ht="24" hidden="1">
      <c r="A25">
        <v>53000022</v>
      </c>
      <c r="B25" s="8" t="s">
        <v>32</v>
      </c>
      <c r="C25" s="1" t="s">
        <v>251</v>
      </c>
      <c r="D25" s="26" t="s">
        <v>776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41">
        <f t="shared" si="1"/>
        <v>7</v>
      </c>
      <c r="Q25" s="1">
        <v>0</v>
      </c>
      <c r="R25" s="1" t="s">
        <v>33</v>
      </c>
      <c r="S25">
        <v>107</v>
      </c>
      <c r="T25" s="11" t="s">
        <v>775</v>
      </c>
      <c r="U25" s="7" t="s">
        <v>475</v>
      </c>
      <c r="V25" s="1" t="s">
        <v>34</v>
      </c>
      <c r="W25" s="1"/>
      <c r="X25" s="1">
        <v>11000008</v>
      </c>
      <c r="Y25" s="1">
        <v>4</v>
      </c>
      <c r="Z25" s="1">
        <v>22</v>
      </c>
      <c r="AA25" s="28">
        <v>0</v>
      </c>
      <c r="AB25" s="26">
        <v>0</v>
      </c>
    </row>
    <row r="26" spans="1:28" ht="24" hidden="1">
      <c r="A26">
        <v>53000023</v>
      </c>
      <c r="B26" s="8" t="s">
        <v>35</v>
      </c>
      <c r="C26" s="1" t="s">
        <v>252</v>
      </c>
      <c r="D26" s="26" t="s">
        <v>674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 t="shared" si="1"/>
        <v>1</v>
      </c>
      <c r="Q26" s="1">
        <v>-3</v>
      </c>
      <c r="R26" s="1" t="s">
        <v>1</v>
      </c>
      <c r="S26">
        <v>100</v>
      </c>
      <c r="T26" s="11" t="s">
        <v>480</v>
      </c>
      <c r="U26" s="22" t="s">
        <v>478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24" hidden="1">
      <c r="A27">
        <v>53000024</v>
      </c>
      <c r="B27" s="8" t="s">
        <v>36</v>
      </c>
      <c r="C27" s="1" t="s">
        <v>253</v>
      </c>
      <c r="D27" s="26" t="s">
        <v>673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 t="shared" si="1"/>
        <v>-2</v>
      </c>
      <c r="Q27" s="1">
        <v>0</v>
      </c>
      <c r="R27" s="1" t="s">
        <v>1</v>
      </c>
      <c r="S27">
        <v>90</v>
      </c>
      <c r="T27" s="11" t="s">
        <v>481</v>
      </c>
      <c r="U27" s="7" t="s">
        <v>479</v>
      </c>
      <c r="V27" s="1" t="s">
        <v>34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60" hidden="1">
      <c r="A28">
        <v>53000025</v>
      </c>
      <c r="B28" s="8" t="s">
        <v>37</v>
      </c>
      <c r="C28" s="1" t="s">
        <v>254</v>
      </c>
      <c r="D28" s="26" t="s">
        <v>665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 t="shared" si="1"/>
        <v>0</v>
      </c>
      <c r="Q28" s="1">
        <v>10</v>
      </c>
      <c r="R28" s="1" t="s">
        <v>6</v>
      </c>
      <c r="S28">
        <v>100</v>
      </c>
      <c r="T28" s="11" t="s">
        <v>672</v>
      </c>
      <c r="U28" s="7" t="s">
        <v>705</v>
      </c>
      <c r="V28" s="1" t="s">
        <v>38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 hidden="1">
      <c r="A29">
        <v>53000026</v>
      </c>
      <c r="B29" s="8" t="s">
        <v>39</v>
      </c>
      <c r="C29" s="1" t="s">
        <v>255</v>
      </c>
      <c r="D29" s="26" t="s">
        <v>745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41">
        <f t="shared" si="1"/>
        <v>5</v>
      </c>
      <c r="Q29" s="1">
        <v>10</v>
      </c>
      <c r="R29" s="1" t="s">
        <v>40</v>
      </c>
      <c r="S29">
        <v>100</v>
      </c>
      <c r="T29" s="11" t="s">
        <v>678</v>
      </c>
      <c r="U29" s="7" t="s">
        <v>699</v>
      </c>
      <c r="V29" s="1" t="s">
        <v>41</v>
      </c>
      <c r="W29" s="1"/>
      <c r="X29" s="1">
        <v>11000009</v>
      </c>
      <c r="Y29" s="1">
        <v>4</v>
      </c>
      <c r="Z29" s="1">
        <v>26</v>
      </c>
      <c r="AA29" s="28">
        <v>0</v>
      </c>
      <c r="AB29" s="26">
        <v>0</v>
      </c>
    </row>
    <row r="30" spans="1:28" hidden="1">
      <c r="A30">
        <v>53000027</v>
      </c>
      <c r="B30" s="8" t="s">
        <v>42</v>
      </c>
      <c r="C30" s="1" t="s">
        <v>256</v>
      </c>
      <c r="D30" s="26" t="s">
        <v>716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 t="shared" si="1"/>
        <v>-4</v>
      </c>
      <c r="Q30" s="1">
        <v>10</v>
      </c>
      <c r="R30" s="1" t="s">
        <v>43</v>
      </c>
      <c r="S30">
        <v>96</v>
      </c>
      <c r="T30" s="11" t="s">
        <v>712</v>
      </c>
      <c r="U30" s="7" t="s">
        <v>714</v>
      </c>
      <c r="V30" s="1" t="s">
        <v>44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 hidden="1">
      <c r="A31">
        <v>53000028</v>
      </c>
      <c r="B31" s="8" t="s">
        <v>45</v>
      </c>
      <c r="C31" s="1" t="s">
        <v>257</v>
      </c>
      <c r="D31" s="26" t="s">
        <v>717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 t="shared" si="1"/>
        <v>-4</v>
      </c>
      <c r="Q31" s="1">
        <v>10</v>
      </c>
      <c r="R31" s="1" t="s">
        <v>43</v>
      </c>
      <c r="S31">
        <v>96</v>
      </c>
      <c r="T31" s="11" t="s">
        <v>713</v>
      </c>
      <c r="U31" s="7" t="s">
        <v>715</v>
      </c>
      <c r="V31" s="1" t="s">
        <v>46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 hidden="1">
      <c r="A32">
        <v>53000029</v>
      </c>
      <c r="B32" s="8" t="s">
        <v>47</v>
      </c>
      <c r="C32" s="1" t="s">
        <v>258</v>
      </c>
      <c r="D32" s="26" t="s">
        <v>696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 t="shared" si="1"/>
        <v>2</v>
      </c>
      <c r="Q32" s="1">
        <v>10</v>
      </c>
      <c r="R32" s="1" t="s">
        <v>6</v>
      </c>
      <c r="S32">
        <v>100</v>
      </c>
      <c r="T32" s="11" t="s">
        <v>645</v>
      </c>
      <c r="U32" s="22" t="s">
        <v>404</v>
      </c>
      <c r="V32" s="1" t="s">
        <v>48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 hidden="1">
      <c r="A33">
        <v>53000030</v>
      </c>
      <c r="B33" s="8" t="s">
        <v>548</v>
      </c>
      <c r="C33" s="1" t="s">
        <v>549</v>
      </c>
      <c r="D33" s="26" t="s">
        <v>676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 t="shared" si="1"/>
        <v>0</v>
      </c>
      <c r="Q33" s="1">
        <v>12</v>
      </c>
      <c r="R33" s="1" t="s">
        <v>33</v>
      </c>
      <c r="S33">
        <v>100</v>
      </c>
      <c r="T33" s="11" t="s">
        <v>558</v>
      </c>
      <c r="U33" s="1" t="s">
        <v>675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24" hidden="1">
      <c r="A34">
        <v>53000031</v>
      </c>
      <c r="B34" s="8" t="s">
        <v>550</v>
      </c>
      <c r="C34" s="1" t="s">
        <v>551</v>
      </c>
      <c r="D34" s="26" t="s">
        <v>676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 t="shared" si="1"/>
        <v>0</v>
      </c>
      <c r="Q34" s="1">
        <v>12</v>
      </c>
      <c r="R34" s="1" t="s">
        <v>33</v>
      </c>
      <c r="S34">
        <v>100</v>
      </c>
      <c r="T34" s="11" t="s">
        <v>559</v>
      </c>
      <c r="U34" s="1" t="s">
        <v>552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60" hidden="1">
      <c r="A35">
        <v>53000035</v>
      </c>
      <c r="B35" s="8" t="s">
        <v>52</v>
      </c>
      <c r="C35" s="1" t="s">
        <v>259</v>
      </c>
      <c r="D35" s="26" t="s">
        <v>574</v>
      </c>
      <c r="E35" s="1">
        <v>3</v>
      </c>
      <c r="F35">
        <v>201</v>
      </c>
      <c r="G35" s="1">
        <v>1</v>
      </c>
      <c r="H35" s="1">
        <f t="shared" si="0"/>
        <v>1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1">
        <f t="shared" si="1"/>
        <v>-3</v>
      </c>
      <c r="Q35" s="1">
        <v>12</v>
      </c>
      <c r="R35" s="1" t="s">
        <v>53</v>
      </c>
      <c r="S35">
        <v>100</v>
      </c>
      <c r="T35" s="11" t="s">
        <v>649</v>
      </c>
      <c r="U35" s="7" t="s">
        <v>378</v>
      </c>
      <c r="V35" s="1" t="s">
        <v>54</v>
      </c>
      <c r="W35" s="1"/>
      <c r="X35" s="1"/>
      <c r="Y35" s="1">
        <v>4</v>
      </c>
      <c r="Z35" s="1">
        <v>35</v>
      </c>
      <c r="AA35" s="28">
        <v>0</v>
      </c>
      <c r="AB35" s="26">
        <v>0</v>
      </c>
    </row>
    <row r="36" spans="1:28" ht="48" hidden="1">
      <c r="A36">
        <v>53000036</v>
      </c>
      <c r="B36" s="8" t="s">
        <v>55</v>
      </c>
      <c r="C36" s="1" t="s">
        <v>260</v>
      </c>
      <c r="D36" s="26" t="s">
        <v>578</v>
      </c>
      <c r="E36" s="1">
        <v>2</v>
      </c>
      <c r="F36">
        <v>203</v>
      </c>
      <c r="G36" s="1">
        <v>6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1">
        <f t="shared" ref="P36:P67" si="3">S36-100+O36</f>
        <v>-39</v>
      </c>
      <c r="Q36" s="1">
        <v>12</v>
      </c>
      <c r="R36" s="1" t="s">
        <v>56</v>
      </c>
      <c r="S36">
        <f>(720+500)/20</f>
        <v>61</v>
      </c>
      <c r="T36" s="11" t="s">
        <v>677</v>
      </c>
      <c r="U36" s="1" t="s">
        <v>483</v>
      </c>
      <c r="V36" s="1" t="s">
        <v>57</v>
      </c>
      <c r="W36" s="1"/>
      <c r="X36" s="1"/>
      <c r="Y36" s="1">
        <v>4</v>
      </c>
      <c r="Z36" s="1">
        <v>36</v>
      </c>
      <c r="AA36" s="28">
        <v>0</v>
      </c>
      <c r="AB36" s="26">
        <v>0</v>
      </c>
    </row>
    <row r="37" spans="1:28" ht="24" hidden="1">
      <c r="A37">
        <v>53000037</v>
      </c>
      <c r="B37" s="8" t="s">
        <v>58</v>
      </c>
      <c r="C37" s="1" t="s">
        <v>261</v>
      </c>
      <c r="D37" s="26" t="s">
        <v>708</v>
      </c>
      <c r="E37" s="1">
        <v>1</v>
      </c>
      <c r="F37">
        <v>200</v>
      </c>
      <c r="G37" s="1">
        <v>5</v>
      </c>
      <c r="H37" s="1">
        <f t="shared" si="2"/>
        <v>1</v>
      </c>
      <c r="I37" s="1">
        <v>1</v>
      </c>
      <c r="J37" s="1">
        <v>0</v>
      </c>
      <c r="K37" s="1">
        <v>30</v>
      </c>
      <c r="L37" s="1">
        <v>0</v>
      </c>
      <c r="M37" s="1">
        <v>8</v>
      </c>
      <c r="N37" s="1">
        <v>0</v>
      </c>
      <c r="O37" s="1">
        <v>0</v>
      </c>
      <c r="P37" s="41">
        <f t="shared" si="3"/>
        <v>0</v>
      </c>
      <c r="Q37" s="1">
        <v>12</v>
      </c>
      <c r="R37" s="1" t="s">
        <v>19</v>
      </c>
      <c r="S37">
        <v>100</v>
      </c>
      <c r="T37" s="11" t="s">
        <v>703</v>
      </c>
      <c r="U37" s="7" t="s">
        <v>706</v>
      </c>
      <c r="V37" s="1" t="s">
        <v>59</v>
      </c>
      <c r="W37" s="1"/>
      <c r="X37" s="1"/>
      <c r="Y37" s="1">
        <v>4</v>
      </c>
      <c r="Z37" s="1">
        <v>37</v>
      </c>
      <c r="AA37" s="28">
        <v>0</v>
      </c>
      <c r="AB37" s="26">
        <v>0</v>
      </c>
    </row>
    <row r="38" spans="1:28" ht="36" hidden="1">
      <c r="A38">
        <v>53000038</v>
      </c>
      <c r="B38" s="8" t="s">
        <v>60</v>
      </c>
      <c r="C38" s="1" t="s">
        <v>262</v>
      </c>
      <c r="D38" s="26" t="s">
        <v>709</v>
      </c>
      <c r="E38" s="1">
        <v>2</v>
      </c>
      <c r="F38">
        <v>200</v>
      </c>
      <c r="G38" s="1">
        <v>0</v>
      </c>
      <c r="H38" s="1">
        <f t="shared" si="2"/>
        <v>2</v>
      </c>
      <c r="I38" s="1">
        <v>2</v>
      </c>
      <c r="J38" s="1">
        <v>0</v>
      </c>
      <c r="K38" s="1">
        <v>50</v>
      </c>
      <c r="L38" s="1">
        <v>10</v>
      </c>
      <c r="M38" s="1">
        <v>0</v>
      </c>
      <c r="N38" s="1">
        <v>0</v>
      </c>
      <c r="O38" s="1">
        <v>3</v>
      </c>
      <c r="P38" s="41">
        <f t="shared" si="3"/>
        <v>3</v>
      </c>
      <c r="Q38" s="1">
        <v>12</v>
      </c>
      <c r="R38" s="1" t="s">
        <v>19</v>
      </c>
      <c r="S38">
        <v>100</v>
      </c>
      <c r="T38" s="11" t="s">
        <v>704</v>
      </c>
      <c r="U38" s="7" t="s">
        <v>707</v>
      </c>
      <c r="V38" s="1" t="s">
        <v>61</v>
      </c>
      <c r="W38" s="1"/>
      <c r="X38" s="1">
        <v>11000002</v>
      </c>
      <c r="Y38" s="1">
        <v>4</v>
      </c>
      <c r="Z38" s="1">
        <v>38</v>
      </c>
      <c r="AA38" s="28">
        <v>0</v>
      </c>
      <c r="AB38" s="26">
        <v>0</v>
      </c>
    </row>
    <row r="39" spans="1:28" ht="24" hidden="1">
      <c r="A39">
        <v>53000039</v>
      </c>
      <c r="B39" s="8" t="s">
        <v>543</v>
      </c>
      <c r="C39" s="1" t="s">
        <v>544</v>
      </c>
      <c r="D39" s="26" t="s">
        <v>682</v>
      </c>
      <c r="E39" s="1">
        <v>1</v>
      </c>
      <c r="F39">
        <v>202</v>
      </c>
      <c r="G39" s="1">
        <v>0</v>
      </c>
      <c r="H39" s="1">
        <f t="shared" si="2"/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15</v>
      </c>
      <c r="P39" s="41">
        <f t="shared" si="3"/>
        <v>0</v>
      </c>
      <c r="Q39" s="1">
        <v>12</v>
      </c>
      <c r="R39" s="1" t="s">
        <v>33</v>
      </c>
      <c r="S39">
        <v>85</v>
      </c>
      <c r="T39" s="11" t="s">
        <v>701</v>
      </c>
      <c r="U39" s="1" t="s">
        <v>545</v>
      </c>
      <c r="V39" s="1" t="s">
        <v>4</v>
      </c>
      <c r="W39" s="1"/>
      <c r="X39" s="1">
        <v>11000007</v>
      </c>
      <c r="Y39" s="1">
        <v>4</v>
      </c>
      <c r="Z39" s="1">
        <v>39</v>
      </c>
      <c r="AA39" s="28">
        <v>0</v>
      </c>
      <c r="AB39" s="26">
        <v>0</v>
      </c>
    </row>
    <row r="40" spans="1:28" ht="24" hidden="1">
      <c r="A40">
        <v>53000040</v>
      </c>
      <c r="B40" s="8" t="s">
        <v>540</v>
      </c>
      <c r="C40" s="1" t="s">
        <v>263</v>
      </c>
      <c r="D40" s="26" t="s">
        <v>682</v>
      </c>
      <c r="E40" s="1">
        <v>2</v>
      </c>
      <c r="F40">
        <v>202</v>
      </c>
      <c r="G40" s="1">
        <v>0</v>
      </c>
      <c r="H40" s="1">
        <f t="shared" si="2"/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1">
        <f t="shared" si="3"/>
        <v>0</v>
      </c>
      <c r="Q40" s="1">
        <v>12</v>
      </c>
      <c r="R40" s="1" t="s">
        <v>33</v>
      </c>
      <c r="S40">
        <v>100</v>
      </c>
      <c r="T40" s="11" t="s">
        <v>560</v>
      </c>
      <c r="U40" s="1" t="s">
        <v>546</v>
      </c>
      <c r="V40" s="1" t="s">
        <v>4</v>
      </c>
      <c r="W40" s="1"/>
      <c r="X40" s="1">
        <v>11000006</v>
      </c>
      <c r="Y40" s="1">
        <v>4</v>
      </c>
      <c r="Z40" s="1">
        <v>40</v>
      </c>
      <c r="AA40" s="28">
        <v>0</v>
      </c>
      <c r="AB40" s="26">
        <v>0</v>
      </c>
    </row>
    <row r="41" spans="1:28" ht="24" hidden="1">
      <c r="A41">
        <v>53000041</v>
      </c>
      <c r="B41" s="8" t="s">
        <v>62</v>
      </c>
      <c r="C41" s="1" t="s">
        <v>264</v>
      </c>
      <c r="D41" s="26" t="s">
        <v>575</v>
      </c>
      <c r="E41" s="1">
        <v>2</v>
      </c>
      <c r="F41">
        <v>200</v>
      </c>
      <c r="G41" s="1">
        <v>0</v>
      </c>
      <c r="H41" s="1">
        <f t="shared" si="2"/>
        <v>6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1">
        <f t="shared" si="3"/>
        <v>18</v>
      </c>
      <c r="Q41" s="1">
        <v>12</v>
      </c>
      <c r="R41" s="1" t="s">
        <v>19</v>
      </c>
      <c r="S41">
        <v>120</v>
      </c>
      <c r="T41" s="11" t="s">
        <v>427</v>
      </c>
      <c r="U41" s="7" t="s">
        <v>679</v>
      </c>
      <c r="V41" s="1" t="s">
        <v>63</v>
      </c>
      <c r="W41" s="1"/>
      <c r="X41" s="1"/>
      <c r="Y41" s="1">
        <v>4</v>
      </c>
      <c r="Z41" s="1">
        <v>41</v>
      </c>
      <c r="AA41" s="28">
        <v>0</v>
      </c>
      <c r="AB41" s="26">
        <v>0</v>
      </c>
    </row>
    <row r="42" spans="1:28" ht="60" hidden="1">
      <c r="A42">
        <v>53000042</v>
      </c>
      <c r="B42" s="8" t="s">
        <v>64</v>
      </c>
      <c r="C42" s="1" t="s">
        <v>265</v>
      </c>
      <c r="D42" s="26" t="s">
        <v>574</v>
      </c>
      <c r="E42" s="1">
        <v>3</v>
      </c>
      <c r="F42">
        <v>201</v>
      </c>
      <c r="G42" s="1">
        <v>0</v>
      </c>
      <c r="H42" s="1">
        <f t="shared" si="2"/>
        <v>1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1">
        <f t="shared" si="3"/>
        <v>-3</v>
      </c>
      <c r="Q42" s="1">
        <v>12</v>
      </c>
      <c r="R42" s="1" t="s">
        <v>53</v>
      </c>
      <c r="S42">
        <v>100</v>
      </c>
      <c r="T42" s="11" t="s">
        <v>710</v>
      </c>
      <c r="U42" s="1" t="s">
        <v>379</v>
      </c>
      <c r="V42" s="1" t="s">
        <v>65</v>
      </c>
      <c r="W42" s="1"/>
      <c r="X42" s="1"/>
      <c r="Y42" s="1">
        <v>4</v>
      </c>
      <c r="Z42" s="1">
        <v>42</v>
      </c>
      <c r="AA42" s="28">
        <v>0</v>
      </c>
      <c r="AB42" s="26">
        <v>0</v>
      </c>
    </row>
    <row r="43" spans="1:28" ht="24" hidden="1">
      <c r="A43">
        <v>53000043</v>
      </c>
      <c r="B43" s="8" t="s">
        <v>66</v>
      </c>
      <c r="C43" s="1" t="s">
        <v>266</v>
      </c>
      <c r="D43" s="26" t="s">
        <v>759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1">
        <f t="shared" si="3"/>
        <v>0</v>
      </c>
      <c r="Q43" s="1">
        <v>0</v>
      </c>
      <c r="R43" s="1" t="s">
        <v>33</v>
      </c>
      <c r="S43">
        <v>100</v>
      </c>
      <c r="T43" s="11" t="s">
        <v>491</v>
      </c>
      <c r="U43" s="1" t="s">
        <v>758</v>
      </c>
      <c r="V43" s="1" t="s">
        <v>4</v>
      </c>
      <c r="W43" s="1"/>
      <c r="X43" s="1">
        <v>11000008</v>
      </c>
      <c r="Y43" s="1">
        <v>4</v>
      </c>
      <c r="Z43" s="1">
        <v>43</v>
      </c>
      <c r="AA43" s="28">
        <v>0</v>
      </c>
      <c r="AB43" s="26">
        <v>0</v>
      </c>
    </row>
    <row r="44" spans="1:28" ht="24" hidden="1">
      <c r="A44">
        <v>53000044</v>
      </c>
      <c r="B44" s="8" t="s">
        <v>541</v>
      </c>
      <c r="C44" s="1" t="s">
        <v>267</v>
      </c>
      <c r="D44" s="26" t="s">
        <v>681</v>
      </c>
      <c r="E44" s="1">
        <v>3</v>
      </c>
      <c r="F44">
        <v>202</v>
      </c>
      <c r="G44" s="1">
        <v>0</v>
      </c>
      <c r="H44" s="1">
        <f t="shared" si="2"/>
        <v>2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6</v>
      </c>
      <c r="P44" s="41">
        <f t="shared" si="3"/>
        <v>1</v>
      </c>
      <c r="Q44" s="1">
        <v>0</v>
      </c>
      <c r="R44" s="1" t="s">
        <v>33</v>
      </c>
      <c r="S44">
        <v>95</v>
      </c>
      <c r="T44" s="11" t="s">
        <v>561</v>
      </c>
      <c r="U44" s="1" t="s">
        <v>680</v>
      </c>
      <c r="V44" s="1" t="s">
        <v>4</v>
      </c>
      <c r="W44" s="1"/>
      <c r="X44" s="1">
        <v>11000008</v>
      </c>
      <c r="Y44" s="1">
        <v>4</v>
      </c>
      <c r="Z44" s="1">
        <v>44</v>
      </c>
      <c r="AA44" s="28">
        <v>0</v>
      </c>
      <c r="AB44" s="26">
        <v>0</v>
      </c>
    </row>
    <row r="45" spans="1:28" ht="72" hidden="1">
      <c r="A45">
        <v>53000045</v>
      </c>
      <c r="B45" s="8" t="s">
        <v>67</v>
      </c>
      <c r="C45" s="1" t="s">
        <v>268</v>
      </c>
      <c r="D45" s="26" t="s">
        <v>719</v>
      </c>
      <c r="E45" s="1">
        <v>2</v>
      </c>
      <c r="F45">
        <v>201</v>
      </c>
      <c r="G45" s="1">
        <v>0</v>
      </c>
      <c r="H45" s="1">
        <f t="shared" si="2"/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1">
        <f t="shared" si="3"/>
        <v>0</v>
      </c>
      <c r="Q45" s="1">
        <v>10</v>
      </c>
      <c r="R45" s="7" t="s">
        <v>342</v>
      </c>
      <c r="S45">
        <v>100</v>
      </c>
      <c r="T45" s="11" t="s">
        <v>720</v>
      </c>
      <c r="U45" s="1" t="s">
        <v>718</v>
      </c>
      <c r="V45" s="1" t="s">
        <v>363</v>
      </c>
      <c r="W45" s="1"/>
      <c r="X45" s="1">
        <v>11000005</v>
      </c>
      <c r="Y45" s="1">
        <v>4</v>
      </c>
      <c r="Z45" s="1">
        <v>45</v>
      </c>
      <c r="AA45" s="28">
        <v>0</v>
      </c>
      <c r="AB45" s="26">
        <v>0</v>
      </c>
    </row>
    <row r="46" spans="1:28" ht="60" hidden="1">
      <c r="A46">
        <v>53000046</v>
      </c>
      <c r="B46" s="8" t="s">
        <v>68</v>
      </c>
      <c r="C46" s="1" t="s">
        <v>269</v>
      </c>
      <c r="D46" s="26" t="s">
        <v>574</v>
      </c>
      <c r="E46" s="1">
        <v>5</v>
      </c>
      <c r="F46">
        <v>201</v>
      </c>
      <c r="G46" s="1">
        <v>2</v>
      </c>
      <c r="H46" s="1">
        <f t="shared" si="2"/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1">
        <f t="shared" si="3"/>
        <v>0</v>
      </c>
      <c r="Q46" s="1">
        <v>3</v>
      </c>
      <c r="R46" s="1" t="s">
        <v>53</v>
      </c>
      <c r="S46">
        <v>100</v>
      </c>
      <c r="T46" s="11" t="s">
        <v>650</v>
      </c>
      <c r="U46" s="7" t="s">
        <v>391</v>
      </c>
      <c r="V46" s="1" t="s">
        <v>69</v>
      </c>
      <c r="W46" s="1"/>
      <c r="X46" s="1"/>
      <c r="Y46" s="1">
        <v>4</v>
      </c>
      <c r="Z46" s="1">
        <v>46</v>
      </c>
      <c r="AA46" s="28">
        <v>0</v>
      </c>
      <c r="AB46" s="26">
        <v>0</v>
      </c>
    </row>
    <row r="47" spans="1:28" ht="72" hidden="1">
      <c r="A47">
        <v>53000047</v>
      </c>
      <c r="B47" s="8" t="s">
        <v>70</v>
      </c>
      <c r="C47" s="1" t="s">
        <v>270</v>
      </c>
      <c r="D47" s="26" t="s">
        <v>574</v>
      </c>
      <c r="E47" s="1">
        <v>5</v>
      </c>
      <c r="F47">
        <v>201</v>
      </c>
      <c r="G47" s="1">
        <v>3</v>
      </c>
      <c r="H47" s="1">
        <f t="shared" si="2"/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1">
        <f t="shared" si="3"/>
        <v>13</v>
      </c>
      <c r="Q47" s="1">
        <v>15</v>
      </c>
      <c r="R47" s="7" t="s">
        <v>346</v>
      </c>
      <c r="S47">
        <v>110</v>
      </c>
      <c r="T47" s="11" t="s">
        <v>648</v>
      </c>
      <c r="U47" s="7" t="s">
        <v>392</v>
      </c>
      <c r="V47" s="1" t="s">
        <v>71</v>
      </c>
      <c r="W47" s="1" t="s">
        <v>71</v>
      </c>
      <c r="X47" s="1"/>
      <c r="Y47" s="1">
        <v>4</v>
      </c>
      <c r="Z47" s="1">
        <v>47</v>
      </c>
      <c r="AA47" s="28">
        <v>0</v>
      </c>
      <c r="AB47" s="26">
        <v>0</v>
      </c>
    </row>
    <row r="48" spans="1:28" ht="60" hidden="1">
      <c r="A48">
        <v>53000048</v>
      </c>
      <c r="B48" s="8" t="s">
        <v>72</v>
      </c>
      <c r="C48" s="1" t="s">
        <v>271</v>
      </c>
      <c r="D48" s="26" t="s">
        <v>574</v>
      </c>
      <c r="E48" s="1">
        <v>3</v>
      </c>
      <c r="F48">
        <v>201</v>
      </c>
      <c r="G48" s="1">
        <v>3</v>
      </c>
      <c r="H48" s="1">
        <f t="shared" si="2"/>
        <v>1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1">
        <f t="shared" si="3"/>
        <v>-3</v>
      </c>
      <c r="Q48" s="1">
        <v>0</v>
      </c>
      <c r="R48" s="1" t="s">
        <v>53</v>
      </c>
      <c r="S48">
        <v>100</v>
      </c>
      <c r="T48" s="11" t="s">
        <v>651</v>
      </c>
      <c r="U48" s="1" t="s">
        <v>380</v>
      </c>
      <c r="V48" s="1" t="s">
        <v>26</v>
      </c>
      <c r="W48" s="1"/>
      <c r="X48" s="1"/>
      <c r="Y48" s="1">
        <v>4</v>
      </c>
      <c r="Z48" s="1">
        <v>48</v>
      </c>
      <c r="AA48" s="28">
        <v>0</v>
      </c>
      <c r="AB48" s="26">
        <v>0</v>
      </c>
    </row>
    <row r="49" spans="1:28" ht="72" hidden="1">
      <c r="A49">
        <v>53000049</v>
      </c>
      <c r="B49" s="8" t="s">
        <v>73</v>
      </c>
      <c r="C49" s="1" t="s">
        <v>272</v>
      </c>
      <c r="D49" s="26" t="s">
        <v>574</v>
      </c>
      <c r="E49" s="1">
        <v>3</v>
      </c>
      <c r="F49">
        <v>201</v>
      </c>
      <c r="G49" s="1">
        <v>0</v>
      </c>
      <c r="H49" s="1">
        <f t="shared" si="2"/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1">
        <f t="shared" si="3"/>
        <v>9</v>
      </c>
      <c r="Q49" s="1">
        <v>15</v>
      </c>
      <c r="R49" s="7" t="s">
        <v>346</v>
      </c>
      <c r="S49">
        <v>110</v>
      </c>
      <c r="T49" s="11" t="s">
        <v>652</v>
      </c>
      <c r="U49" s="7" t="s">
        <v>393</v>
      </c>
      <c r="V49" s="1" t="s">
        <v>74</v>
      </c>
      <c r="W49" s="1" t="s">
        <v>74</v>
      </c>
      <c r="X49" s="1"/>
      <c r="Y49" s="1">
        <v>4</v>
      </c>
      <c r="Z49" s="1">
        <v>49</v>
      </c>
      <c r="AA49" s="28">
        <v>0</v>
      </c>
      <c r="AB49" s="26">
        <v>0</v>
      </c>
    </row>
    <row r="50" spans="1:28" ht="84" hidden="1">
      <c r="A50">
        <v>53000050</v>
      </c>
      <c r="B50" s="8" t="s">
        <v>75</v>
      </c>
      <c r="C50" s="1" t="s">
        <v>273</v>
      </c>
      <c r="D50" s="26" t="s">
        <v>574</v>
      </c>
      <c r="E50" s="1">
        <v>4</v>
      </c>
      <c r="F50">
        <v>201</v>
      </c>
      <c r="G50" s="1">
        <v>4</v>
      </c>
      <c r="H50" s="1">
        <f t="shared" si="2"/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1">
        <f t="shared" si="3"/>
        <v>-10</v>
      </c>
      <c r="Q50" s="1">
        <v>0</v>
      </c>
      <c r="R50" s="7" t="s">
        <v>485</v>
      </c>
      <c r="S50">
        <v>90</v>
      </c>
      <c r="T50" s="11" t="s">
        <v>653</v>
      </c>
      <c r="U50" s="7" t="s">
        <v>486</v>
      </c>
      <c r="V50" s="1" t="s">
        <v>76</v>
      </c>
      <c r="W50" s="1"/>
      <c r="X50" s="1"/>
      <c r="Y50" s="1">
        <v>4</v>
      </c>
      <c r="Z50" s="1">
        <v>50</v>
      </c>
      <c r="AA50" s="28">
        <v>0</v>
      </c>
      <c r="AB50" s="26">
        <v>0</v>
      </c>
    </row>
    <row r="51" spans="1:28" ht="60" hidden="1">
      <c r="A51">
        <v>53000051</v>
      </c>
      <c r="B51" s="8" t="s">
        <v>77</v>
      </c>
      <c r="C51" s="1" t="s">
        <v>274</v>
      </c>
      <c r="D51" s="26" t="s">
        <v>574</v>
      </c>
      <c r="E51" s="1">
        <v>3</v>
      </c>
      <c r="F51">
        <v>201</v>
      </c>
      <c r="G51" s="1">
        <v>0</v>
      </c>
      <c r="H51" s="1">
        <f t="shared" si="2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 t="shared" si="3"/>
        <v>-3</v>
      </c>
      <c r="Q51" s="1">
        <v>0</v>
      </c>
      <c r="R51" s="1" t="s">
        <v>53</v>
      </c>
      <c r="S51">
        <v>100</v>
      </c>
      <c r="T51" s="11" t="s">
        <v>654</v>
      </c>
      <c r="U51" s="1" t="s">
        <v>381</v>
      </c>
      <c r="V51" s="1" t="s">
        <v>78</v>
      </c>
      <c r="W51" s="1"/>
      <c r="X51" s="1"/>
      <c r="Y51" s="1">
        <v>4</v>
      </c>
      <c r="Z51" s="1">
        <v>51</v>
      </c>
      <c r="AA51" s="28">
        <v>0</v>
      </c>
      <c r="AB51" s="26">
        <v>0</v>
      </c>
    </row>
    <row r="52" spans="1:28" ht="60" hidden="1">
      <c r="A52">
        <v>53000052</v>
      </c>
      <c r="B52" s="8" t="s">
        <v>79</v>
      </c>
      <c r="C52" s="1" t="s">
        <v>275</v>
      </c>
      <c r="D52" s="26" t="s">
        <v>574</v>
      </c>
      <c r="E52" s="1">
        <v>3</v>
      </c>
      <c r="F52">
        <v>201</v>
      </c>
      <c r="G52" s="1">
        <v>4</v>
      </c>
      <c r="H52" s="1">
        <f t="shared" si="2"/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1">
        <f t="shared" si="3"/>
        <v>-3</v>
      </c>
      <c r="Q52" s="1">
        <v>0</v>
      </c>
      <c r="R52" s="1" t="s">
        <v>53</v>
      </c>
      <c r="S52">
        <v>100</v>
      </c>
      <c r="T52" s="11" t="s">
        <v>655</v>
      </c>
      <c r="U52" s="1" t="s">
        <v>382</v>
      </c>
      <c r="V52" s="1" t="s">
        <v>80</v>
      </c>
      <c r="W52" s="1"/>
      <c r="X52" s="1"/>
      <c r="Y52" s="1">
        <v>4</v>
      </c>
      <c r="Z52" s="1">
        <v>52</v>
      </c>
      <c r="AA52" s="28">
        <v>0</v>
      </c>
      <c r="AB52" s="26">
        <v>0</v>
      </c>
    </row>
    <row r="53" spans="1:28" ht="60" hidden="1">
      <c r="A53">
        <v>53000053</v>
      </c>
      <c r="B53" s="8" t="s">
        <v>81</v>
      </c>
      <c r="C53" s="1" t="s">
        <v>276</v>
      </c>
      <c r="D53" s="26" t="s">
        <v>574</v>
      </c>
      <c r="E53" s="1">
        <v>3</v>
      </c>
      <c r="F53">
        <v>201</v>
      </c>
      <c r="G53" s="1">
        <v>2</v>
      </c>
      <c r="H53" s="1">
        <f t="shared" si="2"/>
        <v>1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1">
        <f t="shared" si="3"/>
        <v>-3</v>
      </c>
      <c r="Q53" s="1">
        <v>0</v>
      </c>
      <c r="R53" s="1" t="s">
        <v>53</v>
      </c>
      <c r="S53">
        <v>100</v>
      </c>
      <c r="T53" s="11" t="s">
        <v>656</v>
      </c>
      <c r="U53" s="1" t="s">
        <v>383</v>
      </c>
      <c r="V53" s="1" t="s">
        <v>82</v>
      </c>
      <c r="W53" s="1"/>
      <c r="X53" s="1"/>
      <c r="Y53" s="1">
        <v>4</v>
      </c>
      <c r="Z53" s="1">
        <v>53</v>
      </c>
      <c r="AA53" s="28">
        <v>0</v>
      </c>
      <c r="AB53" s="26">
        <v>0</v>
      </c>
    </row>
    <row r="54" spans="1:28" ht="60" hidden="1">
      <c r="A54">
        <v>53000054</v>
      </c>
      <c r="B54" s="8" t="s">
        <v>83</v>
      </c>
      <c r="C54" s="1" t="s">
        <v>217</v>
      </c>
      <c r="D54" s="26" t="s">
        <v>581</v>
      </c>
      <c r="E54" s="1">
        <v>3</v>
      </c>
      <c r="F54">
        <v>200</v>
      </c>
      <c r="G54" s="1">
        <v>0</v>
      </c>
      <c r="H54" s="1">
        <f t="shared" si="2"/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1">
        <f t="shared" si="3"/>
        <v>-14.5</v>
      </c>
      <c r="Q54" s="1">
        <v>0</v>
      </c>
      <c r="R54" s="1" t="s">
        <v>6</v>
      </c>
      <c r="S54">
        <v>83.5</v>
      </c>
      <c r="T54" s="11" t="s">
        <v>700</v>
      </c>
      <c r="U54" s="7" t="s">
        <v>433</v>
      </c>
      <c r="V54" s="1" t="s">
        <v>84</v>
      </c>
      <c r="W54" s="1"/>
      <c r="X54" s="1"/>
      <c r="Y54" s="1">
        <v>4</v>
      </c>
      <c r="Z54" s="1">
        <v>54</v>
      </c>
      <c r="AA54" s="28">
        <v>0</v>
      </c>
      <c r="AB54" s="26">
        <v>0</v>
      </c>
    </row>
    <row r="55" spans="1:28" ht="36" hidden="1">
      <c r="A55">
        <v>53000055</v>
      </c>
      <c r="B55" s="8" t="s">
        <v>85</v>
      </c>
      <c r="C55" s="1" t="s">
        <v>277</v>
      </c>
      <c r="D55" s="26" t="s">
        <v>762</v>
      </c>
      <c r="E55" s="1">
        <v>3</v>
      </c>
      <c r="F55">
        <v>202</v>
      </c>
      <c r="G55" s="1">
        <v>5</v>
      </c>
      <c r="H55" s="1">
        <f t="shared" si="2"/>
        <v>3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5</v>
      </c>
      <c r="P55" s="41">
        <f t="shared" si="3"/>
        <v>5</v>
      </c>
      <c r="Q55" s="1">
        <v>0</v>
      </c>
      <c r="R55" s="1" t="s">
        <v>1</v>
      </c>
      <c r="S55">
        <v>100</v>
      </c>
      <c r="T55" s="11" t="s">
        <v>760</v>
      </c>
      <c r="U55" s="1" t="s">
        <v>761</v>
      </c>
      <c r="V55" s="1" t="s">
        <v>2</v>
      </c>
      <c r="W55" s="1"/>
      <c r="X55" s="1">
        <v>11000007</v>
      </c>
      <c r="Y55" s="1">
        <v>4</v>
      </c>
      <c r="Z55" s="1">
        <v>55</v>
      </c>
      <c r="AA55" s="28">
        <v>0</v>
      </c>
      <c r="AB55" s="26">
        <v>0</v>
      </c>
    </row>
    <row r="56" spans="1:28" ht="48" hidden="1">
      <c r="A56">
        <v>53000056</v>
      </c>
      <c r="B56" s="8" t="s">
        <v>86</v>
      </c>
      <c r="C56" s="1" t="s">
        <v>278</v>
      </c>
      <c r="D56" s="26" t="s">
        <v>756</v>
      </c>
      <c r="E56" s="1">
        <v>2</v>
      </c>
      <c r="F56">
        <v>202</v>
      </c>
      <c r="G56" s="1">
        <v>0</v>
      </c>
      <c r="H56" s="1">
        <f t="shared" si="2"/>
        <v>1</v>
      </c>
      <c r="I56" s="1">
        <v>2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0</v>
      </c>
      <c r="P56" s="41">
        <f t="shared" si="3"/>
        <v>0</v>
      </c>
      <c r="Q56" s="1">
        <v>0</v>
      </c>
      <c r="R56" s="1" t="s">
        <v>33</v>
      </c>
      <c r="S56">
        <v>100</v>
      </c>
      <c r="T56" s="11" t="s">
        <v>492</v>
      </c>
      <c r="U56" s="1" t="s">
        <v>774</v>
      </c>
      <c r="V56" s="1" t="s">
        <v>87</v>
      </c>
      <c r="W56" s="1"/>
      <c r="X56" s="1">
        <v>11000009</v>
      </c>
      <c r="Y56" s="1">
        <v>4</v>
      </c>
      <c r="Z56" s="1">
        <v>56</v>
      </c>
      <c r="AA56" s="28">
        <v>0</v>
      </c>
      <c r="AB56" s="26">
        <v>0</v>
      </c>
    </row>
    <row r="57" spans="1:28" ht="24" hidden="1">
      <c r="A57">
        <v>53000057</v>
      </c>
      <c r="B57" s="8" t="s">
        <v>88</v>
      </c>
      <c r="C57" s="7" t="s">
        <v>336</v>
      </c>
      <c r="D57" s="26" t="s">
        <v>753</v>
      </c>
      <c r="E57" s="1">
        <v>1</v>
      </c>
      <c r="F57">
        <v>202</v>
      </c>
      <c r="G57" s="1">
        <v>6</v>
      </c>
      <c r="H57" s="1">
        <f t="shared" si="2"/>
        <v>2</v>
      </c>
      <c r="I57" s="1">
        <v>1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2</v>
      </c>
      <c r="P57" s="41">
        <f t="shared" si="3"/>
        <v>2</v>
      </c>
      <c r="Q57" s="1">
        <v>3</v>
      </c>
      <c r="R57" s="1" t="s">
        <v>498</v>
      </c>
      <c r="S57">
        <v>100</v>
      </c>
      <c r="T57" s="11" t="s">
        <v>754</v>
      </c>
      <c r="U57" s="1" t="s">
        <v>755</v>
      </c>
      <c r="V57" s="1" t="s">
        <v>752</v>
      </c>
      <c r="W57" s="1"/>
      <c r="X57" s="1">
        <v>11000009</v>
      </c>
      <c r="Y57" s="1">
        <v>4</v>
      </c>
      <c r="Z57" s="1">
        <v>57</v>
      </c>
      <c r="AA57" s="28">
        <v>0</v>
      </c>
      <c r="AB57" s="26">
        <v>0</v>
      </c>
    </row>
    <row r="58" spans="1:28" ht="24" hidden="1">
      <c r="A58">
        <v>53000058</v>
      </c>
      <c r="B58" s="8" t="s">
        <v>89</v>
      </c>
      <c r="C58" s="1" t="s">
        <v>279</v>
      </c>
      <c r="D58" s="26" t="s">
        <v>576</v>
      </c>
      <c r="E58" s="1">
        <v>1</v>
      </c>
      <c r="F58">
        <v>200</v>
      </c>
      <c r="G58" s="1">
        <v>0</v>
      </c>
      <c r="H58" s="1">
        <f t="shared" si="2"/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1">
        <f t="shared" si="3"/>
        <v>-10</v>
      </c>
      <c r="Q58" s="1">
        <v>-3</v>
      </c>
      <c r="R58" s="1" t="s">
        <v>6</v>
      </c>
      <c r="S58">
        <v>90</v>
      </c>
      <c r="T58" s="11" t="s">
        <v>567</v>
      </c>
      <c r="U58" s="7" t="s">
        <v>384</v>
      </c>
      <c r="V58" s="1" t="s">
        <v>90</v>
      </c>
      <c r="W58" s="1"/>
      <c r="X58" s="1"/>
      <c r="Y58" s="1">
        <v>4</v>
      </c>
      <c r="Z58" s="1">
        <v>58</v>
      </c>
      <c r="AA58" s="28">
        <v>0</v>
      </c>
      <c r="AB58" s="26">
        <v>0</v>
      </c>
    </row>
    <row r="59" spans="1:28" ht="36">
      <c r="A59">
        <v>53000059</v>
      </c>
      <c r="B59" s="8" t="s">
        <v>91</v>
      </c>
      <c r="C59" s="1" t="s">
        <v>280</v>
      </c>
      <c r="D59" s="26" t="s">
        <v>726</v>
      </c>
      <c r="E59" s="1">
        <v>2</v>
      </c>
      <c r="F59">
        <v>202</v>
      </c>
      <c r="G59" s="1">
        <v>0</v>
      </c>
      <c r="H59" s="1">
        <f t="shared" si="2"/>
        <v>2</v>
      </c>
      <c r="I59" s="1">
        <v>2</v>
      </c>
      <c r="J59" s="1">
        <v>0</v>
      </c>
      <c r="K59" s="1">
        <v>0</v>
      </c>
      <c r="L59" s="1">
        <v>0</v>
      </c>
      <c r="M59" s="1">
        <v>20</v>
      </c>
      <c r="N59" s="1">
        <v>0</v>
      </c>
      <c r="O59" s="1">
        <v>3</v>
      </c>
      <c r="P59" s="41">
        <f t="shared" si="3"/>
        <v>3</v>
      </c>
      <c r="Q59" s="1">
        <v>3</v>
      </c>
      <c r="R59" s="7" t="s">
        <v>340</v>
      </c>
      <c r="S59">
        <v>100</v>
      </c>
      <c r="T59" s="11" t="s">
        <v>553</v>
      </c>
      <c r="U59" s="7" t="s">
        <v>429</v>
      </c>
      <c r="V59" s="1" t="s">
        <v>92</v>
      </c>
      <c r="W59" s="1"/>
      <c r="X59" s="1">
        <v>11000005</v>
      </c>
      <c r="Y59" s="1">
        <v>4</v>
      </c>
      <c r="Z59" s="1">
        <v>59</v>
      </c>
      <c r="AA59" s="28">
        <v>0</v>
      </c>
      <c r="AB59" s="26">
        <v>0</v>
      </c>
    </row>
    <row r="60" spans="1:28" ht="48" hidden="1">
      <c r="A60">
        <v>53000060</v>
      </c>
      <c r="B60" s="8" t="s">
        <v>93</v>
      </c>
      <c r="C60" s="1" t="s">
        <v>281</v>
      </c>
      <c r="D60" s="26" t="s">
        <v>725</v>
      </c>
      <c r="E60" s="1">
        <v>1</v>
      </c>
      <c r="F60">
        <v>202</v>
      </c>
      <c r="G60" s="1">
        <v>0</v>
      </c>
      <c r="H60" s="1">
        <f t="shared" si="2"/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1">
        <f t="shared" si="3"/>
        <v>-3</v>
      </c>
      <c r="Q60" s="1">
        <v>3</v>
      </c>
      <c r="R60" s="1" t="s">
        <v>19</v>
      </c>
      <c r="S60">
        <v>100</v>
      </c>
      <c r="T60" s="11" t="s">
        <v>484</v>
      </c>
      <c r="U60" s="1" t="s">
        <v>482</v>
      </c>
      <c r="V60" s="1" t="s">
        <v>92</v>
      </c>
      <c r="W60" s="1"/>
      <c r="X60" s="1">
        <v>11000007</v>
      </c>
      <c r="Y60" s="1">
        <v>4</v>
      </c>
      <c r="Z60" s="1">
        <v>60</v>
      </c>
      <c r="AA60" s="28">
        <v>0</v>
      </c>
      <c r="AB60" s="26">
        <v>0</v>
      </c>
    </row>
    <row r="61" spans="1:28" ht="60" hidden="1">
      <c r="A61">
        <v>53000061</v>
      </c>
      <c r="B61" s="8" t="s">
        <v>94</v>
      </c>
      <c r="C61" s="1" t="s">
        <v>282</v>
      </c>
      <c r="D61" s="26" t="s">
        <v>722</v>
      </c>
      <c r="E61" s="1">
        <v>4</v>
      </c>
      <c r="F61">
        <v>201</v>
      </c>
      <c r="G61" s="1">
        <v>5</v>
      </c>
      <c r="H61" s="1">
        <f t="shared" si="2"/>
        <v>3</v>
      </c>
      <c r="I61" s="1">
        <v>4</v>
      </c>
      <c r="J61" s="1">
        <v>0</v>
      </c>
      <c r="K61" s="1">
        <v>30</v>
      </c>
      <c r="L61" s="1">
        <v>0</v>
      </c>
      <c r="M61" s="1">
        <v>0</v>
      </c>
      <c r="N61" s="1">
        <v>0</v>
      </c>
      <c r="O61" s="1">
        <v>6</v>
      </c>
      <c r="P61" s="41">
        <f t="shared" si="3"/>
        <v>6</v>
      </c>
      <c r="Q61" s="1">
        <v>0</v>
      </c>
      <c r="R61" s="1" t="s">
        <v>95</v>
      </c>
      <c r="S61">
        <v>100</v>
      </c>
      <c r="T61" s="11" t="s">
        <v>557</v>
      </c>
      <c r="U61" s="7" t="s">
        <v>422</v>
      </c>
      <c r="V61" s="1" t="s">
        <v>20</v>
      </c>
      <c r="W61" s="1"/>
      <c r="X61" s="1">
        <v>11000007</v>
      </c>
      <c r="Y61" s="1">
        <v>4</v>
      </c>
      <c r="Z61" s="1">
        <v>61</v>
      </c>
      <c r="AA61" s="28">
        <v>0</v>
      </c>
      <c r="AB61" s="26">
        <v>0</v>
      </c>
    </row>
    <row r="62" spans="1:28" ht="24" hidden="1">
      <c r="A62">
        <v>53000062</v>
      </c>
      <c r="B62" s="8" t="s">
        <v>96</v>
      </c>
      <c r="C62" s="1" t="s">
        <v>283</v>
      </c>
      <c r="D62" s="26" t="s">
        <v>724</v>
      </c>
      <c r="E62" s="1">
        <v>1</v>
      </c>
      <c r="F62">
        <v>200</v>
      </c>
      <c r="G62" s="1">
        <v>0</v>
      </c>
      <c r="H62" s="1">
        <f t="shared" si="2"/>
        <v>1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-3</v>
      </c>
      <c r="P62" s="41">
        <f t="shared" si="3"/>
        <v>-3</v>
      </c>
      <c r="Q62" s="1">
        <v>0</v>
      </c>
      <c r="R62" s="1" t="s">
        <v>6</v>
      </c>
      <c r="S62">
        <v>100</v>
      </c>
      <c r="T62" s="11" t="s">
        <v>684</v>
      </c>
      <c r="U62" s="7" t="s">
        <v>385</v>
      </c>
      <c r="V62" s="1" t="s">
        <v>97</v>
      </c>
      <c r="W62" s="1"/>
      <c r="X62" s="1">
        <v>11000003</v>
      </c>
      <c r="Y62" s="1">
        <v>4</v>
      </c>
      <c r="Z62" s="1">
        <v>62</v>
      </c>
      <c r="AA62" s="28">
        <v>0</v>
      </c>
      <c r="AB62" s="26">
        <v>0</v>
      </c>
    </row>
    <row r="63" spans="1:28" hidden="1">
      <c r="A63">
        <v>53000063</v>
      </c>
      <c r="B63" s="8" t="s">
        <v>98</v>
      </c>
      <c r="C63" s="1" t="s">
        <v>284</v>
      </c>
      <c r="D63" s="26" t="s">
        <v>764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3</v>
      </c>
      <c r="N63" s="1">
        <v>0</v>
      </c>
      <c r="O63" s="1">
        <v>-1</v>
      </c>
      <c r="P63" s="41">
        <f t="shared" si="3"/>
        <v>-1</v>
      </c>
      <c r="Q63" s="1">
        <v>0</v>
      </c>
      <c r="R63" s="1" t="s">
        <v>1</v>
      </c>
      <c r="S63">
        <v>100</v>
      </c>
      <c r="T63" s="11" t="s">
        <v>489</v>
      </c>
      <c r="U63" s="7" t="s">
        <v>765</v>
      </c>
      <c r="V63" s="1" t="s">
        <v>99</v>
      </c>
      <c r="W63" s="1"/>
      <c r="X63" s="1">
        <v>11000001</v>
      </c>
      <c r="Y63" s="1">
        <v>4</v>
      </c>
      <c r="Z63" s="1">
        <v>63</v>
      </c>
      <c r="AA63" s="28">
        <v>0</v>
      </c>
      <c r="AB63" s="26">
        <v>0</v>
      </c>
    </row>
    <row r="64" spans="1:28" ht="24" hidden="1">
      <c r="A64">
        <v>53000064</v>
      </c>
      <c r="B64" s="8" t="s">
        <v>100</v>
      </c>
      <c r="C64" s="1" t="s">
        <v>285</v>
      </c>
      <c r="D64" s="26" t="s">
        <v>759</v>
      </c>
      <c r="E64" s="1">
        <v>2</v>
      </c>
      <c r="F64">
        <v>202</v>
      </c>
      <c r="G64" s="1">
        <v>0</v>
      </c>
      <c r="H64" s="1">
        <f t="shared" si="2"/>
        <v>2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1">
        <f t="shared" si="3"/>
        <v>2</v>
      </c>
      <c r="Q64" s="1">
        <v>0</v>
      </c>
      <c r="R64" s="1" t="s">
        <v>1</v>
      </c>
      <c r="S64">
        <v>100</v>
      </c>
      <c r="T64" s="11" t="s">
        <v>767</v>
      </c>
      <c r="U64" s="1" t="s">
        <v>766</v>
      </c>
      <c r="V64" s="1" t="s">
        <v>101</v>
      </c>
      <c r="W64" s="1"/>
      <c r="X64" s="1">
        <v>11000006</v>
      </c>
      <c r="Y64" s="1">
        <v>4</v>
      </c>
      <c r="Z64" s="1">
        <v>64</v>
      </c>
      <c r="AA64" s="28">
        <v>0</v>
      </c>
      <c r="AB64" s="26">
        <v>0</v>
      </c>
    </row>
    <row r="65" spans="1:28" ht="60" hidden="1">
      <c r="A65">
        <v>53000065</v>
      </c>
      <c r="B65" s="9" t="s">
        <v>218</v>
      </c>
      <c r="C65" s="1" t="s">
        <v>219</v>
      </c>
      <c r="D65" s="26" t="s">
        <v>723</v>
      </c>
      <c r="E65" s="1">
        <v>6</v>
      </c>
      <c r="F65">
        <v>201</v>
      </c>
      <c r="G65" s="1">
        <v>5</v>
      </c>
      <c r="H65" s="1">
        <f t="shared" si="2"/>
        <v>4</v>
      </c>
      <c r="I65" s="1">
        <v>6</v>
      </c>
      <c r="J65" s="1">
        <v>100</v>
      </c>
      <c r="K65" s="1">
        <v>0</v>
      </c>
      <c r="L65" s="1">
        <v>0</v>
      </c>
      <c r="M65" s="1">
        <v>0</v>
      </c>
      <c r="N65" s="1">
        <v>0</v>
      </c>
      <c r="O65" s="1">
        <v>9</v>
      </c>
      <c r="P65" s="41">
        <f t="shared" si="3"/>
        <v>9</v>
      </c>
      <c r="Q65" s="1">
        <v>0</v>
      </c>
      <c r="R65" s="1" t="s">
        <v>53</v>
      </c>
      <c r="S65">
        <v>100</v>
      </c>
      <c r="T65" s="11" t="s">
        <v>727</v>
      </c>
      <c r="U65" s="1" t="s">
        <v>500</v>
      </c>
      <c r="V65" s="1" t="s">
        <v>102</v>
      </c>
      <c r="W65" s="1"/>
      <c r="X65" s="1">
        <v>11000007</v>
      </c>
      <c r="Y65" s="1">
        <v>4</v>
      </c>
      <c r="Z65" s="1">
        <v>65</v>
      </c>
      <c r="AA65" s="28">
        <v>0</v>
      </c>
      <c r="AB65" s="26">
        <v>0</v>
      </c>
    </row>
    <row r="66" spans="1:28" ht="24" hidden="1">
      <c r="A66">
        <v>53000066</v>
      </c>
      <c r="B66" s="8" t="s">
        <v>103</v>
      </c>
      <c r="C66" s="1" t="s">
        <v>286</v>
      </c>
      <c r="D66" s="26" t="s">
        <v>685</v>
      </c>
      <c r="E66" s="1">
        <v>2</v>
      </c>
      <c r="F66">
        <v>202</v>
      </c>
      <c r="G66" s="1">
        <v>0</v>
      </c>
      <c r="H66" s="1">
        <f t="shared" si="2"/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15</v>
      </c>
      <c r="P66" s="41">
        <f t="shared" si="3"/>
        <v>0</v>
      </c>
      <c r="Q66" s="1">
        <v>12</v>
      </c>
      <c r="R66" s="1" t="s">
        <v>33</v>
      </c>
      <c r="S66">
        <v>85</v>
      </c>
      <c r="T66" s="11" t="s">
        <v>683</v>
      </c>
      <c r="U66" s="1" t="s">
        <v>547</v>
      </c>
      <c r="V66" s="1" t="s">
        <v>4</v>
      </c>
      <c r="W66" s="1"/>
      <c r="X66" s="1">
        <v>11000003</v>
      </c>
      <c r="Y66" s="1">
        <v>4</v>
      </c>
      <c r="Z66" s="1">
        <v>66</v>
      </c>
      <c r="AA66" s="28">
        <v>0</v>
      </c>
      <c r="AB66" s="26">
        <v>0</v>
      </c>
    </row>
    <row r="67" spans="1:28" ht="36" hidden="1">
      <c r="A67">
        <v>53000067</v>
      </c>
      <c r="B67" s="9" t="s">
        <v>220</v>
      </c>
      <c r="C67" s="1" t="s">
        <v>287</v>
      </c>
      <c r="D67" s="26" t="s">
        <v>729</v>
      </c>
      <c r="E67" s="1">
        <v>3</v>
      </c>
      <c r="F67">
        <v>200</v>
      </c>
      <c r="G67" s="1">
        <v>0</v>
      </c>
      <c r="H67" s="1">
        <f t="shared" si="2"/>
        <v>2</v>
      </c>
      <c r="I67" s="1">
        <v>3</v>
      </c>
      <c r="J67" s="1">
        <v>50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41">
        <f t="shared" si="3"/>
        <v>1</v>
      </c>
      <c r="Q67" s="1">
        <v>0</v>
      </c>
      <c r="R67" s="1" t="s">
        <v>6</v>
      </c>
      <c r="S67">
        <v>100</v>
      </c>
      <c r="T67" s="11" t="s">
        <v>728</v>
      </c>
      <c r="U67" s="7" t="s">
        <v>501</v>
      </c>
      <c r="V67" s="1" t="s">
        <v>104</v>
      </c>
      <c r="W67" s="1"/>
      <c r="X67" s="1">
        <v>11000007</v>
      </c>
      <c r="Y67" s="1">
        <v>4</v>
      </c>
      <c r="Z67" s="1">
        <v>67</v>
      </c>
      <c r="AA67" s="28">
        <v>0</v>
      </c>
      <c r="AB67" s="26">
        <v>0</v>
      </c>
    </row>
    <row r="68" spans="1:28" ht="72" hidden="1">
      <c r="A68">
        <v>53000068</v>
      </c>
      <c r="B68" s="8" t="s">
        <v>105</v>
      </c>
      <c r="C68" s="1" t="s">
        <v>288</v>
      </c>
      <c r="D68" s="26" t="s">
        <v>779</v>
      </c>
      <c r="E68" s="1">
        <v>2</v>
      </c>
      <c r="F68">
        <v>201</v>
      </c>
      <c r="G68" s="1">
        <v>0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0</v>
      </c>
      <c r="P68" s="41">
        <f t="shared" ref="P68:P99" si="5">S68-100+O68</f>
        <v>0</v>
      </c>
      <c r="Q68" s="1">
        <v>40</v>
      </c>
      <c r="R68" s="7" t="s">
        <v>348</v>
      </c>
      <c r="S68">
        <v>100</v>
      </c>
      <c r="T68" s="11" t="s">
        <v>777</v>
      </c>
      <c r="U68" s="7" t="s">
        <v>778</v>
      </c>
      <c r="V68" s="1" t="s">
        <v>106</v>
      </c>
      <c r="W68" s="1" t="s">
        <v>106</v>
      </c>
      <c r="X68" s="1">
        <v>11000003</v>
      </c>
      <c r="Y68" s="1">
        <v>4</v>
      </c>
      <c r="Z68" s="1">
        <v>68</v>
      </c>
      <c r="AA68" s="28">
        <v>0</v>
      </c>
      <c r="AB68" s="26">
        <v>0</v>
      </c>
    </row>
    <row r="69" spans="1:28" ht="60">
      <c r="A69">
        <v>53000069</v>
      </c>
      <c r="B69" s="8" t="s">
        <v>107</v>
      </c>
      <c r="C69" s="1" t="s">
        <v>222</v>
      </c>
      <c r="D69" s="26" t="s">
        <v>783</v>
      </c>
      <c r="E69" s="1">
        <v>2</v>
      </c>
      <c r="F69">
        <v>200</v>
      </c>
      <c r="G69" s="1">
        <v>0</v>
      </c>
      <c r="H69" s="1">
        <f t="shared" si="4"/>
        <v>2</v>
      </c>
      <c r="I69" s="1">
        <v>2</v>
      </c>
      <c r="J69" s="1">
        <v>0</v>
      </c>
      <c r="K69" s="1">
        <v>0</v>
      </c>
      <c r="L69" s="1">
        <v>0</v>
      </c>
      <c r="M69" s="1">
        <v>45</v>
      </c>
      <c r="N69" s="1">
        <v>0</v>
      </c>
      <c r="O69" s="1">
        <v>3</v>
      </c>
      <c r="P69" s="41">
        <f t="shared" si="5"/>
        <v>3</v>
      </c>
      <c r="Q69" s="1">
        <v>0</v>
      </c>
      <c r="R69" s="1" t="s">
        <v>6</v>
      </c>
      <c r="S69">
        <v>100</v>
      </c>
      <c r="T69" s="11" t="s">
        <v>784</v>
      </c>
      <c r="U69" s="7" t="s">
        <v>782</v>
      </c>
      <c r="V69" s="1" t="s">
        <v>108</v>
      </c>
      <c r="W69" s="1"/>
      <c r="X69" s="1">
        <v>11000009</v>
      </c>
      <c r="Y69" s="1">
        <v>4</v>
      </c>
      <c r="Z69" s="1">
        <v>69</v>
      </c>
      <c r="AA69" s="28">
        <v>0</v>
      </c>
      <c r="AB69" s="26">
        <v>0</v>
      </c>
    </row>
    <row r="70" spans="1:28" ht="36">
      <c r="A70">
        <v>53000070</v>
      </c>
      <c r="B70" s="8" t="s">
        <v>109</v>
      </c>
      <c r="C70" s="1" t="s">
        <v>224</v>
      </c>
      <c r="D70" s="26" t="s">
        <v>783</v>
      </c>
      <c r="E70" s="1">
        <v>2</v>
      </c>
      <c r="F70">
        <v>200</v>
      </c>
      <c r="G70" s="1">
        <v>0</v>
      </c>
      <c r="H70" s="1">
        <f t="shared" si="4"/>
        <v>1</v>
      </c>
      <c r="I70" s="1">
        <v>2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0</v>
      </c>
      <c r="P70" s="41">
        <f t="shared" si="5"/>
        <v>0</v>
      </c>
      <c r="Q70" s="1">
        <v>0</v>
      </c>
      <c r="R70" s="1" t="s">
        <v>6</v>
      </c>
      <c r="S70">
        <v>100</v>
      </c>
      <c r="T70" s="11" t="s">
        <v>788</v>
      </c>
      <c r="U70" s="7" t="s">
        <v>789</v>
      </c>
      <c r="V70" s="1" t="s">
        <v>110</v>
      </c>
      <c r="W70" s="1"/>
      <c r="X70" s="1">
        <v>11000007</v>
      </c>
      <c r="Y70" s="1">
        <v>4</v>
      </c>
      <c r="Z70" s="1">
        <v>70</v>
      </c>
      <c r="AA70" s="28">
        <v>0</v>
      </c>
      <c r="AB70" s="26">
        <v>0</v>
      </c>
    </row>
    <row r="71" spans="1:28" ht="84" hidden="1">
      <c r="A71">
        <v>53000071</v>
      </c>
      <c r="B71" s="8" t="s">
        <v>111</v>
      </c>
      <c r="C71" s="1" t="s">
        <v>221</v>
      </c>
      <c r="D71" s="26" t="s">
        <v>578</v>
      </c>
      <c r="E71" s="1">
        <v>5</v>
      </c>
      <c r="F71">
        <v>201</v>
      </c>
      <c r="G71" s="1">
        <v>4</v>
      </c>
      <c r="H71" s="1">
        <f t="shared" si="4"/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1">
        <f t="shared" si="5"/>
        <v>2</v>
      </c>
      <c r="Q71" s="1">
        <v>12</v>
      </c>
      <c r="R71" s="7" t="s">
        <v>346</v>
      </c>
      <c r="S71">
        <v>100</v>
      </c>
      <c r="T71" s="11" t="s">
        <v>596</v>
      </c>
      <c r="U71" s="7" t="s">
        <v>351</v>
      </c>
      <c r="V71" s="1" t="s">
        <v>112</v>
      </c>
      <c r="W71" s="1" t="s">
        <v>112</v>
      </c>
      <c r="X71" s="1"/>
      <c r="Y71" s="1">
        <v>4</v>
      </c>
      <c r="Z71" s="1">
        <v>71</v>
      </c>
      <c r="AA71" s="28">
        <v>0</v>
      </c>
      <c r="AB71" s="26">
        <v>0</v>
      </c>
    </row>
    <row r="72" spans="1:28" ht="60" hidden="1">
      <c r="A72">
        <v>53000072</v>
      </c>
      <c r="B72" s="8" t="s">
        <v>113</v>
      </c>
      <c r="C72" s="1" t="s">
        <v>289</v>
      </c>
      <c r="D72" s="26" t="s">
        <v>576</v>
      </c>
      <c r="E72" s="1">
        <v>2</v>
      </c>
      <c r="F72">
        <v>200</v>
      </c>
      <c r="G72" s="1">
        <v>0</v>
      </c>
      <c r="H72" s="1">
        <f t="shared" si="4"/>
        <v>6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1">
        <f t="shared" si="5"/>
        <v>102</v>
      </c>
      <c r="Q72" s="1">
        <v>0</v>
      </c>
      <c r="R72" s="1" t="s">
        <v>6</v>
      </c>
      <c r="S72">
        <v>200</v>
      </c>
      <c r="T72" s="11" t="s">
        <v>563</v>
      </c>
      <c r="U72" s="1" t="s">
        <v>460</v>
      </c>
      <c r="V72" s="1" t="s">
        <v>114</v>
      </c>
      <c r="W72" s="1"/>
      <c r="X72" s="1"/>
      <c r="Y72" s="1">
        <v>4</v>
      </c>
      <c r="Z72" s="1">
        <v>72</v>
      </c>
      <c r="AA72" s="28">
        <v>0</v>
      </c>
      <c r="AB72" s="26">
        <v>0</v>
      </c>
    </row>
    <row r="73" spans="1:28" ht="48" hidden="1">
      <c r="A73">
        <v>53000073</v>
      </c>
      <c r="B73" s="8" t="s">
        <v>115</v>
      </c>
      <c r="C73" s="1" t="s">
        <v>290</v>
      </c>
      <c r="D73" s="26" t="s">
        <v>576</v>
      </c>
      <c r="E73" s="1">
        <v>3</v>
      </c>
      <c r="F73">
        <v>201</v>
      </c>
      <c r="G73" s="1">
        <v>5</v>
      </c>
      <c r="H73" s="1">
        <f t="shared" si="4"/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1">
        <f t="shared" si="5"/>
        <v>-2</v>
      </c>
      <c r="Q73" s="1">
        <v>0</v>
      </c>
      <c r="R73" s="1" t="s">
        <v>53</v>
      </c>
      <c r="S73">
        <v>95</v>
      </c>
      <c r="T73" s="11" t="s">
        <v>566</v>
      </c>
      <c r="U73" s="7" t="s">
        <v>686</v>
      </c>
      <c r="V73" s="1" t="s">
        <v>116</v>
      </c>
      <c r="W73" s="1"/>
      <c r="X73" s="1"/>
      <c r="Y73" s="1">
        <v>4</v>
      </c>
      <c r="Z73" s="1">
        <v>73</v>
      </c>
      <c r="AA73" s="28">
        <v>0</v>
      </c>
      <c r="AB73" s="26">
        <v>0</v>
      </c>
    </row>
    <row r="74" spans="1:28" ht="36" hidden="1">
      <c r="A74">
        <v>53000074</v>
      </c>
      <c r="B74" s="8" t="s">
        <v>117</v>
      </c>
      <c r="C74" s="7" t="s">
        <v>335</v>
      </c>
      <c r="D74" s="26" t="s">
        <v>577</v>
      </c>
      <c r="E74" s="1">
        <v>4</v>
      </c>
      <c r="F74">
        <v>200</v>
      </c>
      <c r="G74" s="1">
        <v>6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1">
        <f t="shared" si="5"/>
        <v>5</v>
      </c>
      <c r="Q74" s="1">
        <v>1</v>
      </c>
      <c r="R74" s="1" t="s">
        <v>6</v>
      </c>
      <c r="S74">
        <v>105</v>
      </c>
      <c r="T74" s="11" t="s">
        <v>417</v>
      </c>
      <c r="U74" s="7" t="s">
        <v>413</v>
      </c>
      <c r="V74" s="1" t="s">
        <v>118</v>
      </c>
      <c r="W74" s="1"/>
      <c r="X74" s="1"/>
      <c r="Y74" s="1">
        <v>4</v>
      </c>
      <c r="Z74" s="1">
        <v>74</v>
      </c>
      <c r="AA74" s="28">
        <v>0</v>
      </c>
      <c r="AB74" s="26">
        <v>0</v>
      </c>
    </row>
    <row r="75" spans="1:28" ht="132" hidden="1">
      <c r="A75">
        <v>53000075</v>
      </c>
      <c r="B75" s="8" t="s">
        <v>119</v>
      </c>
      <c r="C75" s="1" t="s">
        <v>291</v>
      </c>
      <c r="D75" s="26" t="s">
        <v>576</v>
      </c>
      <c r="E75" s="1">
        <v>4</v>
      </c>
      <c r="F75">
        <v>200</v>
      </c>
      <c r="G75" s="1">
        <v>0</v>
      </c>
      <c r="H75" s="1">
        <f t="shared" si="4"/>
        <v>6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1">
        <f t="shared" si="5"/>
        <v>77</v>
      </c>
      <c r="Q75" s="1">
        <v>0</v>
      </c>
      <c r="R75" s="1" t="s">
        <v>6</v>
      </c>
      <c r="S75">
        <v>180</v>
      </c>
      <c r="T75" s="11" t="s">
        <v>564</v>
      </c>
      <c r="U75" s="7" t="s">
        <v>386</v>
      </c>
      <c r="V75" s="1" t="s">
        <v>120</v>
      </c>
      <c r="W75" s="1"/>
      <c r="X75" s="1"/>
      <c r="Y75" s="1">
        <v>4</v>
      </c>
      <c r="Z75" s="1">
        <v>75</v>
      </c>
      <c r="AA75" s="28">
        <v>0</v>
      </c>
      <c r="AB75" s="26">
        <v>0</v>
      </c>
    </row>
    <row r="76" spans="1:28" ht="72" hidden="1">
      <c r="A76">
        <v>53000076</v>
      </c>
      <c r="B76" s="8" t="s">
        <v>121</v>
      </c>
      <c r="C76" s="1" t="s">
        <v>292</v>
      </c>
      <c r="D76" s="26" t="s">
        <v>576</v>
      </c>
      <c r="E76" s="1">
        <v>3</v>
      </c>
      <c r="F76">
        <v>201</v>
      </c>
      <c r="G76" s="1">
        <v>0</v>
      </c>
      <c r="H76" s="1">
        <f t="shared" si="4"/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1">
        <f t="shared" si="5"/>
        <v>10</v>
      </c>
      <c r="Q76" s="1">
        <v>15</v>
      </c>
      <c r="R76" s="7" t="s">
        <v>346</v>
      </c>
      <c r="S76">
        <v>110</v>
      </c>
      <c r="T76" s="11" t="s">
        <v>597</v>
      </c>
      <c r="U76" s="7" t="s">
        <v>487</v>
      </c>
      <c r="V76" s="1" t="s">
        <v>122</v>
      </c>
      <c r="W76" s="1" t="s">
        <v>122</v>
      </c>
      <c r="X76" s="1"/>
      <c r="Y76" s="1">
        <v>4</v>
      </c>
      <c r="Z76" s="1">
        <v>76</v>
      </c>
      <c r="AA76" s="28">
        <v>0</v>
      </c>
      <c r="AB76" s="26">
        <v>0</v>
      </c>
    </row>
    <row r="77" spans="1:28" ht="48" hidden="1">
      <c r="A77">
        <v>53000077</v>
      </c>
      <c r="B77" s="8" t="s">
        <v>123</v>
      </c>
      <c r="C77" s="1" t="s">
        <v>293</v>
      </c>
      <c r="D77" s="26" t="s">
        <v>576</v>
      </c>
      <c r="E77" s="1">
        <v>4</v>
      </c>
      <c r="F77">
        <v>201</v>
      </c>
      <c r="G77" s="1">
        <v>0</v>
      </c>
      <c r="H77" s="1">
        <f t="shared" si="4"/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1">
        <f t="shared" si="5"/>
        <v>-40</v>
      </c>
      <c r="Q77" s="1">
        <v>3</v>
      </c>
      <c r="R77" s="1" t="s">
        <v>53</v>
      </c>
      <c r="S77">
        <v>60</v>
      </c>
      <c r="T77" s="11" t="s">
        <v>730</v>
      </c>
      <c r="U77" s="7" t="s">
        <v>387</v>
      </c>
      <c r="V77" s="1" t="s">
        <v>9</v>
      </c>
      <c r="W77" s="1"/>
      <c r="X77" s="1"/>
      <c r="Y77" s="1">
        <v>4</v>
      </c>
      <c r="Z77" s="1">
        <v>77</v>
      </c>
      <c r="AA77" s="28">
        <v>0</v>
      </c>
      <c r="AB77" s="26">
        <v>0</v>
      </c>
    </row>
    <row r="78" spans="1:28" hidden="1">
      <c r="A78">
        <v>53000078</v>
      </c>
      <c r="B78" s="8" t="s">
        <v>124</v>
      </c>
      <c r="C78" s="1" t="s">
        <v>294</v>
      </c>
      <c r="D78" s="26" t="s">
        <v>580</v>
      </c>
      <c r="E78" s="1">
        <v>1</v>
      </c>
      <c r="F78">
        <v>202</v>
      </c>
      <c r="G78" s="1">
        <v>5</v>
      </c>
      <c r="H78" s="1">
        <f t="shared" si="4"/>
        <v>6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1">
        <f t="shared" si="5"/>
        <v>-50</v>
      </c>
      <c r="Q78" s="1">
        <v>0</v>
      </c>
      <c r="R78" s="1" t="s">
        <v>605</v>
      </c>
      <c r="S78">
        <v>50</v>
      </c>
      <c r="T78" s="43" t="s">
        <v>731</v>
      </c>
      <c r="U78" s="7" t="s">
        <v>604</v>
      </c>
      <c r="V78" s="1" t="s">
        <v>102</v>
      </c>
      <c r="W78" s="1"/>
      <c r="X78" s="1"/>
      <c r="Y78" s="1">
        <v>4</v>
      </c>
      <c r="Z78" s="1">
        <v>78</v>
      </c>
      <c r="AA78" s="28">
        <v>0</v>
      </c>
      <c r="AB78" s="26">
        <v>0</v>
      </c>
    </row>
    <row r="79" spans="1:28" ht="48" hidden="1">
      <c r="A79">
        <v>53000079</v>
      </c>
      <c r="B79" s="8" t="s">
        <v>125</v>
      </c>
      <c r="C79" s="1" t="s">
        <v>295</v>
      </c>
      <c r="D79" s="26" t="s">
        <v>579</v>
      </c>
      <c r="E79" s="1">
        <v>4</v>
      </c>
      <c r="F79">
        <v>201</v>
      </c>
      <c r="G79" s="1">
        <v>0</v>
      </c>
      <c r="H79" s="1">
        <f t="shared" si="4"/>
        <v>6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1">
        <f t="shared" si="5"/>
        <v>18</v>
      </c>
      <c r="Q79" s="1">
        <v>15</v>
      </c>
      <c r="R79" s="7" t="s">
        <v>349</v>
      </c>
      <c r="S79">
        <v>120</v>
      </c>
      <c r="T79" s="11" t="s">
        <v>598</v>
      </c>
      <c r="U79" s="7" t="s">
        <v>502</v>
      </c>
      <c r="V79" s="1" t="s">
        <v>126</v>
      </c>
      <c r="W79" s="1" t="s">
        <v>126</v>
      </c>
      <c r="X79" s="1"/>
      <c r="Y79" s="1">
        <v>4</v>
      </c>
      <c r="Z79" s="1">
        <v>79</v>
      </c>
      <c r="AA79" s="28">
        <v>0</v>
      </c>
      <c r="AB79" s="26">
        <v>0</v>
      </c>
    </row>
    <row r="80" spans="1:28" ht="72" hidden="1">
      <c r="A80">
        <v>53000080</v>
      </c>
      <c r="B80" s="8" t="s">
        <v>128</v>
      </c>
      <c r="C80" s="1" t="s">
        <v>296</v>
      </c>
      <c r="D80" s="26" t="s">
        <v>576</v>
      </c>
      <c r="E80" s="1">
        <v>2</v>
      </c>
      <c r="F80">
        <v>201</v>
      </c>
      <c r="G80" s="1">
        <v>0</v>
      </c>
      <c r="H80" s="1">
        <f t="shared" si="4"/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1">
        <f t="shared" si="5"/>
        <v>-1</v>
      </c>
      <c r="Q80" s="1">
        <v>0</v>
      </c>
      <c r="R80" s="7" t="s">
        <v>345</v>
      </c>
      <c r="S80">
        <v>100</v>
      </c>
      <c r="T80" s="11" t="s">
        <v>599</v>
      </c>
      <c r="U80" s="7" t="s">
        <v>388</v>
      </c>
      <c r="V80" s="1" t="s">
        <v>90</v>
      </c>
      <c r="W80" s="1" t="s">
        <v>90</v>
      </c>
      <c r="X80" s="1"/>
      <c r="Y80" s="1">
        <v>4</v>
      </c>
      <c r="Z80" s="1">
        <v>80</v>
      </c>
      <c r="AA80" s="28">
        <v>0</v>
      </c>
      <c r="AB80" s="26">
        <v>0</v>
      </c>
    </row>
    <row r="81" spans="1:28" ht="72" hidden="1">
      <c r="A81">
        <v>53000081</v>
      </c>
      <c r="B81" s="8" t="s">
        <v>129</v>
      </c>
      <c r="C81" s="1" t="s">
        <v>297</v>
      </c>
      <c r="D81" s="26" t="s">
        <v>574</v>
      </c>
      <c r="E81" s="1">
        <v>3</v>
      </c>
      <c r="F81">
        <v>201</v>
      </c>
      <c r="G81" s="1">
        <v>0</v>
      </c>
      <c r="H81" s="1">
        <f t="shared" si="4"/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1">
        <f t="shared" si="5"/>
        <v>-11</v>
      </c>
      <c r="Q81" s="1">
        <v>10</v>
      </c>
      <c r="R81" s="7" t="s">
        <v>347</v>
      </c>
      <c r="S81">
        <v>90</v>
      </c>
      <c r="T81" s="11" t="s">
        <v>648</v>
      </c>
      <c r="U81" s="7" t="s">
        <v>394</v>
      </c>
      <c r="V81" s="1" t="s">
        <v>57</v>
      </c>
      <c r="W81" s="1" t="s">
        <v>57</v>
      </c>
      <c r="X81" s="1"/>
      <c r="Y81" s="1">
        <v>4</v>
      </c>
      <c r="Z81" s="1">
        <v>81</v>
      </c>
      <c r="AA81" s="28">
        <v>0</v>
      </c>
      <c r="AB81" s="26">
        <v>0</v>
      </c>
    </row>
    <row r="82" spans="1:28" ht="24">
      <c r="A82">
        <v>53000082</v>
      </c>
      <c r="B82" s="8" t="s">
        <v>130</v>
      </c>
      <c r="C82" s="1" t="s">
        <v>298</v>
      </c>
      <c r="D82" s="26" t="s">
        <v>786</v>
      </c>
      <c r="E82" s="1">
        <v>3</v>
      </c>
      <c r="F82">
        <v>200</v>
      </c>
      <c r="G82" s="1">
        <v>0</v>
      </c>
      <c r="H82" s="1">
        <f t="shared" si="4"/>
        <v>3</v>
      </c>
      <c r="I82" s="1">
        <v>3</v>
      </c>
      <c r="J82" s="1">
        <v>0</v>
      </c>
      <c r="K82" s="1">
        <v>50</v>
      </c>
      <c r="L82" s="1">
        <v>0</v>
      </c>
      <c r="M82" s="1">
        <v>40</v>
      </c>
      <c r="N82" s="1">
        <v>0</v>
      </c>
      <c r="O82" s="1">
        <v>6</v>
      </c>
      <c r="P82" s="41">
        <f t="shared" si="5"/>
        <v>6</v>
      </c>
      <c r="Q82" s="1">
        <v>0</v>
      </c>
      <c r="R82" s="1" t="s">
        <v>19</v>
      </c>
      <c r="S82">
        <v>100</v>
      </c>
      <c r="T82" s="11" t="s">
        <v>785</v>
      </c>
      <c r="U82" s="7" t="s">
        <v>787</v>
      </c>
      <c r="V82" s="1" t="s">
        <v>131</v>
      </c>
      <c r="W82" s="1"/>
      <c r="X82" s="1">
        <v>11000007</v>
      </c>
      <c r="Y82" s="1">
        <v>4</v>
      </c>
      <c r="Z82" s="1">
        <v>82</v>
      </c>
      <c r="AA82" s="28">
        <v>0</v>
      </c>
      <c r="AB82" s="26">
        <v>0</v>
      </c>
    </row>
    <row r="83" spans="1:28" ht="24" hidden="1">
      <c r="A83" s="42">
        <v>53000083</v>
      </c>
      <c r="B83" s="8" t="s">
        <v>516</v>
      </c>
      <c r="C83" s="1" t="s">
        <v>299</v>
      </c>
      <c r="D83" s="26" t="s">
        <v>579</v>
      </c>
      <c r="E83" s="1">
        <v>2</v>
      </c>
      <c r="F83">
        <v>202</v>
      </c>
      <c r="G83" s="1">
        <v>0</v>
      </c>
      <c r="H83" s="1">
        <f t="shared" si="4"/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1">
        <f t="shared" si="5"/>
        <v>-37</v>
      </c>
      <c r="Q83" s="1">
        <v>15</v>
      </c>
      <c r="R83" s="1" t="s">
        <v>40</v>
      </c>
      <c r="S83">
        <v>60</v>
      </c>
      <c r="T83" s="11" t="s">
        <v>570</v>
      </c>
      <c r="U83" s="7" t="s">
        <v>503</v>
      </c>
      <c r="V83" s="1" t="s">
        <v>554</v>
      </c>
      <c r="W83" s="1"/>
      <c r="X83" s="1"/>
      <c r="Y83" s="1">
        <v>4</v>
      </c>
      <c r="Z83" s="1">
        <v>83</v>
      </c>
      <c r="AA83" s="28">
        <v>0</v>
      </c>
      <c r="AB83" s="26">
        <v>0</v>
      </c>
    </row>
    <row r="84" spans="1:28" ht="24" hidden="1">
      <c r="A84">
        <v>53000084</v>
      </c>
      <c r="B84" s="8" t="s">
        <v>133</v>
      </c>
      <c r="C84" s="1" t="s">
        <v>223</v>
      </c>
      <c r="D84" s="26" t="s">
        <v>579</v>
      </c>
      <c r="E84" s="1">
        <v>3</v>
      </c>
      <c r="F84">
        <v>202</v>
      </c>
      <c r="G84" s="1">
        <v>0</v>
      </c>
      <c r="H84" s="1">
        <f t="shared" si="4"/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1">
        <f t="shared" si="5"/>
        <v>-57</v>
      </c>
      <c r="Q84" s="1">
        <v>15</v>
      </c>
      <c r="R84" s="1" t="s">
        <v>40</v>
      </c>
      <c r="S84">
        <v>40</v>
      </c>
      <c r="T84" s="11" t="s">
        <v>569</v>
      </c>
      <c r="U84" s="7" t="s">
        <v>418</v>
      </c>
      <c r="V84" s="1" t="s">
        <v>555</v>
      </c>
      <c r="W84" s="1"/>
      <c r="X84" s="1"/>
      <c r="Y84" s="1">
        <v>4</v>
      </c>
      <c r="Z84" s="1">
        <v>84</v>
      </c>
      <c r="AA84" s="28">
        <v>0</v>
      </c>
      <c r="AB84" s="26">
        <v>0</v>
      </c>
    </row>
    <row r="85" spans="1:28" ht="84" hidden="1">
      <c r="A85">
        <v>53000085</v>
      </c>
      <c r="B85" s="8" t="s">
        <v>134</v>
      </c>
      <c r="C85" s="1" t="s">
        <v>225</v>
      </c>
      <c r="D85" s="26" t="s">
        <v>582</v>
      </c>
      <c r="E85" s="1">
        <v>3</v>
      </c>
      <c r="F85">
        <v>202</v>
      </c>
      <c r="G85" s="1">
        <v>0</v>
      </c>
      <c r="H85" s="1">
        <f t="shared" si="4"/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1">
        <f t="shared" si="5"/>
        <v>1</v>
      </c>
      <c r="Q85" s="1">
        <v>15</v>
      </c>
      <c r="R85" s="1" t="s">
        <v>40</v>
      </c>
      <c r="S85">
        <v>100</v>
      </c>
      <c r="T85" s="11" t="s">
        <v>600</v>
      </c>
      <c r="U85" s="7" t="s">
        <v>395</v>
      </c>
      <c r="V85" s="1" t="s">
        <v>132</v>
      </c>
      <c r="W85" s="1" t="s">
        <v>132</v>
      </c>
      <c r="X85" s="1"/>
      <c r="Y85" s="1">
        <v>4</v>
      </c>
      <c r="Z85" s="1">
        <v>85</v>
      </c>
      <c r="AA85" s="28">
        <v>0</v>
      </c>
      <c r="AB85" s="26">
        <v>0</v>
      </c>
    </row>
    <row r="86" spans="1:28" ht="60">
      <c r="A86">
        <v>53000086</v>
      </c>
      <c r="B86" s="8" t="s">
        <v>135</v>
      </c>
      <c r="C86" s="1" t="s">
        <v>226</v>
      </c>
      <c r="D86" s="26" t="s">
        <v>792</v>
      </c>
      <c r="E86" s="1">
        <v>2</v>
      </c>
      <c r="F86">
        <v>201</v>
      </c>
      <c r="G86" s="1">
        <v>0</v>
      </c>
      <c r="H86" s="1">
        <f t="shared" si="4"/>
        <v>2</v>
      </c>
      <c r="I86" s="1">
        <v>2</v>
      </c>
      <c r="J86" s="1">
        <v>0</v>
      </c>
      <c r="K86" s="1">
        <v>0</v>
      </c>
      <c r="L86" s="1">
        <v>0</v>
      </c>
      <c r="M86" s="1">
        <v>8</v>
      </c>
      <c r="N86" s="1">
        <v>0</v>
      </c>
      <c r="O86" s="1">
        <v>0</v>
      </c>
      <c r="P86" s="41">
        <f t="shared" si="5"/>
        <v>2</v>
      </c>
      <c r="Q86" s="1">
        <v>40</v>
      </c>
      <c r="R86" s="7" t="s">
        <v>350</v>
      </c>
      <c r="S86">
        <v>102</v>
      </c>
      <c r="T86" s="11" t="s">
        <v>791</v>
      </c>
      <c r="U86" s="7" t="s">
        <v>790</v>
      </c>
      <c r="V86" s="1" t="s">
        <v>2</v>
      </c>
      <c r="W86" s="1"/>
      <c r="X86" s="1">
        <v>11000005</v>
      </c>
      <c r="Y86" s="1">
        <v>4</v>
      </c>
      <c r="Z86" s="1">
        <v>86</v>
      </c>
      <c r="AA86" s="28">
        <v>0</v>
      </c>
      <c r="AB86" s="26">
        <v>0</v>
      </c>
    </row>
    <row r="87" spans="1:28" ht="72" hidden="1">
      <c r="A87">
        <v>53000087</v>
      </c>
      <c r="B87" s="8" t="s">
        <v>136</v>
      </c>
      <c r="C87" s="1" t="s">
        <v>227</v>
      </c>
      <c r="D87" s="26" t="s">
        <v>574</v>
      </c>
      <c r="E87" s="1">
        <v>3</v>
      </c>
      <c r="F87">
        <v>201</v>
      </c>
      <c r="G87" s="1">
        <v>0</v>
      </c>
      <c r="H87" s="1">
        <f t="shared" si="4"/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1">
        <f t="shared" si="5"/>
        <v>-22</v>
      </c>
      <c r="Q87" s="1">
        <v>40</v>
      </c>
      <c r="R87" s="7" t="s">
        <v>345</v>
      </c>
      <c r="S87">
        <v>75</v>
      </c>
      <c r="T87" s="11" t="s">
        <v>648</v>
      </c>
      <c r="U87" s="7" t="s">
        <v>711</v>
      </c>
      <c r="V87" s="1" t="s">
        <v>65</v>
      </c>
      <c r="W87" s="1" t="s">
        <v>65</v>
      </c>
      <c r="X87" s="1"/>
      <c r="Y87" s="1">
        <v>4</v>
      </c>
      <c r="Z87" s="1">
        <v>87</v>
      </c>
      <c r="AA87" s="28">
        <v>0</v>
      </c>
      <c r="AB87" s="26">
        <v>0</v>
      </c>
    </row>
    <row r="88" spans="1:28" ht="72" hidden="1">
      <c r="A88">
        <v>53000088</v>
      </c>
      <c r="B88" s="8" t="s">
        <v>137</v>
      </c>
      <c r="C88" s="1" t="s">
        <v>300</v>
      </c>
      <c r="D88" s="26" t="s">
        <v>687</v>
      </c>
      <c r="E88" s="1">
        <v>3</v>
      </c>
      <c r="F88">
        <v>201</v>
      </c>
      <c r="G88" s="1">
        <v>0</v>
      </c>
      <c r="H88" s="1">
        <f t="shared" si="4"/>
        <v>2</v>
      </c>
      <c r="I88" s="1">
        <v>3</v>
      </c>
      <c r="J88" s="1">
        <v>40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1">
        <f t="shared" si="5"/>
        <v>2</v>
      </c>
      <c r="Q88" s="1">
        <v>20</v>
      </c>
      <c r="R88" s="7" t="s">
        <v>346</v>
      </c>
      <c r="S88">
        <v>100</v>
      </c>
      <c r="T88" s="11" t="s">
        <v>648</v>
      </c>
      <c r="U88" s="7" t="s">
        <v>396</v>
      </c>
      <c r="V88" s="1" t="s">
        <v>138</v>
      </c>
      <c r="W88" s="1" t="s">
        <v>138</v>
      </c>
      <c r="X88" s="1">
        <v>11000004</v>
      </c>
      <c r="Y88" s="1">
        <v>4</v>
      </c>
      <c r="Z88" s="1">
        <v>88</v>
      </c>
      <c r="AA88" s="28">
        <v>0</v>
      </c>
      <c r="AB88" s="26">
        <v>0</v>
      </c>
    </row>
    <row r="89" spans="1:28" ht="60" hidden="1">
      <c r="A89">
        <v>53000089</v>
      </c>
      <c r="B89" s="8" t="s">
        <v>139</v>
      </c>
      <c r="C89" s="1" t="s">
        <v>301</v>
      </c>
      <c r="D89" s="26" t="s">
        <v>574</v>
      </c>
      <c r="E89" s="1">
        <v>4</v>
      </c>
      <c r="F89">
        <v>201</v>
      </c>
      <c r="G89" s="1">
        <v>5</v>
      </c>
      <c r="H89" s="1">
        <f t="shared" si="4"/>
        <v>6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1">
        <f t="shared" si="5"/>
        <v>-7</v>
      </c>
      <c r="Q89" s="1">
        <v>15</v>
      </c>
      <c r="R89" s="7" t="s">
        <v>346</v>
      </c>
      <c r="S89">
        <v>90</v>
      </c>
      <c r="T89" s="11" t="s">
        <v>595</v>
      </c>
      <c r="U89" s="7" t="s">
        <v>392</v>
      </c>
      <c r="V89" s="1" t="s">
        <v>592</v>
      </c>
      <c r="W89" s="1" t="s">
        <v>140</v>
      </c>
      <c r="X89" s="1"/>
      <c r="Y89" s="1">
        <v>4</v>
      </c>
      <c r="Z89" s="1">
        <v>89</v>
      </c>
      <c r="AA89" s="28">
        <v>0</v>
      </c>
      <c r="AB89" s="26">
        <v>0</v>
      </c>
    </row>
    <row r="90" spans="1:28" ht="72" hidden="1">
      <c r="A90">
        <v>53000090</v>
      </c>
      <c r="B90" s="8" t="s">
        <v>141</v>
      </c>
      <c r="C90" s="1" t="s">
        <v>302</v>
      </c>
      <c r="D90" s="26" t="s">
        <v>574</v>
      </c>
      <c r="E90" s="1">
        <v>4</v>
      </c>
      <c r="F90">
        <v>201</v>
      </c>
      <c r="G90" s="1">
        <v>3</v>
      </c>
      <c r="H90" s="1">
        <f t="shared" si="4"/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 t="shared" si="5"/>
        <v>-14.5</v>
      </c>
      <c r="Q90" s="1">
        <v>12</v>
      </c>
      <c r="R90" s="7" t="s">
        <v>346</v>
      </c>
      <c r="S90">
        <v>82.5</v>
      </c>
      <c r="T90" s="11" t="s">
        <v>648</v>
      </c>
      <c r="U90" s="7" t="s">
        <v>488</v>
      </c>
      <c r="V90" s="1" t="s">
        <v>26</v>
      </c>
      <c r="W90" s="1" t="s">
        <v>26</v>
      </c>
      <c r="X90" s="1"/>
      <c r="Y90" s="1">
        <v>4</v>
      </c>
      <c r="Z90" s="1">
        <v>90</v>
      </c>
      <c r="AA90" s="28">
        <v>0</v>
      </c>
      <c r="AB90" s="26">
        <v>0</v>
      </c>
    </row>
    <row r="91" spans="1:28" ht="36" hidden="1">
      <c r="A91">
        <v>53000091</v>
      </c>
      <c r="B91" s="8" t="s">
        <v>142</v>
      </c>
      <c r="C91" s="1" t="s">
        <v>303</v>
      </c>
      <c r="D91" s="26" t="s">
        <v>577</v>
      </c>
      <c r="E91" s="1">
        <v>2</v>
      </c>
      <c r="F91">
        <v>200</v>
      </c>
      <c r="G91" s="1">
        <v>0</v>
      </c>
      <c r="H91" s="1">
        <f t="shared" si="4"/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1">
        <f t="shared" si="5"/>
        <v>-2</v>
      </c>
      <c r="Q91" s="1">
        <v>0</v>
      </c>
      <c r="R91" s="1" t="s">
        <v>6</v>
      </c>
      <c r="S91">
        <v>100</v>
      </c>
      <c r="T91" s="11" t="s">
        <v>657</v>
      </c>
      <c r="U91" s="7" t="s">
        <v>397</v>
      </c>
      <c r="V91" s="1" t="s">
        <v>143</v>
      </c>
      <c r="W91" s="1"/>
      <c r="X91" s="1"/>
      <c r="Y91" s="1">
        <v>4</v>
      </c>
      <c r="Z91" s="1">
        <v>91</v>
      </c>
      <c r="AA91" s="28">
        <v>0</v>
      </c>
      <c r="AB91" s="26">
        <v>0</v>
      </c>
    </row>
    <row r="92" spans="1:28" ht="72" hidden="1">
      <c r="A92">
        <v>53000092</v>
      </c>
      <c r="B92" s="8" t="s">
        <v>144</v>
      </c>
      <c r="C92" s="1" t="s">
        <v>304</v>
      </c>
      <c r="D92" s="26" t="s">
        <v>574</v>
      </c>
      <c r="E92" s="1">
        <v>3</v>
      </c>
      <c r="F92">
        <v>201</v>
      </c>
      <c r="G92" s="1">
        <v>1</v>
      </c>
      <c r="H92" s="1">
        <f t="shared" si="4"/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1">
        <f t="shared" si="5"/>
        <v>-23</v>
      </c>
      <c r="Q92" s="1">
        <v>10</v>
      </c>
      <c r="R92" s="7" t="s">
        <v>347</v>
      </c>
      <c r="S92">
        <v>75</v>
      </c>
      <c r="T92" s="11" t="s">
        <v>648</v>
      </c>
      <c r="U92" s="7" t="s">
        <v>398</v>
      </c>
      <c r="V92" s="1" t="s">
        <v>31</v>
      </c>
      <c r="W92" s="1" t="s">
        <v>31</v>
      </c>
      <c r="X92" s="1"/>
      <c r="Y92" s="1">
        <v>4</v>
      </c>
      <c r="Z92" s="1">
        <v>92</v>
      </c>
      <c r="AA92" s="28">
        <v>0</v>
      </c>
      <c r="AB92" s="26">
        <v>0</v>
      </c>
    </row>
    <row r="93" spans="1:28" ht="60" hidden="1">
      <c r="A93">
        <v>53000093</v>
      </c>
      <c r="B93" s="9" t="s">
        <v>228</v>
      </c>
      <c r="C93" s="1" t="s">
        <v>305</v>
      </c>
      <c r="D93" s="26" t="s">
        <v>577</v>
      </c>
      <c r="E93" s="1">
        <v>3</v>
      </c>
      <c r="F93">
        <v>200</v>
      </c>
      <c r="G93" s="1">
        <v>5</v>
      </c>
      <c r="H93" s="1">
        <f t="shared" si="4"/>
        <v>6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1">
        <f t="shared" si="5"/>
        <v>23</v>
      </c>
      <c r="Q93" s="1">
        <v>200</v>
      </c>
      <c r="R93" s="1" t="s">
        <v>6</v>
      </c>
      <c r="S93">
        <v>125</v>
      </c>
      <c r="T93" s="11" t="s">
        <v>658</v>
      </c>
      <c r="U93" s="7" t="s">
        <v>414</v>
      </c>
      <c r="V93" s="1" t="s">
        <v>145</v>
      </c>
      <c r="W93" s="1"/>
      <c r="X93" s="1"/>
      <c r="Y93" s="1">
        <v>4</v>
      </c>
      <c r="Z93" s="1">
        <v>93</v>
      </c>
      <c r="AA93" s="28">
        <v>0</v>
      </c>
      <c r="AB93" s="26">
        <v>0</v>
      </c>
    </row>
    <row r="94" spans="1:28" ht="36" hidden="1">
      <c r="A94">
        <v>53000094</v>
      </c>
      <c r="B94" s="8" t="s">
        <v>146</v>
      </c>
      <c r="C94" s="1" t="s">
        <v>306</v>
      </c>
      <c r="D94" s="26" t="s">
        <v>772</v>
      </c>
      <c r="E94" s="1">
        <v>2</v>
      </c>
      <c r="F94">
        <v>202</v>
      </c>
      <c r="G94" s="1">
        <v>0</v>
      </c>
      <c r="H94" s="1">
        <f t="shared" si="4"/>
        <v>6</v>
      </c>
      <c r="I94" s="1">
        <v>2</v>
      </c>
      <c r="J94" s="1">
        <v>0</v>
      </c>
      <c r="K94" s="1">
        <v>0</v>
      </c>
      <c r="L94" s="1">
        <v>0</v>
      </c>
      <c r="M94" s="1">
        <v>4</v>
      </c>
      <c r="N94" s="1">
        <v>0</v>
      </c>
      <c r="O94" s="1">
        <v>0</v>
      </c>
      <c r="P94" s="41">
        <f t="shared" si="5"/>
        <v>-75</v>
      </c>
      <c r="Q94" s="1">
        <v>200</v>
      </c>
      <c r="R94" s="1" t="s">
        <v>147</v>
      </c>
      <c r="S94">
        <v>25</v>
      </c>
      <c r="T94" s="11" t="s">
        <v>769</v>
      </c>
      <c r="U94" s="1" t="s">
        <v>768</v>
      </c>
      <c r="V94" s="1" t="s">
        <v>148</v>
      </c>
      <c r="W94" s="1"/>
      <c r="X94" s="1">
        <v>11000002</v>
      </c>
      <c r="Y94" s="1">
        <v>4</v>
      </c>
      <c r="Z94" s="1">
        <v>94</v>
      </c>
      <c r="AA94" s="28">
        <v>0</v>
      </c>
      <c r="AB94" s="26">
        <v>0</v>
      </c>
    </row>
    <row r="95" spans="1:28" ht="60" hidden="1">
      <c r="A95">
        <v>53000095</v>
      </c>
      <c r="B95" s="8" t="s">
        <v>149</v>
      </c>
      <c r="C95" s="1" t="s">
        <v>307</v>
      </c>
      <c r="D95" s="26" t="s">
        <v>573</v>
      </c>
      <c r="E95" s="1">
        <v>2</v>
      </c>
      <c r="F95">
        <v>201</v>
      </c>
      <c r="G95" s="1">
        <v>1</v>
      </c>
      <c r="H95" s="1">
        <f t="shared" si="4"/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1">
        <f t="shared" si="5"/>
        <v>-17</v>
      </c>
      <c r="Q95" s="1">
        <v>15</v>
      </c>
      <c r="R95" s="7" t="s">
        <v>349</v>
      </c>
      <c r="S95">
        <v>80</v>
      </c>
      <c r="T95" s="11" t="s">
        <v>601</v>
      </c>
      <c r="U95" s="7" t="s">
        <v>420</v>
      </c>
      <c r="V95" s="1" t="s">
        <v>150</v>
      </c>
      <c r="W95" s="1" t="s">
        <v>150</v>
      </c>
      <c r="X95" s="1"/>
      <c r="Y95" s="1">
        <v>4</v>
      </c>
      <c r="Z95" s="1">
        <v>95</v>
      </c>
      <c r="AA95" s="28">
        <v>0</v>
      </c>
      <c r="AB95" s="26">
        <v>0</v>
      </c>
    </row>
    <row r="96" spans="1:28" ht="24">
      <c r="A96">
        <v>53000096</v>
      </c>
      <c r="B96" s="34" t="s">
        <v>151</v>
      </c>
      <c r="C96" s="1" t="s">
        <v>308</v>
      </c>
      <c r="D96" s="26" t="s">
        <v>688</v>
      </c>
      <c r="E96" s="1">
        <v>2</v>
      </c>
      <c r="F96">
        <v>202</v>
      </c>
      <c r="G96" s="1">
        <v>0</v>
      </c>
      <c r="H96" s="1">
        <f t="shared" si="4"/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1">
        <f t="shared" si="5"/>
        <v>-51</v>
      </c>
      <c r="Q96" s="1">
        <v>200</v>
      </c>
      <c r="R96" s="1" t="s">
        <v>1</v>
      </c>
      <c r="S96">
        <v>50</v>
      </c>
      <c r="T96" s="11" t="s">
        <v>462</v>
      </c>
      <c r="U96" s="1" t="s">
        <v>461</v>
      </c>
      <c r="V96" s="1" t="s">
        <v>34</v>
      </c>
      <c r="W96" s="1"/>
      <c r="X96" s="1"/>
      <c r="Y96" s="1">
        <v>4</v>
      </c>
      <c r="Z96" s="1">
        <v>96</v>
      </c>
      <c r="AA96" s="28">
        <v>0</v>
      </c>
      <c r="AB96" s="26">
        <v>0</v>
      </c>
    </row>
    <row r="97" spans="1:28" ht="72" hidden="1">
      <c r="A97">
        <v>53000097</v>
      </c>
      <c r="B97" s="8" t="s">
        <v>152</v>
      </c>
      <c r="C97" s="1" t="s">
        <v>309</v>
      </c>
      <c r="D97" s="26" t="s">
        <v>576</v>
      </c>
      <c r="E97" s="1">
        <v>2</v>
      </c>
      <c r="F97">
        <v>201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1">
        <f t="shared" si="5"/>
        <v>-52</v>
      </c>
      <c r="Q97" s="1">
        <v>12</v>
      </c>
      <c r="R97" s="7" t="s">
        <v>346</v>
      </c>
      <c r="S97">
        <v>45</v>
      </c>
      <c r="T97" s="11" t="s">
        <v>602</v>
      </c>
      <c r="U97" s="7" t="s">
        <v>389</v>
      </c>
      <c r="V97" s="1" t="s">
        <v>90</v>
      </c>
      <c r="W97" s="1" t="s">
        <v>90</v>
      </c>
      <c r="X97" s="1"/>
      <c r="Y97" s="1">
        <v>4</v>
      </c>
      <c r="Z97" s="1">
        <v>97</v>
      </c>
      <c r="AA97" s="28">
        <v>0</v>
      </c>
      <c r="AB97" s="26">
        <v>0</v>
      </c>
    </row>
    <row r="98" spans="1:28" ht="36" hidden="1">
      <c r="A98">
        <v>53000098</v>
      </c>
      <c r="B98" s="34" t="s">
        <v>153</v>
      </c>
      <c r="C98" s="1" t="s">
        <v>310</v>
      </c>
      <c r="D98" s="26" t="s">
        <v>577</v>
      </c>
      <c r="E98" s="1">
        <v>4</v>
      </c>
      <c r="F98">
        <v>200</v>
      </c>
      <c r="G98" s="1">
        <v>0</v>
      </c>
      <c r="H98" s="1">
        <f t="shared" si="4"/>
        <v>4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1">
        <f t="shared" si="5"/>
        <v>11</v>
      </c>
      <c r="Q98" s="1">
        <v>0</v>
      </c>
      <c r="R98" s="1" t="s">
        <v>6</v>
      </c>
      <c r="S98">
        <v>110</v>
      </c>
      <c r="T98" s="11" t="s">
        <v>659</v>
      </c>
      <c r="U98" s="7" t="s">
        <v>400</v>
      </c>
      <c r="V98" s="1" t="s">
        <v>65</v>
      </c>
      <c r="W98" s="1"/>
      <c r="X98" s="1"/>
      <c r="Y98" s="1">
        <v>4</v>
      </c>
      <c r="Z98" s="1">
        <v>98</v>
      </c>
      <c r="AA98" s="28">
        <v>0</v>
      </c>
      <c r="AB98" s="26">
        <v>0</v>
      </c>
    </row>
    <row r="99" spans="1:28" ht="36" hidden="1">
      <c r="A99">
        <v>53000099</v>
      </c>
      <c r="B99" s="34" t="s">
        <v>154</v>
      </c>
      <c r="C99" s="1" t="s">
        <v>311</v>
      </c>
      <c r="D99" s="26" t="s">
        <v>577</v>
      </c>
      <c r="E99" s="1">
        <v>2</v>
      </c>
      <c r="F99">
        <v>200</v>
      </c>
      <c r="G99" s="1">
        <v>0</v>
      </c>
      <c r="H99" s="1">
        <f t="shared" si="4"/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1">
        <f t="shared" si="5"/>
        <v>-5</v>
      </c>
      <c r="Q99" s="1">
        <v>0</v>
      </c>
      <c r="R99" s="1" t="s">
        <v>6</v>
      </c>
      <c r="S99">
        <v>95</v>
      </c>
      <c r="T99" s="11" t="s">
        <v>659</v>
      </c>
      <c r="U99" s="7" t="s">
        <v>399</v>
      </c>
      <c r="V99" s="1" t="s">
        <v>106</v>
      </c>
      <c r="W99" s="1"/>
      <c r="X99" s="1"/>
      <c r="Y99" s="1">
        <v>4</v>
      </c>
      <c r="Z99" s="1">
        <v>99</v>
      </c>
      <c r="AA99" s="28">
        <v>0</v>
      </c>
      <c r="AB99" s="26">
        <v>0</v>
      </c>
    </row>
    <row r="100" spans="1:28" ht="24" hidden="1">
      <c r="A100">
        <v>53000100</v>
      </c>
      <c r="B100" s="8" t="s">
        <v>155</v>
      </c>
      <c r="C100" s="1" t="s">
        <v>312</v>
      </c>
      <c r="D100" s="26" t="s">
        <v>583</v>
      </c>
      <c r="E100" s="1">
        <v>3</v>
      </c>
      <c r="F100">
        <v>202</v>
      </c>
      <c r="G100" s="1">
        <v>0</v>
      </c>
      <c r="H100" s="1">
        <f t="shared" ref="H100:H125" si="6">IF(AND(P100&gt;=13,P100&lt;=16),5,IF(AND(P100&gt;=9,P100&lt;=12),4,IF(AND(P100&gt;=5,P100&lt;=8),3,IF(AND(P100&gt;=1,P100&lt;=4),2,IF(AND(P100&gt;=-3,P100&lt;=0),1,IF(AND(P100&gt;=-5,P100&lt;=-4),0,6))))))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1">
        <f t="shared" ref="P100:P125" si="7">S100-100+O100</f>
        <v>-17</v>
      </c>
      <c r="Q100" s="1">
        <v>0</v>
      </c>
      <c r="R100" s="1" t="s">
        <v>33</v>
      </c>
      <c r="S100">
        <v>80</v>
      </c>
      <c r="T100" s="11" t="s">
        <v>423</v>
      </c>
      <c r="U100" s="1" t="s">
        <v>425</v>
      </c>
      <c r="V100" s="1" t="s">
        <v>156</v>
      </c>
      <c r="W100" s="1"/>
      <c r="X100" s="1"/>
      <c r="Y100" s="1">
        <v>4</v>
      </c>
      <c r="Z100" s="1">
        <v>100</v>
      </c>
      <c r="AA100" s="28">
        <v>0</v>
      </c>
      <c r="AB100" s="26">
        <v>0</v>
      </c>
    </row>
    <row r="101" spans="1:28" ht="48" hidden="1">
      <c r="A101">
        <v>53000101</v>
      </c>
      <c r="B101" s="34" t="s">
        <v>157</v>
      </c>
      <c r="C101" s="1" t="s">
        <v>229</v>
      </c>
      <c r="D101" s="26" t="s">
        <v>578</v>
      </c>
      <c r="E101" s="1">
        <v>3</v>
      </c>
      <c r="F101">
        <v>200</v>
      </c>
      <c r="G101" s="1">
        <v>0</v>
      </c>
      <c r="H101" s="1">
        <f t="shared" si="6"/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1">
        <f t="shared" si="7"/>
        <v>-25</v>
      </c>
      <c r="Q101" s="1">
        <v>0</v>
      </c>
      <c r="R101" s="1" t="s">
        <v>19</v>
      </c>
      <c r="S101">
        <v>75</v>
      </c>
      <c r="T101" s="11" t="s">
        <v>493</v>
      </c>
      <c r="U101" s="7" t="s">
        <v>428</v>
      </c>
      <c r="V101" s="1" t="s">
        <v>132</v>
      </c>
      <c r="W101" s="1"/>
      <c r="X101" s="1"/>
      <c r="Y101" s="1">
        <v>4</v>
      </c>
      <c r="Z101" s="1">
        <v>101</v>
      </c>
      <c r="AA101" s="28">
        <v>0</v>
      </c>
      <c r="AB101" s="26">
        <v>0</v>
      </c>
    </row>
    <row r="102" spans="1:28" ht="24" hidden="1">
      <c r="A102">
        <v>53000102</v>
      </c>
      <c r="B102" s="8" t="s">
        <v>158</v>
      </c>
      <c r="C102" s="1" t="s">
        <v>313</v>
      </c>
      <c r="D102" s="26" t="s">
        <v>577</v>
      </c>
      <c r="E102" s="1">
        <v>3</v>
      </c>
      <c r="F102">
        <v>200</v>
      </c>
      <c r="G102" s="1">
        <v>2</v>
      </c>
      <c r="H102" s="1">
        <f t="shared" si="6"/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 t="shared" si="7"/>
        <v>0</v>
      </c>
      <c r="Q102" s="1">
        <v>0</v>
      </c>
      <c r="R102" s="1" t="s">
        <v>6</v>
      </c>
      <c r="S102">
        <v>100</v>
      </c>
      <c r="T102" s="11" t="s">
        <v>645</v>
      </c>
      <c r="U102" s="7" t="s">
        <v>401</v>
      </c>
      <c r="V102" s="1" t="s">
        <v>82</v>
      </c>
      <c r="W102" s="1"/>
      <c r="X102" s="1"/>
      <c r="Y102" s="1">
        <v>4</v>
      </c>
      <c r="Z102" s="1">
        <v>102</v>
      </c>
      <c r="AA102" s="28">
        <v>0</v>
      </c>
      <c r="AB102" s="26">
        <v>0</v>
      </c>
    </row>
    <row r="103" spans="1:28" ht="72">
      <c r="A103">
        <v>53000103</v>
      </c>
      <c r="B103" s="8" t="s">
        <v>159</v>
      </c>
      <c r="C103" s="1" t="s">
        <v>314</v>
      </c>
      <c r="D103" s="26" t="s">
        <v>792</v>
      </c>
      <c r="E103" s="1">
        <v>3</v>
      </c>
      <c r="F103">
        <v>201</v>
      </c>
      <c r="G103" s="1">
        <v>6</v>
      </c>
      <c r="H103" s="1">
        <f t="shared" si="6"/>
        <v>3</v>
      </c>
      <c r="I103" s="1">
        <v>3</v>
      </c>
      <c r="J103" s="1">
        <v>0</v>
      </c>
      <c r="K103" s="1">
        <v>0</v>
      </c>
      <c r="L103" s="1">
        <v>0</v>
      </c>
      <c r="M103" s="1">
        <v>20</v>
      </c>
      <c r="N103" s="1">
        <v>0</v>
      </c>
      <c r="O103" s="1">
        <v>0</v>
      </c>
      <c r="P103" s="41">
        <f t="shared" si="7"/>
        <v>5</v>
      </c>
      <c r="Q103" s="1">
        <v>15</v>
      </c>
      <c r="R103" s="7" t="s">
        <v>349</v>
      </c>
      <c r="S103">
        <v>105</v>
      </c>
      <c r="T103" s="11" t="s">
        <v>793</v>
      </c>
      <c r="U103" s="7" t="s">
        <v>794</v>
      </c>
      <c r="V103" s="1" t="s">
        <v>160</v>
      </c>
      <c r="W103" s="1" t="s">
        <v>160</v>
      </c>
      <c r="X103" s="1">
        <v>11000009</v>
      </c>
      <c r="Y103" s="1">
        <v>4</v>
      </c>
      <c r="Z103" s="1">
        <v>103</v>
      </c>
      <c r="AA103" s="28">
        <v>0</v>
      </c>
      <c r="AB103" s="26">
        <v>0</v>
      </c>
    </row>
    <row r="104" spans="1:28" ht="60">
      <c r="A104">
        <v>53000104</v>
      </c>
      <c r="B104" s="8" t="s">
        <v>161</v>
      </c>
      <c r="C104" s="1" t="s">
        <v>315</v>
      </c>
      <c r="D104" s="26" t="s">
        <v>783</v>
      </c>
      <c r="E104" s="1">
        <v>3</v>
      </c>
      <c r="F104">
        <v>201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0</v>
      </c>
      <c r="L104" s="1">
        <v>0</v>
      </c>
      <c r="M104" s="1">
        <v>7</v>
      </c>
      <c r="N104" s="1">
        <v>0</v>
      </c>
      <c r="O104" s="1">
        <v>0</v>
      </c>
      <c r="P104" s="41">
        <f t="shared" si="7"/>
        <v>5</v>
      </c>
      <c r="Q104" s="1">
        <v>12</v>
      </c>
      <c r="R104" s="7" t="s">
        <v>346</v>
      </c>
      <c r="S104">
        <v>105</v>
      </c>
      <c r="T104" s="11" t="s">
        <v>795</v>
      </c>
      <c r="U104" s="7" t="s">
        <v>497</v>
      </c>
      <c r="V104" s="1" t="s">
        <v>162</v>
      </c>
      <c r="W104" s="1"/>
      <c r="X104" s="1">
        <v>11000002</v>
      </c>
      <c r="Y104" s="1">
        <v>4</v>
      </c>
      <c r="Z104" s="1">
        <v>104</v>
      </c>
      <c r="AA104" s="28">
        <v>0</v>
      </c>
      <c r="AB104" s="26">
        <v>0</v>
      </c>
    </row>
    <row r="105" spans="1:28" ht="60" hidden="1">
      <c r="A105">
        <v>53000105</v>
      </c>
      <c r="B105" s="8" t="s">
        <v>163</v>
      </c>
      <c r="C105" s="1" t="s">
        <v>230</v>
      </c>
      <c r="D105" s="26" t="s">
        <v>773</v>
      </c>
      <c r="E105" s="1">
        <v>3</v>
      </c>
      <c r="F105">
        <v>202</v>
      </c>
      <c r="G105" s="1">
        <v>0</v>
      </c>
      <c r="H105" s="1">
        <f t="shared" si="6"/>
        <v>6</v>
      </c>
      <c r="I105" s="1">
        <v>3</v>
      </c>
      <c r="J105" s="1">
        <v>0</v>
      </c>
      <c r="K105" s="1">
        <v>0</v>
      </c>
      <c r="L105" s="1">
        <v>0</v>
      </c>
      <c r="M105" s="1">
        <v>4</v>
      </c>
      <c r="N105" s="1">
        <v>0</v>
      </c>
      <c r="O105" s="1">
        <v>0</v>
      </c>
      <c r="P105" s="41">
        <f t="shared" si="7"/>
        <v>-75</v>
      </c>
      <c r="Q105" s="1">
        <v>10</v>
      </c>
      <c r="R105" s="1" t="s">
        <v>147</v>
      </c>
      <c r="S105">
        <v>25</v>
      </c>
      <c r="T105" s="11" t="s">
        <v>771</v>
      </c>
      <c r="U105" s="1" t="s">
        <v>770</v>
      </c>
      <c r="V105" s="1" t="s">
        <v>164</v>
      </c>
      <c r="W105" s="1"/>
      <c r="X105" s="1">
        <v>11000003</v>
      </c>
      <c r="Y105" s="1">
        <v>4</v>
      </c>
      <c r="Z105" s="1">
        <v>105</v>
      </c>
      <c r="AA105" s="28">
        <v>0</v>
      </c>
      <c r="AB105" s="26">
        <v>0</v>
      </c>
    </row>
    <row r="106" spans="1:28" ht="24">
      <c r="A106">
        <v>53000106</v>
      </c>
      <c r="B106" s="8" t="s">
        <v>165</v>
      </c>
      <c r="C106" s="1" t="s">
        <v>316</v>
      </c>
      <c r="D106" s="26" t="s">
        <v>579</v>
      </c>
      <c r="E106" s="1">
        <v>1</v>
      </c>
      <c r="F106">
        <v>200</v>
      </c>
      <c r="G106" s="1">
        <v>3</v>
      </c>
      <c r="H106" s="1">
        <f t="shared" si="6"/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1">
        <f t="shared" si="7"/>
        <v>-11</v>
      </c>
      <c r="Q106" s="1">
        <v>0</v>
      </c>
      <c r="R106" s="1" t="s">
        <v>19</v>
      </c>
      <c r="S106">
        <v>90</v>
      </c>
      <c r="T106" s="11" t="s">
        <v>780</v>
      </c>
      <c r="U106" s="7" t="s">
        <v>781</v>
      </c>
      <c r="V106" s="1" t="s">
        <v>166</v>
      </c>
      <c r="W106" s="1"/>
      <c r="X106" s="1"/>
      <c r="Y106" s="1">
        <v>4</v>
      </c>
      <c r="Z106" s="1">
        <v>106</v>
      </c>
      <c r="AA106" s="28">
        <v>0</v>
      </c>
      <c r="AB106" s="26">
        <v>0</v>
      </c>
    </row>
    <row r="107" spans="1:28" ht="24">
      <c r="A107">
        <v>53000107</v>
      </c>
      <c r="B107" s="8" t="s">
        <v>167</v>
      </c>
      <c r="C107" s="1" t="s">
        <v>317</v>
      </c>
      <c r="D107" s="26" t="s">
        <v>576</v>
      </c>
      <c r="E107" s="1">
        <v>1</v>
      </c>
      <c r="F107">
        <v>200</v>
      </c>
      <c r="G107" s="1">
        <v>6</v>
      </c>
      <c r="H107" s="1">
        <f t="shared" si="6"/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1">
        <f t="shared" si="7"/>
        <v>-11</v>
      </c>
      <c r="Q107" s="1">
        <v>0</v>
      </c>
      <c r="R107" s="1" t="s">
        <v>6</v>
      </c>
      <c r="S107">
        <v>90</v>
      </c>
      <c r="T107" s="11" t="s">
        <v>732</v>
      </c>
      <c r="U107" s="7" t="s">
        <v>416</v>
      </c>
      <c r="V107" s="1" t="s">
        <v>168</v>
      </c>
      <c r="W107" s="1"/>
      <c r="X107" s="1"/>
      <c r="Y107" s="1">
        <v>4</v>
      </c>
      <c r="Z107" s="1">
        <v>107</v>
      </c>
      <c r="AA107" s="28">
        <v>0</v>
      </c>
      <c r="AB107" s="26">
        <v>0</v>
      </c>
    </row>
    <row r="108" spans="1:28" ht="144" hidden="1">
      <c r="A108">
        <v>53000108</v>
      </c>
      <c r="B108" s="8" t="s">
        <v>169</v>
      </c>
      <c r="C108" s="1" t="s">
        <v>318</v>
      </c>
      <c r="D108" s="26" t="s">
        <v>576</v>
      </c>
      <c r="E108" s="1">
        <v>2</v>
      </c>
      <c r="F108">
        <v>200</v>
      </c>
      <c r="G108" s="1">
        <v>0</v>
      </c>
      <c r="H108" s="1">
        <f t="shared" si="6"/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1">
        <f t="shared" si="7"/>
        <v>-12</v>
      </c>
      <c r="Q108" s="1">
        <v>0</v>
      </c>
      <c r="R108" s="1" t="s">
        <v>6</v>
      </c>
      <c r="S108">
        <v>85</v>
      </c>
      <c r="T108" s="11" t="s">
        <v>565</v>
      </c>
      <c r="U108" s="7" t="s">
        <v>390</v>
      </c>
      <c r="V108" s="1" t="s">
        <v>170</v>
      </c>
      <c r="W108" s="1"/>
      <c r="X108" s="1"/>
      <c r="Y108" s="1">
        <v>4</v>
      </c>
      <c r="Z108" s="1">
        <v>108</v>
      </c>
      <c r="AA108" s="28">
        <v>0</v>
      </c>
      <c r="AB108" s="26">
        <v>0</v>
      </c>
    </row>
    <row r="109" spans="1:28" ht="24" hidden="1">
      <c r="A109">
        <v>53000109</v>
      </c>
      <c r="B109" s="8" t="s">
        <v>171</v>
      </c>
      <c r="C109" s="1" t="s">
        <v>319</v>
      </c>
      <c r="D109" s="26" t="s">
        <v>573</v>
      </c>
      <c r="E109" s="1">
        <v>3</v>
      </c>
      <c r="F109">
        <v>200</v>
      </c>
      <c r="G109" s="1">
        <v>0</v>
      </c>
      <c r="H109" s="1">
        <f t="shared" si="6"/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1">
        <f t="shared" si="7"/>
        <v>-10</v>
      </c>
      <c r="Q109" s="1">
        <v>0</v>
      </c>
      <c r="R109" s="1" t="s">
        <v>19</v>
      </c>
      <c r="S109">
        <v>90</v>
      </c>
      <c r="T109" s="11" t="s">
        <v>419</v>
      </c>
      <c r="U109" s="7" t="s">
        <v>402</v>
      </c>
      <c r="V109" s="1" t="s">
        <v>172</v>
      </c>
      <c r="W109" s="1"/>
      <c r="X109" s="1"/>
      <c r="Y109" s="1">
        <v>4</v>
      </c>
      <c r="Z109" s="1">
        <v>109</v>
      </c>
      <c r="AA109" s="28">
        <v>0</v>
      </c>
      <c r="AB109" s="26">
        <v>0</v>
      </c>
    </row>
    <row r="110" spans="1:28" ht="48" hidden="1">
      <c r="A110">
        <v>53000110</v>
      </c>
      <c r="B110" s="8" t="s">
        <v>173</v>
      </c>
      <c r="C110" s="1" t="s">
        <v>320</v>
      </c>
      <c r="D110" s="26" t="s">
        <v>575</v>
      </c>
      <c r="E110" s="1">
        <v>4</v>
      </c>
      <c r="F110">
        <v>202</v>
      </c>
      <c r="G110" s="1">
        <v>0</v>
      </c>
      <c r="H110" s="1">
        <f t="shared" si="6"/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1">
        <f t="shared" si="7"/>
        <v>5</v>
      </c>
      <c r="Q110" s="1">
        <v>0</v>
      </c>
      <c r="R110" s="1" t="s">
        <v>1</v>
      </c>
      <c r="S110">
        <v>105</v>
      </c>
      <c r="T110" s="11" t="s">
        <v>494</v>
      </c>
      <c r="U110" s="7" t="s">
        <v>434</v>
      </c>
      <c r="V110" s="1" t="s">
        <v>34</v>
      </c>
      <c r="W110" s="1"/>
      <c r="X110" s="1"/>
      <c r="Y110" s="1">
        <v>4</v>
      </c>
      <c r="Z110" s="1">
        <v>110</v>
      </c>
      <c r="AA110" s="28">
        <v>0</v>
      </c>
      <c r="AB110" s="26">
        <v>0</v>
      </c>
    </row>
    <row r="111" spans="1:28" ht="60" hidden="1">
      <c r="A111">
        <v>53000111</v>
      </c>
      <c r="B111" s="8" t="s">
        <v>174</v>
      </c>
      <c r="C111" s="1" t="s">
        <v>321</v>
      </c>
      <c r="D111" s="26" t="s">
        <v>574</v>
      </c>
      <c r="E111" s="1">
        <v>3</v>
      </c>
      <c r="F111">
        <v>201</v>
      </c>
      <c r="G111" s="1">
        <v>5</v>
      </c>
      <c r="H111" s="1">
        <f t="shared" si="6"/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1">
        <f t="shared" si="7"/>
        <v>-17</v>
      </c>
      <c r="Q111" s="1">
        <v>0</v>
      </c>
      <c r="R111" s="1" t="s">
        <v>53</v>
      </c>
      <c r="S111">
        <v>80</v>
      </c>
      <c r="T111" s="11" t="s">
        <v>660</v>
      </c>
      <c r="U111" s="7" t="s">
        <v>403</v>
      </c>
      <c r="V111" s="1" t="s">
        <v>175</v>
      </c>
      <c r="W111" s="1"/>
      <c r="X111" s="1"/>
      <c r="Y111" s="1">
        <v>4</v>
      </c>
      <c r="Z111" s="1">
        <v>111</v>
      </c>
      <c r="AA111" s="28">
        <v>0</v>
      </c>
      <c r="AB111" s="26">
        <v>0</v>
      </c>
    </row>
    <row r="112" spans="1:28" ht="24" hidden="1">
      <c r="A112">
        <v>53000112</v>
      </c>
      <c r="B112" s="8" t="s">
        <v>176</v>
      </c>
      <c r="C112" s="1" t="s">
        <v>322</v>
      </c>
      <c r="D112" s="26" t="s">
        <v>575</v>
      </c>
      <c r="E112" s="1">
        <v>3</v>
      </c>
      <c r="F112">
        <v>202</v>
      </c>
      <c r="G112" s="1">
        <v>6</v>
      </c>
      <c r="H112" s="1">
        <f t="shared" si="6"/>
        <v>6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1">
        <f t="shared" si="7"/>
        <v>20</v>
      </c>
      <c r="Q112" s="1">
        <v>0</v>
      </c>
      <c r="R112" s="1" t="s">
        <v>33</v>
      </c>
      <c r="S112">
        <v>120</v>
      </c>
      <c r="T112" s="11" t="s">
        <v>424</v>
      </c>
      <c r="U112" s="1" t="s">
        <v>426</v>
      </c>
      <c r="V112" s="1" t="s">
        <v>177</v>
      </c>
      <c r="W112" s="1"/>
      <c r="X112" s="1"/>
      <c r="Y112" s="1">
        <v>4</v>
      </c>
      <c r="Z112" s="1">
        <v>112</v>
      </c>
      <c r="AA112" s="28">
        <v>0</v>
      </c>
      <c r="AB112" s="26">
        <v>0</v>
      </c>
    </row>
    <row r="113" spans="1:28" ht="24" hidden="1">
      <c r="A113">
        <v>53000113</v>
      </c>
      <c r="B113" s="8" t="s">
        <v>178</v>
      </c>
      <c r="C113" s="1" t="s">
        <v>323</v>
      </c>
      <c r="D113" s="26" t="s">
        <v>575</v>
      </c>
      <c r="E113" s="1">
        <v>2</v>
      </c>
      <c r="F113">
        <v>202</v>
      </c>
      <c r="G113" s="1">
        <v>0</v>
      </c>
      <c r="H113" s="1">
        <f t="shared" si="6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1">
        <f t="shared" si="7"/>
        <v>-28</v>
      </c>
      <c r="Q113" s="1">
        <v>0</v>
      </c>
      <c r="R113" s="1" t="s">
        <v>33</v>
      </c>
      <c r="S113">
        <v>70</v>
      </c>
      <c r="T113" s="11" t="s">
        <v>531</v>
      </c>
      <c r="U113" s="7" t="s">
        <v>499</v>
      </c>
      <c r="V113" s="1" t="s">
        <v>179</v>
      </c>
      <c r="W113" s="1"/>
      <c r="X113" s="1"/>
      <c r="Y113" s="1">
        <v>4</v>
      </c>
      <c r="Z113" s="1">
        <v>113</v>
      </c>
      <c r="AA113" s="28">
        <v>0</v>
      </c>
      <c r="AB113" s="26">
        <v>0</v>
      </c>
    </row>
    <row r="114" spans="1:28" ht="24" hidden="1">
      <c r="A114">
        <v>53000114</v>
      </c>
      <c r="B114" s="34" t="s">
        <v>180</v>
      </c>
      <c r="C114" s="1" t="s">
        <v>324</v>
      </c>
      <c r="D114" s="26" t="s">
        <v>734</v>
      </c>
      <c r="E114" s="1">
        <v>2</v>
      </c>
      <c r="F114">
        <v>203</v>
      </c>
      <c r="G114" s="1">
        <v>0</v>
      </c>
      <c r="H114" s="1">
        <f t="shared" si="6"/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1">
        <f t="shared" si="7"/>
        <v>-86</v>
      </c>
      <c r="Q114" s="1">
        <v>0</v>
      </c>
      <c r="R114" s="1" t="s">
        <v>43</v>
      </c>
      <c r="S114">
        <v>15</v>
      </c>
      <c r="T114" s="21" t="s">
        <v>341</v>
      </c>
      <c r="U114" s="1" t="s">
        <v>181</v>
      </c>
      <c r="V114" s="1" t="s">
        <v>182</v>
      </c>
      <c r="W114" s="1"/>
      <c r="X114" s="1"/>
      <c r="Y114" s="1">
        <v>4</v>
      </c>
      <c r="Z114" s="1">
        <v>114</v>
      </c>
      <c r="AA114" s="28">
        <v>0</v>
      </c>
      <c r="AB114" s="26">
        <v>0</v>
      </c>
    </row>
    <row r="115" spans="1:28" ht="36" hidden="1">
      <c r="A115">
        <v>53000115</v>
      </c>
      <c r="B115" s="34" t="s">
        <v>183</v>
      </c>
      <c r="C115" s="1" t="s">
        <v>325</v>
      </c>
      <c r="D115" s="26" t="s">
        <v>734</v>
      </c>
      <c r="E115" s="1">
        <v>2</v>
      </c>
      <c r="F115">
        <v>203</v>
      </c>
      <c r="G115" s="1">
        <v>0</v>
      </c>
      <c r="H115" s="1">
        <f t="shared" si="6"/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1">
        <f t="shared" si="7"/>
        <v>-86</v>
      </c>
      <c r="Q115" s="1">
        <v>0</v>
      </c>
      <c r="R115" s="1" t="s">
        <v>43</v>
      </c>
      <c r="S115">
        <v>15</v>
      </c>
      <c r="T115" s="21" t="s">
        <v>343</v>
      </c>
      <c r="U115" s="1" t="s">
        <v>184</v>
      </c>
      <c r="V115" s="1" t="s">
        <v>182</v>
      </c>
      <c r="W115" s="1"/>
      <c r="X115" s="1"/>
      <c r="Y115" s="1">
        <v>4</v>
      </c>
      <c r="Z115" s="1">
        <v>115</v>
      </c>
      <c r="AA115" s="28">
        <v>0</v>
      </c>
      <c r="AB115" s="26">
        <v>0</v>
      </c>
    </row>
    <row r="116" spans="1:28" ht="60" hidden="1">
      <c r="A116">
        <v>53000116</v>
      </c>
      <c r="B116" s="8" t="s">
        <v>185</v>
      </c>
      <c r="C116" s="1" t="s">
        <v>326</v>
      </c>
      <c r="D116" s="26" t="s">
        <v>733</v>
      </c>
      <c r="E116" s="1">
        <v>1</v>
      </c>
      <c r="F116">
        <v>202</v>
      </c>
      <c r="G116" s="1">
        <v>0</v>
      </c>
      <c r="H116" s="1">
        <f t="shared" si="6"/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60</v>
      </c>
      <c r="O116" s="1">
        <v>0</v>
      </c>
      <c r="P116" s="41">
        <f t="shared" si="7"/>
        <v>0</v>
      </c>
      <c r="Q116" s="1">
        <v>0</v>
      </c>
      <c r="R116" s="1" t="s">
        <v>1</v>
      </c>
      <c r="S116">
        <v>100</v>
      </c>
      <c r="T116" s="11" t="s">
        <v>430</v>
      </c>
      <c r="U116" s="7" t="s">
        <v>432</v>
      </c>
      <c r="V116" s="1" t="s">
        <v>186</v>
      </c>
      <c r="W116" s="1"/>
      <c r="X116" s="1">
        <v>11000004</v>
      </c>
      <c r="Y116" s="1">
        <v>4</v>
      </c>
      <c r="Z116" s="1">
        <v>116</v>
      </c>
      <c r="AA116" s="28">
        <v>0</v>
      </c>
      <c r="AB116" s="26">
        <v>0</v>
      </c>
    </row>
    <row r="117" spans="1:28" ht="48" hidden="1">
      <c r="A117">
        <v>53000117</v>
      </c>
      <c r="B117" s="8" t="s">
        <v>187</v>
      </c>
      <c r="C117" s="1" t="s">
        <v>327</v>
      </c>
      <c r="D117" s="26" t="s">
        <v>644</v>
      </c>
      <c r="E117" s="1">
        <v>2</v>
      </c>
      <c r="F117">
        <v>203</v>
      </c>
      <c r="G117" s="1">
        <v>0</v>
      </c>
      <c r="H117" s="1">
        <f t="shared" si="6"/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1">
        <f t="shared" si="7"/>
        <v>0</v>
      </c>
      <c r="Q117" s="1">
        <v>30</v>
      </c>
      <c r="R117" s="1" t="s">
        <v>188</v>
      </c>
      <c r="S117">
        <v>90</v>
      </c>
      <c r="T117" s="11" t="s">
        <v>638</v>
      </c>
      <c r="U117" s="7" t="s">
        <v>630</v>
      </c>
      <c r="V117" s="1" t="s">
        <v>2</v>
      </c>
      <c r="W117" s="1"/>
      <c r="X117" s="1"/>
      <c r="Y117" s="1">
        <v>4</v>
      </c>
      <c r="Z117" s="1">
        <v>117</v>
      </c>
      <c r="AA117" s="28">
        <v>0</v>
      </c>
      <c r="AB117" s="26">
        <v>0</v>
      </c>
    </row>
    <row r="118" spans="1:28" ht="48" hidden="1">
      <c r="A118">
        <v>53000118</v>
      </c>
      <c r="B118" s="8" t="s">
        <v>189</v>
      </c>
      <c r="C118" s="1" t="s">
        <v>328</v>
      </c>
      <c r="D118" s="26" t="s">
        <v>644</v>
      </c>
      <c r="E118" s="1">
        <v>2</v>
      </c>
      <c r="F118">
        <v>203</v>
      </c>
      <c r="G118" s="1">
        <v>0</v>
      </c>
      <c r="H118" s="1">
        <f t="shared" si="6"/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1">
        <f t="shared" si="7"/>
        <v>0</v>
      </c>
      <c r="Q118" s="1">
        <v>30</v>
      </c>
      <c r="R118" s="1" t="s">
        <v>188</v>
      </c>
      <c r="S118">
        <v>90</v>
      </c>
      <c r="T118" s="11" t="s">
        <v>637</v>
      </c>
      <c r="U118" s="7" t="s">
        <v>631</v>
      </c>
      <c r="V118" s="1" t="s">
        <v>2</v>
      </c>
      <c r="W118" s="1"/>
      <c r="X118" s="1"/>
      <c r="Y118" s="1">
        <v>4</v>
      </c>
      <c r="Z118" s="1">
        <v>118</v>
      </c>
      <c r="AA118" s="28">
        <v>0</v>
      </c>
      <c r="AB118" s="26">
        <v>0</v>
      </c>
    </row>
    <row r="119" spans="1:28" ht="48" hidden="1">
      <c r="A119">
        <v>53000119</v>
      </c>
      <c r="B119" s="8" t="s">
        <v>190</v>
      </c>
      <c r="C119" s="1" t="s">
        <v>329</v>
      </c>
      <c r="D119" s="26" t="s">
        <v>644</v>
      </c>
      <c r="E119" s="1">
        <v>2</v>
      </c>
      <c r="F119">
        <v>203</v>
      </c>
      <c r="G119" s="1">
        <v>0</v>
      </c>
      <c r="H119" s="1">
        <f t="shared" si="6"/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1">
        <f t="shared" si="7"/>
        <v>0</v>
      </c>
      <c r="Q119" s="1">
        <v>30</v>
      </c>
      <c r="R119" s="1" t="s">
        <v>188</v>
      </c>
      <c r="S119">
        <v>90</v>
      </c>
      <c r="T119" s="11" t="s">
        <v>639</v>
      </c>
      <c r="U119" s="7" t="s">
        <v>632</v>
      </c>
      <c r="V119" s="1" t="s">
        <v>2</v>
      </c>
      <c r="W119" s="1"/>
      <c r="X119" s="1"/>
      <c r="Y119" s="1">
        <v>4</v>
      </c>
      <c r="Z119" s="1">
        <v>119</v>
      </c>
      <c r="AA119" s="28">
        <v>0</v>
      </c>
      <c r="AB119" s="26">
        <v>0</v>
      </c>
    </row>
    <row r="120" spans="1:28" ht="48" hidden="1">
      <c r="A120">
        <v>53000120</v>
      </c>
      <c r="B120" s="8" t="s">
        <v>191</v>
      </c>
      <c r="C120" s="1" t="s">
        <v>330</v>
      </c>
      <c r="D120" s="26" t="s">
        <v>644</v>
      </c>
      <c r="E120" s="1">
        <v>2</v>
      </c>
      <c r="F120">
        <v>203</v>
      </c>
      <c r="G120" s="1">
        <v>0</v>
      </c>
      <c r="H120" s="1">
        <f t="shared" si="6"/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1">
        <f t="shared" si="7"/>
        <v>0</v>
      </c>
      <c r="Q120" s="1">
        <v>30</v>
      </c>
      <c r="R120" s="1" t="s">
        <v>188</v>
      </c>
      <c r="S120">
        <v>90</v>
      </c>
      <c r="T120" s="11" t="s">
        <v>640</v>
      </c>
      <c r="U120" s="7" t="s">
        <v>633</v>
      </c>
      <c r="V120" s="1" t="s">
        <v>2</v>
      </c>
      <c r="W120" s="1"/>
      <c r="X120" s="1"/>
      <c r="Y120" s="1">
        <v>4</v>
      </c>
      <c r="Z120" s="1">
        <v>120</v>
      </c>
      <c r="AA120" s="28">
        <v>0</v>
      </c>
      <c r="AB120" s="26">
        <v>0</v>
      </c>
    </row>
    <row r="121" spans="1:28" ht="48" hidden="1">
      <c r="A121">
        <v>53000121</v>
      </c>
      <c r="B121" s="8" t="s">
        <v>192</v>
      </c>
      <c r="C121" s="1" t="s">
        <v>331</v>
      </c>
      <c r="D121" s="26" t="s">
        <v>644</v>
      </c>
      <c r="E121" s="1">
        <v>2</v>
      </c>
      <c r="F121">
        <v>203</v>
      </c>
      <c r="G121" s="1">
        <v>0</v>
      </c>
      <c r="H121" s="1">
        <f t="shared" si="6"/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1">
        <f t="shared" si="7"/>
        <v>0</v>
      </c>
      <c r="Q121" s="1">
        <v>30</v>
      </c>
      <c r="R121" s="1" t="s">
        <v>188</v>
      </c>
      <c r="S121">
        <v>90</v>
      </c>
      <c r="T121" s="11" t="s">
        <v>641</v>
      </c>
      <c r="U121" s="7" t="s">
        <v>634</v>
      </c>
      <c r="V121" s="1" t="s">
        <v>2</v>
      </c>
      <c r="W121" s="1"/>
      <c r="X121" s="1"/>
      <c r="Y121" s="1">
        <v>4</v>
      </c>
      <c r="Z121" s="1">
        <v>121</v>
      </c>
      <c r="AA121" s="28">
        <v>0</v>
      </c>
      <c r="AB121" s="26">
        <v>0</v>
      </c>
    </row>
    <row r="122" spans="1:28" ht="48" hidden="1">
      <c r="A122">
        <v>53000122</v>
      </c>
      <c r="B122" s="8" t="s">
        <v>193</v>
      </c>
      <c r="C122" s="1" t="s">
        <v>231</v>
      </c>
      <c r="D122" s="26" t="s">
        <v>644</v>
      </c>
      <c r="E122" s="1">
        <v>2</v>
      </c>
      <c r="F122">
        <v>203</v>
      </c>
      <c r="G122" s="1">
        <v>0</v>
      </c>
      <c r="H122" s="1">
        <f t="shared" si="6"/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1">
        <f t="shared" si="7"/>
        <v>0</v>
      </c>
      <c r="Q122" s="1">
        <v>30</v>
      </c>
      <c r="R122" s="1" t="s">
        <v>188</v>
      </c>
      <c r="S122">
        <v>90</v>
      </c>
      <c r="T122" s="11" t="s">
        <v>642</v>
      </c>
      <c r="U122" s="7" t="s">
        <v>635</v>
      </c>
      <c r="V122" s="1" t="s">
        <v>2</v>
      </c>
      <c r="W122" s="1"/>
      <c r="X122" s="1"/>
      <c r="Y122" s="1">
        <v>4</v>
      </c>
      <c r="Z122" s="1">
        <v>122</v>
      </c>
      <c r="AA122" s="28">
        <v>0</v>
      </c>
      <c r="AB122" s="26">
        <v>0</v>
      </c>
    </row>
    <row r="123" spans="1:28" ht="48" hidden="1">
      <c r="A123">
        <v>53000125</v>
      </c>
      <c r="B123" s="8" t="s">
        <v>194</v>
      </c>
      <c r="C123" s="1" t="s">
        <v>332</v>
      </c>
      <c r="D123" s="26" t="s">
        <v>644</v>
      </c>
      <c r="E123" s="1">
        <v>2</v>
      </c>
      <c r="F123">
        <v>203</v>
      </c>
      <c r="G123" s="1">
        <v>0</v>
      </c>
      <c r="H123" s="1">
        <f t="shared" si="6"/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10</v>
      </c>
      <c r="P123" s="41">
        <f t="shared" si="7"/>
        <v>0</v>
      </c>
      <c r="Q123" s="1">
        <v>30</v>
      </c>
      <c r="R123" s="1" t="s">
        <v>188</v>
      </c>
      <c r="S123">
        <v>90</v>
      </c>
      <c r="T123" s="11" t="s">
        <v>643</v>
      </c>
      <c r="U123" s="7" t="s">
        <v>636</v>
      </c>
      <c r="V123" s="1" t="s">
        <v>2</v>
      </c>
      <c r="W123" s="1"/>
      <c r="X123" s="1"/>
      <c r="Y123" s="1">
        <v>4</v>
      </c>
      <c r="Z123" s="1">
        <v>125</v>
      </c>
      <c r="AA123" s="28">
        <v>0</v>
      </c>
      <c r="AB123" s="26">
        <v>0</v>
      </c>
    </row>
    <row r="124" spans="1:28" ht="96" hidden="1">
      <c r="A124">
        <v>53000126</v>
      </c>
      <c r="B124" s="8" t="s">
        <v>195</v>
      </c>
      <c r="C124" s="1" t="s">
        <v>333</v>
      </c>
      <c r="D124" s="26" t="s">
        <v>751</v>
      </c>
      <c r="E124" s="1">
        <v>3</v>
      </c>
      <c r="F124">
        <v>202</v>
      </c>
      <c r="G124" s="1">
        <v>6</v>
      </c>
      <c r="H124" s="1">
        <f t="shared" si="6"/>
        <v>3</v>
      </c>
      <c r="I124" s="1">
        <v>3</v>
      </c>
      <c r="J124" s="1">
        <v>80</v>
      </c>
      <c r="K124" s="1">
        <v>0</v>
      </c>
      <c r="L124" s="1">
        <v>0</v>
      </c>
      <c r="M124" s="1">
        <v>0</v>
      </c>
      <c r="N124" s="1">
        <v>0</v>
      </c>
      <c r="O124" s="1">
        <v>6</v>
      </c>
      <c r="P124" s="41">
        <f t="shared" si="7"/>
        <v>6</v>
      </c>
      <c r="Q124" s="1">
        <v>10</v>
      </c>
      <c r="R124" s="7" t="s">
        <v>353</v>
      </c>
      <c r="S124">
        <v>100</v>
      </c>
      <c r="T124" s="11" t="s">
        <v>661</v>
      </c>
      <c r="U124" s="7" t="s">
        <v>517</v>
      </c>
      <c r="V124" s="1" t="s">
        <v>556</v>
      </c>
      <c r="W124" s="1" t="s">
        <v>556</v>
      </c>
      <c r="X124" s="1">
        <v>11000009</v>
      </c>
      <c r="Y124" s="1">
        <v>4</v>
      </c>
      <c r="Z124" s="1">
        <v>126</v>
      </c>
      <c r="AA124" s="28">
        <v>0</v>
      </c>
      <c r="AB124" s="26">
        <v>1</v>
      </c>
    </row>
    <row r="125" spans="1:28" ht="60" hidden="1">
      <c r="A125">
        <v>53000127</v>
      </c>
      <c r="B125" s="9" t="s">
        <v>352</v>
      </c>
      <c r="C125" s="1" t="s">
        <v>334</v>
      </c>
      <c r="D125" s="26" t="s">
        <v>582</v>
      </c>
      <c r="E125" s="1">
        <v>5</v>
      </c>
      <c r="F125">
        <v>201</v>
      </c>
      <c r="G125" s="1">
        <v>5</v>
      </c>
      <c r="H125" s="1">
        <f t="shared" si="6"/>
        <v>6</v>
      </c>
      <c r="I125" s="1">
        <v>5</v>
      </c>
      <c r="J125" s="1">
        <v>0</v>
      </c>
      <c r="K125" s="1">
        <v>100</v>
      </c>
      <c r="L125" s="1">
        <v>0</v>
      </c>
      <c r="M125" s="1">
        <v>0</v>
      </c>
      <c r="N125" s="1">
        <v>0</v>
      </c>
      <c r="O125" s="1">
        <v>0</v>
      </c>
      <c r="P125" s="41">
        <f t="shared" si="7"/>
        <v>50</v>
      </c>
      <c r="Q125" s="1">
        <v>12</v>
      </c>
      <c r="R125" s="1" t="s">
        <v>127</v>
      </c>
      <c r="S125">
        <v>150</v>
      </c>
      <c r="T125" s="11" t="s">
        <v>689</v>
      </c>
      <c r="U125" s="7" t="s">
        <v>421</v>
      </c>
      <c r="V125" s="1" t="s">
        <v>41</v>
      </c>
      <c r="W125" s="1" t="s">
        <v>41</v>
      </c>
      <c r="X125" s="1"/>
      <c r="Y125" s="1">
        <v>4</v>
      </c>
      <c r="Z125" s="1">
        <v>127</v>
      </c>
      <c r="AA125" s="28">
        <v>0</v>
      </c>
      <c r="AB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150" priority="55" operator="notEqual">
      <formula>$E4</formula>
    </cfRule>
  </conditionalFormatting>
  <conditionalFormatting sqref="J125:P125 J4:O4 J17:P35 J70:P123 J5:P15 J38:P68">
    <cfRule type="cellIs" dxfId="149" priority="54" operator="equal">
      <formula>0</formula>
    </cfRule>
  </conditionalFormatting>
  <conditionalFormatting sqref="I124">
    <cfRule type="cellIs" dxfId="148" priority="52" operator="notEqual">
      <formula>$E124</formula>
    </cfRule>
  </conditionalFormatting>
  <conditionalFormatting sqref="I115:I122">
    <cfRule type="cellIs" dxfId="147" priority="50" operator="notEqual">
      <formula>$E115</formula>
    </cfRule>
  </conditionalFormatting>
  <conditionalFormatting sqref="I125">
    <cfRule type="cellIs" dxfId="146" priority="49" operator="notEqual">
      <formula>$E125</formula>
    </cfRule>
  </conditionalFormatting>
  <conditionalFormatting sqref="J125:P125">
    <cfRule type="cellIs" dxfId="145" priority="48" operator="equal">
      <formula>0</formula>
    </cfRule>
  </conditionalFormatting>
  <conditionalFormatting sqref="J124:P124">
    <cfRule type="cellIs" dxfId="144" priority="34" operator="equal">
      <formula>0</formula>
    </cfRule>
  </conditionalFormatting>
  <conditionalFormatting sqref="I69">
    <cfRule type="cellIs" dxfId="143" priority="19" operator="notEqual">
      <formula>$E69</formula>
    </cfRule>
  </conditionalFormatting>
  <conditionalFormatting sqref="J69:P69">
    <cfRule type="cellIs" dxfId="142" priority="18" operator="equal">
      <formula>0</formula>
    </cfRule>
  </conditionalFormatting>
  <conditionalFormatting sqref="I36">
    <cfRule type="cellIs" dxfId="141" priority="17" operator="notEqual">
      <formula>$E36</formula>
    </cfRule>
  </conditionalFormatting>
  <conditionalFormatting sqref="J36:P36">
    <cfRule type="cellIs" dxfId="140" priority="16" operator="equal">
      <formula>0</formula>
    </cfRule>
  </conditionalFormatting>
  <conditionalFormatting sqref="I37">
    <cfRule type="cellIs" dxfId="139" priority="15" operator="notEqual">
      <formula>$E37</formula>
    </cfRule>
  </conditionalFormatting>
  <conditionalFormatting sqref="J37:P37">
    <cfRule type="cellIs" dxfId="138" priority="14" operator="equal">
      <formula>0</formula>
    </cfRule>
  </conditionalFormatting>
  <conditionalFormatting sqref="H4:H15 H17:H125">
    <cfRule type="cellIs" dxfId="137" priority="10" operator="equal">
      <formula>1</formula>
    </cfRule>
    <cfRule type="cellIs" dxfId="136" priority="11" operator="equal">
      <formula>2</formula>
    </cfRule>
    <cfRule type="cellIs" dxfId="135" priority="12" operator="equal">
      <formula>3</formula>
    </cfRule>
    <cfRule type="cellIs" dxfId="134" priority="13" operator="greaterThanOrEqual">
      <formula>4</formula>
    </cfRule>
  </conditionalFormatting>
  <conditionalFormatting sqref="I16">
    <cfRule type="cellIs" dxfId="133" priority="7" operator="notEqual">
      <formula>$E16</formula>
    </cfRule>
  </conditionalFormatting>
  <conditionalFormatting sqref="J16:P16">
    <cfRule type="cellIs" dxfId="132" priority="6" operator="equal">
      <formula>0</formula>
    </cfRule>
  </conditionalFormatting>
  <conditionalFormatting sqref="H16">
    <cfRule type="cellIs" dxfId="131" priority="2" operator="equal">
      <formula>1</formula>
    </cfRule>
    <cfRule type="cellIs" dxfId="130" priority="3" operator="equal">
      <formula>2</formula>
    </cfRule>
    <cfRule type="cellIs" dxfId="129" priority="4" operator="equal">
      <formula>3</formula>
    </cfRule>
    <cfRule type="cellIs" dxfId="128" priority="5" operator="greaterThanOrEqual">
      <formula>4</formula>
    </cfRule>
  </conditionalFormatting>
  <conditionalFormatting sqref="D1:D1048576">
    <cfRule type="containsText" dxfId="127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495</v>
      </c>
      <c r="E1" s="13" t="s">
        <v>208</v>
      </c>
      <c r="F1" s="13" t="s">
        <v>209</v>
      </c>
      <c r="G1" s="13" t="s">
        <v>210</v>
      </c>
      <c r="H1" s="38" t="s">
        <v>584</v>
      </c>
      <c r="I1" s="13" t="s">
        <v>358</v>
      </c>
      <c r="J1" s="16" t="s">
        <v>364</v>
      </c>
      <c r="K1" s="16" t="s">
        <v>367</v>
      </c>
      <c r="L1" s="16" t="s">
        <v>370</v>
      </c>
      <c r="M1" s="16" t="s">
        <v>405</v>
      </c>
      <c r="N1" s="16" t="s">
        <v>410</v>
      </c>
      <c r="O1" s="17" t="s">
        <v>372</v>
      </c>
      <c r="P1" s="16" t="s">
        <v>586</v>
      </c>
      <c r="Q1" s="13" t="s">
        <v>355</v>
      </c>
      <c r="R1" s="13" t="s">
        <v>354</v>
      </c>
      <c r="S1" s="13" t="s">
        <v>466</v>
      </c>
      <c r="T1" s="13" t="s">
        <v>408</v>
      </c>
      <c r="U1" s="13" t="s">
        <v>338</v>
      </c>
      <c r="V1" s="13" t="s">
        <v>465</v>
      </c>
      <c r="W1" s="13" t="s">
        <v>589</v>
      </c>
      <c r="X1" s="44" t="s">
        <v>662</v>
      </c>
      <c r="Y1" s="13" t="s">
        <v>211</v>
      </c>
      <c r="Z1" s="14" t="s">
        <v>212</v>
      </c>
      <c r="AA1" s="24" t="s">
        <v>435</v>
      </c>
      <c r="AB1" s="29" t="s">
        <v>438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437</v>
      </c>
      <c r="I2" s="4" t="s">
        <v>359</v>
      </c>
      <c r="J2" s="18" t="s">
        <v>359</v>
      </c>
      <c r="K2" s="18" t="s">
        <v>359</v>
      </c>
      <c r="L2" s="18" t="s">
        <v>409</v>
      </c>
      <c r="M2" s="18" t="s">
        <v>409</v>
      </c>
      <c r="N2" s="18" t="s">
        <v>409</v>
      </c>
      <c r="O2" s="18" t="s">
        <v>359</v>
      </c>
      <c r="P2" s="18" t="s">
        <v>587</v>
      </c>
      <c r="Q2" s="4" t="s">
        <v>356</v>
      </c>
      <c r="R2" s="4" t="s">
        <v>197</v>
      </c>
      <c r="S2" s="4" t="s">
        <v>666</v>
      </c>
      <c r="T2" s="4" t="s">
        <v>748</v>
      </c>
      <c r="U2" s="10" t="s">
        <v>197</v>
      </c>
      <c r="V2" s="4" t="s">
        <v>197</v>
      </c>
      <c r="W2" s="4" t="s">
        <v>590</v>
      </c>
      <c r="X2" s="45" t="s">
        <v>663</v>
      </c>
      <c r="Y2" s="4" t="s">
        <v>196</v>
      </c>
      <c r="Z2" s="5" t="s">
        <v>197</v>
      </c>
      <c r="AA2" s="25" t="s">
        <v>359</v>
      </c>
      <c r="AB2" s="30" t="s">
        <v>359</v>
      </c>
    </row>
    <row r="3" spans="1:28">
      <c r="A3" s="2" t="s">
        <v>198</v>
      </c>
      <c r="B3" s="2" t="s">
        <v>199</v>
      </c>
      <c r="C3" s="6" t="s">
        <v>214</v>
      </c>
      <c r="D3" s="27" t="s">
        <v>496</v>
      </c>
      <c r="E3" s="2" t="s">
        <v>200</v>
      </c>
      <c r="F3" s="2" t="s">
        <v>201</v>
      </c>
      <c r="G3" s="2" t="s">
        <v>202</v>
      </c>
      <c r="H3" s="39" t="s">
        <v>585</v>
      </c>
      <c r="I3" s="2" t="s">
        <v>360</v>
      </c>
      <c r="J3" s="19" t="s">
        <v>366</v>
      </c>
      <c r="K3" s="19" t="s">
        <v>369</v>
      </c>
      <c r="L3" s="19" t="s">
        <v>371</v>
      </c>
      <c r="M3" s="19" t="s">
        <v>406</v>
      </c>
      <c r="N3" s="19" t="s">
        <v>412</v>
      </c>
      <c r="O3" s="20" t="s">
        <v>374</v>
      </c>
      <c r="P3" s="40" t="s">
        <v>588</v>
      </c>
      <c r="Q3" s="6" t="s">
        <v>357</v>
      </c>
      <c r="R3" s="2" t="s">
        <v>203</v>
      </c>
      <c r="S3" s="2" t="s">
        <v>467</v>
      </c>
      <c r="T3" s="6" t="s">
        <v>337</v>
      </c>
      <c r="U3" s="6" t="s">
        <v>339</v>
      </c>
      <c r="V3" s="6" t="s">
        <v>362</v>
      </c>
      <c r="W3" s="6" t="s">
        <v>591</v>
      </c>
      <c r="X3" s="46" t="s">
        <v>664</v>
      </c>
      <c r="Y3" s="2" t="s">
        <v>204</v>
      </c>
      <c r="Z3" s="2" t="s">
        <v>205</v>
      </c>
      <c r="AA3" s="27" t="s">
        <v>436</v>
      </c>
      <c r="AB3" s="27" t="s">
        <v>439</v>
      </c>
    </row>
    <row r="4" spans="1:28" ht="24">
      <c r="A4">
        <v>53100000</v>
      </c>
      <c r="B4" s="23" t="s">
        <v>440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453</v>
      </c>
      <c r="U4" s="7" t="s">
        <v>401</v>
      </c>
      <c r="V4" s="15" t="s">
        <v>441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367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340</v>
      </c>
      <c r="S5" s="1">
        <v>-1</v>
      </c>
      <c r="T5" s="11" t="s">
        <v>454</v>
      </c>
      <c r="U5" s="7" t="s">
        <v>375</v>
      </c>
      <c r="V5" s="1" t="s">
        <v>20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36">
      <c r="A6">
        <v>53100002</v>
      </c>
      <c r="B6" s="23" t="s">
        <v>443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455</v>
      </c>
      <c r="U6" s="7" t="s">
        <v>457</v>
      </c>
      <c r="V6" s="15" t="s">
        <v>442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444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489</v>
      </c>
      <c r="U7" s="7" t="s">
        <v>458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445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452</v>
      </c>
      <c r="U8" s="7" t="s">
        <v>459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446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568</v>
      </c>
      <c r="U9" s="7" t="s">
        <v>451</v>
      </c>
      <c r="V9" s="15" t="s">
        <v>447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  <row r="10" spans="1:28" ht="24">
      <c r="A10">
        <v>53100006</v>
      </c>
      <c r="B10" s="23" t="s">
        <v>746</v>
      </c>
      <c r="C10" s="15"/>
      <c r="D10" s="37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2</v>
      </c>
      <c r="M10" s="15">
        <v>0</v>
      </c>
      <c r="N10" s="15">
        <v>0</v>
      </c>
      <c r="O10" s="15">
        <v>-3</v>
      </c>
      <c r="P10" s="15">
        <f t="shared" ref="P10" si="3">S10-100+O10</f>
        <v>-103</v>
      </c>
      <c r="Q10" s="15">
        <v>1</v>
      </c>
      <c r="R10" s="15" t="s">
        <v>747</v>
      </c>
      <c r="S10" s="1">
        <v>0</v>
      </c>
      <c r="T10" s="11" t="s">
        <v>750</v>
      </c>
      <c r="U10" s="7" t="s">
        <v>749</v>
      </c>
      <c r="V10" s="15" t="s">
        <v>2</v>
      </c>
      <c r="W10" s="15"/>
      <c r="X10" s="15"/>
      <c r="Y10" s="15">
        <v>4</v>
      </c>
      <c r="Z10" s="15">
        <v>1</v>
      </c>
      <c r="AA10" s="28">
        <v>1</v>
      </c>
      <c r="AB10" s="26">
        <v>0</v>
      </c>
    </row>
  </sheetData>
  <phoneticPr fontId="18" type="noConversion"/>
  <conditionalFormatting sqref="J4:P10">
    <cfRule type="cellIs" dxfId="95" priority="39" operator="equal">
      <formula>0</formula>
    </cfRule>
  </conditionalFormatting>
  <conditionalFormatting sqref="O4:P8">
    <cfRule type="cellIs" dxfId="94" priority="35" operator="equal">
      <formula>0</formula>
    </cfRule>
  </conditionalFormatting>
  <conditionalFormatting sqref="J4:P4">
    <cfRule type="cellIs" dxfId="93" priority="34" operator="equal">
      <formula>0</formula>
    </cfRule>
  </conditionalFormatting>
  <conditionalFormatting sqref="I4">
    <cfRule type="cellIs" dxfId="92" priority="33" operator="notEqual">
      <formula>$E4</formula>
    </cfRule>
  </conditionalFormatting>
  <conditionalFormatting sqref="J4:P4">
    <cfRule type="cellIs" dxfId="91" priority="32" operator="equal">
      <formula>0</formula>
    </cfRule>
  </conditionalFormatting>
  <conditionalFormatting sqref="I5">
    <cfRule type="cellIs" dxfId="90" priority="31" operator="notEqual">
      <formula>$E5</formula>
    </cfRule>
  </conditionalFormatting>
  <conditionalFormatting sqref="J5:P5">
    <cfRule type="cellIs" dxfId="89" priority="30" operator="equal">
      <formula>0</formula>
    </cfRule>
  </conditionalFormatting>
  <conditionalFormatting sqref="I6">
    <cfRule type="cellIs" dxfId="88" priority="29" operator="notEqual">
      <formula>$E6</formula>
    </cfRule>
  </conditionalFormatting>
  <conditionalFormatting sqref="J6:P6">
    <cfRule type="cellIs" dxfId="87" priority="28" operator="equal">
      <formula>0</formula>
    </cfRule>
  </conditionalFormatting>
  <conditionalFormatting sqref="I7">
    <cfRule type="cellIs" dxfId="86" priority="27" operator="notEqual">
      <formula>$E7</formula>
    </cfRule>
  </conditionalFormatting>
  <conditionalFormatting sqref="J7:P7">
    <cfRule type="cellIs" dxfId="85" priority="26" operator="equal">
      <formula>0</formula>
    </cfRule>
  </conditionalFormatting>
  <conditionalFormatting sqref="I8">
    <cfRule type="cellIs" dxfId="84" priority="25" operator="notEqual">
      <formula>$E8</formula>
    </cfRule>
  </conditionalFormatting>
  <conditionalFormatting sqref="J8:P8">
    <cfRule type="cellIs" dxfId="83" priority="24" operator="equal">
      <formula>0</formula>
    </cfRule>
  </conditionalFormatting>
  <conditionalFormatting sqref="I9:I10">
    <cfRule type="cellIs" dxfId="82" priority="23" operator="notEqual">
      <formula>$E9</formula>
    </cfRule>
  </conditionalFormatting>
  <conditionalFormatting sqref="J9:P10">
    <cfRule type="cellIs" dxfId="81" priority="22" operator="equal">
      <formula>0</formula>
    </cfRule>
  </conditionalFormatting>
  <conditionalFormatting sqref="H5:H10">
    <cfRule type="cellIs" dxfId="80" priority="5" operator="equal">
      <formula>1</formula>
    </cfRule>
    <cfRule type="cellIs" dxfId="79" priority="6" operator="equal">
      <formula>2</formula>
    </cfRule>
    <cfRule type="cellIs" dxfId="78" priority="7" operator="equal">
      <formula>3</formula>
    </cfRule>
    <cfRule type="cellIs" dxfId="77" priority="8" operator="greaterThanOrEqual">
      <formula>4</formula>
    </cfRule>
  </conditionalFormatting>
  <conditionalFormatting sqref="H4">
    <cfRule type="cellIs" dxfId="76" priority="1" operator="equal">
      <formula>1</formula>
    </cfRule>
    <cfRule type="cellIs" dxfId="75" priority="2" operator="equal">
      <formula>2</formula>
    </cfRule>
    <cfRule type="cellIs" dxfId="74" priority="3" operator="equal">
      <formula>3</formula>
    </cfRule>
    <cfRule type="cellIs" dxfId="7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495</v>
      </c>
      <c r="E1" s="13" t="s">
        <v>208</v>
      </c>
      <c r="F1" s="13" t="s">
        <v>209</v>
      </c>
      <c r="G1" s="13" t="s">
        <v>210</v>
      </c>
      <c r="H1" s="38" t="s">
        <v>584</v>
      </c>
      <c r="I1" s="13" t="s">
        <v>358</v>
      </c>
      <c r="J1" s="16" t="s">
        <v>364</v>
      </c>
      <c r="K1" s="16" t="s">
        <v>367</v>
      </c>
      <c r="L1" s="16" t="s">
        <v>370</v>
      </c>
      <c r="M1" s="16" t="s">
        <v>405</v>
      </c>
      <c r="N1" s="16" t="s">
        <v>410</v>
      </c>
      <c r="O1" s="17" t="s">
        <v>372</v>
      </c>
      <c r="P1" s="16" t="s">
        <v>586</v>
      </c>
      <c r="Q1" s="13" t="s">
        <v>355</v>
      </c>
      <c r="R1" s="13" t="s">
        <v>354</v>
      </c>
      <c r="S1" s="13" t="s">
        <v>466</v>
      </c>
      <c r="T1" s="13" t="s">
        <v>408</v>
      </c>
      <c r="U1" s="13" t="s">
        <v>338</v>
      </c>
      <c r="V1" s="13" t="s">
        <v>465</v>
      </c>
      <c r="W1" s="13" t="s">
        <v>589</v>
      </c>
      <c r="X1" s="44" t="s">
        <v>662</v>
      </c>
      <c r="Y1" s="13" t="s">
        <v>211</v>
      </c>
      <c r="Z1" s="14" t="s">
        <v>212</v>
      </c>
      <c r="AA1" s="24" t="s">
        <v>435</v>
      </c>
      <c r="AB1" s="29" t="s">
        <v>438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437</v>
      </c>
      <c r="I2" s="4" t="s">
        <v>359</v>
      </c>
      <c r="J2" s="18" t="s">
        <v>359</v>
      </c>
      <c r="K2" s="18" t="s">
        <v>359</v>
      </c>
      <c r="L2" s="18" t="s">
        <v>409</v>
      </c>
      <c r="M2" s="18" t="s">
        <v>409</v>
      </c>
      <c r="N2" s="18" t="s">
        <v>409</v>
      </c>
      <c r="O2" s="18" t="s">
        <v>359</v>
      </c>
      <c r="P2" s="18" t="s">
        <v>587</v>
      </c>
      <c r="Q2" s="4" t="s">
        <v>356</v>
      </c>
      <c r="R2" s="4" t="s">
        <v>197</v>
      </c>
      <c r="S2" s="4" t="s">
        <v>666</v>
      </c>
      <c r="T2" s="4" t="s">
        <v>361</v>
      </c>
      <c r="U2" s="10" t="s">
        <v>197</v>
      </c>
      <c r="V2" s="4" t="s">
        <v>197</v>
      </c>
      <c r="W2" s="4" t="s">
        <v>590</v>
      </c>
      <c r="X2" s="45" t="s">
        <v>663</v>
      </c>
      <c r="Y2" s="4" t="s">
        <v>196</v>
      </c>
      <c r="Z2" s="5" t="s">
        <v>197</v>
      </c>
      <c r="AA2" s="25" t="s">
        <v>359</v>
      </c>
      <c r="AB2" s="30" t="s">
        <v>359</v>
      </c>
    </row>
    <row r="3" spans="1:28">
      <c r="A3" s="2" t="s">
        <v>198</v>
      </c>
      <c r="B3" s="2" t="s">
        <v>199</v>
      </c>
      <c r="C3" s="6" t="s">
        <v>214</v>
      </c>
      <c r="D3" s="27" t="s">
        <v>496</v>
      </c>
      <c r="E3" s="2" t="s">
        <v>200</v>
      </c>
      <c r="F3" s="2" t="s">
        <v>201</v>
      </c>
      <c r="G3" s="2" t="s">
        <v>202</v>
      </c>
      <c r="H3" s="39" t="s">
        <v>585</v>
      </c>
      <c r="I3" s="2" t="s">
        <v>360</v>
      </c>
      <c r="J3" s="19" t="s">
        <v>366</v>
      </c>
      <c r="K3" s="19" t="s">
        <v>369</v>
      </c>
      <c r="L3" s="19" t="s">
        <v>371</v>
      </c>
      <c r="M3" s="19" t="s">
        <v>406</v>
      </c>
      <c r="N3" s="19" t="s">
        <v>412</v>
      </c>
      <c r="O3" s="20" t="s">
        <v>374</v>
      </c>
      <c r="P3" s="40" t="s">
        <v>588</v>
      </c>
      <c r="Q3" s="6" t="s">
        <v>357</v>
      </c>
      <c r="R3" s="2" t="s">
        <v>203</v>
      </c>
      <c r="S3" s="2" t="s">
        <v>467</v>
      </c>
      <c r="T3" s="6" t="s">
        <v>337</v>
      </c>
      <c r="U3" s="6" t="s">
        <v>339</v>
      </c>
      <c r="V3" s="6" t="s">
        <v>362</v>
      </c>
      <c r="W3" s="6" t="s">
        <v>591</v>
      </c>
      <c r="X3" s="46" t="s">
        <v>664</v>
      </c>
      <c r="Y3" s="2" t="s">
        <v>204</v>
      </c>
      <c r="Z3" s="2" t="s">
        <v>205</v>
      </c>
      <c r="AA3" s="27" t="s">
        <v>436</v>
      </c>
      <c r="AB3" s="27" t="s">
        <v>439</v>
      </c>
    </row>
    <row r="4" spans="1:28" ht="36">
      <c r="A4">
        <v>53200100</v>
      </c>
      <c r="B4" s="23" t="s">
        <v>527</v>
      </c>
      <c r="C4" s="15" t="s">
        <v>528</v>
      </c>
      <c r="D4" s="26" t="s">
        <v>514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43</v>
      </c>
      <c r="S4">
        <v>115</v>
      </c>
      <c r="T4" s="11" t="s">
        <v>571</v>
      </c>
      <c r="U4" s="7" t="s">
        <v>456</v>
      </c>
      <c r="V4" s="15" t="s">
        <v>415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520</v>
      </c>
      <c r="C5" s="1" t="s">
        <v>521</v>
      </c>
      <c r="D5" s="26" t="s">
        <v>519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>
        <v>90</v>
      </c>
      <c r="T5" s="11" t="s">
        <v>518</v>
      </c>
      <c r="U5" s="7" t="s">
        <v>463</v>
      </c>
      <c r="V5" s="1" t="s">
        <v>49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3.2">
      <c r="A6">
        <v>53200102</v>
      </c>
      <c r="B6" s="8" t="s">
        <v>529</v>
      </c>
      <c r="C6" s="1" t="s">
        <v>530</v>
      </c>
      <c r="D6" s="26" t="s">
        <v>504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>
        <v>115</v>
      </c>
      <c r="T6" s="11" t="s">
        <v>572</v>
      </c>
      <c r="U6" s="33" t="s">
        <v>524</v>
      </c>
      <c r="V6" s="1" t="s">
        <v>51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523</v>
      </c>
      <c r="C7" s="1" t="s">
        <v>522</v>
      </c>
      <c r="D7" s="26" t="s">
        <v>526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>
        <v>100</v>
      </c>
      <c r="T7" s="11"/>
      <c r="U7" s="33" t="s">
        <v>525</v>
      </c>
      <c r="V7" s="1" t="s">
        <v>50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532</v>
      </c>
      <c r="C8" s="1" t="s">
        <v>534</v>
      </c>
      <c r="D8" s="26" t="s">
        <v>535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>
        <v>90</v>
      </c>
      <c r="T8" s="11" t="s">
        <v>603</v>
      </c>
      <c r="U8" s="7" t="s">
        <v>474</v>
      </c>
      <c r="V8" s="1" t="s">
        <v>533</v>
      </c>
      <c r="W8" s="1" t="s">
        <v>533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536</v>
      </c>
      <c r="C9" s="1" t="s">
        <v>537</v>
      </c>
      <c r="D9" s="26" t="s">
        <v>538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562</v>
      </c>
      <c r="U9" s="7" t="s">
        <v>377</v>
      </c>
      <c r="V9" s="1" t="s">
        <v>24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468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469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1" t="s">
        <v>470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471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472</v>
      </c>
    </row>
    <row r="10" spans="1:11">
      <c r="A10" t="s">
        <v>476</v>
      </c>
      <c r="B10" t="s">
        <v>477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506</v>
      </c>
    </row>
    <row r="2" spans="1:2">
      <c r="A2" t="s">
        <v>505</v>
      </c>
      <c r="B2">
        <f>COUNTIF(标准!D:D,"*单伤*")</f>
        <v>13</v>
      </c>
    </row>
    <row r="3" spans="1:2">
      <c r="A3" t="s">
        <v>507</v>
      </c>
      <c r="B3">
        <f>COUNTIF(标准!D:D,"*群伤*")</f>
        <v>24</v>
      </c>
    </row>
    <row r="4" spans="1:2">
      <c r="A4" t="s">
        <v>508</v>
      </c>
      <c r="B4">
        <f>COUNTIF(标准!D:D,"*单治*")</f>
        <v>7</v>
      </c>
    </row>
    <row r="5" spans="1:2">
      <c r="A5" t="s">
        <v>515</v>
      </c>
      <c r="B5">
        <f>COUNTIF(标准!D:D,"*群治*")</f>
        <v>3</v>
      </c>
    </row>
    <row r="6" spans="1:2">
      <c r="A6" t="s">
        <v>509</v>
      </c>
      <c r="B6">
        <f>COUNTIF(标准!D:D,"*正状*")</f>
        <v>12</v>
      </c>
    </row>
    <row r="7" spans="1:2">
      <c r="A7" t="s">
        <v>510</v>
      </c>
      <c r="B7">
        <f>COUNTIF(标准!D:D,"*负状*")</f>
        <v>22</v>
      </c>
    </row>
    <row r="8" spans="1:2">
      <c r="A8" t="s">
        <v>511</v>
      </c>
      <c r="B8">
        <f>COUNTIF(标准!D:D,"*手牌*")</f>
        <v>10</v>
      </c>
    </row>
    <row r="9" spans="1:2">
      <c r="A9" t="s">
        <v>542</v>
      </c>
      <c r="B9">
        <f>COUNTIF(标准!D:D,"*陷阱*")</f>
        <v>6</v>
      </c>
    </row>
    <row r="10" spans="1:2">
      <c r="A10" t="s">
        <v>512</v>
      </c>
      <c r="B10">
        <f>COUNTIF(标准!D:D,"*地形*")</f>
        <v>14</v>
      </c>
    </row>
    <row r="11" spans="1:2">
      <c r="A11" t="s">
        <v>513</v>
      </c>
      <c r="B11">
        <f>COUNTIF(标准!D:D,"*属性*")</f>
        <v>10</v>
      </c>
    </row>
    <row r="12" spans="1:2">
      <c r="A12" t="s">
        <v>719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2016-08-21T08:24:16Z</dcterms:modified>
</cp:coreProperties>
</file>