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<sst xmlns="http://schemas.openxmlformats.org/spreadsheetml/2006/main" count="1201" uniqueCount="800">
  <si>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</si>
  <si>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</si>
  <si>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</si>
  <si>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</si>
  <si>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</si>
  <si>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</si>
  <si>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</si>
  <si>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</si>
  <si>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</si>
  <si>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</si>
  <si>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</si>
  <si>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</si>
  <si>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</si>
  <si>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</si>
  <si>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</si>
  <si>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</si>
  <si>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</si>
  <si>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</si>
  <si>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</si>
  <si>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</si>
  <si>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</si>
  <si>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</si>
  <si>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</si>
  <si>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</si>
  <si>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</si>
  <si>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</si>
  <si>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</si>
  <si>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</si>
  <si>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</si>
  <si>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</si>
  <si>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</si>
  <si>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</si>
  <si>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</si>
  <si>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</si>
  <si>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</si>
  <si>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</si>
  <si>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</si>
  <si>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</si>
  <si>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</si>
  <si>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</si>
  <si>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</si>
  <si>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</si>
  <si>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</si>
  <si>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</si>
  <si>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</si>
  <si>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</si>
  <si>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</si>
  <si>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</si>
  <si>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</si>
  <si>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</si>
  <si>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</si>
  <si>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</si>
  <si>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</si>
  <si>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</si>
  <si>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</si>
  <si>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</si>
  <si>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</si>
  <si>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</si>
  <si>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</si>
  <si>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</si>
  <si>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</si>
  <si>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</si>
  <si>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</si>
  <si>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</si>
  <si>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</si>
  <si>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</si>
  <si>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</si>
  <si>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</si>
  <si>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</si>
  <si>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</si>
  <si>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</si>
  <si>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</si>
  <si>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</si>
  <si>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</si>
  <si>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</si>
  <si>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</si>
  <si>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</si>
  <si>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</si>
  <si>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</si>
  <si>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</si>
  <si>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</si>
  <si>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</si>
  <si>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</si>
  <si>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</si>
  <si>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</si>
  <si>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</si>
  <si>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</si>
  <si>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</si>
  <si>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</si>
  <si>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</si>
  <si>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</si>
  <si>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</si>
  <si>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</si>
  <si>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</si>
  <si>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</si>
  <si>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</si>
  <si>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</si>
  <si>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</si>
  <si>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</si>
  <si>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</si>
  <si>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</si>
  <si>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</si>
  <si>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</si>
  <si>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</si>
  <si>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</si>
  <si>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</si>
  <si>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</si>
  <si>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</si>
  <si>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</si>
  <si>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</si>
  <si>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</si>
  <si>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</si>
  <si>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</si>
  <si>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</si>
  <si>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</si>
  <si>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</si>
  <si>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</si>
  <si>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</si>
  <si>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</si>
  <si>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</si>
  <si>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</si>
  <si>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</si>
  <si>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</si>
  <si>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</si>
  <si>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</si>
  <si>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</si>
  <si>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</si>
  <si>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</si>
  <si>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</si>
  <si>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</si>
  <si>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</si>
  <si>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</si>
  <si>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</si>
  <si>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</si>
  <si>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</si>
  <si>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</si>
  <si>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</si>
  <si>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</si>
  <si>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</si>
  <si>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</si>
  <si>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</si>
  <si>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</si>
  <si>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</si>
  <si>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</si>
  <si>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</si>
  <si>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</si>
  <si>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</si>
  <si>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</si>
  <si>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</si>
  <si>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</si>
  <si>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</si>
  <si>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</si>
  <si>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</si>
  <si>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</si>
  <si>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</si>
  <si>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</si>
  <si>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</si>
  <si>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</si>
  <si>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</si>
  <si>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</si>
  <si>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</si>
  <si>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</si>
  <si>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</si>
  <si>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</si>
  <si>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</si>
  <si>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</si>
  <si>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</si>
  <si>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</si>
  <si>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</si>
  <si>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</si>
  <si>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</si>
  <si>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</si>
  <si>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</si>
  <si>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</si>
  <si>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</si>
  <si>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</si>
  <si>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</si>
  <si>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</si>
  <si>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</si>
  <si>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</si>
  <si>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</si>
  <si>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</si>
  <si>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</si>
  <si>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</si>
  <si>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</si>
  <si>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</si>
  <si>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</si>
  <si>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</si>
  <si>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</si>
  <si>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</si>
  <si>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</si>
  <si>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</si>
  <si>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</si>
  <si>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</si>
  <si>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</si>
  <si>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</si>
  <si>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</si>
  <si>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</si>
  <si>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</si>
  <si>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</si>
  <si>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</si>
  <si>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</si>
  <si>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</si>
  <si>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</si>
  <si>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</si>
  <si>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</si>
  <si>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</si>
  <si>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</si>
  <si>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</si>
  <si>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</si>
  <si>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</si>
  <si>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</si>
  <si>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</si>
  <si>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</si>
  <si>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</si>
  <si>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</si>
  <si>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</si>
  <si>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</si>
  <si>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</si>
  <si>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</si>
  <si>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</si>
  <si>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</si>
  <si>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</si>
  <si>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</si>
  <si>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</si>
  <si>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</si>
  <si>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</si>
  <si>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</si>
  <si>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</si>
  <si>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</si>
  <si>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</si>
  <si>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</si>
  <si>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</si>
  <si>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</si>
  <si>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</si>
  <si>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</si>
  <si>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</si>
  <si>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</si>
  <si>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</si>
  <si>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</si>
  <si>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</si>
  <si>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</si>
  <si>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</si>
  <si>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</si>
  <si>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</si>
  <si>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</si>
  <si>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</si>
  <si>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</si>
  <si>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</si>
  <si>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</si>
  <si>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</si>
  <si>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</si>
  <si>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</si>
  <si>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</si>
  <si>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</si>
  <si>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</si>
  <si>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</si>
  <si>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</si>
  <si>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</si>
  <si>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</si>
  <si>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</si>
  <si>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</si>
  <si>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</si>
  <si>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</si>
  <si>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</si>
  <si>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</si>
  <si>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</si>
  <si>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</si>
  <si>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</si>
  <si>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</si>
  <si>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</si>
  <si>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</si>
  <si>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</si>
  <si>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</si>
  <si>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</si>
  <si>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</si>
  <si>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</si>
  <si>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</si>
  <si>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</si>
  <si>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</si>
  <si>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</si>
  <si>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</si>
  <si>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</si>
  <si>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</si>
  <si>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</si>
  <si>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</si>
  <si>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</si>
  <si>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</si>
  <si>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</si>
  <si>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</si>
  <si>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</si>
  <si>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</si>
  <si>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</si>
  <si>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</si>
  <si>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</si>
  <si>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</si>
  <si>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</si>
  <si>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</si>
  <si>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</si>
  <si>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</si>
  <si>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</si>
  <si>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</si>
  <si>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</si>
  <si>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</si>
  <si>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</si>
  <si>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</si>
  <si>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</si>
  <si>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</si>
  <si>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</si>
  <si>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</si>
  <si>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</si>
  <si>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</si>
  <si>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</si>
  <si>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</si>
  <si>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</si>
  <si>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</si>
  <si>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</si>
  <si>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</si>
  <si>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</si>
  <si>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</si>
  <si>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</si>
  <si>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</si>
  <si>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</si>
  <si>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</si>
  <si>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</si>
  <si>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</si>
  <si>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</si>
  <si>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</si>
  <si>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</si>
  <si>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</si>
  <si>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</si>
  <si>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</si>
  <si>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</si>
  <si>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</si>
  <si>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</si>
  <si>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</si>
  <si>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</si>
  <si>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</si>
  <si>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</si>
  <si>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</si>
  <si>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</si>
  <si>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</si>
  <si>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</si>
  <si>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</si>
  <si>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</si>
  <si>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</si>
  <si>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</si>
  <si>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</si>
  <si>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</si>
  <si>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</si>
  <si>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</si>
  <si>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</si>
  <si>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</si>
  <si>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</si>
  <si>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</si>
  <si>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</si>
  <si>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</si>
  <si>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</si>
  <si>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</si>
  <si>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</si>
  <si>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</si>
  <si>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</si>
  <si>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</si>
  <si>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</si>
  <si>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</si>
  <si>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</si>
  <si>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</si>
  <si>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</si>
  <si>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</si>
  <si>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</si>
  <si>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</si>
  <si>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</si>
  <si>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</si>
  <si>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</si>
  <si>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</si>
  <si>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</si>
  <si>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</si>
  <si>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</si>
  <si>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</si>
  <si>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</si>
  <si>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</si>
  <si>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</si>
  <si>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</si>
  <si>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</si>
  <si>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</si>
  <si>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</si>
  <si>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</si>
  <si>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</si>
  <si>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</si>
  <si>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</si>
  <si>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</si>
  <si>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</si>
  <si>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</si>
  <si>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</si>
  <si>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</si>
  <si>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</si>
  <si>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</si>
  <si>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</si>
  <si>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</si>
  <si>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</si>
  <si>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</si>
  <si>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</si>
  <si>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</si>
  <si>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</si>
  <si>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</si>
  <si>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</si>
  <si>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</si>
  <si>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</si>
  <si>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</si>
  <si>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</si>
  <si>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</si>
  <si>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</si>
  <si>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</si>
  <si>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</si>
  <si>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</si>
  <si>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</si>
  <si>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</si>
  <si>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</si>
  <si>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</si>
  <si>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</si>
  <si>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</si>
  <si>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</si>
  <si>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</si>
  <si>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</si>
  <si>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</si>
  <si>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</si>
  <si>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</si>
  <si>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</si>
  <si>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</si>
  <si>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</si>
  <si>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</si>
  <si>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</si>
  <si>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</si>
  <si>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</si>
  <si>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</si>
  <si>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</si>
  <si>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</si>
  <si>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</si>
  <si>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</si>
  <si>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</si>
  <si>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</si>
  <si>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</si>
  <si>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</si>
  <si>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</si>
  <si>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</si>
  <si>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</si>
  <si>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</si>
  <si>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</si>
  <si>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</si>
  <si>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</si>
  <si>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</si>
  <si>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</si>
  <si>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</si>
  <si>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</si>
  <si>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</si>
  <si>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</si>
  <si>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</si>
  <si>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</si>
  <si>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</si>
  <si>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</si>
  <si>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</si>
  <si>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</si>
  <si>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</si>
  <si>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</si>
  <si>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</si>
  <si>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</si>
  <si>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</si>
  <si>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</si>
  <si>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</si>
  <si>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</si>
  <si>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</si>
  <si>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</si>
  <si>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</si>
  <si>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</si>
  <si>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</si>
  <si>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</si>
  <si>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</si>
  <si>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</si>
  <si>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</si>
  <si>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</si>
  <si>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</si>
  <si>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</si>
  <si>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</si>
  <si>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</si>
  <si>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</si>
  <si>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</si>
  <si>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</si>
  <si>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</si>
  <si>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</si>
  <si>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</si>
  <si>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</si>
  <si>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</si>
  <si>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</si>
  <si>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</si>
  <si>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</si>
  <si>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</si>
  <si>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</si>
  <si>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</si>
  <si>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</si>
  <si>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</si>
  <si>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</si>
  <si>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</si>
  <si>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</si>
  <si>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</si>
  <si>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</si>
  <si>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</si>
  <si>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</si>
  <si>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</si>
  <si>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</si>
  <si>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</si>
  <si>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</si>
  <si>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</si>
  <si>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</si>
  <si>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</si>
  <si>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</si>
  <si>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</si>
  <si>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</si>
  <si>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</si>
  <si>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</si>
  <si>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</si>
  <si>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</si>
  <si>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</si>
  <si>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</si>
  <si>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</si>
  <si>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</si>
  <si>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</si>
  <si>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</si>
  <si>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</si>
  <si>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</si>
  <si>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</si>
  <si>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</si>
  <si>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</si>
  <si>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</si>
  <si>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</si>
  <si>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</si>
  <si>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</si>
  <si>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</si>
  <si>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</si>
  <si>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</si>
  <si>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</si>
  <si>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</si>
  <si>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</si>
  <si>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</si>
  <si>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</si>
  <si>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</si>
  <si>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</si>
  <si>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</si>
  <si>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</si>
  <si>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</si>
  <si>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</si>
  <si>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</si>
  <si>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</si>
  <si>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</si>
  <si>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</si>
  <si>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</si>
  <si>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</si>
  <si>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</si>
  <si>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</si>
  <si>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</si>
  <si>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</si>
  <si>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</si>
  <si>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</si>
  <si>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</si>
  <si>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</si>
  <si>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</si>
  <si>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</si>
  <si>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</si>
  <si>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</si>
  <si>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</si>
  <si>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</si>
  <si>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</si>
  <si>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</si>
  <si>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</si>
  <si>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</si>
  <si>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</si>
  <si>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</si>
  <si>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</si>
  <si>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</si>
  <si>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</si>
  <si>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</si>
  <si>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</si>
  <si>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</si>
  <si>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</si>
  <si>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</si>
  <si>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</si>
  <si>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</si>
  <si>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</si>
  <si>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</si>
  <si>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</si>
  <si>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</si>
  <si>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</si>
  <si>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</si>
  <si>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</si>
  <si>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</si>
  <si>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</si>
  <si>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</si>
  <si>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</si>
  <si>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</si>
  <si>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</si>
  <si>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</si>
  <si>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</si>
  <si>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</si>
  <si>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</si>
  <si>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</si>
  <si>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</si>
  <si>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</si>
  <si>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</si>
  <si>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</si>
  <si>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</si>
  <si>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</si>
  <si>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</si>
  <si>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</si>
  <si>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</si>
  <si>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</si>
  <si>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</si>
  <si>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</si>
  <si>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</si>
  <si>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</si>
  <si>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</si>
  <si>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</si>
  <si>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</si>
  <si>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</si>
  <si>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</si>
  <si>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</si>
  <si>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</si>
  <si>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</si>
  <si>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</si>
  <si>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</si>
  <si>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</si>
  <si>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</si>
  <si>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</si>
  <si>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</si>
  <si>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</si>
  <si>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</si>
  <si>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</si>
  <si>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</si>
  <si>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</si>
  <si>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</si>
  <si>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</si>
  <si>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</si>
  <si>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</si>
  <si>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</si>
  <si>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</si>
  <si>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</si>
  <si>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</si>
  <si>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</si>
  <si>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</si>
  <si>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</si>
  <si>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</si>
  <si>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</si>
  <si>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</si>
  <si>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</si>
  <si>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</si>
  <si>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</si>
  <si>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</si>
  <si>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</si>
  <si>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</si>
  <si>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</si>
  <si>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</si>
  <si>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</si>
  <si>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</si>
  <si>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</si>
  <si>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</si>
  <si>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</si>
  <si>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</si>
  <si>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</si>
  <si>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</si>
  <si>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</si>
  <si>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</si>
  <si>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</si>
  <si>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</si>
  <si>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</si>
  <si>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</si>
  <si>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</si>
  <si>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</si>
  <si>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</si>
  <si>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</si>
  <si>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</si>
  <si>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</si>
  <si>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</si>
  <si>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</si>
  <si>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</si>
  <si>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</si>
  <si>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</si>
  <si>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</si>
  <si>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</si>
  <si>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</si>
  <si>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</si>
  <si>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</si>
  <si>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</si>
  <si>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</si>
  <si>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</si>
  <si>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</si>
  <si>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</si>
  <si>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</si>
  <si>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</si>
  <si>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</si>
  <si>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</si>
  <si>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</si>
  <si>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</si>
  <si>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</si>
  <si>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</si>
  <si>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</si>
  <si>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</si>
  <si>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</si>
  <si>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</si>
  <si>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</si>
  <si>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</si>
  <si>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</si>
  <si>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</si>
  <si>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</si>
  <si>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</si>
  <si>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</si>
  <si>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</si>
  <si>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</si>
  <si>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</si>
  <si>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</si>
  <si>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</si>
  <si>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</si>
  <si>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</si>
  <si>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</si>
  <si>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</si>
  <si>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</si>
  <si>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</si>
  <si>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</si>
  <si>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</si>
  <si>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</si>
  <si>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</si>
  <si>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</si>
  <si>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</si>
  <si>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</si>
  <si>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</si>
  <si>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</si>
  <si>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</si>
  <si>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</si>
  <si>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</si>
  <si>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</si>
  <si>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</si>
  <si>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</si>
  <si>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</si>
  <si>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</si>
  <si>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</si>
  <si>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</si>
  <si>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</si>
  <si>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</si>
  <si>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</si>
  <si>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</si>
  <si>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</si>
  <si>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</si>
  <si>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</si>
  <si>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</si>
  <si>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</si>
  <si>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</si>
  <si>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</si>
  <si>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</si>
  <si>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</si>
  <si>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</si>
  <si>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</si>
  <si>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</si>
  <si>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</si>
  <si>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</si>
  <si>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</si>
  <si>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</si>
  <si>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</si>
  <si>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</si>
  <si>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</si>
  <si>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</si>
  <si>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</si>
  <si>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</si>
  <si>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p.GetNextNCard(null,1);if(MathTool.GetRandom(100)&lt;s.Rate) p.GetNextNCard(null,1);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</si>
  <si>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</si>
  <si>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</si>
  <si>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</si>
  <si>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</si>
  <si>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</si>
  <si>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</si>
  <si>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</si>
  <si>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</si>
  <si>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</si>
  <si>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</si>
  <si>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</si>
  <si>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</si>
  <si>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</si>
  <si>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</si>
  <si>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</si>
  <si>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</si>
  <si>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</si>
  <si>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</si>
  <si>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</si>
  <si>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</si>
  <si>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</si>
  <si>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</si>
  <si>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foreach(IMonster im in m.GetRangeMonster(p.IsLeft,s.Target,s.Shape,s.Range,mouse)){im.Atk.Source+=s.Atk;im.Spd.Source+=3;}</t>
    <phoneticPr fontId="18" type="noConversion"/>
  </si>
  <si>
    <t>永久提高1.5卡片距离内我方{5}点攻击和3点速度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</si>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</sst>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8848"/>
        <c:axId val="214539408"/>
      </c:barChart>
      <c:catAx>
        <c:axId val="214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9408"/>
        <c:crosses val="autoZero"/>
        <c:auto val="1"/>
        <c:lblAlgn val="ctr"/>
        <c:lblOffset val="100"/>
        <c:noMultiLvlLbl val="0"/>
      </c:catAx>
      <c:valAx>
        <c:axId val="214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0" totalsRowShown="0" headerRowDxfId="147" dataDxfId="146" tableBorderDxfId="145">
  <autoFilter ref="A3:AB120">
    <filterColumn colId="20">
      <customFilters>
        <customFilter val="*Atk*"/>
      </customFilters>
    </filterColumn>
  </autoFilter>
  <sortState ref="A4:AB113">
    <sortCondition ref="A3:A113"/>
  </sortState>
  <tableColumns count="28">
    <tableColumn id="1" name="Id" dataDxfId="144"/>
    <tableColumn id="2" name="Name" dataDxfId="143"/>
    <tableColumn id="20" name="Ename" dataDxfId="142"/>
    <tableColumn id="21" name="Remark" dataDxfId="141"/>
    <tableColumn id="3" name="Star" dataDxfId="140"/>
    <tableColumn id="4" name="Type" dataDxfId="139"/>
    <tableColumn id="5" name="Attr" dataDxfId="138"/>
    <tableColumn id="8" name="Quality" dataDxfId="13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6"/>
    <tableColumn id="9" name="Damage" dataDxfId="135"/>
    <tableColumn id="10" name="Cure" dataDxfId="134"/>
    <tableColumn id="11" name="Time" dataDxfId="133"/>
    <tableColumn id="13" name="Help" dataDxfId="132"/>
    <tableColumn id="16" name="Rate" dataDxfId="131"/>
    <tableColumn id="18" name="Atk" dataDxfId="58"/>
    <tableColumn id="12" name="Modify" dataDxfId="130"/>
    <tableColumn id="27" name="Sum" dataDxfId="129">
      <calculatedColumnFormula>T4-100+P4</calculatedColumnFormula>
    </tableColumn>
    <tableColumn id="6" name="Range" dataDxfId="128"/>
    <tableColumn id="15" name="Target" dataDxfId="127"/>
    <tableColumn id="25" name="Mark" dataDxfId="126"/>
    <tableColumn id="22" name="Effect" dataDxfId="125"/>
    <tableColumn id="24" name="GetDescript" dataDxfId="124"/>
    <tableColumn id="17" name="UnitEffect" dataDxfId="123"/>
    <tableColumn id="28" name="AreaEffect" dataDxfId="122"/>
    <tableColumn id="26" name="JobId" dataDxfId="121"/>
    <tableColumn id="19" name="Icon" dataDxfId="120"/>
    <tableColumn id="14" name="IsSpecial" dataDxfId="119"/>
    <tableColumn id="23" name="IsNew" dataDxfId="1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17" dataDxfId="116" tableBorderDxfId="115">
  <autoFilter ref="A3:AB11"/>
  <sortState ref="A4:X138">
    <sortCondition ref="A3:A138"/>
  </sortState>
  <tableColumns count="28">
    <tableColumn id="1" name="Id" dataDxfId="114"/>
    <tableColumn id="2" name="Name" dataDxfId="113"/>
    <tableColumn id="20" name="Ename" dataDxfId="112"/>
    <tableColumn id="21" name="Remark" dataDxfId="111"/>
    <tableColumn id="3" name="Star" dataDxfId="110"/>
    <tableColumn id="4" name="Type" dataDxfId="109"/>
    <tableColumn id="5" name="Attr" dataDxfId="108"/>
    <tableColumn id="8" name="Quality" dataDxfId="10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6"/>
    <tableColumn id="9" name="Damage" dataDxfId="105"/>
    <tableColumn id="10" name="Cure" dataDxfId="104"/>
    <tableColumn id="11" name="Time" dataDxfId="103"/>
    <tableColumn id="13" name="Help" dataDxfId="102"/>
    <tableColumn id="16" name="Rate" dataDxfId="101"/>
    <tableColumn id="18" name="Atk" dataDxfId="57"/>
    <tableColumn id="12" name="Modify" dataDxfId="100"/>
    <tableColumn id="27" name="Sum" dataDxfId="99">
      <calculatedColumnFormula>T4-100+P4</calculatedColumnFormula>
    </tableColumn>
    <tableColumn id="6" name="Range" dataDxfId="98"/>
    <tableColumn id="15" name="Target" dataDxfId="97"/>
    <tableColumn id="25" name="Mark" dataDxfId="96"/>
    <tableColumn id="22" name="Effect" dataDxfId="95"/>
    <tableColumn id="24" name="GetDescript" dataDxfId="94"/>
    <tableColumn id="17" name="UnitEffect" dataDxfId="93"/>
    <tableColumn id="28" name="AreaEffect" dataDxfId="92"/>
    <tableColumn id="26" name="JobId" dataDxfId="91"/>
    <tableColumn id="19" name="Icon" dataDxfId="90"/>
    <tableColumn id="14" name="IsSpecial" dataDxfId="89"/>
    <tableColumn id="23" name="IsNew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Remark" dataDxfId="82"/>
    <tableColumn id="3" name="Star" dataDxfId="81"/>
    <tableColumn id="4" name="Type" dataDxfId="80"/>
    <tableColumn id="5" name="Attr" dataDxfId="79"/>
    <tableColumn id="8" name="Quality" dataDxfId="7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8" name="Atk" dataDxfId="0"/>
    <tableColumn id="12" name="Modify" dataDxfId="71"/>
    <tableColumn id="27" name="Sum" dataDxfId="70">
      <calculatedColumnFormula>T4-100+P4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26" name="JobId" dataDxfId="62"/>
    <tableColumn id="19" name="Icon" dataDxfId="61"/>
    <tableColumn id="14" name="IsSpecial" dataDxfId="60"/>
    <tableColumn id="23" name="IsNew" dataDxfId="5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06" sqref="O106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467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784</v>
      </c>
      <c r="P1" s="17" t="s">
        <v>331</v>
      </c>
      <c r="Q1" s="16" t="s">
        <v>469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472</v>
      </c>
      <c r="Y1" s="40" t="s">
        <v>501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782</v>
      </c>
      <c r="P2" s="18" t="s">
        <v>332</v>
      </c>
      <c r="Q2" s="18" t="s">
        <v>470</v>
      </c>
      <c r="R2" s="4" t="s">
        <v>315</v>
      </c>
      <c r="S2" s="4" t="s">
        <v>179</v>
      </c>
      <c r="T2" s="4" t="s">
        <v>504</v>
      </c>
      <c r="U2" s="4" t="s">
        <v>781</v>
      </c>
      <c r="V2" s="10" t="s">
        <v>179</v>
      </c>
      <c r="W2" s="4" t="s">
        <v>179</v>
      </c>
      <c r="X2" s="4" t="s">
        <v>473</v>
      </c>
      <c r="Y2" s="41" t="s">
        <v>502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468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783</v>
      </c>
      <c r="P3" s="20" t="s">
        <v>333</v>
      </c>
      <c r="Q3" s="37" t="s">
        <v>471</v>
      </c>
      <c r="R3" s="6" t="s">
        <v>316</v>
      </c>
      <c r="S3" s="2" t="s">
        <v>477</v>
      </c>
      <c r="T3" s="2" t="s">
        <v>384</v>
      </c>
      <c r="U3" s="6" t="s">
        <v>476</v>
      </c>
      <c r="V3" s="6" t="s">
        <v>616</v>
      </c>
      <c r="W3" s="6" t="s">
        <v>483</v>
      </c>
      <c r="X3" s="6" t="s">
        <v>474</v>
      </c>
      <c r="Y3" s="42" t="s">
        <v>503</v>
      </c>
      <c r="Z3" s="2" t="s">
        <v>186</v>
      </c>
      <c r="AA3" s="26" t="s">
        <v>359</v>
      </c>
      <c r="AB3" s="26" t="s">
        <v>362</v>
      </c>
    </row>
    <row r="4" spans="1:28" ht="60" hidden="1">
      <c r="A4">
        <v>53000001</v>
      </c>
      <c r="B4" s="8" t="s">
        <v>0</v>
      </c>
      <c r="C4" s="1" t="s">
        <v>211</v>
      </c>
      <c r="D4" s="25" t="s">
        <v>687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769</v>
      </c>
      <c r="V4" s="7" t="s">
        <v>633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hidden="1">
      <c r="A5">
        <v>53000002</v>
      </c>
      <c r="B5" s="8" t="s">
        <v>3</v>
      </c>
      <c r="C5" s="1" t="s">
        <v>212</v>
      </c>
      <c r="D5" s="25" t="s">
        <v>688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553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hidden="1">
      <c r="A6">
        <v>53000003</v>
      </c>
      <c r="B6" s="8" t="s">
        <v>5</v>
      </c>
      <c r="C6" s="1" t="s">
        <v>213</v>
      </c>
      <c r="D6" s="25" t="s">
        <v>694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765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hidden="1">
      <c r="A7">
        <v>53000004</v>
      </c>
      <c r="B7" s="8" t="s">
        <v>8</v>
      </c>
      <c r="C7" s="1" t="s">
        <v>214</v>
      </c>
      <c r="D7" s="25" t="s">
        <v>695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727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hidden="1">
      <c r="A8">
        <v>53000005</v>
      </c>
      <c r="B8" s="9" t="s">
        <v>196</v>
      </c>
      <c r="C8" s="1" t="s">
        <v>215</v>
      </c>
      <c r="D8" s="25" t="s">
        <v>689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485</v>
      </c>
      <c r="T8">
        <v>100</v>
      </c>
      <c r="U8" s="11" t="s">
        <v>486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hidden="1">
      <c r="A9">
        <v>53000006</v>
      </c>
      <c r="B9" s="8" t="s">
        <v>171</v>
      </c>
      <c r="C9" s="1" t="s">
        <v>294</v>
      </c>
      <c r="D9" s="25" t="s">
        <v>690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505</v>
      </c>
      <c r="V9" s="7" t="s">
        <v>489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hidden="1">
      <c r="A10">
        <v>53000007</v>
      </c>
      <c r="B10" s="8" t="s">
        <v>173</v>
      </c>
      <c r="C10" s="1" t="s">
        <v>295</v>
      </c>
      <c r="D10" s="25" t="s">
        <v>690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495</v>
      </c>
      <c r="V10" s="7" t="s">
        <v>488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hidden="1">
      <c r="A11">
        <v>53000008</v>
      </c>
      <c r="B11" s="8" t="s">
        <v>174</v>
      </c>
      <c r="C11" s="1" t="s">
        <v>296</v>
      </c>
      <c r="D11" s="25" t="s">
        <v>690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496</v>
      </c>
      <c r="V11" s="7" t="s">
        <v>490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hidden="1">
      <c r="A12">
        <v>53000009</v>
      </c>
      <c r="B12" s="8" t="s">
        <v>175</v>
      </c>
      <c r="C12" s="1" t="s">
        <v>297</v>
      </c>
      <c r="D12" s="25" t="s">
        <v>690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497</v>
      </c>
      <c r="V12" s="7" t="s">
        <v>491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hidden="1">
      <c r="A13">
        <v>53000010</v>
      </c>
      <c r="B13" s="8" t="s">
        <v>11</v>
      </c>
      <c r="C13" s="1" t="s">
        <v>216</v>
      </c>
      <c r="D13" s="25" t="s">
        <v>690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498</v>
      </c>
      <c r="V13" s="7" t="s">
        <v>492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hidden="1">
      <c r="A14">
        <v>53000011</v>
      </c>
      <c r="B14" s="8" t="s">
        <v>176</v>
      </c>
      <c r="C14" s="1" t="s">
        <v>210</v>
      </c>
      <c r="D14" s="25" t="s">
        <v>690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499</v>
      </c>
      <c r="V14" s="7" t="s">
        <v>493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hidden="1">
      <c r="A15">
        <v>53000012</v>
      </c>
      <c r="B15" s="8" t="s">
        <v>12</v>
      </c>
      <c r="C15" s="1" t="s">
        <v>217</v>
      </c>
      <c r="D15" s="25" t="s">
        <v>690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500</v>
      </c>
      <c r="V15" s="7" t="s">
        <v>494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hidden="1">
      <c r="A16">
        <v>53000013</v>
      </c>
      <c r="B16" s="22" t="s">
        <v>371</v>
      </c>
      <c r="C16" s="15" t="s">
        <v>372</v>
      </c>
      <c r="D16" s="25" t="s">
        <v>685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592</v>
      </c>
      <c r="V16" s="7" t="s">
        <v>521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hidden="1">
      <c r="A17">
        <v>53000014</v>
      </c>
      <c r="B17" s="8" t="s">
        <v>480</v>
      </c>
      <c r="C17" s="1" t="s">
        <v>481</v>
      </c>
      <c r="D17" s="25" t="s">
        <v>698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482</v>
      </c>
      <c r="T17">
        <v>100</v>
      </c>
      <c r="U17" s="11" t="s">
        <v>536</v>
      </c>
      <c r="V17" s="7" t="s">
        <v>506</v>
      </c>
      <c r="W17" s="1" t="s">
        <v>484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hidden="1">
      <c r="A18">
        <v>53000015</v>
      </c>
      <c r="B18" s="8" t="s">
        <v>13</v>
      </c>
      <c r="C18" s="1" t="s">
        <v>218</v>
      </c>
      <c r="D18" s="25" t="s">
        <v>691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524</v>
      </c>
      <c r="V18" s="7" t="s">
        <v>334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hidden="1">
      <c r="A19">
        <v>53000016</v>
      </c>
      <c r="B19" s="8" t="s">
        <v>16</v>
      </c>
      <c r="C19" s="1" t="s">
        <v>219</v>
      </c>
      <c r="D19" s="25" t="s">
        <v>685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519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idden="1">
      <c r="A20">
        <v>53000017</v>
      </c>
      <c r="B20" s="8" t="s">
        <v>18</v>
      </c>
      <c r="C20" s="1" t="s">
        <v>220</v>
      </c>
      <c r="D20" s="25" t="s">
        <v>685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487</v>
      </c>
      <c r="V20" s="7" t="s">
        <v>520</v>
      </c>
      <c r="W20" s="1" t="s">
        <v>683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hidden="1">
      <c r="A21">
        <v>53000018</v>
      </c>
      <c r="B21" s="8" t="s">
        <v>20</v>
      </c>
      <c r="C21" s="1" t="s">
        <v>221</v>
      </c>
      <c r="D21" s="25" t="s">
        <v>695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728</v>
      </c>
      <c r="V21" s="7" t="s">
        <v>620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hidden="1">
      <c r="A22">
        <v>53000019</v>
      </c>
      <c r="B22" s="8" t="s">
        <v>22</v>
      </c>
      <c r="C22" s="1" t="s">
        <v>222</v>
      </c>
      <c r="D22" s="25" t="s">
        <v>698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658</v>
      </c>
      <c r="T22">
        <v>100</v>
      </c>
      <c r="U22" s="11" t="s">
        <v>675</v>
      </c>
      <c r="V22" s="7" t="s">
        <v>540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hidden="1">
      <c r="A23">
        <v>53000020</v>
      </c>
      <c r="B23" s="8" t="s">
        <v>24</v>
      </c>
      <c r="C23" s="1" t="s">
        <v>223</v>
      </c>
      <c r="D23" s="25" t="s">
        <v>698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659</v>
      </c>
      <c r="T23">
        <v>100</v>
      </c>
      <c r="U23" s="11" t="s">
        <v>539</v>
      </c>
      <c r="V23" s="7" t="s">
        <v>537</v>
      </c>
      <c r="W23" s="1" t="s">
        <v>538</v>
      </c>
      <c r="X23" s="1" t="s">
        <v>538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hidden="1">
      <c r="A24">
        <v>53000021</v>
      </c>
      <c r="B24" s="8" t="s">
        <v>25</v>
      </c>
      <c r="C24" s="1" t="s">
        <v>224</v>
      </c>
      <c r="D24" s="25" t="s">
        <v>698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660</v>
      </c>
      <c r="T24">
        <v>100</v>
      </c>
      <c r="U24" s="11" t="s">
        <v>541</v>
      </c>
      <c r="V24" s="7" t="s">
        <v>542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hidden="1">
      <c r="A25">
        <v>53000022</v>
      </c>
      <c r="B25" s="8" t="s">
        <v>27</v>
      </c>
      <c r="C25" s="1" t="s">
        <v>225</v>
      </c>
      <c r="D25" s="25" t="s">
        <v>569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568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hidden="1">
      <c r="A26">
        <v>53000023</v>
      </c>
      <c r="B26" s="8" t="s">
        <v>30</v>
      </c>
      <c r="C26" s="1" t="s">
        <v>226</v>
      </c>
      <c r="D26" s="25" t="s">
        <v>508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hidden="1">
      <c r="A27">
        <v>53000024</v>
      </c>
      <c r="B27" s="8" t="s">
        <v>31</v>
      </c>
      <c r="C27" s="1" t="s">
        <v>227</v>
      </c>
      <c r="D27" s="25" t="s">
        <v>507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761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hidden="1">
      <c r="A28">
        <v>53000025</v>
      </c>
      <c r="B28" s="8" t="s">
        <v>32</v>
      </c>
      <c r="C28" s="1" t="s">
        <v>228</v>
      </c>
      <c r="D28" s="25" t="s">
        <v>695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729</v>
      </c>
      <c r="V28" s="7" t="s">
        <v>526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hidden="1">
      <c r="A29">
        <v>53000026</v>
      </c>
      <c r="B29" s="8" t="s">
        <v>34</v>
      </c>
      <c r="C29" s="1" t="s">
        <v>229</v>
      </c>
      <c r="D29" s="25" t="s">
        <v>691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678</v>
      </c>
      <c r="V29" s="7" t="s">
        <v>522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idden="1">
      <c r="A30">
        <v>53000027</v>
      </c>
      <c r="B30" s="8" t="s">
        <v>37</v>
      </c>
      <c r="C30" s="1" t="s">
        <v>230</v>
      </c>
      <c r="D30" s="25" t="s">
        <v>700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529</v>
      </c>
      <c r="V30" s="7" t="s">
        <v>531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idden="1">
      <c r="A31">
        <v>53000028</v>
      </c>
      <c r="B31" s="8" t="s">
        <v>40</v>
      </c>
      <c r="C31" s="1" t="s">
        <v>231</v>
      </c>
      <c r="D31" s="25" t="s">
        <v>684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530</v>
      </c>
      <c r="V31" s="7" t="s">
        <v>532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hidden="1">
      <c r="A32">
        <v>53000029</v>
      </c>
      <c r="B32" s="8" t="s">
        <v>42</v>
      </c>
      <c r="C32" s="1" t="s">
        <v>232</v>
      </c>
      <c r="D32" s="25" t="s">
        <v>696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726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hidden="1">
      <c r="A33">
        <v>53000030</v>
      </c>
      <c r="B33" s="8" t="s">
        <v>450</v>
      </c>
      <c r="C33" s="1" t="s">
        <v>451</v>
      </c>
      <c r="D33" s="25" t="s">
        <v>510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458</v>
      </c>
      <c r="V33" s="1" t="s">
        <v>509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hidden="1">
      <c r="A34">
        <v>53000031</v>
      </c>
      <c r="B34" s="8" t="s">
        <v>452</v>
      </c>
      <c r="C34" s="1" t="s">
        <v>453</v>
      </c>
      <c r="D34" s="25" t="s">
        <v>510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459</v>
      </c>
      <c r="V34" s="1" t="s">
        <v>454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 hidden="1">
      <c r="A35">
        <v>53000032</v>
      </c>
      <c r="B35" s="8" t="s">
        <v>177</v>
      </c>
      <c r="C35" s="1" t="s">
        <v>298</v>
      </c>
      <c r="D35" s="25" t="s">
        <v>698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730</v>
      </c>
      <c r="V35" s="7" t="s">
        <v>421</v>
      </c>
      <c r="W35" s="1" t="s">
        <v>457</v>
      </c>
      <c r="X35" s="1" t="s">
        <v>457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 hidden="1">
      <c r="A36">
        <v>53000033</v>
      </c>
      <c r="B36" s="9" t="s">
        <v>311</v>
      </c>
      <c r="C36" s="1" t="s">
        <v>299</v>
      </c>
      <c r="D36" s="25" t="s">
        <v>691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518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hidden="1">
      <c r="A37">
        <v>53000034</v>
      </c>
      <c r="B37" s="8" t="s">
        <v>169</v>
      </c>
      <c r="C37" s="1" t="s">
        <v>293</v>
      </c>
      <c r="D37" s="25" t="s">
        <v>535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719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hidden="1">
      <c r="A38">
        <v>53000035</v>
      </c>
      <c r="B38" s="8" t="s">
        <v>47</v>
      </c>
      <c r="C38" s="1" t="s">
        <v>233</v>
      </c>
      <c r="D38" s="25" t="s">
        <v>698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648</v>
      </c>
      <c r="T38">
        <v>100</v>
      </c>
      <c r="U38" s="11" t="s">
        <v>650</v>
      </c>
      <c r="V38" s="7" t="s">
        <v>649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hidden="1">
      <c r="A39">
        <v>53000036</v>
      </c>
      <c r="B39" s="8" t="s">
        <v>50</v>
      </c>
      <c r="C39" s="1" t="s">
        <v>234</v>
      </c>
      <c r="D39" s="25" t="s">
        <v>646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647</v>
      </c>
      <c r="T39">
        <v>100</v>
      </c>
      <c r="U39" s="11" t="s">
        <v>644</v>
      </c>
      <c r="V39" s="1" t="s">
        <v>645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hidden="1">
      <c r="A40">
        <v>53000037</v>
      </c>
      <c r="B40" s="8" t="s">
        <v>52</v>
      </c>
      <c r="C40" s="1" t="s">
        <v>235</v>
      </c>
      <c r="D40" s="25" t="s">
        <v>692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525</v>
      </c>
      <c r="V40" s="7" t="s">
        <v>527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 hidden="1">
      <c r="A41">
        <v>53000038</v>
      </c>
      <c r="B41" s="8" t="s">
        <v>54</v>
      </c>
      <c r="C41" s="1" t="s">
        <v>236</v>
      </c>
      <c r="D41" s="25" t="s">
        <v>693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622</v>
      </c>
      <c r="V41" s="7" t="s">
        <v>528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 hidden="1">
      <c r="A42">
        <v>53000039</v>
      </c>
      <c r="B42" s="8" t="s">
        <v>445</v>
      </c>
      <c r="C42" s="1" t="s">
        <v>446</v>
      </c>
      <c r="D42" s="25" t="s">
        <v>513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523</v>
      </c>
      <c r="V42" s="1" t="s">
        <v>447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hidden="1">
      <c r="A43">
        <v>53000040</v>
      </c>
      <c r="B43" s="8" t="s">
        <v>442</v>
      </c>
      <c r="C43" s="1" t="s">
        <v>237</v>
      </c>
      <c r="D43" s="25" t="s">
        <v>513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460</v>
      </c>
      <c r="V43" s="1" t="s">
        <v>448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hidden="1">
      <c r="A44">
        <v>53000041</v>
      </c>
      <c r="B44" s="8" t="s">
        <v>56</v>
      </c>
      <c r="C44" s="1" t="s">
        <v>238</v>
      </c>
      <c r="D44" s="25" t="s">
        <v>583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720</v>
      </c>
      <c r="V44" s="7" t="s">
        <v>584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 hidden="1">
      <c r="A45">
        <v>53000042</v>
      </c>
      <c r="B45" s="8" t="s">
        <v>58</v>
      </c>
      <c r="C45" s="1" t="s">
        <v>239</v>
      </c>
      <c r="D45" s="25" t="s">
        <v>698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731</v>
      </c>
      <c r="V45" s="7" t="s">
        <v>617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hidden="1">
      <c r="A46">
        <v>53000043</v>
      </c>
      <c r="B46" s="8" t="s">
        <v>60</v>
      </c>
      <c r="C46" s="1" t="s">
        <v>240</v>
      </c>
      <c r="D46" s="25" t="s">
        <v>555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554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hidden="1">
      <c r="A47">
        <v>53000044</v>
      </c>
      <c r="B47" s="8" t="s">
        <v>443</v>
      </c>
      <c r="C47" s="1" t="s">
        <v>241</v>
      </c>
      <c r="D47" s="25" t="s">
        <v>512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461</v>
      </c>
      <c r="V47" s="1" t="s">
        <v>511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hidden="1">
      <c r="A48">
        <v>53000045</v>
      </c>
      <c r="B48" s="8" t="s">
        <v>61</v>
      </c>
      <c r="C48" s="1" t="s">
        <v>242</v>
      </c>
      <c r="D48" s="25" t="s">
        <v>533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661</v>
      </c>
      <c r="T48">
        <v>100</v>
      </c>
      <c r="U48" s="11" t="s">
        <v>721</v>
      </c>
      <c r="V48" s="1" t="s">
        <v>662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hidden="1">
      <c r="A49">
        <v>53000046</v>
      </c>
      <c r="B49" s="8" t="s">
        <v>62</v>
      </c>
      <c r="C49" s="1" t="s">
        <v>243</v>
      </c>
      <c r="D49" s="25" t="s">
        <v>698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732</v>
      </c>
      <c r="V49" s="7" t="s">
        <v>611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 hidden="1">
      <c r="A50">
        <v>53000047</v>
      </c>
      <c r="B50" s="8" t="s">
        <v>64</v>
      </c>
      <c r="C50" s="1" t="s">
        <v>244</v>
      </c>
      <c r="D50" s="25" t="s">
        <v>698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733</v>
      </c>
      <c r="V50" s="7" t="s">
        <v>651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hidden="1">
      <c r="A51">
        <v>53000048</v>
      </c>
      <c r="B51" s="8" t="s">
        <v>66</v>
      </c>
      <c r="C51" s="1" t="s">
        <v>245</v>
      </c>
      <c r="D51" s="25" t="s">
        <v>696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666</v>
      </c>
      <c r="T51">
        <v>100</v>
      </c>
      <c r="U51" s="11" t="s">
        <v>726</v>
      </c>
      <c r="V51" s="1" t="s">
        <v>626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 hidden="1">
      <c r="A52">
        <v>53000049</v>
      </c>
      <c r="B52" s="8" t="s">
        <v>67</v>
      </c>
      <c r="C52" s="1" t="s">
        <v>246</v>
      </c>
      <c r="D52" s="25" t="s">
        <v>698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734</v>
      </c>
      <c r="V52" s="7" t="s">
        <v>623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 hidden="1">
      <c r="A53">
        <v>53000050</v>
      </c>
      <c r="B53" s="8" t="s">
        <v>69</v>
      </c>
      <c r="C53" s="1" t="s">
        <v>247</v>
      </c>
      <c r="D53" s="25" t="s">
        <v>698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735</v>
      </c>
      <c r="V53" s="7" t="s">
        <v>610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 hidden="1">
      <c r="A54">
        <v>53000051</v>
      </c>
      <c r="B54" s="8" t="s">
        <v>71</v>
      </c>
      <c r="C54" s="1" t="s">
        <v>248</v>
      </c>
      <c r="D54" s="25" t="s">
        <v>699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736</v>
      </c>
      <c r="V54" s="1" t="s">
        <v>624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 hidden="1">
      <c r="A55">
        <v>53000052</v>
      </c>
      <c r="B55" s="8" t="s">
        <v>638</v>
      </c>
      <c r="C55" s="1" t="s">
        <v>639</v>
      </c>
      <c r="D55" s="25" t="s">
        <v>698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643</v>
      </c>
      <c r="T55">
        <v>95</v>
      </c>
      <c r="U55" s="11" t="s">
        <v>751</v>
      </c>
      <c r="V55" s="7" t="s">
        <v>752</v>
      </c>
      <c r="W55" s="1" t="s">
        <v>642</v>
      </c>
      <c r="X55" s="1" t="s">
        <v>642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 hidden="1">
      <c r="A56">
        <v>53000053</v>
      </c>
      <c r="B56" s="8" t="s">
        <v>73</v>
      </c>
      <c r="C56" s="1" t="s">
        <v>249</v>
      </c>
      <c r="D56" s="25" t="s">
        <v>698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627</v>
      </c>
      <c r="T56">
        <v>100</v>
      </c>
      <c r="U56" s="11" t="s">
        <v>733</v>
      </c>
      <c r="V56" s="7" t="s">
        <v>628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 hidden="1">
      <c r="A57">
        <v>53000054</v>
      </c>
      <c r="B57" s="8" t="s">
        <v>75</v>
      </c>
      <c r="C57" s="1" t="s">
        <v>197</v>
      </c>
      <c r="D57" s="25" t="s">
        <v>696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737</v>
      </c>
      <c r="V57" s="7" t="s">
        <v>625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hidden="1">
      <c r="A58">
        <v>53000055</v>
      </c>
      <c r="B58" s="8" t="s">
        <v>77</v>
      </c>
      <c r="C58" s="1" t="s">
        <v>250</v>
      </c>
      <c r="D58" s="25" t="s">
        <v>655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714</v>
      </c>
      <c r="V58" s="1" t="s">
        <v>556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 hidden="1">
      <c r="A59">
        <v>53000056</v>
      </c>
      <c r="B59" s="8" t="s">
        <v>78</v>
      </c>
      <c r="C59" s="1" t="s">
        <v>251</v>
      </c>
      <c r="D59" s="25" t="s">
        <v>552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567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hidden="1">
      <c r="A60">
        <v>53000057</v>
      </c>
      <c r="B60" s="8" t="s">
        <v>80</v>
      </c>
      <c r="C60" s="7" t="s">
        <v>301</v>
      </c>
      <c r="D60" s="25" t="s">
        <v>549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406</v>
      </c>
      <c r="T60">
        <v>100</v>
      </c>
      <c r="U60" s="11" t="s">
        <v>550</v>
      </c>
      <c r="V60" s="1" t="s">
        <v>551</v>
      </c>
      <c r="W60" s="1" t="s">
        <v>548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 hidden="1">
      <c r="A61">
        <v>53000058</v>
      </c>
      <c r="B61" s="8" t="s">
        <v>635</v>
      </c>
      <c r="C61" s="1" t="s">
        <v>640</v>
      </c>
      <c r="D61" s="25" t="s">
        <v>418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636</v>
      </c>
      <c r="T61">
        <v>100</v>
      </c>
      <c r="U61" s="11" t="s">
        <v>641</v>
      </c>
      <c r="V61" s="7" t="s">
        <v>637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685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799</v>
      </c>
      <c r="V62" s="7" t="s">
        <v>796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hidden="1">
      <c r="A63">
        <v>53000060</v>
      </c>
      <c r="B63" s="8" t="s">
        <v>84</v>
      </c>
      <c r="C63" s="1" t="s">
        <v>253</v>
      </c>
      <c r="D63" s="25" t="s">
        <v>685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722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 hidden="1">
      <c r="A64">
        <v>53000061</v>
      </c>
      <c r="B64" s="8" t="s">
        <v>85</v>
      </c>
      <c r="C64" s="1" t="s">
        <v>254</v>
      </c>
      <c r="D64" s="25" t="s">
        <v>691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598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hidden="1">
      <c r="A65">
        <v>53000062</v>
      </c>
      <c r="B65" s="8" t="s">
        <v>87</v>
      </c>
      <c r="C65" s="1" t="s">
        <v>255</v>
      </c>
      <c r="D65" s="25" t="s">
        <v>685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515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hidden="1">
      <c r="A66">
        <v>53000063</v>
      </c>
      <c r="B66" s="8" t="s">
        <v>89</v>
      </c>
      <c r="C66" s="1" t="s">
        <v>256</v>
      </c>
      <c r="D66" s="25" t="s">
        <v>557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558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hidden="1">
      <c r="A67">
        <v>53000064</v>
      </c>
      <c r="B67" s="8" t="s">
        <v>91</v>
      </c>
      <c r="C67" s="1" t="s">
        <v>257</v>
      </c>
      <c r="D67" s="25" t="s">
        <v>555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560</v>
      </c>
      <c r="V67" s="1" t="s">
        <v>559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 hidden="1">
      <c r="A68">
        <v>53000065</v>
      </c>
      <c r="B68" s="9" t="s">
        <v>198</v>
      </c>
      <c r="C68" s="1" t="s">
        <v>199</v>
      </c>
      <c r="D68" s="25" t="s">
        <v>698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738</v>
      </c>
      <c r="V68" s="1" t="s">
        <v>408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hidden="1">
      <c r="A69">
        <v>53000066</v>
      </c>
      <c r="B69" s="8" t="s">
        <v>94</v>
      </c>
      <c r="C69" s="1" t="s">
        <v>258</v>
      </c>
      <c r="D69" s="25" t="s">
        <v>516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514</v>
      </c>
      <c r="V69" s="1" t="s">
        <v>449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hidden="1">
      <c r="A70">
        <v>53000067</v>
      </c>
      <c r="B70" s="9" t="s">
        <v>200</v>
      </c>
      <c r="C70" s="1" t="s">
        <v>259</v>
      </c>
      <c r="D70" s="25" t="s">
        <v>695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739</v>
      </c>
      <c r="V70" s="7" t="s">
        <v>667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 hidden="1">
      <c r="A71">
        <v>53000068</v>
      </c>
      <c r="B71" s="8" t="s">
        <v>96</v>
      </c>
      <c r="C71" s="1" t="s">
        <v>260</v>
      </c>
      <c r="D71" s="25" t="s">
        <v>699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570</v>
      </c>
      <c r="V71" s="7" t="s">
        <v>571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685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797</v>
      </c>
      <c r="V72" s="7" t="s">
        <v>795</v>
      </c>
      <c r="W72" s="1" t="s">
        <v>762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hidden="1">
      <c r="A73">
        <v>53000070</v>
      </c>
      <c r="B73" s="8" t="s">
        <v>100</v>
      </c>
      <c r="C73" s="1" t="s">
        <v>204</v>
      </c>
      <c r="D73" s="25" t="s">
        <v>685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572</v>
      </c>
      <c r="V73" s="7" t="s">
        <v>573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 hidden="1">
      <c r="A74">
        <v>53000071</v>
      </c>
      <c r="B74" s="8" t="s">
        <v>102</v>
      </c>
      <c r="C74" s="1" t="s">
        <v>201</v>
      </c>
      <c r="D74" s="25" t="s">
        <v>701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591</v>
      </c>
      <c r="V74" s="7" t="s">
        <v>590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hidden="1">
      <c r="A75">
        <v>53000072</v>
      </c>
      <c r="B75" s="8" t="s">
        <v>104</v>
      </c>
      <c r="C75" s="1" t="s">
        <v>261</v>
      </c>
      <c r="D75" s="25" t="s">
        <v>685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593</v>
      </c>
      <c r="V75" s="1" t="s">
        <v>589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hidden="1">
      <c r="A76">
        <v>53000073</v>
      </c>
      <c r="B76" s="8" t="s">
        <v>106</v>
      </c>
      <c r="C76" s="1" t="s">
        <v>262</v>
      </c>
      <c r="D76" s="25" t="s">
        <v>702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464</v>
      </c>
      <c r="V76" s="7" t="s">
        <v>517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hidden="1">
      <c r="A77">
        <v>53000074</v>
      </c>
      <c r="B77" s="8" t="s">
        <v>108</v>
      </c>
      <c r="C77" s="7" t="s">
        <v>300</v>
      </c>
      <c r="D77" s="25" t="s">
        <v>703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606</v>
      </c>
      <c r="V77" s="7" t="s">
        <v>607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 hidden="1">
      <c r="A78">
        <v>53000075</v>
      </c>
      <c r="B78" s="8" t="s">
        <v>110</v>
      </c>
      <c r="C78" s="1" t="s">
        <v>263</v>
      </c>
      <c r="D78" s="25" t="s">
        <v>685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463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 hidden="1">
      <c r="A79">
        <v>53000076</v>
      </c>
      <c r="B79" s="8" t="s">
        <v>112</v>
      </c>
      <c r="C79" s="1" t="s">
        <v>264</v>
      </c>
      <c r="D79" s="25" t="s">
        <v>704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478</v>
      </c>
      <c r="V79" s="7" t="s">
        <v>576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hidden="1">
      <c r="A80">
        <v>53000077</v>
      </c>
      <c r="B80" s="8" t="s">
        <v>114</v>
      </c>
      <c r="C80" s="1" t="s">
        <v>265</v>
      </c>
      <c r="D80" s="25" t="s">
        <v>685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534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hidden="1">
      <c r="A81">
        <v>53000078</v>
      </c>
      <c r="B81" s="8" t="s">
        <v>115</v>
      </c>
      <c r="C81" s="1" t="s">
        <v>266</v>
      </c>
      <c r="D81" s="25" t="s">
        <v>705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479</v>
      </c>
      <c r="T81">
        <v>100</v>
      </c>
      <c r="U81" s="39" t="s">
        <v>715</v>
      </c>
      <c r="V81" s="7" t="s">
        <v>634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 hidden="1">
      <c r="A82">
        <v>53000079</v>
      </c>
      <c r="B82" s="8" t="s">
        <v>116</v>
      </c>
      <c r="C82" s="1" t="s">
        <v>267</v>
      </c>
      <c r="D82" s="25" t="s">
        <v>706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579</v>
      </c>
      <c r="V82" s="7" t="s">
        <v>577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 hidden="1">
      <c r="A83">
        <v>53000080</v>
      </c>
      <c r="B83" s="8" t="s">
        <v>119</v>
      </c>
      <c r="C83" s="1" t="s">
        <v>268</v>
      </c>
      <c r="D83" s="25" t="s">
        <v>706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663</v>
      </c>
      <c r="T83">
        <v>100</v>
      </c>
      <c r="U83" s="11" t="s">
        <v>578</v>
      </c>
      <c r="V83" s="7" t="s">
        <v>618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 hidden="1">
      <c r="A84">
        <v>53000081</v>
      </c>
      <c r="B84" s="8" t="s">
        <v>120</v>
      </c>
      <c r="C84" s="1" t="s">
        <v>269</v>
      </c>
      <c r="D84" s="25" t="s">
        <v>698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664</v>
      </c>
      <c r="T84">
        <v>100</v>
      </c>
      <c r="U84" s="11" t="s">
        <v>740</v>
      </c>
      <c r="V84" s="7" t="s">
        <v>619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693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798</v>
      </c>
      <c r="V85" s="7" t="s">
        <v>794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hidden="1">
      <c r="A86">
        <v>53000083</v>
      </c>
      <c r="B86" s="8" t="s">
        <v>161</v>
      </c>
      <c r="C86" s="1" t="s">
        <v>289</v>
      </c>
      <c r="D86" s="25" t="s">
        <v>698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741</v>
      </c>
      <c r="V86" s="7" t="s">
        <v>582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hidden="1">
      <c r="A87">
        <v>53000084</v>
      </c>
      <c r="B87" s="8" t="s">
        <v>124</v>
      </c>
      <c r="C87" s="1" t="s">
        <v>203</v>
      </c>
      <c r="D87" s="25" t="s">
        <v>708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603</v>
      </c>
      <c r="T87">
        <v>100</v>
      </c>
      <c r="U87" s="11" t="s">
        <v>604</v>
      </c>
      <c r="V87" s="7" t="s">
        <v>605</v>
      </c>
      <c r="W87" s="1" t="s">
        <v>456</v>
      </c>
      <c r="X87" s="1" t="s">
        <v>455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 hidden="1">
      <c r="A88">
        <v>53000085</v>
      </c>
      <c r="B88" s="8" t="s">
        <v>125</v>
      </c>
      <c r="C88" s="1" t="s">
        <v>205</v>
      </c>
      <c r="D88" s="25" t="s">
        <v>707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580</v>
      </c>
      <c r="T88">
        <v>100</v>
      </c>
      <c r="U88" s="11" t="s">
        <v>682</v>
      </c>
      <c r="V88" s="7" t="s">
        <v>581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hidden="1">
      <c r="A89">
        <v>53000086</v>
      </c>
      <c r="B89" s="8" t="s">
        <v>126</v>
      </c>
      <c r="C89" s="1" t="s">
        <v>206</v>
      </c>
      <c r="D89" s="25" t="s">
        <v>708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575</v>
      </c>
      <c r="V89" s="7" t="s">
        <v>574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hidden="1">
      <c r="A90">
        <v>53000087</v>
      </c>
      <c r="B90" s="8" t="s">
        <v>127</v>
      </c>
      <c r="C90" s="1" t="s">
        <v>207</v>
      </c>
      <c r="D90" s="25" t="s">
        <v>695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665</v>
      </c>
      <c r="T90">
        <v>100</v>
      </c>
      <c r="U90" s="11" t="s">
        <v>742</v>
      </c>
      <c r="V90" s="7" t="s">
        <v>621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 hidden="1">
      <c r="A91">
        <v>53000088</v>
      </c>
      <c r="B91" s="8" t="s">
        <v>128</v>
      </c>
      <c r="C91" s="1" t="s">
        <v>271</v>
      </c>
      <c r="D91" s="25" t="s">
        <v>698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733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 hidden="1">
      <c r="A92">
        <v>53000089</v>
      </c>
      <c r="B92" s="8" t="s">
        <v>130</v>
      </c>
      <c r="C92" s="1" t="s">
        <v>272</v>
      </c>
      <c r="D92" s="25" t="s">
        <v>698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733</v>
      </c>
      <c r="V92" s="7" t="s">
        <v>609</v>
      </c>
      <c r="W92" s="1" t="s">
        <v>475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hidden="1">
      <c r="A93">
        <v>53000090</v>
      </c>
      <c r="B93" s="8" t="s">
        <v>163</v>
      </c>
      <c r="C93" s="1" t="s">
        <v>290</v>
      </c>
      <c r="D93" s="25" t="s">
        <v>585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hidden="1">
      <c r="A94">
        <v>53000091</v>
      </c>
      <c r="B94" s="8" t="s">
        <v>132</v>
      </c>
      <c r="C94" s="1" t="s">
        <v>273</v>
      </c>
      <c r="D94" s="25" t="s">
        <v>697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743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hidden="1">
      <c r="A95">
        <v>53000092</v>
      </c>
      <c r="B95" s="8" t="s">
        <v>652</v>
      </c>
      <c r="C95" s="1" t="s">
        <v>653</v>
      </c>
      <c r="D95" s="25" t="s">
        <v>655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654</v>
      </c>
      <c r="T95">
        <v>100</v>
      </c>
      <c r="U95" s="11" t="s">
        <v>716</v>
      </c>
      <c r="V95" s="1" t="s">
        <v>656</v>
      </c>
      <c r="W95" s="1" t="s">
        <v>657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 hidden="1">
      <c r="A96">
        <v>53000093</v>
      </c>
      <c r="B96" s="9" t="s">
        <v>208</v>
      </c>
      <c r="C96" s="1" t="s">
        <v>274</v>
      </c>
      <c r="D96" s="25" t="s">
        <v>696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744</v>
      </c>
      <c r="V96" s="7" t="s">
        <v>608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hidden="1">
      <c r="A97">
        <v>53000094</v>
      </c>
      <c r="B97" s="8" t="s">
        <v>135</v>
      </c>
      <c r="C97" s="1" t="s">
        <v>275</v>
      </c>
      <c r="D97" s="25" t="s">
        <v>565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562</v>
      </c>
      <c r="V97" s="1" t="s">
        <v>561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hidden="1">
      <c r="A98">
        <v>53000095</v>
      </c>
      <c r="B98" s="8" t="s">
        <v>138</v>
      </c>
      <c r="C98" s="1" t="s">
        <v>276</v>
      </c>
      <c r="D98" s="25" t="s">
        <v>709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717</v>
      </c>
      <c r="V98" s="7" t="s">
        <v>630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hidden="1">
      <c r="A99">
        <v>53000096</v>
      </c>
      <c r="B99" s="8" t="s">
        <v>140</v>
      </c>
      <c r="C99" s="1" t="s">
        <v>277</v>
      </c>
      <c r="D99" s="25" t="s">
        <v>710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595</v>
      </c>
      <c r="T99">
        <v>104</v>
      </c>
      <c r="U99" s="11" t="s">
        <v>594</v>
      </c>
      <c r="V99" s="1" t="s">
        <v>596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 hidden="1">
      <c r="A100">
        <v>53000097</v>
      </c>
      <c r="B100" s="8" t="s">
        <v>141</v>
      </c>
      <c r="C100" s="1" t="s">
        <v>278</v>
      </c>
      <c r="D100" s="25" t="s">
        <v>706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600</v>
      </c>
      <c r="V100" s="7" t="s">
        <v>601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hidden="1">
      <c r="A101">
        <v>53000098</v>
      </c>
      <c r="B101" s="8" t="s">
        <v>165</v>
      </c>
      <c r="C101" s="1" t="s">
        <v>291</v>
      </c>
      <c r="D101" s="25" t="s">
        <v>583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434</v>
      </c>
      <c r="V101" s="7" t="s">
        <v>407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hidden="1">
      <c r="A102">
        <v>53000099</v>
      </c>
      <c r="B102" s="8" t="s">
        <v>142</v>
      </c>
      <c r="C102" s="1" t="s">
        <v>279</v>
      </c>
      <c r="D102" s="25" t="s">
        <v>696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745</v>
      </c>
      <c r="V102" s="7" t="s">
        <v>602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hidden="1">
      <c r="A103">
        <v>53000100</v>
      </c>
      <c r="B103" s="8" t="s">
        <v>143</v>
      </c>
      <c r="C103" s="1" t="s">
        <v>280</v>
      </c>
      <c r="D103" s="25" t="s">
        <v>711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597</v>
      </c>
      <c r="T103">
        <v>100</v>
      </c>
      <c r="U103" s="11" t="s">
        <v>718</v>
      </c>
      <c r="V103" s="1" t="s">
        <v>599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hidden="1">
      <c r="A104">
        <v>53000101</v>
      </c>
      <c r="B104" s="8" t="s">
        <v>167</v>
      </c>
      <c r="C104" s="1" t="s">
        <v>292</v>
      </c>
      <c r="D104" s="25" t="s">
        <v>686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631</v>
      </c>
      <c r="T104">
        <v>100</v>
      </c>
      <c r="U104" s="11" t="s">
        <v>629</v>
      </c>
      <c r="V104" s="1" t="s">
        <v>632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hidden="1">
      <c r="A105">
        <v>53000102</v>
      </c>
      <c r="B105" s="8" t="s">
        <v>145</v>
      </c>
      <c r="C105" s="1" t="s">
        <v>281</v>
      </c>
      <c r="D105" s="25" t="s">
        <v>696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726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708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/>
      <c r="N106" s="1"/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792</v>
      </c>
      <c r="V106" s="7" t="s">
        <v>793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hidden="1">
      <c r="A107">
        <v>53000104</v>
      </c>
      <c r="B107" s="8" t="s">
        <v>148</v>
      </c>
      <c r="C107" s="1" t="s">
        <v>283</v>
      </c>
      <c r="D107" s="25" t="s">
        <v>712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670</v>
      </c>
      <c r="V107" s="7" t="s">
        <v>405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 hidden="1">
      <c r="A108">
        <v>53000105</v>
      </c>
      <c r="B108" s="8" t="s">
        <v>150</v>
      </c>
      <c r="C108" s="1" t="s">
        <v>209</v>
      </c>
      <c r="D108" s="25" t="s">
        <v>566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564</v>
      </c>
      <c r="V108" s="1" t="s">
        <v>563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685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/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791</v>
      </c>
      <c r="V109" s="7" t="s">
        <v>790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685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/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787</v>
      </c>
      <c r="V110" s="7" t="s">
        <v>789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 hidden="1">
      <c r="A111">
        <v>53000108</v>
      </c>
      <c r="B111" s="8" t="s">
        <v>156</v>
      </c>
      <c r="C111" s="1" t="s">
        <v>286</v>
      </c>
      <c r="D111" s="25" t="s">
        <v>685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723</v>
      </c>
      <c r="V111" s="7" t="s">
        <v>588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hidden="1">
      <c r="A112">
        <v>53000109</v>
      </c>
      <c r="B112" s="8" t="s">
        <v>158</v>
      </c>
      <c r="C112" s="1" t="s">
        <v>287</v>
      </c>
      <c r="D112" s="25" t="s">
        <v>691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587</v>
      </c>
      <c r="V112" s="7" t="s">
        <v>586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hidden="1">
      <c r="A113">
        <v>53000110</v>
      </c>
      <c r="B113" s="8" t="s">
        <v>160</v>
      </c>
      <c r="C113" s="1" t="s">
        <v>288</v>
      </c>
      <c r="D113" s="25" t="s">
        <v>585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757</v>
      </c>
      <c r="V113" s="7" t="s">
        <v>756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 hidden="1">
      <c r="A114">
        <v>53000111</v>
      </c>
      <c r="B114" s="8" t="s">
        <v>668</v>
      </c>
      <c r="C114" s="1" t="s">
        <v>669</v>
      </c>
      <c r="D114" s="25" t="s">
        <v>713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671</v>
      </c>
      <c r="T114">
        <v>100</v>
      </c>
      <c r="U114" s="11" t="s">
        <v>672</v>
      </c>
      <c r="V114" s="7" t="s">
        <v>673</v>
      </c>
      <c r="W114" s="1" t="s">
        <v>674</v>
      </c>
      <c r="X114" s="1" t="s">
        <v>674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hidden="1">
      <c r="A115">
        <v>53000112</v>
      </c>
      <c r="B115" s="8" t="s">
        <v>676</v>
      </c>
      <c r="C115" s="1" t="s">
        <v>677</v>
      </c>
      <c r="D115" s="25" t="s">
        <v>681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679</v>
      </c>
      <c r="T115">
        <v>100</v>
      </c>
      <c r="U115" s="11" t="s">
        <v>725</v>
      </c>
      <c r="V115" s="7" t="s">
        <v>680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1</v>
      </c>
    </row>
    <row r="116" spans="1:28" ht="36" hidden="1">
      <c r="A116">
        <v>53000113</v>
      </c>
      <c r="B116" s="8" t="s">
        <v>753</v>
      </c>
      <c r="C116" s="1" t="s">
        <v>754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755</v>
      </c>
      <c r="T116">
        <v>100</v>
      </c>
      <c r="U116" s="11" t="s">
        <v>758</v>
      </c>
      <c r="V116" s="7" t="s">
        <v>760</v>
      </c>
      <c r="W116" s="1" t="s">
        <v>759</v>
      </c>
      <c r="X116" s="1" t="s">
        <v>759</v>
      </c>
      <c r="Y116" s="1">
        <v>11000003</v>
      </c>
      <c r="Z116" s="1">
        <v>113</v>
      </c>
      <c r="AA116" s="27">
        <v>0</v>
      </c>
      <c r="AB116" s="25">
        <v>1</v>
      </c>
    </row>
    <row r="117" spans="1:28" ht="72" hidden="1">
      <c r="A117">
        <v>53000114</v>
      </c>
      <c r="B117" s="8" t="s">
        <v>764</v>
      </c>
      <c r="C117" s="1" t="s">
        <v>763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755</v>
      </c>
      <c r="T117">
        <v>101</v>
      </c>
      <c r="U117" s="11" t="s">
        <v>776</v>
      </c>
      <c r="V117" s="7" t="s">
        <v>766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1</v>
      </c>
    </row>
    <row r="118" spans="1:28" ht="36" hidden="1">
      <c r="A118">
        <v>53000115</v>
      </c>
      <c r="B118" s="8" t="s">
        <v>767</v>
      </c>
      <c r="C118" s="1" t="s">
        <v>768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770</v>
      </c>
      <c r="T118">
        <v>100</v>
      </c>
      <c r="U118" s="11" t="s">
        <v>771</v>
      </c>
      <c r="V118" s="7" t="s">
        <v>773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1</v>
      </c>
    </row>
    <row r="119" spans="1:28" ht="72" hidden="1">
      <c r="A119">
        <v>53000116</v>
      </c>
      <c r="B119" s="8" t="s">
        <v>774</v>
      </c>
      <c r="C119" s="1" t="s">
        <v>775</v>
      </c>
      <c r="D119" s="25" t="s">
        <v>772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777</v>
      </c>
      <c r="V119" s="7" t="s">
        <v>778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1</v>
      </c>
    </row>
    <row r="120" spans="1:28" ht="48">
      <c r="A120">
        <v>53000117</v>
      </c>
      <c r="B120" s="8" t="s">
        <v>779</v>
      </c>
      <c r="C120" s="1" t="s">
        <v>780</v>
      </c>
      <c r="D120" s="25" t="s">
        <v>772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786</v>
      </c>
      <c r="T120">
        <v>100</v>
      </c>
      <c r="U120" s="11" t="s">
        <v>785</v>
      </c>
      <c r="V120" s="7" t="s">
        <v>788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</sheetData>
  <sortState ref="A2:V2">
    <sortCondition ref="E1"/>
  </sortState>
  <phoneticPr fontId="18" type="noConversion"/>
  <conditionalFormatting sqref="I38:I68 I17:I35 I4:I15 I70:I120">
    <cfRule type="cellIs" dxfId="56" priority="56" operator="notEqual">
      <formula>$E4</formula>
    </cfRule>
  </conditionalFormatting>
  <conditionalFormatting sqref="J17:N35 J4:N15 J38:N68 J70:N120 P70:Q120 P38:Q68 P5:Q15 P17:Q35 P4">
    <cfRule type="cellIs" dxfId="55" priority="55" operator="equal">
      <formula>0</formula>
    </cfRule>
  </conditionalFormatting>
  <conditionalFormatting sqref="I69">
    <cfRule type="cellIs" dxfId="54" priority="20" operator="notEqual">
      <formula>$E69</formula>
    </cfRule>
  </conditionalFormatting>
  <conditionalFormatting sqref="J69:N69 P69:Q69">
    <cfRule type="cellIs" dxfId="53" priority="19" operator="equal">
      <formula>0</formula>
    </cfRule>
  </conditionalFormatting>
  <conditionalFormatting sqref="I36">
    <cfRule type="cellIs" dxfId="52" priority="18" operator="notEqual">
      <formula>$E36</formula>
    </cfRule>
  </conditionalFormatting>
  <conditionalFormatting sqref="J36:N36 P36:Q36">
    <cfRule type="cellIs" dxfId="51" priority="17" operator="equal">
      <formula>0</formula>
    </cfRule>
  </conditionalFormatting>
  <conditionalFormatting sqref="I37">
    <cfRule type="cellIs" dxfId="50" priority="16" operator="notEqual">
      <formula>$E37</formula>
    </cfRule>
  </conditionalFormatting>
  <conditionalFormatting sqref="J37:N37 P37:Q37">
    <cfRule type="cellIs" dxfId="49" priority="15" operator="equal">
      <formula>0</formula>
    </cfRule>
  </conditionalFormatting>
  <conditionalFormatting sqref="H4:H15 H17:H120">
    <cfRule type="cellIs" dxfId="48" priority="11" operator="equal">
      <formula>1</formula>
    </cfRule>
    <cfRule type="cellIs" dxfId="47" priority="12" operator="equal">
      <formula>2</formula>
    </cfRule>
    <cfRule type="cellIs" dxfId="46" priority="13" operator="equal">
      <formula>3</formula>
    </cfRule>
    <cfRule type="cellIs" dxfId="45" priority="14" operator="greaterThanOrEqual">
      <formula>4</formula>
    </cfRule>
  </conditionalFormatting>
  <conditionalFormatting sqref="I16">
    <cfRule type="cellIs" dxfId="44" priority="8" operator="notEqual">
      <formula>$E16</formula>
    </cfRule>
  </conditionalFormatting>
  <conditionalFormatting sqref="J16:N16 P16:Q16">
    <cfRule type="cellIs" dxfId="43" priority="7" operator="equal">
      <formula>0</formula>
    </cfRule>
  </conditionalFormatting>
  <conditionalFormatting sqref="H16">
    <cfRule type="cellIs" dxfId="42" priority="3" operator="equal">
      <formula>1</formula>
    </cfRule>
    <cfRule type="cellIs" dxfId="41" priority="4" operator="equal">
      <formula>2</formula>
    </cfRule>
    <cfRule type="cellIs" dxfId="40" priority="5" operator="equal">
      <formula>3</formula>
    </cfRule>
    <cfRule type="cellIs" dxfId="39" priority="6" operator="greaterThanOrEqual">
      <formula>4</formula>
    </cfRule>
  </conditionalFormatting>
  <conditionalFormatting sqref="D1:D1048576">
    <cfRule type="containsText" dxfId="38" priority="2" operator="containsText" text="未完成">
      <formula>NOT(ISERROR(SEARCH("未完成",D1)))</formula>
    </cfRule>
  </conditionalFormatting>
  <conditionalFormatting sqref="O4:O120">
    <cfRule type="cellIs" dxfId="37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467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784</v>
      </c>
      <c r="P1" s="17" t="s">
        <v>331</v>
      </c>
      <c r="Q1" s="16" t="s">
        <v>469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472</v>
      </c>
      <c r="Y1" s="40" t="s">
        <v>501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782</v>
      </c>
      <c r="P2" s="18" t="s">
        <v>318</v>
      </c>
      <c r="Q2" s="18" t="s">
        <v>470</v>
      </c>
      <c r="R2" s="4" t="s">
        <v>315</v>
      </c>
      <c r="S2" s="4" t="s">
        <v>179</v>
      </c>
      <c r="T2" s="4" t="s">
        <v>504</v>
      </c>
      <c r="U2" s="4" t="s">
        <v>545</v>
      </c>
      <c r="V2" s="10" t="s">
        <v>179</v>
      </c>
      <c r="W2" s="4" t="s">
        <v>179</v>
      </c>
      <c r="X2" s="4" t="s">
        <v>473</v>
      </c>
      <c r="Y2" s="41" t="s">
        <v>502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468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783</v>
      </c>
      <c r="P3" s="20" t="s">
        <v>333</v>
      </c>
      <c r="Q3" s="37" t="s">
        <v>471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474</v>
      </c>
      <c r="Y3" s="42" t="s">
        <v>503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747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746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724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465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543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544</v>
      </c>
      <c r="T10" s="1">
        <v>-1</v>
      </c>
      <c r="U10" s="11" t="s">
        <v>547</v>
      </c>
      <c r="V10" s="7" t="s">
        <v>546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612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614</v>
      </c>
      <c r="T11" s="1">
        <v>-1</v>
      </c>
      <c r="U11" s="11" t="s">
        <v>615</v>
      </c>
      <c r="V11" s="7" t="s">
        <v>613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6" priority="40" operator="equal">
      <formula>0</formula>
    </cfRule>
  </conditionalFormatting>
  <conditionalFormatting sqref="P4:Q8">
    <cfRule type="cellIs" dxfId="35" priority="36" operator="equal">
      <formula>0</formula>
    </cfRule>
  </conditionalFormatting>
  <conditionalFormatting sqref="J4:Q4 O4:O11">
    <cfRule type="cellIs" dxfId="34" priority="35" operator="equal">
      <formula>0</formula>
    </cfRule>
  </conditionalFormatting>
  <conditionalFormatting sqref="I4">
    <cfRule type="cellIs" dxfId="33" priority="34" operator="notEqual">
      <formula>$E4</formula>
    </cfRule>
  </conditionalFormatting>
  <conditionalFormatting sqref="J4:Q4 O4:O11">
    <cfRule type="cellIs" dxfId="32" priority="33" operator="equal">
      <formula>0</formula>
    </cfRule>
  </conditionalFormatting>
  <conditionalFormatting sqref="I5">
    <cfRule type="cellIs" dxfId="31" priority="32" operator="notEqual">
      <formula>$E5</formula>
    </cfRule>
  </conditionalFormatting>
  <conditionalFormatting sqref="J5:Q5">
    <cfRule type="cellIs" dxfId="30" priority="31" operator="equal">
      <formula>0</formula>
    </cfRule>
  </conditionalFormatting>
  <conditionalFormatting sqref="I6">
    <cfRule type="cellIs" dxfId="29" priority="30" operator="notEqual">
      <formula>$E6</formula>
    </cfRule>
  </conditionalFormatting>
  <conditionalFormatting sqref="J6:Q6">
    <cfRule type="cellIs" dxfId="28" priority="29" operator="equal">
      <formula>0</formula>
    </cfRule>
  </conditionalFormatting>
  <conditionalFormatting sqref="I7">
    <cfRule type="cellIs" dxfId="27" priority="28" operator="notEqual">
      <formula>$E7</formula>
    </cfRule>
  </conditionalFormatting>
  <conditionalFormatting sqref="J7:Q7">
    <cfRule type="cellIs" dxfId="26" priority="27" operator="equal">
      <formula>0</formula>
    </cfRule>
  </conditionalFormatting>
  <conditionalFormatting sqref="I8">
    <cfRule type="cellIs" dxfId="25" priority="26" operator="notEqual">
      <formula>$E8</formula>
    </cfRule>
  </conditionalFormatting>
  <conditionalFormatting sqref="J8:Q8">
    <cfRule type="cellIs" dxfId="24" priority="25" operator="equal">
      <formula>0</formula>
    </cfRule>
  </conditionalFormatting>
  <conditionalFormatting sqref="I9:I11">
    <cfRule type="cellIs" dxfId="23" priority="24" operator="notEqual">
      <formula>$E9</formula>
    </cfRule>
  </conditionalFormatting>
  <conditionalFormatting sqref="J9:Q11">
    <cfRule type="cellIs" dxfId="22" priority="23" operator="equal">
      <formula>0</formula>
    </cfRule>
  </conditionalFormatting>
  <conditionalFormatting sqref="H5:H11">
    <cfRule type="cellIs" dxfId="21" priority="6" operator="equal">
      <formula>1</formula>
    </cfRule>
    <cfRule type="cellIs" dxfId="20" priority="7" operator="equal">
      <formula>2</formula>
    </cfRule>
    <cfRule type="cellIs" dxfId="19" priority="8" operator="equal">
      <formula>3</formula>
    </cfRule>
    <cfRule type="cellIs" dxfId="18" priority="9" operator="greaterThanOrEqual">
      <formula>4</formula>
    </cfRule>
  </conditionalFormatting>
  <conditionalFormatting sqref="H4">
    <cfRule type="cellIs" dxfId="17" priority="2" operator="equal">
      <formula>1</formula>
    </cfRule>
    <cfRule type="cellIs" dxfId="16" priority="3" operator="equal">
      <formula>2</formula>
    </cfRule>
    <cfRule type="cellIs" dxfId="15" priority="4" operator="equal">
      <formula>3</formula>
    </cfRule>
    <cfRule type="cellIs" dxfId="14" priority="5" operator="greaterThanOrEqual">
      <formula>4</formula>
    </cfRule>
  </conditionalFormatting>
  <conditionalFormatting sqref="L10:L11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467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784</v>
      </c>
      <c r="P1" s="17" t="s">
        <v>331</v>
      </c>
      <c r="Q1" s="16" t="s">
        <v>469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472</v>
      </c>
      <c r="Y1" s="40" t="s">
        <v>501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782</v>
      </c>
      <c r="P2" s="18" t="s">
        <v>318</v>
      </c>
      <c r="Q2" s="18" t="s">
        <v>470</v>
      </c>
      <c r="R2" s="4" t="s">
        <v>315</v>
      </c>
      <c r="S2" s="4" t="s">
        <v>179</v>
      </c>
      <c r="T2" s="4" t="s">
        <v>504</v>
      </c>
      <c r="U2" s="4" t="s">
        <v>320</v>
      </c>
      <c r="V2" s="10" t="s">
        <v>179</v>
      </c>
      <c r="W2" s="4" t="s">
        <v>179</v>
      </c>
      <c r="X2" s="4" t="s">
        <v>473</v>
      </c>
      <c r="Y2" s="41" t="s">
        <v>502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468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783</v>
      </c>
      <c r="P3" s="20" t="s">
        <v>333</v>
      </c>
      <c r="Q3" s="37" t="s">
        <v>471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474</v>
      </c>
      <c r="Y3" s="42" t="s">
        <v>503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430</v>
      </c>
      <c r="C4" s="15" t="s">
        <v>431</v>
      </c>
      <c r="D4" s="25" t="s">
        <v>419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748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423</v>
      </c>
      <c r="C5" s="1" t="s">
        <v>424</v>
      </c>
      <c r="D5" s="25" t="s">
        <v>422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749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432</v>
      </c>
      <c r="C6" s="1" t="s">
        <v>433</v>
      </c>
      <c r="D6" s="25" t="s">
        <v>409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466</v>
      </c>
      <c r="V6" s="31" t="s">
        <v>427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426</v>
      </c>
      <c r="C7" s="1" t="s">
        <v>425</v>
      </c>
      <c r="D7" s="25" t="s">
        <v>429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435</v>
      </c>
      <c r="C8" s="1" t="s">
        <v>437</v>
      </c>
      <c r="D8" s="25" t="s">
        <v>438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750</v>
      </c>
      <c r="V8" s="7" t="s">
        <v>390</v>
      </c>
      <c r="W8" s="1" t="s">
        <v>436</v>
      </c>
      <c r="X8" s="1" t="s">
        <v>436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439</v>
      </c>
      <c r="C9" s="1" t="s">
        <v>440</v>
      </c>
      <c r="D9" s="25" t="s">
        <v>441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462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2" priority="12" operator="notEqual">
      <formula>$E4</formula>
    </cfRule>
  </conditionalFormatting>
  <conditionalFormatting sqref="J4:Q7 O4:O9">
    <cfRule type="cellIs" dxfId="11" priority="11" operator="equal">
      <formula>0</formula>
    </cfRule>
  </conditionalFormatting>
  <conditionalFormatting sqref="J9:Q9">
    <cfRule type="cellIs" dxfId="10" priority="9" operator="equal">
      <formula>0</formula>
    </cfRule>
  </conditionalFormatting>
  <conditionalFormatting sqref="J8:Q8">
    <cfRule type="cellIs" dxfId="9" priority="10" operator="equal">
      <formula>0</formula>
    </cfRule>
  </conditionalFormatting>
  <conditionalFormatting sqref="H5:H9">
    <cfRule type="cellIs" dxfId="8" priority="5" operator="equal">
      <formula>1</formula>
    </cfRule>
    <cfRule type="cellIs" dxfId="7" priority="6" operator="equal">
      <formula>2</formula>
    </cfRule>
    <cfRule type="cellIs" dxfId="6" priority="7" operator="equal">
      <formula>3</formula>
    </cfRule>
    <cfRule type="cellIs" dxfId="5" priority="8" operator="greaterThanOrEqual">
      <formula>4</formula>
    </cfRule>
  </conditionalFormatting>
  <conditionalFormatting sqref="H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411</v>
      </c>
    </row>
    <row r="2" spans="1:2">
      <c r="A2" t="s">
        <v>410</v>
      </c>
      <c r="B2">
        <f>COUNTIF(标准!D:D,"*单伤*")</f>
        <v>0</v>
      </c>
    </row>
    <row r="3" spans="1:2">
      <c r="A3" t="s">
        <v>412</v>
      </c>
      <c r="B3">
        <f>COUNTIF(标准!D:D,"*群伤*")</f>
        <v>0</v>
      </c>
    </row>
    <row r="4" spans="1:2">
      <c r="A4" t="s">
        <v>413</v>
      </c>
      <c r="B4">
        <f>COUNTIF(标准!D:D,"*单治*")</f>
        <v>0</v>
      </c>
    </row>
    <row r="5" spans="1:2">
      <c r="A5" t="s">
        <v>420</v>
      </c>
      <c r="B5">
        <f>COUNTIF(标准!D:D,"*群治*")</f>
        <v>0</v>
      </c>
    </row>
    <row r="6" spans="1:2">
      <c r="A6" t="s">
        <v>414</v>
      </c>
      <c r="B6">
        <f>COUNTIF(标准!D:D,"*正状*")</f>
        <v>0</v>
      </c>
    </row>
    <row r="7" spans="1:2">
      <c r="A7" t="s">
        <v>415</v>
      </c>
      <c r="B7">
        <f>COUNTIF(标准!D:D,"*负状*")</f>
        <v>0</v>
      </c>
    </row>
    <row r="8" spans="1:2">
      <c r="A8" t="s">
        <v>416</v>
      </c>
      <c r="B8">
        <f>COUNTIF(标准!D:D,"*手牌*")</f>
        <v>15</v>
      </c>
    </row>
    <row r="9" spans="1:2">
      <c r="A9" t="s">
        <v>444</v>
      </c>
      <c r="B9">
        <f>COUNTIF(标准!D:D,"*陷阱*")</f>
        <v>6</v>
      </c>
    </row>
    <row r="10" spans="1:2">
      <c r="A10" t="s">
        <v>417</v>
      </c>
      <c r="B10">
        <f>COUNTIF(标准!D:D,"*地形*")</f>
        <v>7</v>
      </c>
    </row>
    <row r="11" spans="1:2">
      <c r="A11" t="s">
        <v>418</v>
      </c>
      <c r="B11">
        <f>COUNTIF(标准!D:D,"*属性*")</f>
        <v>12</v>
      </c>
    </row>
    <row r="12" spans="1:2">
      <c r="A12" t="s">
        <v>533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2016-11-23T14:12:26Z</dcterms:modified>
</cp:coreProperties>
</file>