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aysh\OneDrive\Desktop\Paisasmart\Invoice-creation\"/>
    </mc:Choice>
  </mc:AlternateContent>
  <xr:revisionPtr revIDLastSave="0" documentId="13_ncr:1_{8EFDD864-D2C9-4105-86BA-5DF7D5B5EACC}" xr6:coauthVersionLast="47" xr6:coauthVersionMax="47" xr10:uidLastSave="{00000000-0000-0000-0000-000000000000}"/>
  <bookViews>
    <workbookView xWindow="-108" yWindow="-108" windowWidth="23256" windowHeight="12456" xr2:uid="{09DF29FE-2A2E-4FC5-830E-AF0AAE3B277A}"/>
  </bookViews>
  <sheets>
    <sheet name="REVISED PAYMENTS TO TRADERS" sheetId="1" r:id="rId1"/>
  </sheets>
  <externalReferences>
    <externalReference r:id="rId2"/>
  </externalReferences>
  <definedNames>
    <definedName name="_xlnm._FilterDatabase" localSheetId="0" hidden="1">'REVISED PAYMENTS TO TRADERS'!$A$1:$O$177</definedName>
    <definedName name="cntl_sht_b">#REF!</definedName>
    <definedName name="_xlnm.Database">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N40" i="1"/>
  <c r="O40" i="1" s="1"/>
  <c r="N41" i="1"/>
  <c r="O41" i="1" s="1"/>
  <c r="N42" i="1"/>
  <c r="N43" i="1"/>
  <c r="O43" i="1" s="1"/>
  <c r="N44" i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6" i="1"/>
  <c r="O96" i="1" s="1"/>
  <c r="N97" i="1"/>
  <c r="N98" i="1"/>
  <c r="O98" i="1" s="1"/>
  <c r="N99" i="1"/>
  <c r="N100" i="1"/>
  <c r="O100" i="1" s="1"/>
  <c r="N101" i="1"/>
  <c r="N102" i="1"/>
  <c r="O102" i="1" s="1"/>
  <c r="N103" i="1"/>
  <c r="N104" i="1"/>
  <c r="O104" i="1" s="1"/>
  <c r="N105" i="1"/>
  <c r="N106" i="1"/>
  <c r="O106" i="1" s="1"/>
  <c r="N107" i="1"/>
  <c r="N108" i="1"/>
  <c r="O108" i="1" s="1"/>
  <c r="N109" i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N138" i="1"/>
  <c r="O138" i="1" s="1"/>
  <c r="N139" i="1"/>
  <c r="O139" i="1" s="1"/>
  <c r="N140" i="1"/>
  <c r="O140" i="1" s="1"/>
  <c r="N141" i="1"/>
  <c r="N142" i="1"/>
  <c r="O142" i="1" s="1"/>
  <c r="N143" i="1"/>
  <c r="N144" i="1"/>
  <c r="O144" i="1" s="1"/>
  <c r="N145" i="1"/>
  <c r="O145" i="1" s="1"/>
  <c r="N146" i="1"/>
  <c r="O146" i="1" s="1"/>
  <c r="N147" i="1"/>
  <c r="N148" i="1"/>
  <c r="O148" i="1" s="1"/>
  <c r="N149" i="1"/>
  <c r="O149" i="1" s="1"/>
  <c r="N150" i="1"/>
  <c r="O150" i="1" s="1"/>
  <c r="N151" i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N167" i="1"/>
  <c r="O167" i="1" s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N177" i="1"/>
  <c r="O177" i="1" s="1"/>
  <c r="N2" i="1"/>
  <c r="O2" i="1" s="1"/>
  <c r="K165" i="1"/>
  <c r="K164" i="1"/>
  <c r="O164" i="1" l="1"/>
  <c r="G165" i="1" l="1"/>
  <c r="G164" i="1"/>
  <c r="G2" i="1"/>
  <c r="G14" i="1"/>
  <c r="G26" i="1"/>
  <c r="G43" i="1"/>
  <c r="G42" i="1"/>
  <c r="G63" i="1"/>
  <c r="G73" i="1"/>
  <c r="G86" i="1"/>
  <c r="G94" i="1"/>
  <c r="G115" i="1"/>
  <c r="G128" i="1"/>
  <c r="G142" i="1"/>
  <c r="G141" i="1"/>
  <c r="G56" i="1"/>
  <c r="G156" i="1"/>
  <c r="G3" i="1"/>
  <c r="G116" i="1"/>
  <c r="G129" i="1"/>
  <c r="G143" i="1"/>
  <c r="G144" i="1"/>
  <c r="G157" i="1"/>
  <c r="G15" i="1"/>
  <c r="G167" i="1"/>
  <c r="G166" i="1"/>
  <c r="G45" i="1"/>
  <c r="G44" i="1"/>
  <c r="G74" i="1"/>
  <c r="G83" i="1"/>
  <c r="G174" i="1"/>
  <c r="G95" i="1"/>
  <c r="G27" i="1"/>
  <c r="G4" i="1"/>
  <c r="G16" i="1"/>
  <c r="G46" i="1"/>
  <c r="G64" i="1"/>
  <c r="G97" i="1"/>
  <c r="G117" i="1"/>
  <c r="G130" i="1"/>
  <c r="G145" i="1"/>
  <c r="G57" i="1"/>
  <c r="G158" i="1"/>
  <c r="G5" i="1"/>
  <c r="G17" i="1"/>
  <c r="G28" i="1"/>
  <c r="G47" i="1"/>
  <c r="G65" i="1"/>
  <c r="G75" i="1"/>
  <c r="G87" i="1"/>
  <c r="G100" i="1"/>
  <c r="G118" i="1"/>
  <c r="G131" i="1"/>
  <c r="G146" i="1"/>
  <c r="G58" i="1"/>
  <c r="G159" i="1"/>
  <c r="G169" i="1"/>
  <c r="G168" i="1"/>
  <c r="G173" i="1"/>
  <c r="G33" i="1"/>
  <c r="G34" i="1"/>
  <c r="G40" i="1"/>
  <c r="G39" i="1"/>
  <c r="G6" i="1"/>
  <c r="G18" i="1"/>
  <c r="G29" i="1"/>
  <c r="G66" i="1"/>
  <c r="G76" i="1"/>
  <c r="G88" i="1"/>
  <c r="G113" i="1"/>
  <c r="G119" i="1"/>
  <c r="G49" i="1"/>
  <c r="G48" i="1"/>
  <c r="G132" i="1"/>
  <c r="G19" i="1"/>
  <c r="G50" i="1"/>
  <c r="G77" i="1"/>
  <c r="G89" i="1"/>
  <c r="G133" i="1"/>
  <c r="G148" i="1"/>
  <c r="G147" i="1"/>
  <c r="G35" i="1"/>
  <c r="G84" i="1"/>
  <c r="G7" i="1"/>
  <c r="G20" i="1"/>
  <c r="G30" i="1"/>
  <c r="G51" i="1"/>
  <c r="G67" i="1"/>
  <c r="G90" i="1"/>
  <c r="G101" i="1"/>
  <c r="G120" i="1"/>
  <c r="G149" i="1"/>
  <c r="G59" i="1"/>
  <c r="G170" i="1"/>
  <c r="G8" i="1"/>
  <c r="G21" i="1"/>
  <c r="G31" i="1"/>
  <c r="G41" i="1"/>
  <c r="G52" i="1"/>
  <c r="G68" i="1"/>
  <c r="G78" i="1"/>
  <c r="G91" i="1"/>
  <c r="G104" i="1"/>
  <c r="G121" i="1"/>
  <c r="G134" i="1"/>
  <c r="G60" i="1"/>
  <c r="G160" i="1"/>
  <c r="G61" i="1"/>
  <c r="G69" i="1"/>
  <c r="G122" i="1"/>
  <c r="G9" i="1"/>
  <c r="G22" i="1"/>
  <c r="G36" i="1"/>
  <c r="G53" i="1"/>
  <c r="G70" i="1"/>
  <c r="G79" i="1"/>
  <c r="G92" i="1"/>
  <c r="G123" i="1"/>
  <c r="G135" i="1"/>
  <c r="G106" i="1"/>
  <c r="G150" i="1"/>
  <c r="G161" i="1"/>
  <c r="G85" i="1"/>
  <c r="G10" i="1"/>
  <c r="G37" i="1"/>
  <c r="G62" i="1"/>
  <c r="G71" i="1"/>
  <c r="G80" i="1"/>
  <c r="G108" i="1"/>
  <c r="G124" i="1"/>
  <c r="G162" i="1"/>
  <c r="G171" i="1"/>
  <c r="G175" i="1"/>
  <c r="G11" i="1"/>
  <c r="G23" i="1"/>
  <c r="G38" i="1"/>
  <c r="G54" i="1"/>
  <c r="G72" i="1"/>
  <c r="G109" i="1"/>
  <c r="G125" i="1"/>
  <c r="G136" i="1"/>
  <c r="G152" i="1"/>
  <c r="G151" i="1"/>
  <c r="G163" i="1"/>
  <c r="G172" i="1"/>
  <c r="G114" i="1"/>
  <c r="G137" i="1"/>
  <c r="G138" i="1"/>
  <c r="G24" i="1"/>
  <c r="G126" i="1"/>
  <c r="G177" i="1"/>
  <c r="G176" i="1"/>
  <c r="G12" i="1"/>
  <c r="G139" i="1"/>
  <c r="G13" i="1"/>
  <c r="G25" i="1"/>
  <c r="G32" i="1"/>
  <c r="G55" i="1"/>
  <c r="G81" i="1"/>
  <c r="G82" i="1"/>
  <c r="G112" i="1"/>
  <c r="G127" i="1"/>
  <c r="G140" i="1"/>
  <c r="G153" i="1"/>
  <c r="G154" i="1"/>
  <c r="G155" i="1"/>
  <c r="J179" i="1" l="1"/>
  <c r="H154" i="1"/>
  <c r="I154" i="1" s="1"/>
  <c r="L154" i="1" s="1"/>
  <c r="H153" i="1"/>
  <c r="I153" i="1" s="1"/>
  <c r="L153" i="1" s="1"/>
  <c r="H140" i="1"/>
  <c r="I140" i="1" s="1"/>
  <c r="L140" i="1" s="1"/>
  <c r="H127" i="1"/>
  <c r="I127" i="1" s="1"/>
  <c r="L127" i="1" s="1"/>
  <c r="I112" i="1"/>
  <c r="L112" i="1" s="1"/>
  <c r="H111" i="1"/>
  <c r="I111" i="1" s="1"/>
  <c r="L111" i="1" s="1"/>
  <c r="H82" i="1"/>
  <c r="I82" i="1" s="1"/>
  <c r="L82" i="1" s="1"/>
  <c r="H81" i="1"/>
  <c r="I81" i="1" s="1"/>
  <c r="L81" i="1" s="1"/>
  <c r="H55" i="1"/>
  <c r="I55" i="1" s="1"/>
  <c r="L55" i="1" s="1"/>
  <c r="H32" i="1"/>
  <c r="I32" i="1" s="1"/>
  <c r="L32" i="1" s="1"/>
  <c r="H25" i="1"/>
  <c r="I25" i="1" s="1"/>
  <c r="L25" i="1" s="1"/>
  <c r="H13" i="1"/>
  <c r="I13" i="1" s="1"/>
  <c r="L13" i="1" s="1"/>
  <c r="K139" i="1"/>
  <c r="H139" i="1"/>
  <c r="I139" i="1" s="1"/>
  <c r="L139" i="1" s="1"/>
  <c r="K12" i="1"/>
  <c r="H12" i="1"/>
  <c r="I12" i="1" s="1"/>
  <c r="L12" i="1" s="1"/>
  <c r="K176" i="1"/>
  <c r="H176" i="1"/>
  <c r="I176" i="1" s="1"/>
  <c r="L176" i="1" s="1"/>
  <c r="K177" i="1"/>
  <c r="H177" i="1"/>
  <c r="I177" i="1" s="1"/>
  <c r="L177" i="1" s="1"/>
  <c r="K126" i="1"/>
  <c r="H126" i="1"/>
  <c r="I126" i="1" s="1"/>
  <c r="L126" i="1" s="1"/>
  <c r="K24" i="1"/>
  <c r="H24" i="1"/>
  <c r="I24" i="1" s="1"/>
  <c r="L24" i="1" s="1"/>
  <c r="K138" i="1"/>
  <c r="H138" i="1"/>
  <c r="I138" i="1" s="1"/>
  <c r="L138" i="1" s="1"/>
  <c r="K137" i="1"/>
  <c r="H137" i="1"/>
  <c r="I137" i="1" s="1"/>
  <c r="L137" i="1" s="1"/>
  <c r="K114" i="1"/>
  <c r="H114" i="1"/>
  <c r="I114" i="1" s="1"/>
  <c r="L114" i="1" s="1"/>
  <c r="K172" i="1"/>
  <c r="H172" i="1"/>
  <c r="I172" i="1" s="1"/>
  <c r="L172" i="1" s="1"/>
  <c r="K163" i="1"/>
  <c r="H163" i="1"/>
  <c r="I163" i="1" s="1"/>
  <c r="L163" i="1" s="1"/>
  <c r="K151" i="1"/>
  <c r="H151" i="1"/>
  <c r="I151" i="1" s="1"/>
  <c r="L151" i="1" s="1"/>
  <c r="K152" i="1"/>
  <c r="H152" i="1"/>
  <c r="I152" i="1" s="1"/>
  <c r="L152" i="1" s="1"/>
  <c r="K136" i="1"/>
  <c r="H136" i="1"/>
  <c r="I136" i="1" s="1"/>
  <c r="L136" i="1" s="1"/>
  <c r="K125" i="1"/>
  <c r="H125" i="1"/>
  <c r="I125" i="1" s="1"/>
  <c r="L125" i="1" s="1"/>
  <c r="K109" i="1"/>
  <c r="H109" i="1"/>
  <c r="I109" i="1" s="1"/>
  <c r="L109" i="1" s="1"/>
  <c r="K110" i="1"/>
  <c r="H110" i="1"/>
  <c r="I110" i="1" s="1"/>
  <c r="L110" i="1" s="1"/>
  <c r="K72" i="1"/>
  <c r="H72" i="1"/>
  <c r="I72" i="1" s="1"/>
  <c r="L72" i="1" s="1"/>
  <c r="K54" i="1"/>
  <c r="H54" i="1"/>
  <c r="I54" i="1" s="1"/>
  <c r="L54" i="1" s="1"/>
  <c r="K38" i="1"/>
  <c r="H38" i="1"/>
  <c r="I38" i="1" s="1"/>
  <c r="L38" i="1" s="1"/>
  <c r="K23" i="1"/>
  <c r="H23" i="1"/>
  <c r="I23" i="1" s="1"/>
  <c r="L23" i="1" s="1"/>
  <c r="K11" i="1"/>
  <c r="H11" i="1"/>
  <c r="I11" i="1" s="1"/>
  <c r="L11" i="1" s="1"/>
  <c r="K175" i="1"/>
  <c r="H175" i="1"/>
  <c r="I175" i="1" s="1"/>
  <c r="L175" i="1" s="1"/>
  <c r="K171" i="1"/>
  <c r="H171" i="1"/>
  <c r="I171" i="1" s="1"/>
  <c r="L171" i="1" s="1"/>
  <c r="K162" i="1"/>
  <c r="H162" i="1"/>
  <c r="I162" i="1" s="1"/>
  <c r="L162" i="1" s="1"/>
  <c r="K124" i="1"/>
  <c r="H124" i="1"/>
  <c r="I124" i="1" s="1"/>
  <c r="L124" i="1" s="1"/>
  <c r="K108" i="1"/>
  <c r="H108" i="1"/>
  <c r="I108" i="1" s="1"/>
  <c r="L108" i="1" s="1"/>
  <c r="K107" i="1"/>
  <c r="H107" i="1"/>
  <c r="I107" i="1" s="1"/>
  <c r="L107" i="1" s="1"/>
  <c r="K80" i="1"/>
  <c r="H80" i="1"/>
  <c r="I80" i="1" s="1"/>
  <c r="L80" i="1" s="1"/>
  <c r="K71" i="1"/>
  <c r="H71" i="1"/>
  <c r="I71" i="1" s="1"/>
  <c r="L71" i="1" s="1"/>
  <c r="K62" i="1"/>
  <c r="H62" i="1"/>
  <c r="I62" i="1" s="1"/>
  <c r="L62" i="1" s="1"/>
  <c r="K37" i="1"/>
  <c r="H37" i="1"/>
  <c r="I37" i="1" s="1"/>
  <c r="L37" i="1" s="1"/>
  <c r="K10" i="1"/>
  <c r="H10" i="1"/>
  <c r="I10" i="1" s="1"/>
  <c r="L10" i="1" s="1"/>
  <c r="K85" i="1"/>
  <c r="H85" i="1"/>
  <c r="I85" i="1" s="1"/>
  <c r="L85" i="1" s="1"/>
  <c r="K161" i="1"/>
  <c r="H161" i="1"/>
  <c r="I161" i="1" s="1"/>
  <c r="L161" i="1" s="1"/>
  <c r="K150" i="1"/>
  <c r="H150" i="1"/>
  <c r="I150" i="1" s="1"/>
  <c r="L150" i="1" s="1"/>
  <c r="K106" i="1"/>
  <c r="H106" i="1"/>
  <c r="I106" i="1" s="1"/>
  <c r="L106" i="1" s="1"/>
  <c r="K105" i="1"/>
  <c r="O105" i="1" s="1"/>
  <c r="H105" i="1"/>
  <c r="I105" i="1" s="1"/>
  <c r="L105" i="1" s="1"/>
  <c r="K135" i="1"/>
  <c r="H135" i="1"/>
  <c r="I135" i="1" s="1"/>
  <c r="L135" i="1" s="1"/>
  <c r="K123" i="1"/>
  <c r="H123" i="1"/>
  <c r="I123" i="1" s="1"/>
  <c r="L123" i="1" s="1"/>
  <c r="K92" i="1"/>
  <c r="H92" i="1"/>
  <c r="I92" i="1" s="1"/>
  <c r="L92" i="1" s="1"/>
  <c r="K79" i="1"/>
  <c r="H79" i="1"/>
  <c r="I79" i="1" s="1"/>
  <c r="L79" i="1" s="1"/>
  <c r="K70" i="1"/>
  <c r="H70" i="1"/>
  <c r="I70" i="1" s="1"/>
  <c r="L70" i="1" s="1"/>
  <c r="K53" i="1"/>
  <c r="H53" i="1"/>
  <c r="I53" i="1" s="1"/>
  <c r="L53" i="1" s="1"/>
  <c r="K36" i="1"/>
  <c r="H36" i="1"/>
  <c r="I36" i="1" s="1"/>
  <c r="L36" i="1" s="1"/>
  <c r="K22" i="1"/>
  <c r="H22" i="1"/>
  <c r="I22" i="1" s="1"/>
  <c r="L22" i="1" s="1"/>
  <c r="K9" i="1"/>
  <c r="H9" i="1"/>
  <c r="I9" i="1" s="1"/>
  <c r="L9" i="1" s="1"/>
  <c r="K122" i="1"/>
  <c r="H122" i="1"/>
  <c r="I122" i="1" s="1"/>
  <c r="L122" i="1" s="1"/>
  <c r="K69" i="1"/>
  <c r="H69" i="1"/>
  <c r="I69" i="1" s="1"/>
  <c r="L69" i="1" s="1"/>
  <c r="K61" i="1"/>
  <c r="H61" i="1"/>
  <c r="I61" i="1" s="1"/>
  <c r="L61" i="1" s="1"/>
  <c r="K160" i="1"/>
  <c r="H160" i="1"/>
  <c r="I160" i="1" s="1"/>
  <c r="L160" i="1" s="1"/>
  <c r="K60" i="1"/>
  <c r="H60" i="1"/>
  <c r="I60" i="1" s="1"/>
  <c r="L60" i="1" s="1"/>
  <c r="K134" i="1"/>
  <c r="H134" i="1"/>
  <c r="I134" i="1" s="1"/>
  <c r="L134" i="1" s="1"/>
  <c r="K121" i="1"/>
  <c r="H121" i="1"/>
  <c r="I121" i="1" s="1"/>
  <c r="L121" i="1" s="1"/>
  <c r="K104" i="1"/>
  <c r="H104" i="1"/>
  <c r="I104" i="1" s="1"/>
  <c r="L104" i="1" s="1"/>
  <c r="K103" i="1"/>
  <c r="H103" i="1"/>
  <c r="I103" i="1" s="1"/>
  <c r="L103" i="1" s="1"/>
  <c r="K91" i="1"/>
  <c r="H91" i="1"/>
  <c r="I91" i="1" s="1"/>
  <c r="L91" i="1" s="1"/>
  <c r="K78" i="1"/>
  <c r="H78" i="1"/>
  <c r="I78" i="1" s="1"/>
  <c r="L78" i="1" s="1"/>
  <c r="K68" i="1"/>
  <c r="H68" i="1"/>
  <c r="I68" i="1" s="1"/>
  <c r="L68" i="1" s="1"/>
  <c r="K52" i="1"/>
  <c r="H52" i="1"/>
  <c r="I52" i="1" s="1"/>
  <c r="L52" i="1" s="1"/>
  <c r="K41" i="1"/>
  <c r="H41" i="1"/>
  <c r="I41" i="1" s="1"/>
  <c r="L41" i="1" s="1"/>
  <c r="K31" i="1"/>
  <c r="H31" i="1"/>
  <c r="I31" i="1" s="1"/>
  <c r="L31" i="1" s="1"/>
  <c r="K21" i="1"/>
  <c r="H21" i="1"/>
  <c r="I21" i="1" s="1"/>
  <c r="L21" i="1" s="1"/>
  <c r="K8" i="1"/>
  <c r="H8" i="1"/>
  <c r="I8" i="1" s="1"/>
  <c r="L8" i="1" s="1"/>
  <c r="K170" i="1"/>
  <c r="H170" i="1"/>
  <c r="I170" i="1" s="1"/>
  <c r="L170" i="1" s="1"/>
  <c r="K59" i="1"/>
  <c r="H59" i="1"/>
  <c r="I59" i="1" s="1"/>
  <c r="L59" i="1" s="1"/>
  <c r="K149" i="1"/>
  <c r="H149" i="1"/>
  <c r="I149" i="1" s="1"/>
  <c r="L149" i="1" s="1"/>
  <c r="K120" i="1"/>
  <c r="H120" i="1"/>
  <c r="I120" i="1" s="1"/>
  <c r="L120" i="1" s="1"/>
  <c r="K101" i="1"/>
  <c r="H101" i="1"/>
  <c r="I101" i="1" s="1"/>
  <c r="L101" i="1" s="1"/>
  <c r="K102" i="1"/>
  <c r="H102" i="1"/>
  <c r="I102" i="1" s="1"/>
  <c r="L102" i="1" s="1"/>
  <c r="K90" i="1"/>
  <c r="H90" i="1"/>
  <c r="I90" i="1" s="1"/>
  <c r="L90" i="1" s="1"/>
  <c r="K67" i="1"/>
  <c r="H67" i="1"/>
  <c r="I67" i="1" s="1"/>
  <c r="L67" i="1" s="1"/>
  <c r="K51" i="1"/>
  <c r="H51" i="1"/>
  <c r="I51" i="1" s="1"/>
  <c r="L51" i="1" s="1"/>
  <c r="K30" i="1"/>
  <c r="H30" i="1"/>
  <c r="I30" i="1" s="1"/>
  <c r="L30" i="1" s="1"/>
  <c r="K20" i="1"/>
  <c r="H20" i="1"/>
  <c r="I20" i="1" s="1"/>
  <c r="L20" i="1" s="1"/>
  <c r="K7" i="1"/>
  <c r="H7" i="1"/>
  <c r="I7" i="1" s="1"/>
  <c r="L7" i="1" s="1"/>
  <c r="K84" i="1"/>
  <c r="H84" i="1"/>
  <c r="I84" i="1" s="1"/>
  <c r="L84" i="1" s="1"/>
  <c r="K35" i="1"/>
  <c r="H35" i="1"/>
  <c r="I35" i="1" s="1"/>
  <c r="L35" i="1" s="1"/>
  <c r="K147" i="1"/>
  <c r="H147" i="1"/>
  <c r="I147" i="1" s="1"/>
  <c r="L147" i="1" s="1"/>
  <c r="K148" i="1"/>
  <c r="H148" i="1"/>
  <c r="I148" i="1" s="1"/>
  <c r="L148" i="1" s="1"/>
  <c r="K133" i="1"/>
  <c r="H133" i="1"/>
  <c r="I133" i="1" s="1"/>
  <c r="L133" i="1" s="1"/>
  <c r="K89" i="1"/>
  <c r="H89" i="1"/>
  <c r="I89" i="1" s="1"/>
  <c r="L89" i="1" s="1"/>
  <c r="K77" i="1"/>
  <c r="H77" i="1"/>
  <c r="I77" i="1" s="1"/>
  <c r="L77" i="1" s="1"/>
  <c r="K50" i="1"/>
  <c r="H50" i="1"/>
  <c r="I50" i="1" s="1"/>
  <c r="L50" i="1" s="1"/>
  <c r="K19" i="1"/>
  <c r="H19" i="1"/>
  <c r="I19" i="1" s="1"/>
  <c r="L19" i="1" s="1"/>
  <c r="K132" i="1"/>
  <c r="H132" i="1"/>
  <c r="I132" i="1" s="1"/>
  <c r="L132" i="1" s="1"/>
  <c r="K48" i="1"/>
  <c r="H48" i="1"/>
  <c r="I48" i="1" s="1"/>
  <c r="L48" i="1" s="1"/>
  <c r="K49" i="1"/>
  <c r="H49" i="1"/>
  <c r="I49" i="1" s="1"/>
  <c r="L49" i="1" s="1"/>
  <c r="K119" i="1"/>
  <c r="H119" i="1"/>
  <c r="I119" i="1" s="1"/>
  <c r="L119" i="1" s="1"/>
  <c r="K113" i="1"/>
  <c r="H113" i="1"/>
  <c r="I113" i="1" s="1"/>
  <c r="L113" i="1" s="1"/>
  <c r="K88" i="1"/>
  <c r="H88" i="1"/>
  <c r="I88" i="1" s="1"/>
  <c r="L88" i="1" s="1"/>
  <c r="K76" i="1"/>
  <c r="H76" i="1"/>
  <c r="I76" i="1" s="1"/>
  <c r="L76" i="1" s="1"/>
  <c r="K66" i="1"/>
  <c r="H66" i="1"/>
  <c r="I66" i="1" s="1"/>
  <c r="L66" i="1" s="1"/>
  <c r="K29" i="1"/>
  <c r="H29" i="1"/>
  <c r="I29" i="1" s="1"/>
  <c r="L29" i="1" s="1"/>
  <c r="K18" i="1"/>
  <c r="H18" i="1"/>
  <c r="I18" i="1" s="1"/>
  <c r="L18" i="1" s="1"/>
  <c r="K6" i="1"/>
  <c r="H6" i="1"/>
  <c r="I6" i="1" s="1"/>
  <c r="L6" i="1" s="1"/>
  <c r="K39" i="1"/>
  <c r="H39" i="1"/>
  <c r="I39" i="1" s="1"/>
  <c r="L39" i="1" s="1"/>
  <c r="K40" i="1"/>
  <c r="H40" i="1"/>
  <c r="I40" i="1" s="1"/>
  <c r="L40" i="1" s="1"/>
  <c r="K34" i="1"/>
  <c r="H34" i="1"/>
  <c r="I34" i="1" s="1"/>
  <c r="L34" i="1" s="1"/>
  <c r="K33" i="1"/>
  <c r="H33" i="1"/>
  <c r="I33" i="1" s="1"/>
  <c r="L33" i="1" s="1"/>
  <c r="K173" i="1"/>
  <c r="H173" i="1"/>
  <c r="I173" i="1" s="1"/>
  <c r="L173" i="1" s="1"/>
  <c r="K168" i="1"/>
  <c r="H168" i="1"/>
  <c r="I168" i="1" s="1"/>
  <c r="L168" i="1" s="1"/>
  <c r="K169" i="1"/>
  <c r="H169" i="1"/>
  <c r="I169" i="1" s="1"/>
  <c r="L169" i="1" s="1"/>
  <c r="K159" i="1"/>
  <c r="H159" i="1"/>
  <c r="I159" i="1" s="1"/>
  <c r="L159" i="1" s="1"/>
  <c r="K58" i="1"/>
  <c r="H58" i="1"/>
  <c r="I58" i="1" s="1"/>
  <c r="L58" i="1" s="1"/>
  <c r="K146" i="1"/>
  <c r="H146" i="1"/>
  <c r="I146" i="1" s="1"/>
  <c r="L146" i="1" s="1"/>
  <c r="K131" i="1"/>
  <c r="H131" i="1"/>
  <c r="I131" i="1" s="1"/>
  <c r="L131" i="1" s="1"/>
  <c r="K118" i="1"/>
  <c r="H118" i="1"/>
  <c r="I118" i="1" s="1"/>
  <c r="L118" i="1" s="1"/>
  <c r="K100" i="1"/>
  <c r="H100" i="1"/>
  <c r="I100" i="1" s="1"/>
  <c r="L100" i="1" s="1"/>
  <c r="K99" i="1"/>
  <c r="O99" i="1" s="1"/>
  <c r="H99" i="1"/>
  <c r="I99" i="1" s="1"/>
  <c r="L99" i="1" s="1"/>
  <c r="K87" i="1"/>
  <c r="H87" i="1"/>
  <c r="I87" i="1" s="1"/>
  <c r="L87" i="1" s="1"/>
  <c r="K75" i="1"/>
  <c r="H75" i="1"/>
  <c r="I75" i="1" s="1"/>
  <c r="L75" i="1" s="1"/>
  <c r="K65" i="1"/>
  <c r="H65" i="1"/>
  <c r="I65" i="1" s="1"/>
  <c r="L65" i="1" s="1"/>
  <c r="K47" i="1"/>
  <c r="H47" i="1"/>
  <c r="I47" i="1" s="1"/>
  <c r="L47" i="1" s="1"/>
  <c r="K28" i="1"/>
  <c r="H28" i="1"/>
  <c r="I28" i="1" s="1"/>
  <c r="L28" i="1" s="1"/>
  <c r="K17" i="1"/>
  <c r="H17" i="1"/>
  <c r="I17" i="1" s="1"/>
  <c r="L17" i="1" s="1"/>
  <c r="K5" i="1"/>
  <c r="H5" i="1"/>
  <c r="I5" i="1" s="1"/>
  <c r="L5" i="1" s="1"/>
  <c r="K158" i="1"/>
  <c r="H158" i="1"/>
  <c r="I158" i="1" s="1"/>
  <c r="L158" i="1" s="1"/>
  <c r="K57" i="1"/>
  <c r="H57" i="1"/>
  <c r="I57" i="1" s="1"/>
  <c r="L57" i="1" s="1"/>
  <c r="K145" i="1"/>
  <c r="H145" i="1"/>
  <c r="I145" i="1" s="1"/>
  <c r="L145" i="1" s="1"/>
  <c r="K130" i="1"/>
  <c r="H130" i="1"/>
  <c r="I130" i="1" s="1"/>
  <c r="L130" i="1" s="1"/>
  <c r="K117" i="1"/>
  <c r="H117" i="1"/>
  <c r="I117" i="1" s="1"/>
  <c r="L117" i="1" s="1"/>
  <c r="K97" i="1"/>
  <c r="H97" i="1"/>
  <c r="I97" i="1" s="1"/>
  <c r="L97" i="1" s="1"/>
  <c r="K98" i="1"/>
  <c r="H98" i="1"/>
  <c r="I98" i="1" s="1"/>
  <c r="L98" i="1" s="1"/>
  <c r="K64" i="1"/>
  <c r="H64" i="1"/>
  <c r="I64" i="1" s="1"/>
  <c r="L64" i="1" s="1"/>
  <c r="K46" i="1"/>
  <c r="H46" i="1"/>
  <c r="I46" i="1" s="1"/>
  <c r="L46" i="1" s="1"/>
  <c r="K16" i="1"/>
  <c r="H16" i="1"/>
  <c r="I16" i="1" s="1"/>
  <c r="L16" i="1" s="1"/>
  <c r="K4" i="1"/>
  <c r="H4" i="1"/>
  <c r="I4" i="1" s="1"/>
  <c r="L4" i="1" s="1"/>
  <c r="K27" i="1"/>
  <c r="H27" i="1"/>
  <c r="I27" i="1" s="1"/>
  <c r="L27" i="1" s="1"/>
  <c r="K95" i="1"/>
  <c r="H95" i="1"/>
  <c r="I95" i="1" s="1"/>
  <c r="L95" i="1" s="1"/>
  <c r="K96" i="1"/>
  <c r="H96" i="1"/>
  <c r="I96" i="1" s="1"/>
  <c r="L96" i="1" s="1"/>
  <c r="K174" i="1"/>
  <c r="H174" i="1"/>
  <c r="I174" i="1" s="1"/>
  <c r="L174" i="1" s="1"/>
  <c r="K83" i="1"/>
  <c r="H83" i="1"/>
  <c r="I83" i="1" s="1"/>
  <c r="L83" i="1" s="1"/>
  <c r="K74" i="1"/>
  <c r="H74" i="1"/>
  <c r="I74" i="1" s="1"/>
  <c r="L74" i="1" s="1"/>
  <c r="K44" i="1"/>
  <c r="H44" i="1"/>
  <c r="I44" i="1" s="1"/>
  <c r="L44" i="1" s="1"/>
  <c r="K45" i="1"/>
  <c r="H45" i="1"/>
  <c r="I45" i="1" s="1"/>
  <c r="L45" i="1" s="1"/>
  <c r="K166" i="1"/>
  <c r="H166" i="1"/>
  <c r="I166" i="1" s="1"/>
  <c r="L166" i="1" s="1"/>
  <c r="K167" i="1"/>
  <c r="H167" i="1"/>
  <c r="I167" i="1" s="1"/>
  <c r="L167" i="1" s="1"/>
  <c r="K15" i="1"/>
  <c r="H15" i="1"/>
  <c r="I15" i="1" s="1"/>
  <c r="L15" i="1" s="1"/>
  <c r="K157" i="1"/>
  <c r="H157" i="1"/>
  <c r="I157" i="1" s="1"/>
  <c r="L157" i="1" s="1"/>
  <c r="K144" i="1"/>
  <c r="H144" i="1"/>
  <c r="I144" i="1" s="1"/>
  <c r="L144" i="1" s="1"/>
  <c r="K143" i="1"/>
  <c r="O143" i="1" s="1"/>
  <c r="H143" i="1"/>
  <c r="I143" i="1" s="1"/>
  <c r="L143" i="1" s="1"/>
  <c r="K129" i="1"/>
  <c r="H129" i="1"/>
  <c r="I129" i="1" s="1"/>
  <c r="L129" i="1" s="1"/>
  <c r="K116" i="1"/>
  <c r="H116" i="1"/>
  <c r="I116" i="1" s="1"/>
  <c r="L116" i="1" s="1"/>
  <c r="K3" i="1"/>
  <c r="H3" i="1"/>
  <c r="I3" i="1" s="1"/>
  <c r="L3" i="1" s="1"/>
  <c r="K156" i="1"/>
  <c r="H156" i="1"/>
  <c r="I156" i="1" s="1"/>
  <c r="L156" i="1" s="1"/>
  <c r="K56" i="1"/>
  <c r="H56" i="1"/>
  <c r="I56" i="1" s="1"/>
  <c r="L56" i="1" s="1"/>
  <c r="K141" i="1"/>
  <c r="H141" i="1"/>
  <c r="I141" i="1" s="1"/>
  <c r="L141" i="1" s="1"/>
  <c r="K142" i="1"/>
  <c r="H142" i="1"/>
  <c r="I142" i="1" s="1"/>
  <c r="L142" i="1" s="1"/>
  <c r="K128" i="1"/>
  <c r="H128" i="1"/>
  <c r="I128" i="1" s="1"/>
  <c r="L128" i="1" s="1"/>
  <c r="K115" i="1"/>
  <c r="H115" i="1"/>
  <c r="I115" i="1" s="1"/>
  <c r="L115" i="1" s="1"/>
  <c r="K94" i="1"/>
  <c r="H94" i="1"/>
  <c r="I94" i="1" s="1"/>
  <c r="L94" i="1" s="1"/>
  <c r="K93" i="1"/>
  <c r="H93" i="1"/>
  <c r="I93" i="1" s="1"/>
  <c r="L93" i="1" s="1"/>
  <c r="K86" i="1"/>
  <c r="H86" i="1"/>
  <c r="I86" i="1" s="1"/>
  <c r="L86" i="1" s="1"/>
  <c r="K73" i="1"/>
  <c r="H73" i="1"/>
  <c r="I73" i="1" s="1"/>
  <c r="L73" i="1" s="1"/>
  <c r="K63" i="1"/>
  <c r="H63" i="1"/>
  <c r="I63" i="1" s="1"/>
  <c r="L63" i="1" s="1"/>
  <c r="K42" i="1"/>
  <c r="H42" i="1"/>
  <c r="I42" i="1" s="1"/>
  <c r="L42" i="1" s="1"/>
  <c r="K43" i="1"/>
  <c r="H43" i="1"/>
  <c r="I43" i="1" s="1"/>
  <c r="L43" i="1" s="1"/>
  <c r="K26" i="1"/>
  <c r="H26" i="1"/>
  <c r="I26" i="1" s="1"/>
  <c r="L26" i="1" s="1"/>
  <c r="K14" i="1"/>
  <c r="H14" i="1"/>
  <c r="I14" i="1" s="1"/>
  <c r="L14" i="1" s="1"/>
  <c r="K2" i="1"/>
  <c r="H2" i="1"/>
  <c r="I2" i="1" s="1"/>
  <c r="L2" i="1" s="1"/>
  <c r="H164" i="1"/>
  <c r="I164" i="1" s="1"/>
  <c r="L164" i="1" s="1"/>
  <c r="H165" i="1"/>
  <c r="I165" i="1" s="1"/>
  <c r="L165" i="1" s="1"/>
  <c r="H155" i="1"/>
  <c r="I155" i="1" s="1"/>
  <c r="L155" i="1" s="1"/>
  <c r="O168" i="1" l="1"/>
  <c r="O95" i="1"/>
  <c r="O103" i="1"/>
  <c r="O93" i="1"/>
  <c r="O107" i="1"/>
  <c r="O44" i="1"/>
  <c r="O97" i="1"/>
  <c r="O48" i="1"/>
  <c r="O176" i="1"/>
  <c r="O39" i="1"/>
  <c r="O101" i="1"/>
  <c r="O141" i="1"/>
  <c r="O109" i="1"/>
  <c r="O151" i="1"/>
  <c r="O137" i="1"/>
  <c r="O42" i="1"/>
  <c r="O147" i="1"/>
  <c r="O166" i="1"/>
</calcChain>
</file>

<file path=xl/sharedStrings.xml><?xml version="1.0" encoding="utf-8"?>
<sst xmlns="http://schemas.openxmlformats.org/spreadsheetml/2006/main" count="796" uniqueCount="72">
  <si>
    <t>YEAR</t>
  </si>
  <si>
    <t>SR.</t>
  </si>
  <si>
    <t>PAYMENT DATE</t>
  </si>
  <si>
    <t>REFERENCE</t>
  </si>
  <si>
    <t>TRADING ADVISOR</t>
  </si>
  <si>
    <t>TEAM MEMBER</t>
  </si>
  <si>
    <t>PAN</t>
  </si>
  <si>
    <t>PROFESSIONAL FEES</t>
  </si>
  <si>
    <t>OUT OF POCKET</t>
  </si>
  <si>
    <t>TOTAL AMOUNT</t>
  </si>
  <si>
    <t>Invoice Date</t>
  </si>
  <si>
    <t>OUT OF POCKET IN %</t>
  </si>
  <si>
    <t>CHECK1</t>
  </si>
  <si>
    <t>CHECK2</t>
  </si>
  <si>
    <t>CHECK3</t>
  </si>
  <si>
    <t>2022-23</t>
  </si>
  <si>
    <t>ANKIT SURESHKUMAR MEHTA</t>
  </si>
  <si>
    <t>Row Labels</t>
  </si>
  <si>
    <t>Sum of TOTAL AMOUNT</t>
  </si>
  <si>
    <t>CHANDRIKA ANIL SANGHVI</t>
  </si>
  <si>
    <t>ASHOK THAKUR</t>
  </si>
  <si>
    <t>ASHOK VINOD THAKUR</t>
  </si>
  <si>
    <t>SHRUTI PRITESH VORA</t>
  </si>
  <si>
    <t>ASHWIN CHANDURA</t>
  </si>
  <si>
    <t>ASHWIN P. CHANDURA</t>
  </si>
  <si>
    <t>DARSHAN MEHTA</t>
  </si>
  <si>
    <t>RAJESH SANGHAVI</t>
  </si>
  <si>
    <t>JYOSHNA PRAKASH SHAH</t>
  </si>
  <si>
    <t>PRAKASH HARILAL SHAH</t>
  </si>
  <si>
    <t>RENU BANSI GUPTA</t>
  </si>
  <si>
    <t>DHIRENDRA KUMAR SINGH</t>
  </si>
  <si>
    <t>BEAUTY SINGH</t>
  </si>
  <si>
    <t>JIGNESH SANGHVI</t>
  </si>
  <si>
    <t>CHETNA MUKESH SHETH</t>
  </si>
  <si>
    <t>KAUSHAK SANGHAVI</t>
  </si>
  <si>
    <t>KAUSHIK JAVERLAL SANGHVI</t>
  </si>
  <si>
    <t>KIRTI MEHTA</t>
  </si>
  <si>
    <t>KIRTI VANECHAND MEHTA</t>
  </si>
  <si>
    <t>MILAN UDANI</t>
  </si>
  <si>
    <t>MILAN SURYAKANT UDANI</t>
  </si>
  <si>
    <t>MITEN VADILAL MEHTA</t>
  </si>
  <si>
    <t>VAISHALI MITEN MEHTA</t>
  </si>
  <si>
    <t>RAJNISH THAKUR</t>
  </si>
  <si>
    <t>RAJNISH KUMAR THAKUR</t>
  </si>
  <si>
    <t>RINKI RAJNISH THAKUR</t>
  </si>
  <si>
    <t>SANTOSH GUPTA</t>
  </si>
  <si>
    <t>BHUMESH GOVINDKUMAR GUPTA</t>
  </si>
  <si>
    <t>SAMEER LALJIBHAI KHANDOR</t>
  </si>
  <si>
    <t>POOJA SANTOSH GUPTA</t>
  </si>
  <si>
    <t>JAGRUTIBEN JAYESHKUMAR SANGHAVI</t>
  </si>
  <si>
    <t>SANTOSH SHAMBHUNATH GUPTA</t>
  </si>
  <si>
    <t>SEVANTI CHAMANALAL SANGHVI</t>
  </si>
  <si>
    <t>SEVANTI CHAMANALAL SANGHAVI</t>
  </si>
  <si>
    <t>JAYSHREE SEVANTILAL SANGHVI</t>
  </si>
  <si>
    <t>SAPNA SAMEER KHANDOR</t>
  </si>
  <si>
    <t>SHILPA RAJESH SANGHVI</t>
  </si>
  <si>
    <t>JAYESH CHAMANLAL SANGHAVI</t>
  </si>
  <si>
    <t>DOLLY RAHUL SANGHVI</t>
  </si>
  <si>
    <t>KRUPA TEJAS VAN</t>
  </si>
  <si>
    <t>PARMAR LALA BHAI BABU BHAI</t>
  </si>
  <si>
    <t>HARSHA VIPUL SANGHVI</t>
  </si>
  <si>
    <t>ROMANK CHANDULAL SHETH</t>
  </si>
  <si>
    <t>HEMALI ROMANK SHETH</t>
  </si>
  <si>
    <t>RAHUL JAVERLAL SANGHVI</t>
  </si>
  <si>
    <t>JANVI ANILBHAI SANGHAVI</t>
  </si>
  <si>
    <t>RAKESH SHABHUNATH GUPTA</t>
  </si>
  <si>
    <t>VAIBHAV KIRTIKUMAR SANGHVI</t>
  </si>
  <si>
    <t>ASHABEN SUBHASHCHANDRA DOSHI</t>
  </si>
  <si>
    <t>DHRUVI SUBHASH DOSHI</t>
  </si>
  <si>
    <t>Grand Total</t>
  </si>
  <si>
    <t>RAHUL SANGHAVI</t>
  </si>
  <si>
    <t>ALNPM4364K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</si>
</sst>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_-* #,##0_-;\-* #,##0_-;_-* &quot;-&quot;??_-;_-@_-"/>
    <numFmt numFmtId="166" formatCode="[$-409]dddd\,\ mmmm\ dd\,\ 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165" fontId="0" fillId="0" borderId="0" xfId="1" applyNumberFormat="1" applyFont="1"/>
    <xf numFmtId="14" fontId="0" fillId="0" borderId="0" xfId="0" applyNumberFormat="1"/>
    <xf numFmtId="164" fontId="0" fillId="0" borderId="0" xfId="1" applyFont="1"/>
    <xf numFmtId="43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65" fontId="0" fillId="0" borderId="0" xfId="0" applyNumberFormat="1"/>
    <xf numFmtId="166" fontId="2" fillId="0" borderId="0" xfId="1" applyNumberFormat="1" applyFont="1" applyBorder="1" applyAlignment="1">
      <alignment horizontal="left"/>
    </xf>
    <xf numFmtId="166" fontId="2" fillId="0" borderId="0" xfId="1" applyNumberFormat="1" applyFont="1" applyFill="1" applyBorder="1" applyAlignment="1">
      <alignment horizontal="left"/>
    </xf>
    <xf numFmtId="0" fontId="4" fillId="0" borderId="0" xfId="0" applyFont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5" tint="0.59996337778862885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lixirequities-my.sharepoint.com/personal/dm_elixirequities_com/Documents/Desktop/INCOME%20SCRUTINY%20FY%202022-23/DMC/LOE%20&amp;%20Instruction%20Notes%20-%20Word%20Files/DMC%20Master%20Data.xlsx" TargetMode="External"/><Relationship Id="rId1" Type="http://schemas.openxmlformats.org/officeDocument/2006/relationships/externalLinkPath" Target="https://elixirequities-my.sharepoint.com/personal/dm_elixirequities_com/Documents/Desktop/INCOME%20SCRUTINY%20FY%202022-23/DMC/LOE%20&amp;%20Instruction%20Notes%20-%20Word%20Files/DMC%20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</sheetNames>
    <sheetDataSet>
      <sheetData sheetId="0">
        <row r="1">
          <cell r="A1" t="str">
            <v>NAME</v>
          </cell>
          <cell r="B1" t="str">
            <v>PAN</v>
          </cell>
        </row>
        <row r="2">
          <cell r="A2" t="str">
            <v>ANKIT SURESHKUMAR MEHTA</v>
          </cell>
          <cell r="B2" t="str">
            <v>BBDPM5887L</v>
          </cell>
        </row>
        <row r="3">
          <cell r="A3" t="str">
            <v>ASHABEN SUBHASHCHANDRA DOSHI</v>
          </cell>
          <cell r="B3" t="str">
            <v>ACJPD6960B</v>
          </cell>
        </row>
        <row r="4">
          <cell r="A4" t="str">
            <v>ASHOK VINOD THAKUR</v>
          </cell>
          <cell r="B4" t="str">
            <v>AHIPT0853H</v>
          </cell>
        </row>
        <row r="5">
          <cell r="A5" t="str">
            <v>ASHWIN P. CHANDURA</v>
          </cell>
          <cell r="B5" t="str">
            <v>AIBPC2244H</v>
          </cell>
        </row>
        <row r="6">
          <cell r="A6" t="str">
            <v>BEAUTY SINGH</v>
          </cell>
          <cell r="B6" t="str">
            <v>EMQPS1557G</v>
          </cell>
        </row>
        <row r="7">
          <cell r="A7" t="str">
            <v>BHUMESH GOVINDKUMAR GUPTA</v>
          </cell>
          <cell r="B7" t="str">
            <v>DXOPG6060A</v>
          </cell>
        </row>
        <row r="8">
          <cell r="A8" t="str">
            <v>CHANDRIKA ANIL SANGHVI</v>
          </cell>
          <cell r="B8" t="str">
            <v>BRUPS3805H</v>
          </cell>
        </row>
        <row r="9">
          <cell r="A9" t="str">
            <v>CHETNA MUKESH SHETH</v>
          </cell>
          <cell r="B9" t="str">
            <v>BRUPS3896N</v>
          </cell>
        </row>
        <row r="10">
          <cell r="A10" t="str">
            <v>DHIRENDRA KUMAR SINGH</v>
          </cell>
          <cell r="B10" t="str">
            <v>BPAPS0225M</v>
          </cell>
        </row>
        <row r="11">
          <cell r="A11" t="str">
            <v>DHRUVI SUBHASH DOSHI</v>
          </cell>
          <cell r="B11" t="str">
            <v>EVEPD8861F</v>
          </cell>
        </row>
        <row r="12">
          <cell r="A12" t="str">
            <v>DOLLY RAHUL SANGHVI</v>
          </cell>
          <cell r="B12" t="str">
            <v>BVZPS6231E</v>
          </cell>
        </row>
        <row r="13">
          <cell r="A13" t="str">
            <v>HARSHA VIPUL SANGHVI</v>
          </cell>
          <cell r="B13" t="str">
            <v>BSAPS2629L</v>
          </cell>
        </row>
        <row r="14">
          <cell r="A14" t="str">
            <v>HEMALI ROMANK SHETH</v>
          </cell>
          <cell r="B14" t="str">
            <v>EQVPS8470R</v>
          </cell>
        </row>
        <row r="15">
          <cell r="A15" t="str">
            <v>JAGRUTIBEN JAYESHKUMAR SANGHAVI</v>
          </cell>
          <cell r="B15" t="str">
            <v>HGUPS3319K</v>
          </cell>
        </row>
        <row r="16">
          <cell r="A16" t="str">
            <v>JANVI ANILBHAI SANGHAVI</v>
          </cell>
          <cell r="B16" t="str">
            <v>ODMPS8473L</v>
          </cell>
        </row>
        <row r="17">
          <cell r="A17" t="str">
            <v>JAYESH CHAMANLAL SANGHAVI</v>
          </cell>
          <cell r="B17" t="str">
            <v>EVSPS3715R</v>
          </cell>
        </row>
        <row r="18">
          <cell r="A18" t="str">
            <v>JAYSHREE SEVANTILAL SANGHVI</v>
          </cell>
          <cell r="B18" t="str">
            <v>BSAPS1719K</v>
          </cell>
        </row>
        <row r="19">
          <cell r="A19" t="str">
            <v>JIGNESH SANGHVI</v>
          </cell>
          <cell r="B19" t="str">
            <v>BBEPS9472G</v>
          </cell>
        </row>
        <row r="20">
          <cell r="A20" t="str">
            <v>JYOSHNA PRAKASH SHAH</v>
          </cell>
          <cell r="B20" t="str">
            <v>DNQPS8987E</v>
          </cell>
        </row>
        <row r="21">
          <cell r="A21" t="str">
            <v>KAUSHIK JAVERLAL SANGHVI</v>
          </cell>
          <cell r="B21" t="str">
            <v>AVQPS5445L</v>
          </cell>
        </row>
        <row r="22">
          <cell r="A22" t="str">
            <v>KIRTI VANECHAND MEHTA</v>
          </cell>
          <cell r="B22" t="str">
            <v>ADCPM6013E</v>
          </cell>
        </row>
        <row r="23">
          <cell r="A23" t="str">
            <v>KRUPA TEJAS VAN</v>
          </cell>
          <cell r="B23" t="str">
            <v>AMZPV8765C</v>
          </cell>
        </row>
        <row r="24">
          <cell r="A24" t="str">
            <v>MILAN SURYAKANT UDANI</v>
          </cell>
          <cell r="B24" t="str">
            <v>AAAPU3763E</v>
          </cell>
        </row>
        <row r="25">
          <cell r="A25" t="str">
            <v>MITEN  VADILAL MEHTA</v>
          </cell>
          <cell r="B25" t="str">
            <v>ALNPM4364K</v>
          </cell>
        </row>
        <row r="26">
          <cell r="A26" t="str">
            <v>PARMAR LALA BHAI BABU BHAI</v>
          </cell>
          <cell r="B26" t="str">
            <v>GQDPP9900F</v>
          </cell>
        </row>
        <row r="27">
          <cell r="A27" t="str">
            <v>POOJA SANTOSH GUPTA</v>
          </cell>
          <cell r="B27" t="str">
            <v>BYNPG4697P</v>
          </cell>
        </row>
        <row r="28">
          <cell r="A28" t="str">
            <v>PRAKASH HARILAL SHAH</v>
          </cell>
          <cell r="B28" t="str">
            <v>BGAPS3830F</v>
          </cell>
        </row>
        <row r="29">
          <cell r="A29" t="str">
            <v>RAHUL JAVERLAL SANGHVI</v>
          </cell>
          <cell r="B29" t="str">
            <v>BHEPS0820A</v>
          </cell>
        </row>
        <row r="30">
          <cell r="A30" t="str">
            <v>RAJESH SANGHAVI</v>
          </cell>
          <cell r="B30" t="str">
            <v>AZJPS0827R</v>
          </cell>
        </row>
        <row r="31">
          <cell r="A31" t="str">
            <v>RAJNISH KUMAR THAKUR</v>
          </cell>
          <cell r="B31" t="str">
            <v>AEQPT4039J</v>
          </cell>
        </row>
        <row r="32">
          <cell r="A32" t="str">
            <v>RAKESH SHABHUNATH GUPTA</v>
          </cell>
          <cell r="B32" t="str">
            <v>AYYPG3364K</v>
          </cell>
        </row>
        <row r="33">
          <cell r="A33" t="str">
            <v>RENU BANSI GUPTA</v>
          </cell>
          <cell r="B33" t="str">
            <v>BBDPG9885L</v>
          </cell>
        </row>
        <row r="34">
          <cell r="A34" t="str">
            <v>RINKI RAJNISH THAKUR</v>
          </cell>
          <cell r="B34" t="str">
            <v>AKXPT3360M</v>
          </cell>
        </row>
        <row r="35">
          <cell r="A35" t="str">
            <v>SAMEER LALJIBHAI KHANDOR</v>
          </cell>
          <cell r="B35" t="str">
            <v>AQXPK8198G</v>
          </cell>
        </row>
        <row r="36">
          <cell r="A36" t="str">
            <v>SANTOSH SHAMBHUNATH GUPTA</v>
          </cell>
          <cell r="B36" t="str">
            <v>AJZPG5193Q</v>
          </cell>
        </row>
        <row r="37">
          <cell r="A37" t="str">
            <v>SAPNA SAMEER KHANDOR</v>
          </cell>
          <cell r="B37" t="str">
            <v>DEUPK4580J</v>
          </cell>
        </row>
        <row r="38">
          <cell r="A38" t="str">
            <v>SEVANTI CHAMANALAL SANGHAVI</v>
          </cell>
          <cell r="B38" t="str">
            <v>AVDPS5340M</v>
          </cell>
        </row>
        <row r="39">
          <cell r="A39" t="str">
            <v>SHILPA RAJESH SANGHVI</v>
          </cell>
          <cell r="B39" t="str">
            <v>CBTPS7039H</v>
          </cell>
        </row>
        <row r="40">
          <cell r="A40" t="str">
            <v>SHRUTI PRITESH VORA</v>
          </cell>
          <cell r="B40" t="str">
            <v>BDRPV2680N</v>
          </cell>
        </row>
        <row r="41">
          <cell r="A41" t="str">
            <v>VAIBHAV KIRTIKUMAR SANGHVI</v>
          </cell>
          <cell r="B41" t="str">
            <v>FYPPS4176B</v>
          </cell>
        </row>
        <row r="42">
          <cell r="A42" t="str">
            <v>VAISHALI MITEN MEHTA</v>
          </cell>
          <cell r="B42" t="str">
            <v>AGLPV6387L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an" refreshedDate="45615.80737303241" createdVersion="8" refreshedVersion="8" minRefreshableVersion="3" recordCount="176" xr:uid="{C9E5A326-B1D5-4758-BF69-7F90FD20E967}">
  <cacheSource type="worksheet">
    <worksheetSource ref="C1:J177" sheet="REVISED PAYMENTS TO TRADERS"/>
  </cacheSource>
  <cacheFields count="8">
    <cacheField name="PAYMENT DATE" numFmtId="14">
      <sharedItems containsSemiMixedTypes="0" containsNonDate="0" containsDate="1" containsString="0" minDate="2022-04-20T00:00:00" maxDate="2023-04-13T00:00:00"/>
    </cacheField>
    <cacheField name="REFERENCE" numFmtId="0">
      <sharedItems/>
    </cacheField>
    <cacheField name="TRADING ADVISOR" numFmtId="0">
      <sharedItems count="23">
        <s v="ANKIT SURESHKUMAR MEHTA"/>
        <s v="ASHOK THAKUR"/>
        <s v="ASHWIN CHANDURA"/>
        <s v="BHUMESH GOVINDKUMAR GUPTA"/>
        <s v="DARSHAN MEHTA"/>
        <s v="DHIRENDRA KUMAR SINGH"/>
        <s v="HEMALI ROMANK SHETH"/>
        <s v="JAYESH CHAMANLAL SANGHAVI"/>
        <s v="JIGNESH SANGHVI"/>
        <s v="KAUSHAK SANGHAVI"/>
        <s v="KIRTI MEHTA"/>
        <s v="KRUPA TEJAS VAN"/>
        <s v="MILAN UDANI"/>
        <s v="MITEN VADILAL MEHTA"/>
        <s v="PARMAR LALA BHAI BABU BHAI"/>
        <s v="RAHUL JAVERLAL SANGHVI"/>
        <s v="RAJESH SANGHAVI"/>
        <s v="RAJNISH THAKUR"/>
        <s v="RAKESH SHABHUNATH GUPTA"/>
        <s v="SAMEER LALJIBHAI KHANDOR"/>
        <s v="SANTOSH GUPTA"/>
        <s v="SEVANTI CHAMANALAL SANGHVI"/>
        <s v="VAIBHAV KIRTIKUMAR SANGHVI"/>
      </sharedItems>
    </cacheField>
    <cacheField name="TEAM MEMBER" numFmtId="0">
      <sharedItems count="41">
        <s v="ANKIT SURESHKUMAR MEHTA"/>
        <s v="CHANDRIKA ANIL SANGHVI"/>
        <s v="ASHOK VINOD THAKUR"/>
        <s v="SHRUTI PRITESH VORA"/>
        <s v="ASHWIN P. CHANDURA"/>
        <s v="BHUMESH GOVINDKUMAR GUPTA"/>
        <s v="JAGRUTIBEN JAYESHKUMAR SANGHAVI"/>
        <s v="PRAKASH HARILAL SHAH"/>
        <s v="JYOSHNA PRAKASH SHAH"/>
        <s v="RENU BANSI GUPTA"/>
        <s v="BEAUTY SINGH"/>
        <s v="DHIRENDRA KUMAR SINGH"/>
        <s v="HEMALI ROMANK SHETH"/>
        <s v="DOLLY RAHUL SANGHVI"/>
        <s v="JAYESH CHAMANLAL SANGHAVI"/>
        <s v="JIGNESH SANGHVI"/>
        <s v="CHETNA MUKESH SHETH"/>
        <s v="KAUSHIK JAVERLAL SANGHVI"/>
        <s v="KIRTI VANECHAND MEHTA"/>
        <s v="KRUPA TEJAS VAN"/>
        <s v="MILAN SURYAKANT UDANI"/>
        <s v="MITEN VADILAL MEHTA"/>
        <s v="VAISHALI MITEN MEHTA"/>
        <s v="PARMAR LALA BHAI BABU BHAI"/>
        <s v="HARSHA VIPUL SANGHVI"/>
        <s v="RAHUL JAVERLAL SANGHVI"/>
        <s v="JANVI ANILBHAI SANGHAVI"/>
        <s v="RAJESH SANGHAVI"/>
        <s v="JAYSHREE SEVANTILAL SANGHVI"/>
        <s v="SHILPA RAJESH SANGHVI"/>
        <s v="SAPNA SAMEER KHANDOR"/>
        <s v="RINKI RAJNISH THAKUR"/>
        <s v="RAJNISH KUMAR THAKUR"/>
        <s v="RAKESH SHABHUNATH GUPTA"/>
        <s v="SAMEER LALJIBHAI KHANDOR"/>
        <s v="POOJA SANTOSH GUPTA"/>
        <s v="SANTOSH SHAMBHUNATH GUPTA"/>
        <s v="SEVANTI CHAMANALAL SANGHAVI"/>
        <s v="VAIBHAV KIRTIKUMAR SANGHVI"/>
        <s v="ASHABEN SUBHASHCHANDRA DOSHI"/>
        <s v="DHRUVI SUBHASH DOSHI"/>
      </sharedItems>
    </cacheField>
    <cacheField name="PAN" numFmtId="0">
      <sharedItems/>
    </cacheField>
    <cacheField name="PROFESSIONAL FEES" numFmtId="164">
      <sharedItems containsSemiMixedTypes="0" containsString="0" containsNumber="1" containsInteger="1" minValue="1000" maxValue="972500"/>
    </cacheField>
    <cacheField name="OUT OF POCKET" numFmtId="43">
      <sharedItems containsSemiMixedTypes="0" containsString="0" containsNumber="1" containsInteger="1" minValue="-61" maxValue="30258"/>
    </cacheField>
    <cacheField name="TOTAL AMOUNT" numFmtId="165">
      <sharedItems containsSemiMixedTypes="0" containsString="0" containsNumber="1" containsInteger="1" minValue="1105" maxValue="1002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d v="2022-05-09T00:00:00"/>
    <s v="ANKIT SURESHKUMAR MEHTA"/>
    <x v="0"/>
    <x v="0"/>
    <s v="BBDPM5887L"/>
    <n v="217500"/>
    <n v="6567"/>
    <n v="224067"/>
  </r>
  <r>
    <d v="2022-06-13T00:00:00"/>
    <s v="ANKIT SURESHKUMAR MEHTA"/>
    <x v="0"/>
    <x v="0"/>
    <s v="BBDPM5887L"/>
    <n v="162000"/>
    <n v="5138"/>
    <n v="167138"/>
  </r>
  <r>
    <d v="2022-07-08T00:00:00"/>
    <s v="ANKIT SURESHKUMAR MEHTA"/>
    <x v="0"/>
    <x v="0"/>
    <s v="BBDPM5887L"/>
    <n v="84000"/>
    <n v="2524"/>
    <n v="86524"/>
  </r>
  <r>
    <d v="2022-08-10T00:00:00"/>
    <s v="ANKIT SURESHKUMAR MEHTA"/>
    <x v="0"/>
    <x v="0"/>
    <s v="BBDPM5887L"/>
    <n v="207000"/>
    <n v="6212"/>
    <n v="213212"/>
  </r>
  <r>
    <d v="2022-09-12T00:00:00"/>
    <s v="ANKIT SURESHKUMAR MEHTA"/>
    <x v="0"/>
    <x v="0"/>
    <s v="BBDPM5887L"/>
    <n v="3500"/>
    <n v="240"/>
    <n v="3740"/>
  </r>
  <r>
    <d v="2022-11-12T00:00:00"/>
    <s v="ANKIT SURESHKUMAR MEHTA"/>
    <x v="0"/>
    <x v="0"/>
    <s v="BBDPM5887L"/>
    <n v="8000"/>
    <n v="188"/>
    <n v="8188"/>
  </r>
  <r>
    <d v="2022-12-12T00:00:00"/>
    <s v="ANKIT SURESHKUMAR MEHTA"/>
    <x v="0"/>
    <x v="0"/>
    <s v="BBDPM5887L"/>
    <n v="146500"/>
    <n v="4620"/>
    <n v="151120"/>
  </r>
  <r>
    <d v="2023-01-09T00:00:00"/>
    <s v="ANKIT SURESHKUMAR MEHTA"/>
    <x v="0"/>
    <x v="0"/>
    <s v="BBDPM5887L"/>
    <n v="137500"/>
    <n v="4216"/>
    <n v="141716"/>
  </r>
  <r>
    <d v="2023-02-11T00:00:00"/>
    <s v="ANKIT SURESHKUMAR MEHTA"/>
    <x v="0"/>
    <x v="0"/>
    <s v="BBDPM5887L"/>
    <n v="25000"/>
    <n v="837"/>
    <n v="25837"/>
  </r>
  <r>
    <d v="2023-03-06T00:00:00"/>
    <s v="ANKIT SURESHKUMAR MEHTA"/>
    <x v="0"/>
    <x v="0"/>
    <s v="BBDPM5887L"/>
    <n v="65000"/>
    <n v="2116"/>
    <n v="67116"/>
  </r>
  <r>
    <d v="2023-03-31T00:00:00"/>
    <s v="RAJESH SANGHAVI"/>
    <x v="0"/>
    <x v="1"/>
    <s v="BRUPS3805H"/>
    <n v="970500"/>
    <n v="29769"/>
    <n v="1000269"/>
  </r>
  <r>
    <d v="2023-04-12T00:00:00"/>
    <s v="ANKIT SURESHKUMAR MEHTA"/>
    <x v="0"/>
    <x v="0"/>
    <s v="BBDPM5887L"/>
    <n v="16000"/>
    <n v="742"/>
    <n v="16742"/>
  </r>
  <r>
    <d v="2022-05-09T00:00:00"/>
    <s v="ASHOK THAKUR"/>
    <x v="1"/>
    <x v="2"/>
    <s v="AHIPT0853H"/>
    <n v="85500"/>
    <n v="2650"/>
    <n v="88150"/>
  </r>
  <r>
    <d v="2022-06-15T00:00:00"/>
    <s v="ASHOK THAKUR"/>
    <x v="1"/>
    <x v="2"/>
    <s v="AHIPT0853H"/>
    <n v="61000"/>
    <n v="1963"/>
    <n v="62963"/>
  </r>
  <r>
    <d v="2022-07-08T00:00:00"/>
    <s v="ASHOK THAKUR"/>
    <x v="1"/>
    <x v="2"/>
    <s v="AHIPT0853H"/>
    <n v="18000"/>
    <n v="335"/>
    <n v="18335"/>
  </r>
  <r>
    <d v="2022-08-10T00:00:00"/>
    <s v="ASHOK THAKUR"/>
    <x v="1"/>
    <x v="2"/>
    <s v="AHIPT0853H"/>
    <n v="82500"/>
    <n v="2354"/>
    <n v="84854"/>
  </r>
  <r>
    <d v="2022-09-12T00:00:00"/>
    <s v="ASHOK THAKUR"/>
    <x v="1"/>
    <x v="2"/>
    <s v="AHIPT0853H"/>
    <n v="3500"/>
    <n v="308"/>
    <n v="3808"/>
  </r>
  <r>
    <d v="2022-10-10T00:00:00"/>
    <s v="ASHOK THAKUR"/>
    <x v="1"/>
    <x v="2"/>
    <s v="AHIPT0853H"/>
    <n v="48000"/>
    <n v="1304"/>
    <n v="49304"/>
  </r>
  <r>
    <d v="2022-11-12T00:00:00"/>
    <s v="ASHOK THAKUR"/>
    <x v="1"/>
    <x v="2"/>
    <s v="AHIPT0853H"/>
    <n v="3500"/>
    <n v="56"/>
    <n v="3556"/>
  </r>
  <r>
    <d v="2022-12-12T00:00:00"/>
    <s v="ASHOK THAKUR"/>
    <x v="1"/>
    <x v="2"/>
    <s v="AHIPT0853H"/>
    <n v="22500"/>
    <n v="918"/>
    <n v="23418"/>
  </r>
  <r>
    <d v="2023-01-09T00:00:00"/>
    <s v="ASHOK THAKUR"/>
    <x v="1"/>
    <x v="2"/>
    <s v="AHIPT0853H"/>
    <n v="36500"/>
    <n v="1009"/>
    <n v="37509"/>
  </r>
  <r>
    <d v="2023-03-06T00:00:00"/>
    <s v="ASHOK THAKUR"/>
    <x v="1"/>
    <x v="2"/>
    <s v="AHIPT0853H"/>
    <n v="34500"/>
    <n v="1259"/>
    <n v="35759"/>
  </r>
  <r>
    <d v="2023-03-25T00:00:00"/>
    <s v="RAJESH SANGHAVI"/>
    <x v="1"/>
    <x v="3"/>
    <s v="BDRPV2680N"/>
    <n v="436500"/>
    <n v="13627"/>
    <n v="450127"/>
  </r>
  <r>
    <d v="2023-04-12T00:00:00"/>
    <s v="ASHOK THAKUR"/>
    <x v="1"/>
    <x v="2"/>
    <s v="AHIPT0853H"/>
    <n v="20500"/>
    <n v="851"/>
    <n v="21351"/>
  </r>
  <r>
    <d v="2022-05-09T00:00:00"/>
    <s v="ASHWIN CHANDURA"/>
    <x v="2"/>
    <x v="4"/>
    <s v="AIBPC2244H"/>
    <n v="127000"/>
    <n v="3930"/>
    <n v="130930"/>
  </r>
  <r>
    <d v="2022-06-23T00:00:00"/>
    <s v="ASHWIN CHANDURA"/>
    <x v="2"/>
    <x v="4"/>
    <s v="AIBPC2244H"/>
    <n v="52500"/>
    <n v="1614"/>
    <n v="54114"/>
  </r>
  <r>
    <d v="2022-08-10T00:00:00"/>
    <s v="ASHWIN CHANDURA"/>
    <x v="2"/>
    <x v="4"/>
    <s v="AIBPC2244H"/>
    <n v="82000"/>
    <n v="2665"/>
    <n v="84665"/>
  </r>
  <r>
    <d v="2022-09-12T00:00:00"/>
    <s v="ASHWIN CHANDURA"/>
    <x v="2"/>
    <x v="4"/>
    <s v="AIBPC2244H"/>
    <n v="12000"/>
    <n v="246"/>
    <n v="12246"/>
  </r>
  <r>
    <d v="2022-11-12T00:00:00"/>
    <s v="ASHWIN CHANDURA"/>
    <x v="2"/>
    <x v="4"/>
    <s v="AIBPC2244H"/>
    <n v="1000"/>
    <n v="105"/>
    <n v="1105"/>
  </r>
  <r>
    <d v="2022-12-12T00:00:00"/>
    <s v="ASHWIN CHANDURA"/>
    <x v="2"/>
    <x v="4"/>
    <s v="AIBPC2244H"/>
    <n v="64500"/>
    <n v="1871"/>
    <n v="66371"/>
  </r>
  <r>
    <d v="2023-04-12T00:00:00"/>
    <s v="ASHWIN CHANDURA"/>
    <x v="2"/>
    <x v="4"/>
    <s v="AIBPC2244H"/>
    <n v="7000"/>
    <n v="177"/>
    <n v="7177"/>
  </r>
  <r>
    <d v="2022-08-18T00:00:00"/>
    <s v="SANTOSH GUPTA"/>
    <x v="3"/>
    <x v="5"/>
    <s v="DXOPG6060A"/>
    <n v="97000"/>
    <n v="3123"/>
    <n v="100123"/>
  </r>
  <r>
    <d v="2022-08-22T00:00:00"/>
    <s v="SANTOSH GUPTA"/>
    <x v="3"/>
    <x v="5"/>
    <s v="DXOPG6060A"/>
    <n v="337500"/>
    <n v="10623"/>
    <n v="348123"/>
  </r>
  <r>
    <d v="2022-10-12T00:00:00"/>
    <s v="SANTOSH GUPTA"/>
    <x v="3"/>
    <x v="5"/>
    <s v="DXOPG6060A"/>
    <n v="215500"/>
    <n v="6833"/>
    <n v="222333"/>
  </r>
  <r>
    <d v="2023-01-09T00:00:00"/>
    <s v="SANTOSH GUPTA"/>
    <x v="3"/>
    <x v="5"/>
    <s v="DXOPG6060A"/>
    <n v="113500"/>
    <n v="3393"/>
    <n v="116893"/>
  </r>
  <r>
    <d v="2023-02-11T00:00:00"/>
    <s v="RAJESH SANGHAVI"/>
    <x v="3"/>
    <x v="6"/>
    <s v="HGUPS3319K"/>
    <n v="971000"/>
    <n v="30258"/>
    <n v="1001258"/>
  </r>
  <r>
    <d v="2023-03-06T00:00:00"/>
    <s v="SANTOSH GUPTA"/>
    <x v="3"/>
    <x v="5"/>
    <s v="DXOPG6060A"/>
    <n v="267000"/>
    <n v="8123"/>
    <n v="275123"/>
  </r>
  <r>
    <d v="2022-08-22T00:00:00"/>
    <s v="DARSHAN MEHTA"/>
    <x v="4"/>
    <x v="7"/>
    <s v="BGAPS3830F"/>
    <n v="584500"/>
    <n v="18151"/>
    <n v="602651"/>
  </r>
  <r>
    <d v="2022-08-22T00:00:00"/>
    <s v="DARSHAN MEHTA"/>
    <x v="4"/>
    <x v="8"/>
    <s v="DNQPS8987E"/>
    <n v="583000"/>
    <n v="18124"/>
    <n v="601124"/>
  </r>
  <r>
    <d v="2022-12-12T00:00:00"/>
    <s v="DARSHAN MEHTA"/>
    <x v="4"/>
    <x v="9"/>
    <s v="BBDPG9885L"/>
    <n v="218500"/>
    <n v="6500"/>
    <n v="225000"/>
  </r>
  <r>
    <d v="2022-05-09T00:00:00"/>
    <s v="DHIRENDRA KUMAR SINGH"/>
    <x v="5"/>
    <x v="10"/>
    <s v="EMQPS1557G"/>
    <n v="42500"/>
    <n v="1252"/>
    <n v="43752"/>
  </r>
  <r>
    <d v="2022-05-09T00:00:00"/>
    <s v="DHIRENDRA KUMAR SINGH"/>
    <x v="5"/>
    <x v="11"/>
    <s v="BPAPS0225M"/>
    <n v="42500"/>
    <n v="1252"/>
    <n v="43752"/>
  </r>
  <r>
    <d v="2022-06-16T00:00:00"/>
    <s v="DHIRENDRA KUMAR SINGH"/>
    <x v="5"/>
    <x v="10"/>
    <s v="EMQPS1557G"/>
    <n v="19000"/>
    <n v="485"/>
    <n v="19485"/>
  </r>
  <r>
    <d v="2022-06-16T00:00:00"/>
    <s v="DHIRENDRA KUMAR SINGH"/>
    <x v="5"/>
    <x v="11"/>
    <s v="BPAPS0225M"/>
    <n v="19000"/>
    <n v="485"/>
    <n v="19485"/>
  </r>
  <r>
    <d v="2022-07-08T00:00:00"/>
    <s v="DHIRENDRA KUMAR SINGH"/>
    <x v="5"/>
    <x v="11"/>
    <s v="BPAPS0225M"/>
    <n v="12500"/>
    <n v="292"/>
    <n v="12792"/>
  </r>
  <r>
    <d v="2022-08-10T00:00:00"/>
    <s v="DHIRENDRA KUMAR SINGH"/>
    <x v="5"/>
    <x v="11"/>
    <s v="BPAPS0225M"/>
    <n v="26500"/>
    <n v="601"/>
    <n v="27101"/>
  </r>
  <r>
    <d v="2022-09-13T00:00:00"/>
    <s v="DHIRENDRA KUMAR SINGH"/>
    <x v="5"/>
    <x v="10"/>
    <s v="EMQPS1557G"/>
    <n v="25000"/>
    <n v="572"/>
    <n v="25572"/>
  </r>
  <r>
    <d v="2022-09-13T00:00:00"/>
    <s v="DHIRENDRA KUMAR SINGH"/>
    <x v="5"/>
    <x v="11"/>
    <s v="BPAPS0225M"/>
    <n v="25000"/>
    <n v="573"/>
    <n v="25573"/>
  </r>
  <r>
    <d v="2022-10-10T00:00:00"/>
    <s v="DHIRENDRA KUMAR SINGH"/>
    <x v="5"/>
    <x v="11"/>
    <s v="BPAPS0225M"/>
    <n v="33000"/>
    <n v="897"/>
    <n v="33897"/>
  </r>
  <r>
    <d v="2022-11-12T00:00:00"/>
    <s v="DHIRENDRA KUMAR SINGH"/>
    <x v="5"/>
    <x v="11"/>
    <s v="BPAPS0225M"/>
    <n v="25500"/>
    <n v="1011"/>
    <n v="26511"/>
  </r>
  <r>
    <d v="2022-12-12T00:00:00"/>
    <s v="DHIRENDRA KUMAR SINGH"/>
    <x v="5"/>
    <x v="11"/>
    <s v="BPAPS0225M"/>
    <n v="34000"/>
    <n v="923"/>
    <n v="34923"/>
  </r>
  <r>
    <d v="2023-01-09T00:00:00"/>
    <s v="DHIRENDRA KUMAR SINGH"/>
    <x v="5"/>
    <x v="11"/>
    <s v="BPAPS0225M"/>
    <n v="17000"/>
    <n v="299"/>
    <n v="17299"/>
  </r>
  <r>
    <d v="2023-03-06T00:00:00"/>
    <s v="DHIRENDRA KUMAR SINGH"/>
    <x v="5"/>
    <x v="11"/>
    <s v="BPAPS0225M"/>
    <n v="25000"/>
    <n v="516"/>
    <n v="25516"/>
  </r>
  <r>
    <d v="2023-04-12T00:00:00"/>
    <s v="DHIRENDRA KUMAR SINGH"/>
    <x v="5"/>
    <x v="11"/>
    <s v="BPAPS0225M"/>
    <n v="61500"/>
    <n v="1976"/>
    <n v="63476"/>
  </r>
  <r>
    <d v="2022-05-09T00:00:00"/>
    <s v="ROMANK CHANDULAL SHETH"/>
    <x v="6"/>
    <x v="12"/>
    <s v="EQVPS8470R"/>
    <n v="176500"/>
    <n v="5567"/>
    <n v="182067"/>
  </r>
  <r>
    <d v="2022-07-08T00:00:00"/>
    <s v="ROMANK CHANDULAL SHETH"/>
    <x v="6"/>
    <x v="12"/>
    <s v="EQVPS8470R"/>
    <n v="36500"/>
    <n v="897"/>
    <n v="37397"/>
  </r>
  <r>
    <d v="2022-08-10T00:00:00"/>
    <s v="ROMANK CHANDULAL SHETH"/>
    <x v="6"/>
    <x v="12"/>
    <s v="EQVPS8470R"/>
    <n v="129500"/>
    <n v="3883"/>
    <n v="133383"/>
  </r>
  <r>
    <d v="2022-11-12T00:00:00"/>
    <s v="ROMANK CHANDULAL SHETH"/>
    <x v="6"/>
    <x v="12"/>
    <s v="EQVPS8470R"/>
    <n v="12500"/>
    <n v="260"/>
    <n v="12760"/>
  </r>
  <r>
    <d v="2022-12-12T00:00:00"/>
    <s v="ROMANK CHANDULAL SHETH"/>
    <x v="6"/>
    <x v="12"/>
    <s v="EQVPS8470R"/>
    <n v="53500"/>
    <n v="1738"/>
    <n v="55238"/>
  </r>
  <r>
    <d v="2022-12-30T00:00:00"/>
    <s v="RAJESH SANGHAVI"/>
    <x v="7"/>
    <x v="13"/>
    <s v="BVZPS6231E"/>
    <n v="972500"/>
    <n v="29851"/>
    <n v="1002351"/>
  </r>
  <r>
    <d v="2023-02-11T00:00:00"/>
    <s v="RAJESH SANGHAVI"/>
    <x v="7"/>
    <x v="14"/>
    <s v="EVSPS3715R"/>
    <n v="970500"/>
    <n v="29758"/>
    <n v="1000258"/>
  </r>
  <r>
    <d v="2022-05-09T00:00:00"/>
    <s v="JIGNESH SANGHVI"/>
    <x v="8"/>
    <x v="15"/>
    <s v="BBEPS9472G"/>
    <n v="210500"/>
    <n v="6374"/>
    <n v="216874"/>
  </r>
  <r>
    <d v="2022-07-08T00:00:00"/>
    <s v="JIGNESH SANGHVI"/>
    <x v="8"/>
    <x v="15"/>
    <s v="BBEPS9472G"/>
    <n v="11500"/>
    <n v="177"/>
    <n v="11677"/>
  </r>
  <r>
    <d v="2022-08-10T00:00:00"/>
    <s v="JIGNESH SANGHVI"/>
    <x v="8"/>
    <x v="15"/>
    <s v="BBEPS9472G"/>
    <n v="158500"/>
    <n v="4944"/>
    <n v="163444"/>
  </r>
  <r>
    <d v="2022-09-12T00:00:00"/>
    <s v="JIGNESH SANGHVI"/>
    <x v="8"/>
    <x v="15"/>
    <s v="BBEPS9472G"/>
    <n v="20000"/>
    <n v="813"/>
    <n v="20813"/>
  </r>
  <r>
    <d v="2022-11-12T00:00:00"/>
    <s v="JIGNESH SANGHVI"/>
    <x v="8"/>
    <x v="15"/>
    <s v="BBEPS9472G"/>
    <n v="60500"/>
    <n v="1875"/>
    <n v="62375"/>
  </r>
  <r>
    <d v="2022-12-12T00:00:00"/>
    <s v="JIGNESH SANGHVI"/>
    <x v="8"/>
    <x v="15"/>
    <s v="BBEPS9472G"/>
    <n v="120500"/>
    <n v="3752"/>
    <n v="124252"/>
  </r>
  <r>
    <d v="2022-12-30T00:00:00"/>
    <s v="RAJESH SANGHAVI"/>
    <x v="8"/>
    <x v="16"/>
    <s v="BRUPS3896N"/>
    <n v="583000"/>
    <n v="18257"/>
    <n v="601257"/>
  </r>
  <r>
    <d v="2023-01-09T00:00:00"/>
    <s v="JIGNESH SANGHVI"/>
    <x v="8"/>
    <x v="15"/>
    <s v="BBEPS9472G"/>
    <n v="48000"/>
    <n v="1508"/>
    <n v="49508"/>
  </r>
  <r>
    <d v="2023-02-11T00:00:00"/>
    <s v="JIGNESH SANGHVI"/>
    <x v="8"/>
    <x v="15"/>
    <s v="BBEPS9472G"/>
    <n v="16500"/>
    <n v="360"/>
    <n v="16860"/>
  </r>
  <r>
    <d v="2023-03-06T00:00:00"/>
    <s v="JIGNESH SANGHVI"/>
    <x v="8"/>
    <x v="15"/>
    <s v="BBEPS9472G"/>
    <n v="61500"/>
    <n v="2013"/>
    <n v="63513"/>
  </r>
  <r>
    <d v="2022-05-09T00:00:00"/>
    <s v="KAUSHAK SANGHAVI"/>
    <x v="9"/>
    <x v="17"/>
    <s v="AVQPS5445L"/>
    <n v="136500"/>
    <n v="4393"/>
    <n v="140893"/>
  </r>
  <r>
    <d v="2022-06-16T00:00:00"/>
    <s v="KAUSHAK SANGHAVI"/>
    <x v="9"/>
    <x v="17"/>
    <s v="AVQPS5445L"/>
    <n v="9500"/>
    <n v="533"/>
    <n v="10033"/>
  </r>
  <r>
    <d v="2022-08-10T00:00:00"/>
    <s v="KAUSHAK SANGHAVI"/>
    <x v="9"/>
    <x v="17"/>
    <s v="AVQPS5445L"/>
    <n v="44000"/>
    <n v="1574"/>
    <n v="45574"/>
  </r>
  <r>
    <d v="2022-09-12T00:00:00"/>
    <s v="KAUSHAK SANGHAVI"/>
    <x v="9"/>
    <x v="17"/>
    <s v="AVQPS5445L"/>
    <n v="55000"/>
    <n v="1574"/>
    <n v="56574"/>
  </r>
  <r>
    <d v="2022-10-10T00:00:00"/>
    <s v="KAUSHAK SANGHAVI"/>
    <x v="9"/>
    <x v="17"/>
    <s v="AVQPS5445L"/>
    <n v="80000"/>
    <n v="2219"/>
    <n v="82219"/>
  </r>
  <r>
    <d v="2022-12-12T00:00:00"/>
    <s v="KAUSHAK SANGHAVI"/>
    <x v="9"/>
    <x v="17"/>
    <s v="AVQPS5445L"/>
    <n v="15000"/>
    <n v="678"/>
    <n v="15678"/>
  </r>
  <r>
    <d v="2023-01-09T00:00:00"/>
    <s v="KAUSHAK SANGHAVI"/>
    <x v="9"/>
    <x v="17"/>
    <s v="AVQPS5445L"/>
    <n v="39000"/>
    <n v="1429"/>
    <n v="40429"/>
  </r>
  <r>
    <d v="2023-02-11T00:00:00"/>
    <s v="KAUSHAK SANGHAVI"/>
    <x v="9"/>
    <x v="17"/>
    <s v="AVQPS5445L"/>
    <n v="21000"/>
    <n v="685"/>
    <n v="21685"/>
  </r>
  <r>
    <d v="2023-04-12T00:00:00"/>
    <s v="KAUSHAK SANGHAVI"/>
    <x v="9"/>
    <x v="17"/>
    <s v="AVQPS5445L"/>
    <n v="6500"/>
    <n v="54"/>
    <n v="6554"/>
  </r>
  <r>
    <d v="2023-04-12T00:00:00"/>
    <s v="KIRTI MEHTA"/>
    <x v="10"/>
    <x v="18"/>
    <s v="ADCPM6013E"/>
    <n v="169000"/>
    <n v="5233"/>
    <n v="174233"/>
  </r>
  <r>
    <d v="2022-06-16T00:00:00"/>
    <s v="DARSHAN MEHTA"/>
    <x v="11"/>
    <x v="19"/>
    <s v="AMZPV8765C"/>
    <n v="176000"/>
    <n v="5256"/>
    <n v="181256"/>
  </r>
  <r>
    <d v="2022-10-20T00:00:00"/>
    <s v="DARSHAN MEHTA"/>
    <x v="11"/>
    <x v="19"/>
    <s v="AMZPV8765C"/>
    <n v="242500"/>
    <n v="7500"/>
    <n v="250000"/>
  </r>
  <r>
    <d v="2023-01-24T00:00:00"/>
    <s v="DARSHAN MEHTA"/>
    <x v="11"/>
    <x v="19"/>
    <s v="AMZPV8765C"/>
    <n v="279500"/>
    <n v="8623"/>
    <n v="288123"/>
  </r>
  <r>
    <d v="2022-05-09T00:00:00"/>
    <s v="MILAN UDANI"/>
    <x v="12"/>
    <x v="20"/>
    <s v="AAAPU3763E"/>
    <n v="34500"/>
    <n v="1302"/>
    <n v="35802"/>
  </r>
  <r>
    <d v="2022-08-10T00:00:00"/>
    <s v="MILAN UDANI"/>
    <x v="12"/>
    <x v="20"/>
    <s v="AAAPU3763E"/>
    <n v="31500"/>
    <n v="926"/>
    <n v="32426"/>
  </r>
  <r>
    <d v="2022-09-12T00:00:00"/>
    <s v="MILAN UDANI"/>
    <x v="12"/>
    <x v="20"/>
    <s v="AAAPU3763E"/>
    <n v="2500"/>
    <n v="59"/>
    <n v="2559"/>
  </r>
  <r>
    <d v="2022-10-10T00:00:00"/>
    <s v="MILAN UDANI"/>
    <x v="12"/>
    <x v="20"/>
    <s v="AAAPU3763E"/>
    <n v="18000"/>
    <n v="359"/>
    <n v="18359"/>
  </r>
  <r>
    <d v="2022-11-12T00:00:00"/>
    <s v="MILAN UDANI"/>
    <x v="12"/>
    <x v="20"/>
    <s v="AAAPU3763E"/>
    <n v="11000"/>
    <n v="589"/>
    <n v="11589"/>
  </r>
  <r>
    <d v="2022-12-12T00:00:00"/>
    <s v="MILAN UDANI"/>
    <x v="12"/>
    <x v="20"/>
    <s v="AAAPU3763E"/>
    <n v="23500"/>
    <n v="771"/>
    <n v="24271"/>
  </r>
  <r>
    <d v="2023-01-09T00:00:00"/>
    <s v="MILAN UDANI"/>
    <x v="12"/>
    <x v="20"/>
    <s v="AAAPU3763E"/>
    <n v="20500"/>
    <n v="866"/>
    <n v="21366"/>
  </r>
  <r>
    <d v="2022-05-09T00:00:00"/>
    <s v="MITEN VADILAL MEHTA"/>
    <x v="13"/>
    <x v="21"/>
    <s v="ALNPM4364K"/>
    <n v="120500"/>
    <n v="3814"/>
    <n v="124314"/>
  </r>
  <r>
    <d v="2022-05-09T00:00:00"/>
    <s v="MITEN VADILAL MEHTA"/>
    <x v="13"/>
    <x v="22"/>
    <s v="AGLPV6387L"/>
    <n v="120500"/>
    <n v="3815"/>
    <n v="124315"/>
  </r>
  <r>
    <d v="2022-06-17T00:00:00"/>
    <s v="MITEN VADILAL MEHTA"/>
    <x v="13"/>
    <x v="22"/>
    <s v="AGLPV6387L"/>
    <n v="18000"/>
    <n v="738"/>
    <n v="18738"/>
  </r>
  <r>
    <d v="2022-06-17T00:00:00"/>
    <s v="MITEN VADILAL MEHTA"/>
    <x v="13"/>
    <x v="21"/>
    <s v="ALNPM4364K"/>
    <n v="18000"/>
    <n v="738"/>
    <n v="18738"/>
  </r>
  <r>
    <d v="2022-07-08T00:00:00"/>
    <s v="MITEN VADILAL MEHTA"/>
    <x v="13"/>
    <x v="22"/>
    <s v="AGLPV6387L"/>
    <n v="39500"/>
    <n v="1277"/>
    <n v="40777"/>
  </r>
  <r>
    <d v="2022-07-08T00:00:00"/>
    <s v="MITEN VADILAL MEHTA"/>
    <x v="13"/>
    <x v="21"/>
    <s v="ALNPM4364K"/>
    <n v="39500"/>
    <n v="1278"/>
    <n v="40778"/>
  </r>
  <r>
    <d v="2022-08-10T00:00:00"/>
    <s v="MITEN VADILAL MEHTA"/>
    <x v="13"/>
    <x v="21"/>
    <s v="ALNPM4364K"/>
    <n v="80500"/>
    <n v="2290"/>
    <n v="82790"/>
  </r>
  <r>
    <d v="2022-08-10T00:00:00"/>
    <s v="MITEN VADILAL MEHTA"/>
    <x v="13"/>
    <x v="22"/>
    <s v="AGLPV6387L"/>
    <n v="80500"/>
    <n v="2291"/>
    <n v="82791"/>
  </r>
  <r>
    <d v="2022-11-12T00:00:00"/>
    <s v="MITEN VADILAL MEHTA"/>
    <x v="13"/>
    <x v="22"/>
    <s v="AGLPV6387L"/>
    <n v="18500"/>
    <n v="533"/>
    <n v="19033"/>
  </r>
  <r>
    <d v="2022-11-12T00:00:00"/>
    <s v="MITEN VADILAL MEHTA"/>
    <x v="13"/>
    <x v="21"/>
    <s v="ALNPM4364K"/>
    <n v="18500"/>
    <n v="532"/>
    <n v="19032"/>
  </r>
  <r>
    <d v="2022-12-12T00:00:00"/>
    <s v="MITEN VADILAL MEHTA"/>
    <x v="13"/>
    <x v="21"/>
    <s v="ALNPM4364K"/>
    <n v="75500"/>
    <n v="2335"/>
    <n v="77835"/>
  </r>
  <r>
    <d v="2022-12-12T00:00:00"/>
    <s v="MITEN VADILAL MEHTA"/>
    <x v="13"/>
    <x v="22"/>
    <s v="AGLPV6387L"/>
    <n v="75500"/>
    <n v="2335"/>
    <n v="77835"/>
  </r>
  <r>
    <d v="2023-01-11T00:00:00"/>
    <s v="MITEN VADILAL MEHTA"/>
    <x v="13"/>
    <x v="21"/>
    <s v="ALNPM4364K"/>
    <n v="75000"/>
    <n v="2165"/>
    <n v="77165"/>
  </r>
  <r>
    <d v="2023-01-11T00:00:00"/>
    <s v="MITEN VADILAL MEHTA"/>
    <x v="13"/>
    <x v="22"/>
    <s v="AGLPV6387L"/>
    <n v="75000"/>
    <n v="2165"/>
    <n v="77165"/>
  </r>
  <r>
    <d v="2023-02-11T00:00:00"/>
    <s v="MITEN VADILAL MEHTA"/>
    <x v="13"/>
    <x v="21"/>
    <s v="ALNPM4364K"/>
    <n v="56500"/>
    <n v="1756"/>
    <n v="58256"/>
  </r>
  <r>
    <d v="2023-02-11T00:00:00"/>
    <s v="MITEN VADILAL MEHTA"/>
    <x v="13"/>
    <x v="22"/>
    <s v="AGLPV6387L"/>
    <n v="56500"/>
    <n v="1756"/>
    <n v="58256"/>
  </r>
  <r>
    <d v="2023-03-06T00:00:00"/>
    <s v="MITEN VADILAL MEHTA"/>
    <x v="13"/>
    <x v="22"/>
    <s v="AGLPV6387L"/>
    <n v="17000"/>
    <n v="495"/>
    <n v="17495"/>
  </r>
  <r>
    <d v="2023-03-06T00:00:00"/>
    <s v="MITEN VADILAL MEHTA"/>
    <x v="13"/>
    <x v="21"/>
    <s v="ALNPM4364K"/>
    <n v="17000"/>
    <n v="496"/>
    <n v="17496"/>
  </r>
  <r>
    <d v="2023-04-12T00:00:00"/>
    <s v="MITEN VADILAL MEHTA"/>
    <x v="13"/>
    <x v="21"/>
    <s v="ALNPM4364K"/>
    <n v="6000"/>
    <n v="-61"/>
    <n v="5939"/>
  </r>
  <r>
    <d v="2023-04-12T00:00:00"/>
    <s v="MITEN VADILAL MEHTA"/>
    <x v="13"/>
    <x v="22"/>
    <s v="AGLPV6387L"/>
    <n v="5900"/>
    <n v="39"/>
    <n v="5939"/>
  </r>
  <r>
    <d v="2022-09-12T00:00:00"/>
    <s v="RAJESH SANGHAVI"/>
    <x v="14"/>
    <x v="23"/>
    <s v="GQDPP9900F"/>
    <n v="970000"/>
    <n v="29867"/>
    <n v="999867"/>
  </r>
  <r>
    <d v="2023-03-15T00:00:00"/>
    <s v="RAJESH SANGHAVI"/>
    <x v="14"/>
    <x v="24"/>
    <s v="BSAPS2629L"/>
    <n v="970500"/>
    <n v="30193"/>
    <n v="1000693"/>
  </r>
  <r>
    <d v="2022-05-09T00:00:00"/>
    <s v="RAHUL SANGHAVI"/>
    <x v="15"/>
    <x v="25"/>
    <s v="BHEPS0820A"/>
    <n v="45500"/>
    <n v="1606"/>
    <n v="47106"/>
  </r>
  <r>
    <d v="2022-06-13T00:00:00"/>
    <s v="RAHUL SANGHAVI"/>
    <x v="15"/>
    <x v="25"/>
    <s v="BHEPS0820A"/>
    <n v="51500"/>
    <n v="1687"/>
    <n v="53187"/>
  </r>
  <r>
    <d v="2022-07-08T00:00:00"/>
    <s v="RAHUL SANGHAVI"/>
    <x v="15"/>
    <x v="25"/>
    <s v="BHEPS0820A"/>
    <n v="48000"/>
    <n v="1459"/>
    <n v="49459"/>
  </r>
  <r>
    <d v="2022-08-10T00:00:00"/>
    <s v="RAHUL SANGHAVI"/>
    <x v="15"/>
    <x v="25"/>
    <s v="BHEPS0820A"/>
    <n v="79500"/>
    <n v="2637"/>
    <n v="82137"/>
  </r>
  <r>
    <d v="2022-09-12T00:00:00"/>
    <s v="RAHUL SANGHAVI"/>
    <x v="15"/>
    <x v="25"/>
    <s v="BHEPS0820A"/>
    <n v="114000"/>
    <n v="3662"/>
    <n v="117662"/>
  </r>
  <r>
    <d v="2022-11-12T00:00:00"/>
    <s v="RAHUL SANGHAVI"/>
    <x v="15"/>
    <x v="25"/>
    <s v="BHEPS0820A"/>
    <n v="36000"/>
    <n v="1030"/>
    <n v="37030"/>
  </r>
  <r>
    <d v="2022-12-12T00:00:00"/>
    <s v="RAHUL SANGHAVI"/>
    <x v="15"/>
    <x v="25"/>
    <s v="BHEPS0820A"/>
    <n v="22000"/>
    <n v="579"/>
    <n v="22579"/>
  </r>
  <r>
    <d v="2022-12-30T00:00:00"/>
    <s v="RAHUL SANGHAVI"/>
    <x v="15"/>
    <x v="25"/>
    <s v="BHEPS0820A"/>
    <n v="291500"/>
    <n v="8759"/>
    <n v="300259"/>
  </r>
  <r>
    <d v="2023-01-09T00:00:00"/>
    <s v="RAHUL SANGHAVI"/>
    <x v="15"/>
    <x v="25"/>
    <s v="BHEPS0820A"/>
    <n v="66000"/>
    <n v="1863"/>
    <n v="67863"/>
  </r>
  <r>
    <d v="2023-02-11T00:00:00"/>
    <s v="RAHUL SANGHAVI"/>
    <x v="15"/>
    <x v="25"/>
    <s v="BHEPS0820A"/>
    <n v="28000"/>
    <n v="708"/>
    <n v="28708"/>
  </r>
  <r>
    <d v="2023-03-06T00:00:00"/>
    <s v="RAHUL SANGHAVI"/>
    <x v="15"/>
    <x v="25"/>
    <s v="BHEPS0820A"/>
    <n v="21500"/>
    <n v="408"/>
    <n v="21908"/>
  </r>
  <r>
    <d v="2023-03-25T00:00:00"/>
    <s v="RAJESH SANGHAVI"/>
    <x v="15"/>
    <x v="26"/>
    <s v="ODMPS8473L"/>
    <n v="970000"/>
    <n v="30236"/>
    <n v="1000236"/>
  </r>
  <r>
    <d v="2023-04-12T00:00:00"/>
    <s v="RAHUL SANGHAVI"/>
    <x v="15"/>
    <x v="25"/>
    <s v="BHEPS0820A"/>
    <n v="66000"/>
    <n v="1855"/>
    <n v="67855"/>
  </r>
  <r>
    <d v="2022-05-09T00:00:00"/>
    <s v="RAJESH SANGHAVI"/>
    <x v="16"/>
    <x v="27"/>
    <s v="AZJPS0827R"/>
    <n v="444000"/>
    <n v="13813"/>
    <n v="457813"/>
  </r>
  <r>
    <d v="2022-06-13T00:00:00"/>
    <s v="RAJESH SANGHAVI"/>
    <x v="16"/>
    <x v="27"/>
    <s v="AZJPS0827R"/>
    <n v="23500"/>
    <n v="536"/>
    <n v="24036"/>
  </r>
  <r>
    <d v="2022-07-08T00:00:00"/>
    <s v="RAJESH SANGHAVI"/>
    <x v="16"/>
    <x v="27"/>
    <s v="AZJPS0827R"/>
    <n v="39500"/>
    <n v="1395"/>
    <n v="40895"/>
  </r>
  <r>
    <d v="2022-08-10T00:00:00"/>
    <s v="RAJESH SANGHAVI"/>
    <x v="16"/>
    <x v="27"/>
    <s v="AZJPS0827R"/>
    <n v="64500"/>
    <n v="1992"/>
    <n v="66492"/>
  </r>
  <r>
    <d v="2022-09-13T00:00:00"/>
    <s v="RAJESH SANGHAVI"/>
    <x v="16"/>
    <x v="27"/>
    <s v="AZJPS0827R"/>
    <n v="138000"/>
    <n v="4024"/>
    <n v="142024"/>
  </r>
  <r>
    <d v="2022-10-10T00:00:00"/>
    <s v="RAJESH SANGHAVI"/>
    <x v="16"/>
    <x v="27"/>
    <s v="AZJPS0827R"/>
    <n v="176500"/>
    <n v="5429"/>
    <n v="181929"/>
  </r>
  <r>
    <d v="2022-12-12T00:00:00"/>
    <s v="RAJESH SANGHAVI"/>
    <x v="16"/>
    <x v="27"/>
    <s v="AZJPS0827R"/>
    <n v="148500"/>
    <n v="4525"/>
    <n v="153025"/>
  </r>
  <r>
    <d v="2023-01-09T00:00:00"/>
    <s v="RAJESH SANGHAVI"/>
    <x v="16"/>
    <x v="27"/>
    <s v="AZJPS0827R"/>
    <n v="43000"/>
    <n v="1187"/>
    <n v="44187"/>
  </r>
  <r>
    <d v="2023-03-06T00:00:00"/>
    <s v="RAJESH SANGHAVI"/>
    <x v="16"/>
    <x v="27"/>
    <s v="AZJPS0827R"/>
    <n v="205000"/>
    <n v="6156"/>
    <n v="211156"/>
  </r>
  <r>
    <d v="2023-03-15T00:00:00"/>
    <s v="RAJESH SANGHAVI"/>
    <x v="16"/>
    <x v="28"/>
    <s v="BSAPS1719K"/>
    <n v="971000"/>
    <n v="30239"/>
    <n v="1001239"/>
  </r>
  <r>
    <d v="2023-03-15T00:00:00"/>
    <s v="RAJESH SANGHAVI"/>
    <x v="16"/>
    <x v="29"/>
    <s v="CBTPS7039H"/>
    <n v="972500"/>
    <n v="30061"/>
    <n v="1002561"/>
  </r>
  <r>
    <d v="2023-03-31T00:00:00"/>
    <s v="RAJESH SANGHAVI"/>
    <x v="16"/>
    <x v="30"/>
    <s v="DEUPK4580J"/>
    <n v="972500"/>
    <n v="30063"/>
    <n v="1002563"/>
  </r>
  <r>
    <d v="2023-04-12T00:00:00"/>
    <s v="RAJESH SANGHAVI"/>
    <x v="16"/>
    <x v="27"/>
    <s v="AZJPS0827R"/>
    <n v="74500"/>
    <n v="2407"/>
    <n v="76907"/>
  </r>
  <r>
    <d v="2022-05-09T00:00:00"/>
    <s v="RAJNISH THAKUR"/>
    <x v="17"/>
    <x v="31"/>
    <s v="AKXPT3360M"/>
    <n v="96500"/>
    <n v="2956"/>
    <n v="99456"/>
  </r>
  <r>
    <d v="2022-05-09T00:00:00"/>
    <s v="RAJNISH THAKUR"/>
    <x v="17"/>
    <x v="32"/>
    <s v="AEQPT4039J"/>
    <n v="253000"/>
    <n v="7610"/>
    <n v="260610"/>
  </r>
  <r>
    <d v="2022-06-13T00:00:00"/>
    <s v="RAJNISH THAKUR"/>
    <x v="17"/>
    <x v="32"/>
    <s v="AEQPT4039J"/>
    <n v="193500"/>
    <n v="6058"/>
    <n v="199558"/>
  </r>
  <r>
    <d v="2022-06-13T00:00:00"/>
    <s v="RAJNISH THAKUR"/>
    <x v="17"/>
    <x v="31"/>
    <s v="AKXPT3360M"/>
    <n v="126000"/>
    <n v="4000"/>
    <n v="130000"/>
  </r>
  <r>
    <d v="2022-07-08T00:00:00"/>
    <s v="RAJNISH THAKUR"/>
    <x v="17"/>
    <x v="32"/>
    <s v="AEQPT4039J"/>
    <n v="60000"/>
    <n v="1771"/>
    <n v="61771"/>
  </r>
  <r>
    <d v="2022-08-10T00:00:00"/>
    <s v="RAJNISH THAKUR"/>
    <x v="17"/>
    <x v="32"/>
    <s v="AEQPT4039J"/>
    <n v="74000"/>
    <n v="2045"/>
    <n v="76045"/>
  </r>
  <r>
    <d v="2022-10-10T00:00:00"/>
    <s v="RAJNISH THAKUR"/>
    <x v="17"/>
    <x v="31"/>
    <s v="AKXPT3360M"/>
    <n v="157500"/>
    <n v="4979"/>
    <n v="162479"/>
  </r>
  <r>
    <d v="2022-10-10T00:00:00"/>
    <s v="RAJNISH THAKUR"/>
    <x v="17"/>
    <x v="32"/>
    <s v="AEQPT4039J"/>
    <n v="157500"/>
    <n v="4979"/>
    <n v="162479"/>
  </r>
  <r>
    <d v="2022-11-12T00:00:00"/>
    <s v="RAJNISH THAKUR"/>
    <x v="17"/>
    <x v="32"/>
    <s v="AEQPT4039J"/>
    <n v="47500"/>
    <n v="1468"/>
    <n v="48968"/>
  </r>
  <r>
    <d v="2023-01-11T00:00:00"/>
    <s v="RAJNISH THAKUR"/>
    <x v="17"/>
    <x v="32"/>
    <s v="AEQPT4039J"/>
    <n v="22000"/>
    <n v="734"/>
    <n v="22734"/>
  </r>
  <r>
    <d v="2023-03-06T00:00:00"/>
    <s v="RAJNISH THAKUR"/>
    <x v="17"/>
    <x v="31"/>
    <s v="AKXPT3360M"/>
    <n v="95500"/>
    <n v="2743"/>
    <n v="98243"/>
  </r>
  <r>
    <d v="2023-03-06T00:00:00"/>
    <s v="RAJNISH THAKUR"/>
    <x v="17"/>
    <x v="32"/>
    <s v="AEQPT4039J"/>
    <n v="158000"/>
    <n v="4692"/>
    <n v="162692"/>
  </r>
  <r>
    <d v="2023-04-12T00:00:00"/>
    <s v="RAJNISH THAKUR"/>
    <x v="17"/>
    <x v="32"/>
    <s v="AEQPT4039J"/>
    <n v="129500"/>
    <n v="3813"/>
    <n v="133313"/>
  </r>
  <r>
    <d v="2023-04-12T00:00:00"/>
    <s v="RAJNISH THAKUR"/>
    <x v="17"/>
    <x v="31"/>
    <s v="AKXPT3360M"/>
    <n v="97000"/>
    <n v="3090"/>
    <n v="100090"/>
  </r>
  <r>
    <d v="2022-04-20T00:00:00"/>
    <s v="DARSHAN MEHTA"/>
    <x v="18"/>
    <x v="33"/>
    <s v="AYYPG3364K"/>
    <n v="776000"/>
    <n v="24000"/>
    <n v="800000"/>
  </r>
  <r>
    <d v="2022-05-09T00:00:00"/>
    <s v="SAMEER LALJIBHAI KHANDOR"/>
    <x v="19"/>
    <x v="34"/>
    <s v="AQXPK8198G"/>
    <n v="161500"/>
    <n v="4920"/>
    <n v="166420"/>
  </r>
  <r>
    <d v="2022-06-13T00:00:00"/>
    <s v="SAMEER LALJIBHAI KHANDOR"/>
    <x v="19"/>
    <x v="34"/>
    <s v="AQXPK8198G"/>
    <n v="58500"/>
    <n v="1739"/>
    <n v="60239"/>
  </r>
  <r>
    <d v="2022-07-08T00:00:00"/>
    <s v="SAMEER LALJIBHAI KHANDOR"/>
    <x v="19"/>
    <x v="34"/>
    <s v="AQXPK8198G"/>
    <n v="38500"/>
    <n v="1352"/>
    <n v="39852"/>
  </r>
  <r>
    <d v="2022-08-10T00:00:00"/>
    <s v="SAMEER LALJIBHAI KHANDOR"/>
    <x v="19"/>
    <x v="34"/>
    <s v="AQXPK8198G"/>
    <n v="111500"/>
    <n v="3273"/>
    <n v="114773"/>
  </r>
  <r>
    <d v="2022-12-12T00:00:00"/>
    <s v="SAMEER LALJIBHAI KHANDOR"/>
    <x v="19"/>
    <x v="34"/>
    <s v="AQXPK8198G"/>
    <n v="76000"/>
    <n v="2602"/>
    <n v="78602"/>
  </r>
  <r>
    <d v="2023-01-11T00:00:00"/>
    <s v="SAMEER LALJIBHAI KHANDOR"/>
    <x v="19"/>
    <x v="34"/>
    <s v="AQXPK8198G"/>
    <n v="54500"/>
    <n v="1841"/>
    <n v="56341"/>
  </r>
  <r>
    <d v="2023-02-11T00:00:00"/>
    <s v="SAMEER LALJIBHAI KHANDOR"/>
    <x v="19"/>
    <x v="34"/>
    <s v="AQXPK8198G"/>
    <n v="35500"/>
    <n v="1348"/>
    <n v="36848"/>
  </r>
  <r>
    <d v="2023-03-06T00:00:00"/>
    <s v="SAMEER LALJIBHAI KHANDOR"/>
    <x v="19"/>
    <x v="34"/>
    <s v="AQXPK8198G"/>
    <n v="32000"/>
    <n v="1002"/>
    <n v="33002"/>
  </r>
  <r>
    <d v="2022-04-20T00:00:00"/>
    <s v="SANTOSH GUPTA"/>
    <x v="20"/>
    <x v="35"/>
    <s v="BYNPG4697P"/>
    <n v="485000"/>
    <n v="15000"/>
    <n v="500000"/>
  </r>
  <r>
    <d v="2022-04-20T00:00:00"/>
    <s v="SANTOSH GUPTA"/>
    <x v="20"/>
    <x v="36"/>
    <s v="AJZPG5193Q"/>
    <n v="485000"/>
    <n v="15000"/>
    <n v="500000"/>
  </r>
  <r>
    <d v="2022-06-15T00:00:00"/>
    <s v="SANTOSH GUPTA"/>
    <x v="20"/>
    <x v="35"/>
    <s v="BYNPG4697P"/>
    <n v="29500"/>
    <n v="759"/>
    <n v="30259"/>
  </r>
  <r>
    <d v="2022-06-15T00:00:00"/>
    <s v="SANTOSH GUPTA"/>
    <x v="20"/>
    <x v="36"/>
    <s v="AJZPG5193Q"/>
    <n v="29500"/>
    <n v="760"/>
    <n v="30260"/>
  </r>
  <r>
    <d v="2022-08-10T00:00:00"/>
    <s v="SANTOSH GUPTA"/>
    <x v="20"/>
    <x v="35"/>
    <s v="BYNPG4697P"/>
    <n v="324500"/>
    <n v="9982"/>
    <n v="334482"/>
  </r>
  <r>
    <d v="2022-08-10T00:00:00"/>
    <s v="SANTOSH GUPTA"/>
    <x v="20"/>
    <x v="36"/>
    <s v="AJZPG5193Q"/>
    <n v="324500"/>
    <n v="9812"/>
    <n v="334312"/>
  </r>
  <r>
    <d v="2022-11-12T00:00:00"/>
    <s v="SANTOSH GUPTA"/>
    <x v="20"/>
    <x v="36"/>
    <s v="AJZPG5193Q"/>
    <n v="49000"/>
    <n v="1498"/>
    <n v="50498"/>
  </r>
  <r>
    <d v="2023-02-11T00:00:00"/>
    <s v="SANTOSH GUPTA"/>
    <x v="20"/>
    <x v="36"/>
    <s v="AJZPG5193Q"/>
    <n v="116000"/>
    <n v="3750"/>
    <n v="119750"/>
  </r>
  <r>
    <d v="2023-03-10T00:00:00"/>
    <s v="SANTOSH GUPTA"/>
    <x v="20"/>
    <x v="36"/>
    <s v="AJZPG5193Q"/>
    <n v="29000"/>
    <n v="1000"/>
    <n v="30000"/>
  </r>
  <r>
    <d v="2022-08-10T00:00:00"/>
    <s v="SEVANTI CHAMANALAL SANGHVI"/>
    <x v="21"/>
    <x v="37"/>
    <s v="AVDPS5340M"/>
    <n v="136000"/>
    <n v="4370"/>
    <n v="140370"/>
  </r>
  <r>
    <d v="2022-06-16T00:00:00"/>
    <s v="DARSHAN MEHTA"/>
    <x v="22"/>
    <x v="38"/>
    <s v="FYPPS4176B"/>
    <n v="396000"/>
    <n v="12312"/>
    <n v="408312"/>
  </r>
  <r>
    <d v="2023-02-11T00:00:00"/>
    <s v="RAJESH SANGHAVI"/>
    <x v="22"/>
    <x v="38"/>
    <s v="FYPPS4176B"/>
    <n v="485000"/>
    <n v="15231"/>
    <n v="500231"/>
  </r>
  <r>
    <d v="2023-03-25T00:00:00"/>
    <s v="RAJESH SANGHAVI"/>
    <x v="22"/>
    <x v="39"/>
    <s v="ACJPD6960B"/>
    <n v="378000"/>
    <n v="11891"/>
    <n v="389891"/>
  </r>
  <r>
    <d v="2023-03-25T00:00:00"/>
    <s v="RAJESH SANGHAVI"/>
    <x v="22"/>
    <x v="40"/>
    <s v="EVEPD8861F"/>
    <n v="378000"/>
    <n v="11877"/>
    <n v="389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71B85-48FF-437C-8A08-A3C6F819F9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67" firstHeaderRow="1" firstDataRow="1" firstDataCol="1"/>
  <pivotFields count="8">
    <pivotField numFmtId="14" showAll="0"/>
    <pivotField showAll="0"/>
    <pivotField axis="axisRow" showAll="0">
      <items count="24">
        <item x="0"/>
        <item x="1"/>
        <item x="2"/>
        <item x="4"/>
        <item x="5"/>
        <item x="8"/>
        <item x="9"/>
        <item x="10"/>
        <item x="12"/>
        <item x="13"/>
        <item x="17"/>
        <item x="19"/>
        <item x="20"/>
        <item x="21"/>
        <item x="16"/>
        <item x="3"/>
        <item x="7"/>
        <item x="11"/>
        <item x="14"/>
        <item x="15"/>
        <item x="18"/>
        <item x="22"/>
        <item x="6"/>
        <item t="default"/>
      </items>
    </pivotField>
    <pivotField axis="axisRow" showAll="0">
      <items count="42">
        <item x="0"/>
        <item x="39"/>
        <item x="2"/>
        <item x="4"/>
        <item x="10"/>
        <item x="5"/>
        <item x="1"/>
        <item x="16"/>
        <item x="11"/>
        <item x="40"/>
        <item x="13"/>
        <item x="24"/>
        <item x="12"/>
        <item x="6"/>
        <item x="26"/>
        <item x="14"/>
        <item x="28"/>
        <item x="15"/>
        <item x="8"/>
        <item x="17"/>
        <item x="18"/>
        <item x="19"/>
        <item x="20"/>
        <item x="21"/>
        <item x="23"/>
        <item x="35"/>
        <item x="7"/>
        <item x="25"/>
        <item x="27"/>
        <item x="32"/>
        <item x="33"/>
        <item x="9"/>
        <item x="31"/>
        <item x="34"/>
        <item x="36"/>
        <item x="30"/>
        <item x="37"/>
        <item x="29"/>
        <item x="3"/>
        <item x="38"/>
        <item x="22"/>
        <item t="default"/>
      </items>
    </pivotField>
    <pivotField showAll="0"/>
    <pivotField showAll="0"/>
    <pivotField showAll="0"/>
    <pivotField dataField="1" showAll="0"/>
  </pivotFields>
  <rowFields count="2">
    <field x="2"/>
    <field x="3"/>
  </rowFields>
  <rowItems count="65">
    <i>
      <x/>
    </i>
    <i r="1">
      <x/>
    </i>
    <i r="1">
      <x v="6"/>
    </i>
    <i>
      <x v="1"/>
    </i>
    <i r="1">
      <x v="2"/>
    </i>
    <i r="1">
      <x v="38"/>
    </i>
    <i>
      <x v="2"/>
    </i>
    <i r="1">
      <x v="3"/>
    </i>
    <i>
      <x v="3"/>
    </i>
    <i r="1">
      <x v="18"/>
    </i>
    <i r="1">
      <x v="26"/>
    </i>
    <i r="1">
      <x v="31"/>
    </i>
    <i>
      <x v="4"/>
    </i>
    <i r="1">
      <x v="4"/>
    </i>
    <i r="1">
      <x v="8"/>
    </i>
    <i>
      <x v="5"/>
    </i>
    <i r="1">
      <x v="7"/>
    </i>
    <i r="1">
      <x v="17"/>
    </i>
    <i>
      <x v="6"/>
    </i>
    <i r="1">
      <x v="19"/>
    </i>
    <i>
      <x v="7"/>
    </i>
    <i r="1">
      <x v="20"/>
    </i>
    <i>
      <x v="8"/>
    </i>
    <i r="1">
      <x v="22"/>
    </i>
    <i>
      <x v="9"/>
    </i>
    <i r="1">
      <x v="23"/>
    </i>
    <i r="1">
      <x v="40"/>
    </i>
    <i>
      <x v="10"/>
    </i>
    <i r="1">
      <x v="29"/>
    </i>
    <i r="1">
      <x v="32"/>
    </i>
    <i>
      <x v="11"/>
    </i>
    <i r="1">
      <x v="33"/>
    </i>
    <i>
      <x v="12"/>
    </i>
    <i r="1">
      <x v="25"/>
    </i>
    <i r="1">
      <x v="34"/>
    </i>
    <i>
      <x v="13"/>
    </i>
    <i r="1">
      <x v="36"/>
    </i>
    <i>
      <x v="14"/>
    </i>
    <i r="1">
      <x v="16"/>
    </i>
    <i r="1">
      <x v="28"/>
    </i>
    <i r="1">
      <x v="35"/>
    </i>
    <i r="1">
      <x v="37"/>
    </i>
    <i>
      <x v="15"/>
    </i>
    <i r="1">
      <x v="5"/>
    </i>
    <i r="1">
      <x v="13"/>
    </i>
    <i>
      <x v="16"/>
    </i>
    <i r="1">
      <x v="10"/>
    </i>
    <i r="1">
      <x v="15"/>
    </i>
    <i>
      <x v="17"/>
    </i>
    <i r="1">
      <x v="21"/>
    </i>
    <i>
      <x v="18"/>
    </i>
    <i r="1">
      <x v="11"/>
    </i>
    <i r="1">
      <x v="24"/>
    </i>
    <i>
      <x v="19"/>
    </i>
    <i r="1">
      <x v="14"/>
    </i>
    <i r="1">
      <x v="27"/>
    </i>
    <i>
      <x v="20"/>
    </i>
    <i r="1">
      <x v="30"/>
    </i>
    <i>
      <x v="21"/>
    </i>
    <i r="1">
      <x v="1"/>
    </i>
    <i r="1">
      <x v="9"/>
    </i>
    <i r="1">
      <x v="39"/>
    </i>
    <i>
      <x v="22"/>
    </i>
    <i r="1">
      <x v="12"/>
    </i>
    <i t="grand">
      <x/>
    </i>
  </rowItems>
  <colItems count="1">
    <i/>
  </colItems>
  <dataFields count="1">
    <dataField name="Sum of TOTAL AMOUNT" fld="7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DDA-1AD8-447A-8AC4-F48ABC4CCBBC}">
  <dimension ref="A1:R179"/>
  <sheetViews>
    <sheetView tabSelected="1" workbookViewId="0">
      <pane ySplit="1" topLeftCell="A90" activePane="bottomLeft" state="frozen"/>
      <selection pane="bottomLeft" activeCell="G93" sqref="G93"/>
    </sheetView>
  </sheetViews>
  <sheetFormatPr defaultRowHeight="14.4" outlineLevelCol="1" x14ac:dyDescent="0.3"/>
  <cols>
    <col min="2" max="2" width="4" bestFit="1" customWidth="1"/>
    <col min="3" max="3" width="10.33203125" style="6" customWidth="1"/>
    <col min="4" max="4" width="28.33203125" hidden="1" customWidth="1" outlineLevel="1"/>
    <col min="5" max="5" width="28.88671875" bestFit="1" customWidth="1" collapsed="1"/>
    <col min="6" max="6" width="33.33203125" bestFit="1" customWidth="1"/>
    <col min="7" max="7" width="16.33203125" customWidth="1"/>
    <col min="8" max="8" width="13.6640625" bestFit="1" customWidth="1"/>
    <col min="9" max="9" width="14.109375" bestFit="1" customWidth="1"/>
    <col min="10" max="10" width="12" style="5" bestFit="1" customWidth="1"/>
    <col min="11" max="11" width="29.33203125" style="5" bestFit="1" customWidth="1"/>
    <col min="12" max="12" width="7.109375" bestFit="1" customWidth="1"/>
    <col min="13" max="13" width="6.6640625" bestFit="1" customWidth="1"/>
    <col min="14" max="14" width="5.6640625" customWidth="1"/>
    <col min="15" max="15" width="6" bestFit="1" customWidth="1"/>
    <col min="16" max="16" width="6" customWidth="1"/>
    <col min="17" max="17" width="38.5546875" bestFit="1" customWidth="1"/>
    <col min="18" max="18" width="23.44140625" style="5" bestFit="1" customWidth="1"/>
  </cols>
  <sheetData>
    <row r="1" spans="1:18" ht="43.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</row>
    <row r="2" spans="1:18" x14ac:dyDescent="0.3">
      <c r="A2" t="s">
        <v>15</v>
      </c>
      <c r="B2">
        <v>19</v>
      </c>
      <c r="C2" s="6">
        <v>44690</v>
      </c>
      <c r="D2" t="s">
        <v>16</v>
      </c>
      <c r="E2" t="s">
        <v>16</v>
      </c>
      <c r="F2" t="s">
        <v>16</v>
      </c>
      <c r="G2" t="str">
        <f>VLOOKUP(F2,[1]Master!$A:$B,2,FALSE)</f>
        <v>BBDPM5887L</v>
      </c>
      <c r="H2" s="7">
        <f t="shared" ref="H2:H33" si="0">MROUND((J2*0.97),500)</f>
        <v>217500</v>
      </c>
      <c r="I2" s="8">
        <f t="shared" ref="I2:I33" si="1">J2-H2</f>
        <v>6567</v>
      </c>
      <c r="J2" s="5">
        <v>224067</v>
      </c>
      <c r="K2" s="14">
        <f t="shared" ref="K2:K12" si="2">C2-M2</f>
        <v>44679</v>
      </c>
      <c r="L2" s="9">
        <f t="shared" ref="L2:L33" si="3">I2/H2</f>
        <v>3.0193103448275863E-2</v>
      </c>
      <c r="M2">
        <v>11</v>
      </c>
      <c r="N2">
        <f t="shared" ref="N2:N33" si="4">IF(AND(E3=E2,C3=C2),1,)</f>
        <v>0</v>
      </c>
      <c r="O2">
        <f>IF(N2&gt;0,K2-K3,1)</f>
        <v>1</v>
      </c>
      <c r="Q2" s="12" t="s">
        <v>17</v>
      </c>
      <c r="R2" s="13" t="s">
        <v>18</v>
      </c>
    </row>
    <row r="3" spans="1:18" x14ac:dyDescent="0.3">
      <c r="A3" t="s">
        <v>15</v>
      </c>
      <c r="B3">
        <v>25</v>
      </c>
      <c r="C3" s="6">
        <v>44725</v>
      </c>
      <c r="D3" t="s">
        <v>16</v>
      </c>
      <c r="E3" t="s">
        <v>16</v>
      </c>
      <c r="F3" t="s">
        <v>16</v>
      </c>
      <c r="G3" t="str">
        <f>VLOOKUP(F3,[1]Master!$A:$B,2,FALSE)</f>
        <v>BBDPM5887L</v>
      </c>
      <c r="H3" s="7">
        <f t="shared" si="0"/>
        <v>162000</v>
      </c>
      <c r="I3" s="8">
        <f t="shared" si="1"/>
        <v>5138</v>
      </c>
      <c r="J3" s="5">
        <v>167138</v>
      </c>
      <c r="K3" s="14">
        <f t="shared" si="2"/>
        <v>44718</v>
      </c>
      <c r="L3" s="9">
        <f t="shared" si="3"/>
        <v>3.1716049382716049E-2</v>
      </c>
      <c r="M3">
        <v>7</v>
      </c>
      <c r="N3">
        <f t="shared" si="4"/>
        <v>0</v>
      </c>
      <c r="O3">
        <f t="shared" ref="O3:O66" si="5">IF(N3&gt;0,K3-K4,1)</f>
        <v>1</v>
      </c>
      <c r="Q3" s="10" t="s">
        <v>16</v>
      </c>
      <c r="R3" s="13">
        <v>2105669</v>
      </c>
    </row>
    <row r="4" spans="1:18" x14ac:dyDescent="0.3">
      <c r="A4" t="s">
        <v>15</v>
      </c>
      <c r="B4">
        <v>47</v>
      </c>
      <c r="C4" s="6">
        <v>44750</v>
      </c>
      <c r="D4" t="s">
        <v>16</v>
      </c>
      <c r="E4" t="s">
        <v>16</v>
      </c>
      <c r="F4" t="s">
        <v>16</v>
      </c>
      <c r="G4" t="str">
        <f>VLOOKUP(F4,[1]Master!$A:$B,2,FALSE)</f>
        <v>BBDPM5887L</v>
      </c>
      <c r="H4" s="7">
        <f t="shared" si="0"/>
        <v>84000</v>
      </c>
      <c r="I4" s="8">
        <f t="shared" si="1"/>
        <v>2524</v>
      </c>
      <c r="J4" s="5">
        <v>86524</v>
      </c>
      <c r="K4" s="14">
        <f t="shared" si="2"/>
        <v>44737</v>
      </c>
      <c r="L4" s="9">
        <f t="shared" si="3"/>
        <v>3.0047619047619049E-2</v>
      </c>
      <c r="M4">
        <v>13</v>
      </c>
      <c r="N4">
        <f t="shared" si="4"/>
        <v>0</v>
      </c>
      <c r="O4">
        <f t="shared" si="5"/>
        <v>1</v>
      </c>
      <c r="Q4" s="11" t="s">
        <v>16</v>
      </c>
      <c r="R4" s="13">
        <v>1105400</v>
      </c>
    </row>
    <row r="5" spans="1:18" x14ac:dyDescent="0.3">
      <c r="A5" t="s">
        <v>15</v>
      </c>
      <c r="B5">
        <v>64</v>
      </c>
      <c r="C5" s="6">
        <v>44783</v>
      </c>
      <c r="D5" t="s">
        <v>16</v>
      </c>
      <c r="E5" t="s">
        <v>16</v>
      </c>
      <c r="F5" t="s">
        <v>16</v>
      </c>
      <c r="G5" t="str">
        <f>VLOOKUP(F5,[1]Master!$A:$B,2,FALSE)</f>
        <v>BBDPM5887L</v>
      </c>
      <c r="H5" s="7">
        <f t="shared" si="0"/>
        <v>207000</v>
      </c>
      <c r="I5" s="8">
        <f t="shared" si="1"/>
        <v>6212</v>
      </c>
      <c r="J5" s="5">
        <v>213212</v>
      </c>
      <c r="K5" s="14">
        <f t="shared" si="2"/>
        <v>44772</v>
      </c>
      <c r="L5" s="9">
        <f t="shared" si="3"/>
        <v>3.0009661835748793E-2</v>
      </c>
      <c r="M5">
        <v>11</v>
      </c>
      <c r="N5">
        <f t="shared" si="4"/>
        <v>0</v>
      </c>
      <c r="O5">
        <f t="shared" si="5"/>
        <v>1</v>
      </c>
      <c r="Q5" s="11" t="s">
        <v>19</v>
      </c>
      <c r="R5" s="13">
        <v>1000269</v>
      </c>
    </row>
    <row r="6" spans="1:18" x14ac:dyDescent="0.3">
      <c r="A6" t="s">
        <v>15</v>
      </c>
      <c r="B6">
        <v>76</v>
      </c>
      <c r="C6" s="6">
        <v>44816</v>
      </c>
      <c r="D6" t="s">
        <v>16</v>
      </c>
      <c r="E6" t="s">
        <v>16</v>
      </c>
      <c r="F6" t="s">
        <v>16</v>
      </c>
      <c r="G6" t="str">
        <f>VLOOKUP(F6,[1]Master!$A:$B,2,FALSE)</f>
        <v>BBDPM5887L</v>
      </c>
      <c r="H6" s="7">
        <f t="shared" si="0"/>
        <v>3500</v>
      </c>
      <c r="I6" s="8">
        <f t="shared" si="1"/>
        <v>240</v>
      </c>
      <c r="J6" s="5">
        <v>3740</v>
      </c>
      <c r="K6" s="14">
        <f t="shared" si="2"/>
        <v>44802</v>
      </c>
      <c r="L6" s="9">
        <f t="shared" si="3"/>
        <v>6.8571428571428575E-2</v>
      </c>
      <c r="M6">
        <v>14</v>
      </c>
      <c r="N6">
        <f t="shared" si="4"/>
        <v>0</v>
      </c>
      <c r="O6">
        <f t="shared" si="5"/>
        <v>1</v>
      </c>
      <c r="Q6" s="10" t="s">
        <v>20</v>
      </c>
      <c r="R6" s="13">
        <v>879134</v>
      </c>
    </row>
    <row r="7" spans="1:18" x14ac:dyDescent="0.3">
      <c r="A7" t="s">
        <v>15</v>
      </c>
      <c r="B7">
        <v>100</v>
      </c>
      <c r="C7" s="6">
        <v>44877</v>
      </c>
      <c r="D7" t="s">
        <v>16</v>
      </c>
      <c r="E7" t="s">
        <v>16</v>
      </c>
      <c r="F7" t="s">
        <v>16</v>
      </c>
      <c r="G7" t="str">
        <f>VLOOKUP(F7,[1]Master!$A:$B,2,FALSE)</f>
        <v>BBDPM5887L</v>
      </c>
      <c r="H7" s="7">
        <f t="shared" si="0"/>
        <v>8000</v>
      </c>
      <c r="I7" s="8">
        <f t="shared" si="1"/>
        <v>188</v>
      </c>
      <c r="J7" s="5">
        <v>8188</v>
      </c>
      <c r="K7" s="14">
        <f t="shared" si="2"/>
        <v>44868</v>
      </c>
      <c r="L7" s="9">
        <f t="shared" si="3"/>
        <v>2.35E-2</v>
      </c>
      <c r="M7">
        <v>9</v>
      </c>
      <c r="N7">
        <f t="shared" si="4"/>
        <v>0</v>
      </c>
      <c r="O7">
        <f t="shared" si="5"/>
        <v>1</v>
      </c>
      <c r="Q7" s="11" t="s">
        <v>21</v>
      </c>
      <c r="R7" s="13">
        <v>429007</v>
      </c>
    </row>
    <row r="8" spans="1:18" x14ac:dyDescent="0.3">
      <c r="A8" t="s">
        <v>15</v>
      </c>
      <c r="B8">
        <v>114</v>
      </c>
      <c r="C8" s="6">
        <v>44907</v>
      </c>
      <c r="D8" t="s">
        <v>16</v>
      </c>
      <c r="E8" t="s">
        <v>16</v>
      </c>
      <c r="F8" t="s">
        <v>16</v>
      </c>
      <c r="G8" t="str">
        <f>VLOOKUP(F8,[1]Master!$A:$B,2,FALSE)</f>
        <v>BBDPM5887L</v>
      </c>
      <c r="H8" s="7">
        <f t="shared" si="0"/>
        <v>146500</v>
      </c>
      <c r="I8" s="8">
        <f t="shared" si="1"/>
        <v>4620</v>
      </c>
      <c r="J8" s="5">
        <v>151120</v>
      </c>
      <c r="K8" s="14">
        <f t="shared" si="2"/>
        <v>44900</v>
      </c>
      <c r="L8" s="9">
        <f t="shared" si="3"/>
        <v>3.1535836177474401E-2</v>
      </c>
      <c r="M8">
        <v>7</v>
      </c>
      <c r="N8">
        <f t="shared" si="4"/>
        <v>0</v>
      </c>
      <c r="O8">
        <f t="shared" si="5"/>
        <v>1</v>
      </c>
      <c r="Q8" s="11" t="s">
        <v>22</v>
      </c>
      <c r="R8" s="13">
        <v>450127</v>
      </c>
    </row>
    <row r="9" spans="1:18" x14ac:dyDescent="0.3">
      <c r="A9" t="s">
        <v>15</v>
      </c>
      <c r="B9">
        <v>126</v>
      </c>
      <c r="C9" s="6">
        <v>44935</v>
      </c>
      <c r="D9" t="s">
        <v>16</v>
      </c>
      <c r="E9" t="s">
        <v>16</v>
      </c>
      <c r="F9" t="s">
        <v>16</v>
      </c>
      <c r="G9" t="str">
        <f>VLOOKUP(F9,[1]Master!$A:$B,2,FALSE)</f>
        <v>BBDPM5887L</v>
      </c>
      <c r="H9" s="7">
        <f t="shared" si="0"/>
        <v>137500</v>
      </c>
      <c r="I9" s="8">
        <f t="shared" si="1"/>
        <v>4216</v>
      </c>
      <c r="J9" s="5">
        <v>141716</v>
      </c>
      <c r="K9" s="14">
        <f t="shared" si="2"/>
        <v>44918</v>
      </c>
      <c r="L9" s="9">
        <f t="shared" si="3"/>
        <v>3.0661818181818182E-2</v>
      </c>
      <c r="M9">
        <v>17</v>
      </c>
      <c r="N9">
        <f t="shared" si="4"/>
        <v>0</v>
      </c>
      <c r="O9">
        <f t="shared" si="5"/>
        <v>1</v>
      </c>
      <c r="Q9" s="10" t="s">
        <v>23</v>
      </c>
      <c r="R9" s="13">
        <v>356608</v>
      </c>
    </row>
    <row r="10" spans="1:18" x14ac:dyDescent="0.3">
      <c r="A10" t="s">
        <v>15</v>
      </c>
      <c r="B10">
        <v>142</v>
      </c>
      <c r="C10" s="6">
        <v>44968</v>
      </c>
      <c r="D10" t="s">
        <v>16</v>
      </c>
      <c r="E10" t="s">
        <v>16</v>
      </c>
      <c r="F10" t="s">
        <v>16</v>
      </c>
      <c r="G10" t="str">
        <f>VLOOKUP(F10,[1]Master!$A:$B,2,FALSE)</f>
        <v>BBDPM5887L</v>
      </c>
      <c r="H10" s="7">
        <f t="shared" si="0"/>
        <v>25000</v>
      </c>
      <c r="I10" s="8">
        <f t="shared" si="1"/>
        <v>837</v>
      </c>
      <c r="J10" s="5">
        <v>25837</v>
      </c>
      <c r="K10" s="14">
        <f t="shared" si="2"/>
        <v>44956</v>
      </c>
      <c r="L10" s="9">
        <f t="shared" si="3"/>
        <v>3.3480000000000003E-2</v>
      </c>
      <c r="M10">
        <v>12</v>
      </c>
      <c r="N10">
        <f t="shared" si="4"/>
        <v>0</v>
      </c>
      <c r="O10">
        <f t="shared" si="5"/>
        <v>1</v>
      </c>
      <c r="Q10" s="11" t="s">
        <v>24</v>
      </c>
      <c r="R10" s="13">
        <v>356608</v>
      </c>
    </row>
    <row r="11" spans="1:18" x14ac:dyDescent="0.3">
      <c r="A11" t="s">
        <v>15</v>
      </c>
      <c r="B11">
        <v>154</v>
      </c>
      <c r="C11" s="6">
        <v>44991</v>
      </c>
      <c r="D11" t="s">
        <v>16</v>
      </c>
      <c r="E11" t="s">
        <v>16</v>
      </c>
      <c r="F11" t="s">
        <v>16</v>
      </c>
      <c r="G11" t="str">
        <f>VLOOKUP(F11,[1]Master!$A:$B,2,FALSE)</f>
        <v>BBDPM5887L</v>
      </c>
      <c r="H11" s="7">
        <f t="shared" si="0"/>
        <v>65000</v>
      </c>
      <c r="I11" s="8">
        <f t="shared" si="1"/>
        <v>2116</v>
      </c>
      <c r="J11" s="5">
        <v>67116</v>
      </c>
      <c r="K11" s="14">
        <f t="shared" si="2"/>
        <v>44973</v>
      </c>
      <c r="L11" s="9">
        <f t="shared" si="3"/>
        <v>3.2553846153846155E-2</v>
      </c>
      <c r="M11">
        <v>18</v>
      </c>
      <c r="N11">
        <f t="shared" si="4"/>
        <v>0</v>
      </c>
      <c r="O11">
        <f t="shared" si="5"/>
        <v>1</v>
      </c>
      <c r="Q11" s="10" t="s">
        <v>25</v>
      </c>
      <c r="R11" s="13">
        <v>1428775</v>
      </c>
    </row>
    <row r="12" spans="1:18" x14ac:dyDescent="0.3">
      <c r="A12" t="s">
        <v>15</v>
      </c>
      <c r="B12">
        <v>164</v>
      </c>
      <c r="C12" s="6">
        <v>45016</v>
      </c>
      <c r="D12" t="s">
        <v>26</v>
      </c>
      <c r="E12" t="s">
        <v>16</v>
      </c>
      <c r="F12" t="s">
        <v>19</v>
      </c>
      <c r="G12" t="str">
        <f>VLOOKUP(F12,[1]Master!$A:$B,2,FALSE)</f>
        <v>BRUPS3805H</v>
      </c>
      <c r="H12" s="7">
        <f t="shared" si="0"/>
        <v>970500</v>
      </c>
      <c r="I12" s="8">
        <f t="shared" si="1"/>
        <v>29769</v>
      </c>
      <c r="J12" s="5">
        <v>1000269</v>
      </c>
      <c r="K12" s="14">
        <f t="shared" si="2"/>
        <v>44999</v>
      </c>
      <c r="L12" s="9">
        <f t="shared" si="3"/>
        <v>3.067387944358578E-2</v>
      </c>
      <c r="M12">
        <v>17</v>
      </c>
      <c r="N12">
        <f t="shared" si="4"/>
        <v>0</v>
      </c>
      <c r="O12">
        <f t="shared" si="5"/>
        <v>1</v>
      </c>
      <c r="Q12" s="11" t="s">
        <v>27</v>
      </c>
      <c r="R12" s="13">
        <v>601124</v>
      </c>
    </row>
    <row r="13" spans="1:18" x14ac:dyDescent="0.3">
      <c r="A13" t="s">
        <v>15</v>
      </c>
      <c r="B13">
        <v>176</v>
      </c>
      <c r="C13" s="6">
        <v>45028</v>
      </c>
      <c r="D13" t="s">
        <v>16</v>
      </c>
      <c r="E13" t="s">
        <v>16</v>
      </c>
      <c r="F13" t="s">
        <v>16</v>
      </c>
      <c r="G13" t="str">
        <f>VLOOKUP(F13,[1]Master!$A:$B,2,FALSE)</f>
        <v>BBDPM5887L</v>
      </c>
      <c r="H13" s="7">
        <f t="shared" si="0"/>
        <v>16000</v>
      </c>
      <c r="I13" s="8">
        <f t="shared" si="1"/>
        <v>742</v>
      </c>
      <c r="J13" s="5">
        <v>16742</v>
      </c>
      <c r="K13" s="14">
        <v>45016</v>
      </c>
      <c r="L13" s="9">
        <f t="shared" si="3"/>
        <v>4.6375E-2</v>
      </c>
      <c r="M13">
        <v>20</v>
      </c>
      <c r="N13">
        <f t="shared" si="4"/>
        <v>0</v>
      </c>
      <c r="O13">
        <f t="shared" si="5"/>
        <v>1</v>
      </c>
      <c r="Q13" s="11" t="s">
        <v>28</v>
      </c>
      <c r="R13" s="13">
        <v>602651</v>
      </c>
    </row>
    <row r="14" spans="1:18" x14ac:dyDescent="0.3">
      <c r="A14" t="s">
        <v>15</v>
      </c>
      <c r="B14">
        <v>13</v>
      </c>
      <c r="C14" s="6">
        <v>44690</v>
      </c>
      <c r="D14" t="s">
        <v>20</v>
      </c>
      <c r="E14" t="s">
        <v>20</v>
      </c>
      <c r="F14" t="s">
        <v>21</v>
      </c>
      <c r="G14" t="str">
        <f>VLOOKUP(F14,[1]Master!$A:$B,2,FALSE)</f>
        <v>AHIPT0853H</v>
      </c>
      <c r="H14" s="7">
        <f t="shared" si="0"/>
        <v>85500</v>
      </c>
      <c r="I14" s="8">
        <f t="shared" si="1"/>
        <v>2650</v>
      </c>
      <c r="J14" s="5">
        <v>88150</v>
      </c>
      <c r="K14" s="14">
        <f t="shared" ref="K14:K24" si="6">C14-M14</f>
        <v>44672</v>
      </c>
      <c r="L14" s="9">
        <f t="shared" si="3"/>
        <v>3.0994152046783626E-2</v>
      </c>
      <c r="M14">
        <v>18</v>
      </c>
      <c r="N14">
        <f t="shared" si="4"/>
        <v>0</v>
      </c>
      <c r="O14">
        <f t="shared" si="5"/>
        <v>1</v>
      </c>
      <c r="Q14" s="11" t="s">
        <v>29</v>
      </c>
      <c r="R14" s="13">
        <v>225000</v>
      </c>
    </row>
    <row r="15" spans="1:18" x14ac:dyDescent="0.3">
      <c r="A15" t="s">
        <v>15</v>
      </c>
      <c r="B15">
        <v>28</v>
      </c>
      <c r="C15" s="6">
        <v>44727</v>
      </c>
      <c r="D15" t="s">
        <v>20</v>
      </c>
      <c r="E15" t="s">
        <v>20</v>
      </c>
      <c r="F15" t="s">
        <v>21</v>
      </c>
      <c r="G15" t="str">
        <f>VLOOKUP(F15,[1]Master!$A:$B,2,FALSE)</f>
        <v>AHIPT0853H</v>
      </c>
      <c r="H15" s="7">
        <f t="shared" si="0"/>
        <v>61000</v>
      </c>
      <c r="I15" s="8">
        <f t="shared" si="1"/>
        <v>1963</v>
      </c>
      <c r="J15" s="5">
        <v>62963</v>
      </c>
      <c r="K15" s="14">
        <f t="shared" si="6"/>
        <v>44720</v>
      </c>
      <c r="L15" s="9">
        <f t="shared" si="3"/>
        <v>3.2180327868852457E-2</v>
      </c>
      <c r="M15">
        <v>7</v>
      </c>
      <c r="N15">
        <f t="shared" si="4"/>
        <v>0</v>
      </c>
      <c r="O15">
        <f t="shared" si="5"/>
        <v>1</v>
      </c>
      <c r="Q15" s="10" t="s">
        <v>30</v>
      </c>
      <c r="R15" s="13">
        <v>419134</v>
      </c>
    </row>
    <row r="16" spans="1:18" x14ac:dyDescent="0.3">
      <c r="A16" t="s">
        <v>15</v>
      </c>
      <c r="B16">
        <v>43</v>
      </c>
      <c r="C16" s="6">
        <v>44750</v>
      </c>
      <c r="D16" t="s">
        <v>20</v>
      </c>
      <c r="E16" t="s">
        <v>20</v>
      </c>
      <c r="F16" t="s">
        <v>21</v>
      </c>
      <c r="G16" t="str">
        <f>VLOOKUP(F16,[1]Master!$A:$B,2,FALSE)</f>
        <v>AHIPT0853H</v>
      </c>
      <c r="H16" s="7">
        <f t="shared" si="0"/>
        <v>18000</v>
      </c>
      <c r="I16" s="8">
        <f t="shared" si="1"/>
        <v>335</v>
      </c>
      <c r="J16" s="5">
        <v>18335</v>
      </c>
      <c r="K16" s="14">
        <f t="shared" si="6"/>
        <v>44740</v>
      </c>
      <c r="L16" s="9">
        <f t="shared" si="3"/>
        <v>1.861111111111111E-2</v>
      </c>
      <c r="M16">
        <v>10</v>
      </c>
      <c r="N16">
        <f t="shared" si="4"/>
        <v>0</v>
      </c>
      <c r="O16">
        <f t="shared" si="5"/>
        <v>1</v>
      </c>
      <c r="Q16" s="11" t="s">
        <v>31</v>
      </c>
      <c r="R16" s="13">
        <v>88809</v>
      </c>
    </row>
    <row r="17" spans="1:18" x14ac:dyDescent="0.3">
      <c r="A17" t="s">
        <v>15</v>
      </c>
      <c r="B17">
        <v>59</v>
      </c>
      <c r="C17" s="6">
        <v>44783</v>
      </c>
      <c r="D17" t="s">
        <v>20</v>
      </c>
      <c r="E17" t="s">
        <v>20</v>
      </c>
      <c r="F17" t="s">
        <v>21</v>
      </c>
      <c r="G17" t="str">
        <f>VLOOKUP(F17,[1]Master!$A:$B,2,FALSE)</f>
        <v>AHIPT0853H</v>
      </c>
      <c r="H17" s="7">
        <f t="shared" si="0"/>
        <v>82500</v>
      </c>
      <c r="I17" s="8">
        <f t="shared" si="1"/>
        <v>2354</v>
      </c>
      <c r="J17" s="5">
        <v>84854</v>
      </c>
      <c r="K17" s="14">
        <f t="shared" si="6"/>
        <v>44767</v>
      </c>
      <c r="L17" s="9">
        <f t="shared" si="3"/>
        <v>2.8533333333333334E-2</v>
      </c>
      <c r="M17">
        <v>16</v>
      </c>
      <c r="N17">
        <f t="shared" si="4"/>
        <v>0</v>
      </c>
      <c r="O17">
        <f t="shared" si="5"/>
        <v>1</v>
      </c>
      <c r="Q17" s="11" t="s">
        <v>30</v>
      </c>
      <c r="R17" s="13">
        <v>330325</v>
      </c>
    </row>
    <row r="18" spans="1:18" x14ac:dyDescent="0.3">
      <c r="A18" t="s">
        <v>15</v>
      </c>
      <c r="B18">
        <v>74</v>
      </c>
      <c r="C18" s="6">
        <v>44816</v>
      </c>
      <c r="D18" t="s">
        <v>20</v>
      </c>
      <c r="E18" t="s">
        <v>20</v>
      </c>
      <c r="F18" t="s">
        <v>21</v>
      </c>
      <c r="G18" t="str">
        <f>VLOOKUP(F18,[1]Master!$A:$B,2,FALSE)</f>
        <v>AHIPT0853H</v>
      </c>
      <c r="H18" s="7">
        <f t="shared" si="0"/>
        <v>3500</v>
      </c>
      <c r="I18" s="8">
        <f t="shared" si="1"/>
        <v>308</v>
      </c>
      <c r="J18" s="5">
        <v>3808</v>
      </c>
      <c r="K18" s="14">
        <f t="shared" si="6"/>
        <v>44802</v>
      </c>
      <c r="L18" s="9">
        <f t="shared" si="3"/>
        <v>8.7999999999999995E-2</v>
      </c>
      <c r="M18">
        <v>14</v>
      </c>
      <c r="N18">
        <f t="shared" si="4"/>
        <v>0</v>
      </c>
      <c r="O18">
        <f t="shared" si="5"/>
        <v>1</v>
      </c>
      <c r="Q18" s="10" t="s">
        <v>32</v>
      </c>
      <c r="R18" s="13">
        <v>1330573</v>
      </c>
    </row>
    <row r="19" spans="1:18" x14ac:dyDescent="0.3">
      <c r="A19" t="s">
        <v>15</v>
      </c>
      <c r="B19">
        <v>84</v>
      </c>
      <c r="C19" s="6">
        <v>44844</v>
      </c>
      <c r="D19" t="s">
        <v>20</v>
      </c>
      <c r="E19" t="s">
        <v>20</v>
      </c>
      <c r="F19" t="s">
        <v>21</v>
      </c>
      <c r="G19" t="str">
        <f>VLOOKUP(F19,[1]Master!$A:$B,2,FALSE)</f>
        <v>AHIPT0853H</v>
      </c>
      <c r="H19" s="7">
        <f t="shared" si="0"/>
        <v>48000</v>
      </c>
      <c r="I19" s="8">
        <f t="shared" si="1"/>
        <v>1304</v>
      </c>
      <c r="J19" s="5">
        <v>49304</v>
      </c>
      <c r="K19" s="14">
        <f t="shared" si="6"/>
        <v>44833</v>
      </c>
      <c r="L19" s="9">
        <f t="shared" si="3"/>
        <v>2.7166666666666665E-2</v>
      </c>
      <c r="M19">
        <v>11</v>
      </c>
      <c r="N19">
        <f t="shared" si="4"/>
        <v>0</v>
      </c>
      <c r="O19">
        <f t="shared" si="5"/>
        <v>1</v>
      </c>
      <c r="Q19" s="11" t="s">
        <v>33</v>
      </c>
      <c r="R19" s="13">
        <v>601257</v>
      </c>
    </row>
    <row r="20" spans="1:18" x14ac:dyDescent="0.3">
      <c r="A20" t="s">
        <v>15</v>
      </c>
      <c r="B20">
        <v>97</v>
      </c>
      <c r="C20" s="6">
        <v>44877</v>
      </c>
      <c r="D20" t="s">
        <v>20</v>
      </c>
      <c r="E20" t="s">
        <v>20</v>
      </c>
      <c r="F20" t="s">
        <v>21</v>
      </c>
      <c r="G20" t="str">
        <f>VLOOKUP(F20,[1]Master!$A:$B,2,FALSE)</f>
        <v>AHIPT0853H</v>
      </c>
      <c r="H20" s="7">
        <f t="shared" si="0"/>
        <v>3500</v>
      </c>
      <c r="I20" s="8">
        <f t="shared" si="1"/>
        <v>56</v>
      </c>
      <c r="J20" s="5">
        <v>3556</v>
      </c>
      <c r="K20" s="14">
        <f t="shared" si="6"/>
        <v>44858</v>
      </c>
      <c r="L20" s="9">
        <f t="shared" si="3"/>
        <v>1.6E-2</v>
      </c>
      <c r="M20">
        <v>19</v>
      </c>
      <c r="N20">
        <f t="shared" si="4"/>
        <v>0</v>
      </c>
      <c r="O20">
        <f t="shared" si="5"/>
        <v>1</v>
      </c>
      <c r="Q20" s="11" t="s">
        <v>32</v>
      </c>
      <c r="R20" s="13">
        <v>729316</v>
      </c>
    </row>
    <row r="21" spans="1:18" x14ac:dyDescent="0.3">
      <c r="A21" t="s">
        <v>15</v>
      </c>
      <c r="B21">
        <v>109</v>
      </c>
      <c r="C21" s="6">
        <v>44907</v>
      </c>
      <c r="D21" t="s">
        <v>20</v>
      </c>
      <c r="E21" t="s">
        <v>20</v>
      </c>
      <c r="F21" t="s">
        <v>21</v>
      </c>
      <c r="G21" t="str">
        <f>VLOOKUP(F21,[1]Master!$A:$B,2,FALSE)</f>
        <v>AHIPT0853H</v>
      </c>
      <c r="H21" s="7">
        <f t="shared" si="0"/>
        <v>22500</v>
      </c>
      <c r="I21" s="8">
        <f t="shared" si="1"/>
        <v>918</v>
      </c>
      <c r="J21" s="5">
        <v>23418</v>
      </c>
      <c r="K21" s="14">
        <f t="shared" si="6"/>
        <v>44898</v>
      </c>
      <c r="L21" s="9">
        <f t="shared" si="3"/>
        <v>4.0800000000000003E-2</v>
      </c>
      <c r="M21">
        <v>9</v>
      </c>
      <c r="N21">
        <f t="shared" si="4"/>
        <v>0</v>
      </c>
      <c r="O21">
        <f t="shared" si="5"/>
        <v>1</v>
      </c>
      <c r="Q21" s="10" t="s">
        <v>34</v>
      </c>
      <c r="R21" s="13">
        <v>419639</v>
      </c>
    </row>
    <row r="22" spans="1:18" x14ac:dyDescent="0.3">
      <c r="A22" t="s">
        <v>15</v>
      </c>
      <c r="B22">
        <v>123</v>
      </c>
      <c r="C22" s="6">
        <v>44935</v>
      </c>
      <c r="D22" t="s">
        <v>20</v>
      </c>
      <c r="E22" t="s">
        <v>20</v>
      </c>
      <c r="F22" t="s">
        <v>21</v>
      </c>
      <c r="G22" t="str">
        <f>VLOOKUP(F22,[1]Master!$A:$B,2,FALSE)</f>
        <v>AHIPT0853H</v>
      </c>
      <c r="H22" s="7">
        <f t="shared" si="0"/>
        <v>36500</v>
      </c>
      <c r="I22" s="8">
        <f t="shared" si="1"/>
        <v>1009</v>
      </c>
      <c r="J22" s="5">
        <v>37509</v>
      </c>
      <c r="K22" s="14">
        <f t="shared" si="6"/>
        <v>44915</v>
      </c>
      <c r="L22" s="9">
        <f t="shared" si="3"/>
        <v>2.7643835616438357E-2</v>
      </c>
      <c r="M22">
        <v>20</v>
      </c>
      <c r="N22">
        <f t="shared" si="4"/>
        <v>0</v>
      </c>
      <c r="O22">
        <f t="shared" si="5"/>
        <v>1</v>
      </c>
      <c r="Q22" s="11" t="s">
        <v>35</v>
      </c>
      <c r="R22" s="13">
        <v>419639</v>
      </c>
    </row>
    <row r="23" spans="1:18" x14ac:dyDescent="0.3">
      <c r="A23" t="s">
        <v>15</v>
      </c>
      <c r="B23">
        <v>151</v>
      </c>
      <c r="C23" s="6">
        <v>44991</v>
      </c>
      <c r="D23" t="s">
        <v>20</v>
      </c>
      <c r="E23" t="s">
        <v>20</v>
      </c>
      <c r="F23" t="s">
        <v>21</v>
      </c>
      <c r="G23" t="str">
        <f>VLOOKUP(F23,[1]Master!$A:$B,2,FALSE)</f>
        <v>AHIPT0853H</v>
      </c>
      <c r="H23" s="7">
        <f t="shared" si="0"/>
        <v>34500</v>
      </c>
      <c r="I23" s="8">
        <f t="shared" si="1"/>
        <v>1259</v>
      </c>
      <c r="J23" s="5">
        <v>35759</v>
      </c>
      <c r="K23" s="14">
        <f t="shared" si="6"/>
        <v>44977</v>
      </c>
      <c r="L23" s="9">
        <f t="shared" si="3"/>
        <v>3.6492753623188406E-2</v>
      </c>
      <c r="M23">
        <v>14</v>
      </c>
      <c r="N23">
        <f t="shared" si="4"/>
        <v>0</v>
      </c>
      <c r="O23">
        <f t="shared" si="5"/>
        <v>1</v>
      </c>
      <c r="Q23" s="10" t="s">
        <v>36</v>
      </c>
      <c r="R23" s="13">
        <v>174233</v>
      </c>
    </row>
    <row r="24" spans="1:18" x14ac:dyDescent="0.3">
      <c r="A24" t="s">
        <v>15</v>
      </c>
      <c r="B24">
        <v>159</v>
      </c>
      <c r="C24" s="6">
        <v>45010</v>
      </c>
      <c r="D24" t="s">
        <v>26</v>
      </c>
      <c r="E24" t="s">
        <v>20</v>
      </c>
      <c r="F24" t="s">
        <v>22</v>
      </c>
      <c r="G24" t="str">
        <f>VLOOKUP(F24,[1]Master!$A:$B,2,FALSE)</f>
        <v>BDRPV2680N</v>
      </c>
      <c r="H24" s="7">
        <f t="shared" si="0"/>
        <v>436500</v>
      </c>
      <c r="I24" s="8">
        <f t="shared" si="1"/>
        <v>13627</v>
      </c>
      <c r="J24" s="5">
        <v>450127</v>
      </c>
      <c r="K24" s="14">
        <f t="shared" si="6"/>
        <v>44991</v>
      </c>
      <c r="L24" s="9">
        <f t="shared" si="3"/>
        <v>3.1218785796105385E-2</v>
      </c>
      <c r="M24">
        <v>19</v>
      </c>
      <c r="N24">
        <f t="shared" si="4"/>
        <v>0</v>
      </c>
      <c r="O24">
        <f t="shared" si="5"/>
        <v>1</v>
      </c>
      <c r="Q24" s="11" t="s">
        <v>37</v>
      </c>
      <c r="R24" s="13">
        <v>174233</v>
      </c>
    </row>
    <row r="25" spans="1:18" x14ac:dyDescent="0.3">
      <c r="A25" t="s">
        <v>15</v>
      </c>
      <c r="B25">
        <v>172</v>
      </c>
      <c r="C25" s="6">
        <v>45028</v>
      </c>
      <c r="D25" t="s">
        <v>20</v>
      </c>
      <c r="E25" t="s">
        <v>20</v>
      </c>
      <c r="F25" t="s">
        <v>21</v>
      </c>
      <c r="G25" t="str">
        <f>VLOOKUP(F25,[1]Master!$A:$B,2,FALSE)</f>
        <v>AHIPT0853H</v>
      </c>
      <c r="H25" s="7">
        <f t="shared" si="0"/>
        <v>20500</v>
      </c>
      <c r="I25" s="8">
        <f t="shared" si="1"/>
        <v>851</v>
      </c>
      <c r="J25" s="5">
        <v>21351</v>
      </c>
      <c r="K25" s="14">
        <v>45016</v>
      </c>
      <c r="L25" s="9">
        <f t="shared" si="3"/>
        <v>4.1512195121951222E-2</v>
      </c>
      <c r="M25">
        <v>12</v>
      </c>
      <c r="N25">
        <f t="shared" si="4"/>
        <v>0</v>
      </c>
      <c r="O25">
        <f t="shared" si="5"/>
        <v>1</v>
      </c>
      <c r="Q25" s="10" t="s">
        <v>38</v>
      </c>
      <c r="R25" s="13">
        <v>146372</v>
      </c>
    </row>
    <row r="26" spans="1:18" x14ac:dyDescent="0.3">
      <c r="A26" t="s">
        <v>15</v>
      </c>
      <c r="B26">
        <v>8</v>
      </c>
      <c r="C26" s="6">
        <v>44690</v>
      </c>
      <c r="D26" t="s">
        <v>23</v>
      </c>
      <c r="E26" t="s">
        <v>23</v>
      </c>
      <c r="F26" t="s">
        <v>24</v>
      </c>
      <c r="G26" t="str">
        <f>VLOOKUP(F26,[1]Master!$A:$B,2,FALSE)</f>
        <v>AIBPC2244H</v>
      </c>
      <c r="H26" s="7">
        <f t="shared" si="0"/>
        <v>127000</v>
      </c>
      <c r="I26" s="8">
        <f t="shared" si="1"/>
        <v>3930</v>
      </c>
      <c r="J26" s="5">
        <v>130930</v>
      </c>
      <c r="K26" s="14">
        <f t="shared" ref="K26:K31" si="7">C26-M26</f>
        <v>44683</v>
      </c>
      <c r="L26" s="9">
        <f t="shared" si="3"/>
        <v>3.094488188976378E-2</v>
      </c>
      <c r="M26">
        <v>7</v>
      </c>
      <c r="N26">
        <f t="shared" si="4"/>
        <v>0</v>
      </c>
      <c r="O26">
        <f t="shared" si="5"/>
        <v>1</v>
      </c>
      <c r="Q26" s="11" t="s">
        <v>39</v>
      </c>
      <c r="R26" s="13">
        <v>146372</v>
      </c>
    </row>
    <row r="27" spans="1:18" x14ac:dyDescent="0.3">
      <c r="A27" t="s">
        <v>15</v>
      </c>
      <c r="B27">
        <v>36</v>
      </c>
      <c r="C27" s="6">
        <v>44735</v>
      </c>
      <c r="D27" t="s">
        <v>23</v>
      </c>
      <c r="E27" t="s">
        <v>23</v>
      </c>
      <c r="F27" t="s">
        <v>24</v>
      </c>
      <c r="G27" t="str">
        <f>VLOOKUP(F27,[1]Master!$A:$B,2,FALSE)</f>
        <v>AIBPC2244H</v>
      </c>
      <c r="H27" s="7">
        <f t="shared" si="0"/>
        <v>52500</v>
      </c>
      <c r="I27" s="8">
        <f t="shared" si="1"/>
        <v>1614</v>
      </c>
      <c r="J27" s="5">
        <v>54114</v>
      </c>
      <c r="K27" s="14">
        <f t="shared" si="7"/>
        <v>44728</v>
      </c>
      <c r="L27" s="9">
        <f t="shared" si="3"/>
        <v>3.0742857142857141E-2</v>
      </c>
      <c r="M27">
        <v>7</v>
      </c>
      <c r="N27">
        <f t="shared" si="4"/>
        <v>0</v>
      </c>
      <c r="O27">
        <f t="shared" si="5"/>
        <v>1</v>
      </c>
      <c r="Q27" s="10" t="s">
        <v>40</v>
      </c>
      <c r="R27" s="13">
        <v>1044687</v>
      </c>
    </row>
    <row r="28" spans="1:18" x14ac:dyDescent="0.3">
      <c r="A28" t="s">
        <v>15</v>
      </c>
      <c r="B28">
        <v>55</v>
      </c>
      <c r="C28" s="6">
        <v>44783</v>
      </c>
      <c r="D28" t="s">
        <v>23</v>
      </c>
      <c r="E28" t="s">
        <v>23</v>
      </c>
      <c r="F28" t="s">
        <v>24</v>
      </c>
      <c r="G28" t="str">
        <f>VLOOKUP(F28,[1]Master!$A:$B,2,FALSE)</f>
        <v>AIBPC2244H</v>
      </c>
      <c r="H28" s="7">
        <f t="shared" si="0"/>
        <v>82000</v>
      </c>
      <c r="I28" s="8">
        <f t="shared" si="1"/>
        <v>2665</v>
      </c>
      <c r="J28" s="5">
        <v>84665</v>
      </c>
      <c r="K28" s="14">
        <f t="shared" si="7"/>
        <v>44771</v>
      </c>
      <c r="L28" s="9">
        <f t="shared" si="3"/>
        <v>3.2500000000000001E-2</v>
      </c>
      <c r="M28">
        <v>12</v>
      </c>
      <c r="N28">
        <f t="shared" si="4"/>
        <v>0</v>
      </c>
      <c r="O28">
        <f t="shared" si="5"/>
        <v>1</v>
      </c>
      <c r="Q28" s="11" t="s">
        <v>40</v>
      </c>
      <c r="R28" s="13">
        <v>522343</v>
      </c>
    </row>
    <row r="29" spans="1:18" x14ac:dyDescent="0.3">
      <c r="A29" t="s">
        <v>15</v>
      </c>
      <c r="B29">
        <v>71</v>
      </c>
      <c r="C29" s="6">
        <v>44816</v>
      </c>
      <c r="D29" t="s">
        <v>23</v>
      </c>
      <c r="E29" t="s">
        <v>23</v>
      </c>
      <c r="F29" t="s">
        <v>24</v>
      </c>
      <c r="G29" t="str">
        <f>VLOOKUP(F29,[1]Master!$A:$B,2,FALSE)</f>
        <v>AIBPC2244H</v>
      </c>
      <c r="H29" s="7">
        <f t="shared" si="0"/>
        <v>12000</v>
      </c>
      <c r="I29" s="8">
        <f t="shared" si="1"/>
        <v>246</v>
      </c>
      <c r="J29" s="5">
        <v>12246</v>
      </c>
      <c r="K29" s="14">
        <f t="shared" si="7"/>
        <v>44804</v>
      </c>
      <c r="L29" s="9">
        <f t="shared" si="3"/>
        <v>2.0500000000000001E-2</v>
      </c>
      <c r="M29">
        <v>12</v>
      </c>
      <c r="N29">
        <f t="shared" si="4"/>
        <v>0</v>
      </c>
      <c r="O29">
        <f t="shared" si="5"/>
        <v>1</v>
      </c>
      <c r="Q29" s="11" t="s">
        <v>41</v>
      </c>
      <c r="R29" s="13">
        <v>522344</v>
      </c>
    </row>
    <row r="30" spans="1:18" x14ac:dyDescent="0.3">
      <c r="A30" t="s">
        <v>15</v>
      </c>
      <c r="B30">
        <v>93</v>
      </c>
      <c r="C30" s="6">
        <v>44877</v>
      </c>
      <c r="D30" t="s">
        <v>23</v>
      </c>
      <c r="E30" t="s">
        <v>23</v>
      </c>
      <c r="F30" t="s">
        <v>24</v>
      </c>
      <c r="G30" t="str">
        <f>VLOOKUP(F30,[1]Master!$A:$B,2,FALSE)</f>
        <v>AIBPC2244H</v>
      </c>
      <c r="H30" s="7">
        <f t="shared" si="0"/>
        <v>1000</v>
      </c>
      <c r="I30" s="8">
        <f t="shared" si="1"/>
        <v>105</v>
      </c>
      <c r="J30" s="5">
        <v>1105</v>
      </c>
      <c r="K30" s="14">
        <f t="shared" si="7"/>
        <v>44861</v>
      </c>
      <c r="L30" s="9">
        <f t="shared" si="3"/>
        <v>0.105</v>
      </c>
      <c r="M30">
        <v>16</v>
      </c>
      <c r="N30">
        <f t="shared" si="4"/>
        <v>0</v>
      </c>
      <c r="O30">
        <f t="shared" si="5"/>
        <v>1</v>
      </c>
      <c r="Q30" s="10" t="s">
        <v>42</v>
      </c>
      <c r="R30" s="13">
        <v>1718438</v>
      </c>
    </row>
    <row r="31" spans="1:18" x14ac:dyDescent="0.3">
      <c r="A31" t="s">
        <v>15</v>
      </c>
      <c r="B31">
        <v>106</v>
      </c>
      <c r="C31" s="6">
        <v>44907</v>
      </c>
      <c r="D31" t="s">
        <v>23</v>
      </c>
      <c r="E31" t="s">
        <v>23</v>
      </c>
      <c r="F31" t="s">
        <v>24</v>
      </c>
      <c r="G31" t="str">
        <f>VLOOKUP(F31,[1]Master!$A:$B,2,FALSE)</f>
        <v>AIBPC2244H</v>
      </c>
      <c r="H31" s="7">
        <f t="shared" si="0"/>
        <v>64500</v>
      </c>
      <c r="I31" s="8">
        <f t="shared" si="1"/>
        <v>1871</v>
      </c>
      <c r="J31" s="5">
        <v>66371</v>
      </c>
      <c r="K31" s="14">
        <f t="shared" si="7"/>
        <v>44889</v>
      </c>
      <c r="L31" s="9">
        <f t="shared" si="3"/>
        <v>2.9007751937984497E-2</v>
      </c>
      <c r="M31">
        <v>18</v>
      </c>
      <c r="N31">
        <f t="shared" si="4"/>
        <v>0</v>
      </c>
      <c r="O31">
        <f t="shared" si="5"/>
        <v>1</v>
      </c>
      <c r="Q31" s="11" t="s">
        <v>43</v>
      </c>
      <c r="R31" s="13">
        <v>1128170</v>
      </c>
    </row>
    <row r="32" spans="1:18" x14ac:dyDescent="0.3">
      <c r="A32" t="s">
        <v>15</v>
      </c>
      <c r="B32">
        <v>169</v>
      </c>
      <c r="C32" s="6">
        <v>45028</v>
      </c>
      <c r="D32" t="s">
        <v>23</v>
      </c>
      <c r="E32" t="s">
        <v>23</v>
      </c>
      <c r="F32" t="s">
        <v>24</v>
      </c>
      <c r="G32" t="str">
        <f>VLOOKUP(F32,[1]Master!$A:$B,2,FALSE)</f>
        <v>AIBPC2244H</v>
      </c>
      <c r="H32" s="7">
        <f t="shared" si="0"/>
        <v>7000</v>
      </c>
      <c r="I32" s="8">
        <f t="shared" si="1"/>
        <v>177</v>
      </c>
      <c r="J32" s="5">
        <v>7177</v>
      </c>
      <c r="K32" s="14">
        <v>45016</v>
      </c>
      <c r="L32" s="9">
        <f t="shared" si="3"/>
        <v>2.5285714285714286E-2</v>
      </c>
      <c r="M32">
        <v>10</v>
      </c>
      <c r="N32">
        <f t="shared" si="4"/>
        <v>0</v>
      </c>
      <c r="O32">
        <f t="shared" si="5"/>
        <v>1</v>
      </c>
      <c r="Q32" s="11" t="s">
        <v>44</v>
      </c>
      <c r="R32" s="13">
        <v>590268</v>
      </c>
    </row>
    <row r="33" spans="1:18" x14ac:dyDescent="0.3">
      <c r="A33" t="s">
        <v>15</v>
      </c>
      <c r="B33">
        <v>65</v>
      </c>
      <c r="C33" s="6">
        <v>44791</v>
      </c>
      <c r="D33" t="s">
        <v>45</v>
      </c>
      <c r="E33" t="s">
        <v>46</v>
      </c>
      <c r="F33" t="s">
        <v>46</v>
      </c>
      <c r="G33" t="str">
        <f>VLOOKUP(F33,[1]Master!$A:$B,2,FALSE)</f>
        <v>DXOPG6060A</v>
      </c>
      <c r="H33" s="7">
        <f t="shared" si="0"/>
        <v>97000</v>
      </c>
      <c r="I33" s="8">
        <f t="shared" si="1"/>
        <v>3123</v>
      </c>
      <c r="J33" s="5">
        <v>100123</v>
      </c>
      <c r="K33" s="14">
        <f t="shared" ref="K33:K54" si="8">C33-M33</f>
        <v>44778</v>
      </c>
      <c r="L33" s="9">
        <f t="shared" si="3"/>
        <v>3.2195876288659796E-2</v>
      </c>
      <c r="M33">
        <v>13</v>
      </c>
      <c r="N33">
        <f t="shared" si="4"/>
        <v>0</v>
      </c>
      <c r="O33">
        <f t="shared" si="5"/>
        <v>1</v>
      </c>
      <c r="Q33" s="10" t="s">
        <v>47</v>
      </c>
      <c r="R33" s="13">
        <v>586077</v>
      </c>
    </row>
    <row r="34" spans="1:18" x14ac:dyDescent="0.3">
      <c r="A34" t="s">
        <v>15</v>
      </c>
      <c r="B34">
        <v>68</v>
      </c>
      <c r="C34" s="6">
        <v>44795</v>
      </c>
      <c r="D34" t="s">
        <v>45</v>
      </c>
      <c r="E34" t="s">
        <v>46</v>
      </c>
      <c r="F34" t="s">
        <v>46</v>
      </c>
      <c r="G34" t="str">
        <f>VLOOKUP(F34,[1]Master!$A:$B,2,FALSE)</f>
        <v>DXOPG6060A</v>
      </c>
      <c r="H34" s="7">
        <f t="shared" ref="H34:H65" si="9">MROUND((J34*0.97),500)</f>
        <v>337500</v>
      </c>
      <c r="I34" s="8">
        <f t="shared" ref="I34:I65" si="10">J34-H34</f>
        <v>10623</v>
      </c>
      <c r="J34" s="5">
        <v>348123</v>
      </c>
      <c r="K34" s="14">
        <f t="shared" si="8"/>
        <v>44786</v>
      </c>
      <c r="L34" s="9">
        <f t="shared" ref="L34:L65" si="11">I34/H34</f>
        <v>3.1475555555555555E-2</v>
      </c>
      <c r="M34">
        <v>9</v>
      </c>
      <c r="N34">
        <f t="shared" ref="N34:N65" si="12">IF(AND(E35=E34,C35=C34),1,)</f>
        <v>0</v>
      </c>
      <c r="O34">
        <f t="shared" si="5"/>
        <v>1</v>
      </c>
      <c r="Q34" s="11" t="s">
        <v>47</v>
      </c>
      <c r="R34" s="13">
        <v>586077</v>
      </c>
    </row>
    <row r="35" spans="1:18" x14ac:dyDescent="0.3">
      <c r="A35" t="s">
        <v>15</v>
      </c>
      <c r="B35">
        <v>87</v>
      </c>
      <c r="C35" s="6">
        <v>44846</v>
      </c>
      <c r="D35" t="s">
        <v>45</v>
      </c>
      <c r="E35" t="s">
        <v>46</v>
      </c>
      <c r="F35" t="s">
        <v>46</v>
      </c>
      <c r="G35" t="str">
        <f>VLOOKUP(F35,[1]Master!$A:$B,2,FALSE)</f>
        <v>DXOPG6060A</v>
      </c>
      <c r="H35" s="7">
        <f t="shared" si="9"/>
        <v>215500</v>
      </c>
      <c r="I35" s="8">
        <f t="shared" si="10"/>
        <v>6833</v>
      </c>
      <c r="J35" s="5">
        <v>222333</v>
      </c>
      <c r="K35" s="14">
        <f t="shared" si="8"/>
        <v>44826</v>
      </c>
      <c r="L35" s="9">
        <f t="shared" si="11"/>
        <v>3.1707656612529E-2</v>
      </c>
      <c r="M35">
        <v>20</v>
      </c>
      <c r="N35">
        <f t="shared" si="12"/>
        <v>0</v>
      </c>
      <c r="O35">
        <f t="shared" si="5"/>
        <v>1</v>
      </c>
      <c r="Q35" s="10" t="s">
        <v>45</v>
      </c>
      <c r="R35" s="13">
        <v>1929561</v>
      </c>
    </row>
    <row r="36" spans="1:18" x14ac:dyDescent="0.3">
      <c r="A36" t="s">
        <v>15</v>
      </c>
      <c r="B36">
        <v>120</v>
      </c>
      <c r="C36" s="6">
        <v>44935</v>
      </c>
      <c r="D36" t="s">
        <v>45</v>
      </c>
      <c r="E36" t="s">
        <v>46</v>
      </c>
      <c r="F36" t="s">
        <v>46</v>
      </c>
      <c r="G36" t="str">
        <f>VLOOKUP(F36,[1]Master!$A:$B,2,FALSE)</f>
        <v>DXOPG6060A</v>
      </c>
      <c r="H36" s="7">
        <f t="shared" si="9"/>
        <v>113500</v>
      </c>
      <c r="I36" s="8">
        <f t="shared" si="10"/>
        <v>3393</v>
      </c>
      <c r="J36" s="5">
        <v>116893</v>
      </c>
      <c r="K36" s="14">
        <f t="shared" si="8"/>
        <v>44917</v>
      </c>
      <c r="L36" s="9">
        <f t="shared" si="11"/>
        <v>2.9894273127753303E-2</v>
      </c>
      <c r="M36">
        <v>18</v>
      </c>
      <c r="N36">
        <f t="shared" si="12"/>
        <v>0</v>
      </c>
      <c r="O36">
        <f t="shared" si="5"/>
        <v>1</v>
      </c>
      <c r="Q36" s="11" t="s">
        <v>48</v>
      </c>
      <c r="R36" s="13">
        <v>864741</v>
      </c>
    </row>
    <row r="37" spans="1:18" x14ac:dyDescent="0.3">
      <c r="A37" t="s">
        <v>15</v>
      </c>
      <c r="B37">
        <v>135</v>
      </c>
      <c r="C37" s="6">
        <v>44968</v>
      </c>
      <c r="D37" t="s">
        <v>26</v>
      </c>
      <c r="E37" t="s">
        <v>46</v>
      </c>
      <c r="F37" t="s">
        <v>49</v>
      </c>
      <c r="G37" t="str">
        <f>VLOOKUP(F37,[1]Master!$A:$B,2,FALSE)</f>
        <v>HGUPS3319K</v>
      </c>
      <c r="H37" s="7">
        <f t="shared" si="9"/>
        <v>971000</v>
      </c>
      <c r="I37" s="8">
        <f t="shared" si="10"/>
        <v>30258</v>
      </c>
      <c r="J37" s="5">
        <v>1001258</v>
      </c>
      <c r="K37" s="14">
        <f t="shared" si="8"/>
        <v>44959</v>
      </c>
      <c r="L37" s="9">
        <f t="shared" si="11"/>
        <v>3.1161688980432544E-2</v>
      </c>
      <c r="M37">
        <v>9</v>
      </c>
      <c r="N37">
        <f t="shared" si="12"/>
        <v>0</v>
      </c>
      <c r="O37">
        <f t="shared" si="5"/>
        <v>1</v>
      </c>
      <c r="Q37" s="11" t="s">
        <v>50</v>
      </c>
      <c r="R37" s="13">
        <v>1064820</v>
      </c>
    </row>
    <row r="38" spans="1:18" x14ac:dyDescent="0.3">
      <c r="A38" t="s">
        <v>15</v>
      </c>
      <c r="B38">
        <v>147</v>
      </c>
      <c r="C38" s="6">
        <v>44991</v>
      </c>
      <c r="D38" t="s">
        <v>45</v>
      </c>
      <c r="E38" t="s">
        <v>46</v>
      </c>
      <c r="F38" t="s">
        <v>46</v>
      </c>
      <c r="G38" t="str">
        <f>VLOOKUP(F38,[1]Master!$A:$B,2,FALSE)</f>
        <v>DXOPG6060A</v>
      </c>
      <c r="H38" s="7">
        <f t="shared" si="9"/>
        <v>267000</v>
      </c>
      <c r="I38" s="8">
        <f t="shared" si="10"/>
        <v>8123</v>
      </c>
      <c r="J38" s="5">
        <v>275123</v>
      </c>
      <c r="K38" s="14">
        <f t="shared" si="8"/>
        <v>44984</v>
      </c>
      <c r="L38" s="9">
        <f t="shared" si="11"/>
        <v>3.0423220973782771E-2</v>
      </c>
      <c r="M38">
        <v>7</v>
      </c>
      <c r="N38">
        <f t="shared" si="12"/>
        <v>0</v>
      </c>
      <c r="O38">
        <f t="shared" si="5"/>
        <v>1</v>
      </c>
      <c r="Q38" s="10" t="s">
        <v>51</v>
      </c>
      <c r="R38" s="13">
        <v>140370</v>
      </c>
    </row>
    <row r="39" spans="1:18" x14ac:dyDescent="0.3">
      <c r="A39" t="s">
        <v>15</v>
      </c>
      <c r="B39">
        <v>67</v>
      </c>
      <c r="C39" s="6">
        <v>44795</v>
      </c>
      <c r="D39" t="s">
        <v>25</v>
      </c>
      <c r="E39" t="s">
        <v>28</v>
      </c>
      <c r="F39" t="s">
        <v>28</v>
      </c>
      <c r="G39" t="str">
        <f>VLOOKUP(F39,[1]Master!$A:$B,2,FALSE)</f>
        <v>BGAPS3830F</v>
      </c>
      <c r="H39" s="7">
        <f t="shared" si="9"/>
        <v>584500</v>
      </c>
      <c r="I39" s="8">
        <f t="shared" si="10"/>
        <v>18151</v>
      </c>
      <c r="J39" s="5">
        <v>602651</v>
      </c>
      <c r="K39" s="14">
        <f t="shared" si="8"/>
        <v>44781</v>
      </c>
      <c r="L39" s="9">
        <f t="shared" si="11"/>
        <v>3.1053892215568861E-2</v>
      </c>
      <c r="M39">
        <v>14</v>
      </c>
      <c r="N39">
        <f t="shared" si="12"/>
        <v>1</v>
      </c>
      <c r="O39">
        <f t="shared" si="5"/>
        <v>0</v>
      </c>
      <c r="Q39" s="11" t="s">
        <v>52</v>
      </c>
      <c r="R39" s="13">
        <v>140370</v>
      </c>
    </row>
    <row r="40" spans="1:18" x14ac:dyDescent="0.3">
      <c r="A40" t="s">
        <v>15</v>
      </c>
      <c r="B40">
        <v>66</v>
      </c>
      <c r="C40" s="6">
        <v>44795</v>
      </c>
      <c r="D40" t="s">
        <v>25</v>
      </c>
      <c r="E40" t="s">
        <v>28</v>
      </c>
      <c r="F40" t="s">
        <v>27</v>
      </c>
      <c r="G40" t="str">
        <f>VLOOKUP(F40,[1]Master!$A:$B,2,FALSE)</f>
        <v>DNQPS8987E</v>
      </c>
      <c r="H40" s="7">
        <f t="shared" si="9"/>
        <v>583000</v>
      </c>
      <c r="I40" s="8">
        <f t="shared" si="10"/>
        <v>18124</v>
      </c>
      <c r="J40" s="5">
        <v>601124</v>
      </c>
      <c r="K40" s="14">
        <f t="shared" si="8"/>
        <v>44781</v>
      </c>
      <c r="L40" s="9">
        <f t="shared" si="11"/>
        <v>3.1087478559176672E-2</v>
      </c>
      <c r="M40">
        <v>14</v>
      </c>
      <c r="N40">
        <f t="shared" si="12"/>
        <v>0</v>
      </c>
      <c r="O40">
        <f t="shared" si="5"/>
        <v>1</v>
      </c>
      <c r="Q40" s="10" t="s">
        <v>26</v>
      </c>
      <c r="R40" s="13">
        <v>4404827</v>
      </c>
    </row>
    <row r="41" spans="1:18" x14ac:dyDescent="0.3">
      <c r="A41" t="s">
        <v>15</v>
      </c>
      <c r="B41">
        <v>105</v>
      </c>
      <c r="C41" s="6">
        <v>44907</v>
      </c>
      <c r="D41" t="s">
        <v>25</v>
      </c>
      <c r="E41" t="s">
        <v>28</v>
      </c>
      <c r="F41" t="s">
        <v>29</v>
      </c>
      <c r="G41" t="str">
        <f>VLOOKUP(F41,[1]Master!$A:$B,2,FALSE)</f>
        <v>BBDPG9885L</v>
      </c>
      <c r="H41" s="7">
        <f t="shared" si="9"/>
        <v>218500</v>
      </c>
      <c r="I41" s="8">
        <f t="shared" si="10"/>
        <v>6500</v>
      </c>
      <c r="J41" s="5">
        <v>225000</v>
      </c>
      <c r="K41" s="14">
        <f t="shared" si="8"/>
        <v>44896</v>
      </c>
      <c r="L41" s="9">
        <f t="shared" si="11"/>
        <v>2.9748283752860413E-2</v>
      </c>
      <c r="M41">
        <v>11</v>
      </c>
      <c r="N41">
        <f t="shared" si="12"/>
        <v>0</v>
      </c>
      <c r="O41">
        <f t="shared" si="5"/>
        <v>1</v>
      </c>
      <c r="Q41" s="11" t="s">
        <v>53</v>
      </c>
      <c r="R41" s="13">
        <v>1001239</v>
      </c>
    </row>
    <row r="42" spans="1:18" x14ac:dyDescent="0.3">
      <c r="A42" t="s">
        <v>15</v>
      </c>
      <c r="B42">
        <v>17</v>
      </c>
      <c r="C42" s="6">
        <v>44690</v>
      </c>
      <c r="D42" t="s">
        <v>30</v>
      </c>
      <c r="E42" t="s">
        <v>30</v>
      </c>
      <c r="F42" t="s">
        <v>31</v>
      </c>
      <c r="G42" t="str">
        <f>VLOOKUP(F42,[1]Master!$A:$B,2,FALSE)</f>
        <v>EMQPS1557G</v>
      </c>
      <c r="H42" s="7">
        <f t="shared" si="9"/>
        <v>42500</v>
      </c>
      <c r="I42" s="8">
        <f t="shared" si="10"/>
        <v>1252</v>
      </c>
      <c r="J42" s="5">
        <v>43752</v>
      </c>
      <c r="K42" s="14">
        <f t="shared" si="8"/>
        <v>44673</v>
      </c>
      <c r="L42" s="9">
        <f t="shared" si="11"/>
        <v>2.9458823529411763E-2</v>
      </c>
      <c r="M42">
        <v>17</v>
      </c>
      <c r="N42">
        <f t="shared" si="12"/>
        <v>1</v>
      </c>
      <c r="O42">
        <f t="shared" si="5"/>
        <v>0</v>
      </c>
      <c r="Q42" s="11" t="s">
        <v>26</v>
      </c>
      <c r="R42" s="13">
        <v>1398464</v>
      </c>
    </row>
    <row r="43" spans="1:18" x14ac:dyDescent="0.3">
      <c r="A43" t="s">
        <v>15</v>
      </c>
      <c r="B43">
        <v>16</v>
      </c>
      <c r="C43" s="6">
        <v>44690</v>
      </c>
      <c r="D43" t="s">
        <v>30</v>
      </c>
      <c r="E43" t="s">
        <v>30</v>
      </c>
      <c r="F43" t="s">
        <v>30</v>
      </c>
      <c r="G43" t="str">
        <f>VLOOKUP(F43,[1]Master!$A:$B,2,FALSE)</f>
        <v>BPAPS0225M</v>
      </c>
      <c r="H43" s="7">
        <f t="shared" si="9"/>
        <v>42500</v>
      </c>
      <c r="I43" s="8">
        <f t="shared" si="10"/>
        <v>1252</v>
      </c>
      <c r="J43" s="5">
        <v>43752</v>
      </c>
      <c r="K43" s="14">
        <f t="shared" si="8"/>
        <v>44673</v>
      </c>
      <c r="L43" s="9">
        <f t="shared" si="11"/>
        <v>2.9458823529411763E-2</v>
      </c>
      <c r="M43">
        <v>17</v>
      </c>
      <c r="N43">
        <f t="shared" si="12"/>
        <v>0</v>
      </c>
      <c r="O43">
        <f t="shared" si="5"/>
        <v>1</v>
      </c>
      <c r="Q43" s="11" t="s">
        <v>54</v>
      </c>
      <c r="R43" s="13">
        <v>1002563</v>
      </c>
    </row>
    <row r="44" spans="1:18" x14ac:dyDescent="0.3">
      <c r="A44" t="s">
        <v>15</v>
      </c>
      <c r="B44">
        <v>33</v>
      </c>
      <c r="C44" s="6">
        <v>44728</v>
      </c>
      <c r="D44" t="s">
        <v>30</v>
      </c>
      <c r="E44" t="s">
        <v>30</v>
      </c>
      <c r="F44" t="s">
        <v>31</v>
      </c>
      <c r="G44" t="str">
        <f>VLOOKUP(F44,[1]Master!$A:$B,2,FALSE)</f>
        <v>EMQPS1557G</v>
      </c>
      <c r="H44" s="7">
        <f t="shared" si="9"/>
        <v>19000</v>
      </c>
      <c r="I44" s="8">
        <f t="shared" si="10"/>
        <v>485</v>
      </c>
      <c r="J44" s="5">
        <v>19485</v>
      </c>
      <c r="K44" s="14">
        <f t="shared" si="8"/>
        <v>44712</v>
      </c>
      <c r="L44" s="9">
        <f t="shared" si="11"/>
        <v>2.5526315789473685E-2</v>
      </c>
      <c r="M44">
        <v>16</v>
      </c>
      <c r="N44">
        <f t="shared" si="12"/>
        <v>1</v>
      </c>
      <c r="O44">
        <f t="shared" si="5"/>
        <v>0</v>
      </c>
      <c r="Q44" s="11" t="s">
        <v>55</v>
      </c>
      <c r="R44" s="13">
        <v>1002561</v>
      </c>
    </row>
    <row r="45" spans="1:18" x14ac:dyDescent="0.3">
      <c r="A45" t="s">
        <v>15</v>
      </c>
      <c r="B45">
        <v>32</v>
      </c>
      <c r="C45" s="6">
        <v>44728</v>
      </c>
      <c r="D45" t="s">
        <v>30</v>
      </c>
      <c r="E45" t="s">
        <v>30</v>
      </c>
      <c r="F45" t="s">
        <v>30</v>
      </c>
      <c r="G45" t="str">
        <f>VLOOKUP(F45,[1]Master!$A:$B,2,FALSE)</f>
        <v>BPAPS0225M</v>
      </c>
      <c r="H45" s="7">
        <f t="shared" si="9"/>
        <v>19000</v>
      </c>
      <c r="I45" s="8">
        <f t="shared" si="10"/>
        <v>485</v>
      </c>
      <c r="J45" s="5">
        <v>19485</v>
      </c>
      <c r="K45" s="14">
        <f t="shared" si="8"/>
        <v>44712</v>
      </c>
      <c r="L45" s="9">
        <f t="shared" si="11"/>
        <v>2.5526315789473685E-2</v>
      </c>
      <c r="M45">
        <v>16</v>
      </c>
      <c r="N45">
        <f t="shared" si="12"/>
        <v>0</v>
      </c>
      <c r="O45">
        <f t="shared" si="5"/>
        <v>1</v>
      </c>
      <c r="Q45" s="10" t="s">
        <v>46</v>
      </c>
      <c r="R45" s="13">
        <v>2063853</v>
      </c>
    </row>
    <row r="46" spans="1:18" x14ac:dyDescent="0.3">
      <c r="A46" t="s">
        <v>15</v>
      </c>
      <c r="B46">
        <v>45</v>
      </c>
      <c r="C46" s="6">
        <v>44750</v>
      </c>
      <c r="D46" t="s">
        <v>30</v>
      </c>
      <c r="E46" t="s">
        <v>30</v>
      </c>
      <c r="F46" t="s">
        <v>30</v>
      </c>
      <c r="G46" t="str">
        <f>VLOOKUP(F46,[1]Master!$A:$B,2,FALSE)</f>
        <v>BPAPS0225M</v>
      </c>
      <c r="H46" s="7">
        <f t="shared" si="9"/>
        <v>12500</v>
      </c>
      <c r="I46" s="8">
        <f t="shared" si="10"/>
        <v>292</v>
      </c>
      <c r="J46" s="5">
        <v>12792</v>
      </c>
      <c r="K46" s="14">
        <f t="shared" si="8"/>
        <v>44735</v>
      </c>
      <c r="L46" s="9">
        <f t="shared" si="11"/>
        <v>2.3359999999999999E-2</v>
      </c>
      <c r="M46">
        <v>15</v>
      </c>
      <c r="N46">
        <f t="shared" si="12"/>
        <v>0</v>
      </c>
      <c r="O46">
        <f t="shared" si="5"/>
        <v>1</v>
      </c>
      <c r="Q46" s="11" t="s">
        <v>46</v>
      </c>
      <c r="R46" s="13">
        <v>1062595</v>
      </c>
    </row>
    <row r="47" spans="1:18" x14ac:dyDescent="0.3">
      <c r="A47" t="s">
        <v>15</v>
      </c>
      <c r="B47">
        <v>62</v>
      </c>
      <c r="C47" s="6">
        <v>44783</v>
      </c>
      <c r="D47" t="s">
        <v>30</v>
      </c>
      <c r="E47" t="s">
        <v>30</v>
      </c>
      <c r="F47" t="s">
        <v>30</v>
      </c>
      <c r="G47" t="str">
        <f>VLOOKUP(F47,[1]Master!$A:$B,2,FALSE)</f>
        <v>BPAPS0225M</v>
      </c>
      <c r="H47" s="7">
        <f t="shared" si="9"/>
        <v>26500</v>
      </c>
      <c r="I47" s="8">
        <f t="shared" si="10"/>
        <v>601</v>
      </c>
      <c r="J47" s="5">
        <v>27101</v>
      </c>
      <c r="K47" s="14">
        <f t="shared" si="8"/>
        <v>44770</v>
      </c>
      <c r="L47" s="9">
        <f t="shared" si="11"/>
        <v>2.2679245283018869E-2</v>
      </c>
      <c r="M47">
        <v>13</v>
      </c>
      <c r="N47">
        <f t="shared" si="12"/>
        <v>0</v>
      </c>
      <c r="O47">
        <f t="shared" si="5"/>
        <v>1</v>
      </c>
      <c r="Q47" s="11" t="s">
        <v>49</v>
      </c>
      <c r="R47" s="13">
        <v>1001258</v>
      </c>
    </row>
    <row r="48" spans="1:18" x14ac:dyDescent="0.3">
      <c r="A48" t="s">
        <v>15</v>
      </c>
      <c r="B48">
        <v>79</v>
      </c>
      <c r="C48" s="6">
        <v>44817</v>
      </c>
      <c r="D48" t="s">
        <v>30</v>
      </c>
      <c r="E48" t="s">
        <v>30</v>
      </c>
      <c r="F48" t="s">
        <v>31</v>
      </c>
      <c r="G48" t="str">
        <f>VLOOKUP(F48,[1]Master!$A:$B,2,FALSE)</f>
        <v>EMQPS1557G</v>
      </c>
      <c r="H48" s="7">
        <f t="shared" si="9"/>
        <v>25000</v>
      </c>
      <c r="I48" s="8">
        <f t="shared" si="10"/>
        <v>572</v>
      </c>
      <c r="J48" s="5">
        <v>25572</v>
      </c>
      <c r="K48" s="14">
        <f t="shared" si="8"/>
        <v>44805</v>
      </c>
      <c r="L48" s="9">
        <f t="shared" si="11"/>
        <v>2.2880000000000001E-2</v>
      </c>
      <c r="M48">
        <v>12</v>
      </c>
      <c r="N48">
        <f t="shared" si="12"/>
        <v>1</v>
      </c>
      <c r="O48">
        <f t="shared" si="5"/>
        <v>0</v>
      </c>
      <c r="Q48" s="10" t="s">
        <v>56</v>
      </c>
      <c r="R48" s="13">
        <v>2002609</v>
      </c>
    </row>
    <row r="49" spans="1:18" x14ac:dyDescent="0.3">
      <c r="A49" t="s">
        <v>15</v>
      </c>
      <c r="B49">
        <v>78</v>
      </c>
      <c r="C49" s="6">
        <v>44817</v>
      </c>
      <c r="D49" t="s">
        <v>30</v>
      </c>
      <c r="E49" t="s">
        <v>30</v>
      </c>
      <c r="F49" t="s">
        <v>30</v>
      </c>
      <c r="G49" t="str">
        <f>VLOOKUP(F49,[1]Master!$A:$B,2,FALSE)</f>
        <v>BPAPS0225M</v>
      </c>
      <c r="H49" s="7">
        <f t="shared" si="9"/>
        <v>25000</v>
      </c>
      <c r="I49" s="8">
        <f t="shared" si="10"/>
        <v>573</v>
      </c>
      <c r="J49" s="5">
        <v>25573</v>
      </c>
      <c r="K49" s="14">
        <f t="shared" si="8"/>
        <v>44805</v>
      </c>
      <c r="L49" s="9">
        <f t="shared" si="11"/>
        <v>2.2919999999999999E-2</v>
      </c>
      <c r="M49">
        <v>12</v>
      </c>
      <c r="N49">
        <f t="shared" si="12"/>
        <v>0</v>
      </c>
      <c r="O49">
        <f t="shared" si="5"/>
        <v>1</v>
      </c>
      <c r="Q49" s="11" t="s">
        <v>57</v>
      </c>
      <c r="R49" s="13">
        <v>1002351</v>
      </c>
    </row>
    <row r="50" spans="1:18" x14ac:dyDescent="0.3">
      <c r="A50" t="s">
        <v>15</v>
      </c>
      <c r="B50">
        <v>86</v>
      </c>
      <c r="C50" s="6">
        <v>44844</v>
      </c>
      <c r="D50" t="s">
        <v>30</v>
      </c>
      <c r="E50" t="s">
        <v>30</v>
      </c>
      <c r="F50" t="s">
        <v>30</v>
      </c>
      <c r="G50" t="str">
        <f>VLOOKUP(F50,[1]Master!$A:$B,2,FALSE)</f>
        <v>BPAPS0225M</v>
      </c>
      <c r="H50" s="7">
        <f t="shared" si="9"/>
        <v>33000</v>
      </c>
      <c r="I50" s="8">
        <f t="shared" si="10"/>
        <v>897</v>
      </c>
      <c r="J50" s="5">
        <v>33897</v>
      </c>
      <c r="K50" s="14">
        <f t="shared" si="8"/>
        <v>44826</v>
      </c>
      <c r="L50" s="9">
        <f t="shared" si="11"/>
        <v>2.7181818181818182E-2</v>
      </c>
      <c r="M50">
        <v>18</v>
      </c>
      <c r="N50">
        <f t="shared" si="12"/>
        <v>0</v>
      </c>
      <c r="O50">
        <f t="shared" si="5"/>
        <v>1</v>
      </c>
      <c r="Q50" s="11" t="s">
        <v>56</v>
      </c>
      <c r="R50" s="13">
        <v>1000258</v>
      </c>
    </row>
    <row r="51" spans="1:18" x14ac:dyDescent="0.3">
      <c r="A51" t="s">
        <v>15</v>
      </c>
      <c r="B51">
        <v>98</v>
      </c>
      <c r="C51" s="6">
        <v>44877</v>
      </c>
      <c r="D51" t="s">
        <v>30</v>
      </c>
      <c r="E51" t="s">
        <v>30</v>
      </c>
      <c r="F51" t="s">
        <v>30</v>
      </c>
      <c r="G51" t="str">
        <f>VLOOKUP(F51,[1]Master!$A:$B,2,FALSE)</f>
        <v>BPAPS0225M</v>
      </c>
      <c r="H51" s="7">
        <f t="shared" si="9"/>
        <v>25500</v>
      </c>
      <c r="I51" s="8">
        <f t="shared" si="10"/>
        <v>1011</v>
      </c>
      <c r="J51" s="5">
        <v>26511</v>
      </c>
      <c r="K51" s="14">
        <f t="shared" si="8"/>
        <v>44866</v>
      </c>
      <c r="L51" s="9">
        <f t="shared" si="11"/>
        <v>3.964705882352941E-2</v>
      </c>
      <c r="M51">
        <v>11</v>
      </c>
      <c r="N51">
        <f t="shared" si="12"/>
        <v>0</v>
      </c>
      <c r="O51">
        <f t="shared" si="5"/>
        <v>1</v>
      </c>
      <c r="Q51" s="10" t="s">
        <v>58</v>
      </c>
      <c r="R51" s="13">
        <v>719379</v>
      </c>
    </row>
    <row r="52" spans="1:18" x14ac:dyDescent="0.3">
      <c r="A52" t="s">
        <v>15</v>
      </c>
      <c r="B52">
        <v>112</v>
      </c>
      <c r="C52" s="6">
        <v>44907</v>
      </c>
      <c r="D52" t="s">
        <v>30</v>
      </c>
      <c r="E52" t="s">
        <v>30</v>
      </c>
      <c r="F52" t="s">
        <v>30</v>
      </c>
      <c r="G52" t="str">
        <f>VLOOKUP(F52,[1]Master!$A:$B,2,FALSE)</f>
        <v>BPAPS0225M</v>
      </c>
      <c r="H52" s="7">
        <f t="shared" si="9"/>
        <v>34000</v>
      </c>
      <c r="I52" s="8">
        <f t="shared" si="10"/>
        <v>923</v>
      </c>
      <c r="J52" s="5">
        <v>34923</v>
      </c>
      <c r="K52" s="14">
        <f t="shared" si="8"/>
        <v>44890</v>
      </c>
      <c r="L52" s="9">
        <f t="shared" si="11"/>
        <v>2.7147058823529413E-2</v>
      </c>
      <c r="M52">
        <v>17</v>
      </c>
      <c r="N52">
        <f t="shared" si="12"/>
        <v>0</v>
      </c>
      <c r="O52">
        <f t="shared" si="5"/>
        <v>1</v>
      </c>
      <c r="Q52" s="11" t="s">
        <v>58</v>
      </c>
      <c r="R52" s="13">
        <v>719379</v>
      </c>
    </row>
    <row r="53" spans="1:18" x14ac:dyDescent="0.3">
      <c r="A53" t="s">
        <v>15</v>
      </c>
      <c r="B53">
        <v>125</v>
      </c>
      <c r="C53" s="6">
        <v>44935</v>
      </c>
      <c r="D53" t="s">
        <v>30</v>
      </c>
      <c r="E53" t="s">
        <v>30</v>
      </c>
      <c r="F53" t="s">
        <v>30</v>
      </c>
      <c r="G53" t="str">
        <f>VLOOKUP(F53,[1]Master!$A:$B,2,FALSE)</f>
        <v>BPAPS0225M</v>
      </c>
      <c r="H53" s="7">
        <f t="shared" si="9"/>
        <v>17000</v>
      </c>
      <c r="I53" s="8">
        <f t="shared" si="10"/>
        <v>299</v>
      </c>
      <c r="J53" s="5">
        <v>17299</v>
      </c>
      <c r="K53" s="14">
        <f t="shared" si="8"/>
        <v>44926</v>
      </c>
      <c r="L53" s="9">
        <f t="shared" si="11"/>
        <v>1.7588235294117648E-2</v>
      </c>
      <c r="M53">
        <v>9</v>
      </c>
      <c r="N53">
        <f t="shared" si="12"/>
        <v>0</v>
      </c>
      <c r="O53">
        <f t="shared" si="5"/>
        <v>1</v>
      </c>
      <c r="Q53" s="10" t="s">
        <v>59</v>
      </c>
      <c r="R53" s="13">
        <v>2000560</v>
      </c>
    </row>
    <row r="54" spans="1:18" x14ac:dyDescent="0.3">
      <c r="A54" t="s">
        <v>15</v>
      </c>
      <c r="B54">
        <v>153</v>
      </c>
      <c r="C54" s="6">
        <v>44991</v>
      </c>
      <c r="D54" t="s">
        <v>30</v>
      </c>
      <c r="E54" t="s">
        <v>30</v>
      </c>
      <c r="F54" t="s">
        <v>30</v>
      </c>
      <c r="G54" t="str">
        <f>VLOOKUP(F54,[1]Master!$A:$B,2,FALSE)</f>
        <v>BPAPS0225M</v>
      </c>
      <c r="H54" s="7">
        <f t="shared" si="9"/>
        <v>25000</v>
      </c>
      <c r="I54" s="8">
        <f t="shared" si="10"/>
        <v>516</v>
      </c>
      <c r="J54" s="5">
        <v>25516</v>
      </c>
      <c r="K54" s="14">
        <f t="shared" si="8"/>
        <v>44979</v>
      </c>
      <c r="L54" s="9">
        <f t="shared" si="11"/>
        <v>2.0639999999999999E-2</v>
      </c>
      <c r="M54">
        <v>12</v>
      </c>
      <c r="N54">
        <f t="shared" si="12"/>
        <v>0</v>
      </c>
      <c r="O54">
        <f t="shared" si="5"/>
        <v>1</v>
      </c>
      <c r="Q54" s="11" t="s">
        <v>60</v>
      </c>
      <c r="R54" s="13">
        <v>1000693</v>
      </c>
    </row>
    <row r="55" spans="1:18" x14ac:dyDescent="0.3">
      <c r="A55" t="s">
        <v>15</v>
      </c>
      <c r="B55">
        <v>174</v>
      </c>
      <c r="C55" s="6">
        <v>45028</v>
      </c>
      <c r="D55" t="s">
        <v>30</v>
      </c>
      <c r="E55" t="s">
        <v>30</v>
      </c>
      <c r="F55" t="s">
        <v>30</v>
      </c>
      <c r="G55" t="str">
        <f>VLOOKUP(F55,[1]Master!$A:$B,2,FALSE)</f>
        <v>BPAPS0225M</v>
      </c>
      <c r="H55" s="7">
        <f t="shared" si="9"/>
        <v>61500</v>
      </c>
      <c r="I55" s="8">
        <f t="shared" si="10"/>
        <v>1976</v>
      </c>
      <c r="J55" s="5">
        <v>63476</v>
      </c>
      <c r="K55" s="14">
        <v>45016</v>
      </c>
      <c r="L55" s="9">
        <f t="shared" si="11"/>
        <v>3.2130081300813011E-2</v>
      </c>
      <c r="M55">
        <v>15</v>
      </c>
      <c r="N55">
        <f t="shared" si="12"/>
        <v>0</v>
      </c>
      <c r="O55">
        <f t="shared" si="5"/>
        <v>1</v>
      </c>
      <c r="Q55" s="11" t="s">
        <v>59</v>
      </c>
      <c r="R55" s="13">
        <v>999867</v>
      </c>
    </row>
    <row r="56" spans="1:18" x14ac:dyDescent="0.3">
      <c r="A56" t="s">
        <v>15</v>
      </c>
      <c r="B56">
        <v>18</v>
      </c>
      <c r="C56" s="6">
        <v>44690</v>
      </c>
      <c r="D56" t="s">
        <v>61</v>
      </c>
      <c r="E56" t="s">
        <v>62</v>
      </c>
      <c r="F56" t="s">
        <v>62</v>
      </c>
      <c r="G56" t="str">
        <f>VLOOKUP(F56,[1]Master!$A:$B,2,FALSE)</f>
        <v>EQVPS8470R</v>
      </c>
      <c r="H56" s="7">
        <f t="shared" si="9"/>
        <v>176500</v>
      </c>
      <c r="I56" s="8">
        <f t="shared" si="10"/>
        <v>5567</v>
      </c>
      <c r="J56" s="5">
        <v>182067</v>
      </c>
      <c r="K56" s="14">
        <f t="shared" ref="K56:K80" si="13">C56-M56</f>
        <v>44680</v>
      </c>
      <c r="L56" s="9">
        <f t="shared" si="11"/>
        <v>3.1541076487252122E-2</v>
      </c>
      <c r="M56">
        <v>10</v>
      </c>
      <c r="N56">
        <f t="shared" si="12"/>
        <v>0</v>
      </c>
      <c r="O56">
        <f t="shared" si="5"/>
        <v>1</v>
      </c>
      <c r="Q56" s="10" t="s">
        <v>63</v>
      </c>
      <c r="R56" s="13">
        <v>1895989</v>
      </c>
    </row>
    <row r="57" spans="1:18" x14ac:dyDescent="0.3">
      <c r="A57" t="s">
        <v>15</v>
      </c>
      <c r="B57">
        <v>46</v>
      </c>
      <c r="C57" s="6">
        <v>44750</v>
      </c>
      <c r="D57" t="s">
        <v>61</v>
      </c>
      <c r="E57" t="s">
        <v>62</v>
      </c>
      <c r="F57" t="s">
        <v>62</v>
      </c>
      <c r="G57" t="str">
        <f>VLOOKUP(F57,[1]Master!$A:$B,2,FALSE)</f>
        <v>EQVPS8470R</v>
      </c>
      <c r="H57" s="7">
        <f t="shared" si="9"/>
        <v>36500</v>
      </c>
      <c r="I57" s="8">
        <f t="shared" si="10"/>
        <v>897</v>
      </c>
      <c r="J57" s="5">
        <v>37397</v>
      </c>
      <c r="K57" s="14">
        <f t="shared" si="13"/>
        <v>44740</v>
      </c>
      <c r="L57" s="9">
        <f t="shared" si="11"/>
        <v>2.4575342465753425E-2</v>
      </c>
      <c r="M57">
        <v>10</v>
      </c>
      <c r="N57">
        <f t="shared" si="12"/>
        <v>0</v>
      </c>
      <c r="O57">
        <f t="shared" si="5"/>
        <v>1</v>
      </c>
      <c r="Q57" s="11" t="s">
        <v>64</v>
      </c>
      <c r="R57" s="13">
        <v>1000236</v>
      </c>
    </row>
    <row r="58" spans="1:18" x14ac:dyDescent="0.3">
      <c r="A58" t="s">
        <v>15</v>
      </c>
      <c r="B58">
        <v>63</v>
      </c>
      <c r="C58" s="6">
        <v>44783</v>
      </c>
      <c r="D58" t="s">
        <v>61</v>
      </c>
      <c r="E58" t="s">
        <v>62</v>
      </c>
      <c r="F58" t="s">
        <v>62</v>
      </c>
      <c r="G58" t="str">
        <f>VLOOKUP(F58,[1]Master!$A:$B,2,FALSE)</f>
        <v>EQVPS8470R</v>
      </c>
      <c r="H58" s="7">
        <f t="shared" si="9"/>
        <v>129500</v>
      </c>
      <c r="I58" s="8">
        <f t="shared" si="10"/>
        <v>3883</v>
      </c>
      <c r="J58" s="5">
        <v>133383</v>
      </c>
      <c r="K58" s="14">
        <f t="shared" si="13"/>
        <v>44771</v>
      </c>
      <c r="L58" s="9">
        <f t="shared" si="11"/>
        <v>2.9984555984555985E-2</v>
      </c>
      <c r="M58">
        <v>12</v>
      </c>
      <c r="N58">
        <f t="shared" si="12"/>
        <v>0</v>
      </c>
      <c r="O58">
        <f t="shared" si="5"/>
        <v>1</v>
      </c>
      <c r="Q58" s="11" t="s">
        <v>63</v>
      </c>
      <c r="R58" s="13">
        <v>895753</v>
      </c>
    </row>
    <row r="59" spans="1:18" x14ac:dyDescent="0.3">
      <c r="A59" t="s">
        <v>15</v>
      </c>
      <c r="B59">
        <v>99</v>
      </c>
      <c r="C59" s="6">
        <v>44877</v>
      </c>
      <c r="D59" t="s">
        <v>61</v>
      </c>
      <c r="E59" t="s">
        <v>62</v>
      </c>
      <c r="F59" t="s">
        <v>62</v>
      </c>
      <c r="G59" t="str">
        <f>VLOOKUP(F59,[1]Master!$A:$B,2,FALSE)</f>
        <v>EQVPS8470R</v>
      </c>
      <c r="H59" s="7">
        <f t="shared" si="9"/>
        <v>12500</v>
      </c>
      <c r="I59" s="8">
        <f t="shared" si="10"/>
        <v>260</v>
      </c>
      <c r="J59" s="5">
        <v>12760</v>
      </c>
      <c r="K59" s="14">
        <f t="shared" si="13"/>
        <v>44865</v>
      </c>
      <c r="L59" s="9">
        <f t="shared" si="11"/>
        <v>2.0799999999999999E-2</v>
      </c>
      <c r="M59">
        <v>12</v>
      </c>
      <c r="N59">
        <f t="shared" si="12"/>
        <v>0</v>
      </c>
      <c r="O59">
        <f t="shared" si="5"/>
        <v>1</v>
      </c>
      <c r="Q59" s="10" t="s">
        <v>65</v>
      </c>
      <c r="R59" s="13">
        <v>800000</v>
      </c>
    </row>
    <row r="60" spans="1:18" x14ac:dyDescent="0.3">
      <c r="A60" t="s">
        <v>15</v>
      </c>
      <c r="B60">
        <v>113</v>
      </c>
      <c r="C60" s="6">
        <v>44907</v>
      </c>
      <c r="D60" t="s">
        <v>61</v>
      </c>
      <c r="E60" t="s">
        <v>62</v>
      </c>
      <c r="F60" t="s">
        <v>62</v>
      </c>
      <c r="G60" t="str">
        <f>VLOOKUP(F60,[1]Master!$A:$B,2,FALSE)</f>
        <v>EQVPS8470R</v>
      </c>
      <c r="H60" s="7">
        <f t="shared" si="9"/>
        <v>53500</v>
      </c>
      <c r="I60" s="8">
        <f t="shared" si="10"/>
        <v>1738</v>
      </c>
      <c r="J60" s="5">
        <v>55238</v>
      </c>
      <c r="K60" s="14">
        <f t="shared" si="13"/>
        <v>44888</v>
      </c>
      <c r="L60" s="9">
        <f t="shared" si="11"/>
        <v>3.2485981308411217E-2</v>
      </c>
      <c r="M60">
        <v>19</v>
      </c>
      <c r="N60">
        <f t="shared" si="12"/>
        <v>0</v>
      </c>
      <c r="O60">
        <f t="shared" si="5"/>
        <v>1</v>
      </c>
      <c r="Q60" s="11" t="s">
        <v>65</v>
      </c>
      <c r="R60" s="13">
        <v>800000</v>
      </c>
    </row>
    <row r="61" spans="1:18" x14ac:dyDescent="0.3">
      <c r="A61" t="s">
        <v>15</v>
      </c>
      <c r="B61">
        <v>116</v>
      </c>
      <c r="C61" s="6">
        <v>44925</v>
      </c>
      <c r="D61" t="s">
        <v>26</v>
      </c>
      <c r="E61" t="s">
        <v>56</v>
      </c>
      <c r="F61" t="s">
        <v>57</v>
      </c>
      <c r="G61" t="str">
        <f>VLOOKUP(F61,[1]Master!$A:$B,2,FALSE)</f>
        <v>BVZPS6231E</v>
      </c>
      <c r="H61" s="7">
        <f t="shared" si="9"/>
        <v>972500</v>
      </c>
      <c r="I61" s="8">
        <f t="shared" si="10"/>
        <v>29851</v>
      </c>
      <c r="J61" s="5">
        <v>1002351</v>
      </c>
      <c r="K61" s="14">
        <f t="shared" si="13"/>
        <v>44910</v>
      </c>
      <c r="L61" s="9">
        <f t="shared" si="11"/>
        <v>3.0695115681233932E-2</v>
      </c>
      <c r="M61">
        <v>15</v>
      </c>
      <c r="N61">
        <f t="shared" si="12"/>
        <v>0</v>
      </c>
      <c r="O61">
        <f t="shared" si="5"/>
        <v>1</v>
      </c>
      <c r="Q61" s="10" t="s">
        <v>66</v>
      </c>
      <c r="R61" s="13">
        <v>1688311</v>
      </c>
    </row>
    <row r="62" spans="1:18" x14ac:dyDescent="0.3">
      <c r="A62" t="s">
        <v>15</v>
      </c>
      <c r="B62">
        <v>134</v>
      </c>
      <c r="C62" s="6">
        <v>44968</v>
      </c>
      <c r="D62" t="s">
        <v>26</v>
      </c>
      <c r="E62" t="s">
        <v>56</v>
      </c>
      <c r="F62" t="s">
        <v>56</v>
      </c>
      <c r="G62" t="str">
        <f>VLOOKUP(F62,[1]Master!$A:$B,2,FALSE)</f>
        <v>EVSPS3715R</v>
      </c>
      <c r="H62" s="7">
        <f t="shared" si="9"/>
        <v>970500</v>
      </c>
      <c r="I62" s="8">
        <f t="shared" si="10"/>
        <v>29758</v>
      </c>
      <c r="J62" s="5">
        <v>1000258</v>
      </c>
      <c r="K62" s="14">
        <f t="shared" si="13"/>
        <v>44950</v>
      </c>
      <c r="L62" s="9">
        <f t="shared" si="11"/>
        <v>3.0662545079855743E-2</v>
      </c>
      <c r="M62">
        <v>18</v>
      </c>
      <c r="N62">
        <f t="shared" si="12"/>
        <v>0</v>
      </c>
      <c r="O62">
        <f t="shared" si="5"/>
        <v>1</v>
      </c>
      <c r="Q62" s="11" t="s">
        <v>67</v>
      </c>
      <c r="R62" s="13">
        <v>389891</v>
      </c>
    </row>
    <row r="63" spans="1:18" x14ac:dyDescent="0.3">
      <c r="A63" t="s">
        <v>15</v>
      </c>
      <c r="B63">
        <v>9</v>
      </c>
      <c r="C63" s="6">
        <v>44690</v>
      </c>
      <c r="D63" t="s">
        <v>32</v>
      </c>
      <c r="E63" t="s">
        <v>32</v>
      </c>
      <c r="F63" t="s">
        <v>32</v>
      </c>
      <c r="G63" t="str">
        <f>VLOOKUP(F63,[1]Master!$A:$B,2,FALSE)</f>
        <v>BBEPS9472G</v>
      </c>
      <c r="H63" s="7">
        <f t="shared" si="9"/>
        <v>210500</v>
      </c>
      <c r="I63" s="8">
        <f t="shared" si="10"/>
        <v>6374</v>
      </c>
      <c r="J63" s="5">
        <v>216874</v>
      </c>
      <c r="K63" s="14">
        <f t="shared" si="13"/>
        <v>44679</v>
      </c>
      <c r="L63" s="9">
        <f t="shared" si="11"/>
        <v>3.0280285035629455E-2</v>
      </c>
      <c r="M63">
        <v>11</v>
      </c>
      <c r="N63">
        <f t="shared" si="12"/>
        <v>0</v>
      </c>
      <c r="O63">
        <f t="shared" si="5"/>
        <v>1</v>
      </c>
      <c r="Q63" s="11" t="s">
        <v>68</v>
      </c>
      <c r="R63" s="13">
        <v>389877</v>
      </c>
    </row>
    <row r="64" spans="1:18" x14ac:dyDescent="0.3">
      <c r="A64" t="s">
        <v>15</v>
      </c>
      <c r="B64">
        <v>41</v>
      </c>
      <c r="C64" s="6">
        <v>44750</v>
      </c>
      <c r="D64" t="s">
        <v>32</v>
      </c>
      <c r="E64" t="s">
        <v>32</v>
      </c>
      <c r="F64" t="s">
        <v>32</v>
      </c>
      <c r="G64" t="str">
        <f>VLOOKUP(F64,[1]Master!$A:$B,2,FALSE)</f>
        <v>BBEPS9472G</v>
      </c>
      <c r="H64" s="7">
        <f t="shared" si="9"/>
        <v>11500</v>
      </c>
      <c r="I64" s="8">
        <f t="shared" si="10"/>
        <v>177</v>
      </c>
      <c r="J64" s="5">
        <v>11677</v>
      </c>
      <c r="K64" s="14">
        <f t="shared" si="13"/>
        <v>44735</v>
      </c>
      <c r="L64" s="9">
        <f t="shared" si="11"/>
        <v>1.5391304347826087E-2</v>
      </c>
      <c r="M64">
        <v>15</v>
      </c>
      <c r="N64">
        <f t="shared" si="12"/>
        <v>0</v>
      </c>
      <c r="O64">
        <f t="shared" si="5"/>
        <v>1</v>
      </c>
      <c r="Q64" s="11" t="s">
        <v>66</v>
      </c>
      <c r="R64" s="13">
        <v>908543</v>
      </c>
    </row>
    <row r="65" spans="1:18" x14ac:dyDescent="0.3">
      <c r="A65" t="s">
        <v>15</v>
      </c>
      <c r="B65">
        <v>56</v>
      </c>
      <c r="C65" s="6">
        <v>44783</v>
      </c>
      <c r="D65" t="s">
        <v>32</v>
      </c>
      <c r="E65" t="s">
        <v>32</v>
      </c>
      <c r="F65" t="s">
        <v>32</v>
      </c>
      <c r="G65" t="str">
        <f>VLOOKUP(F65,[1]Master!$A:$B,2,FALSE)</f>
        <v>BBEPS9472G</v>
      </c>
      <c r="H65" s="7">
        <f t="shared" si="9"/>
        <v>158500</v>
      </c>
      <c r="I65" s="8">
        <f t="shared" si="10"/>
        <v>4944</v>
      </c>
      <c r="J65" s="5">
        <v>163444</v>
      </c>
      <c r="K65" s="14">
        <f t="shared" si="13"/>
        <v>44774</v>
      </c>
      <c r="L65" s="9">
        <f t="shared" si="11"/>
        <v>3.1192429022082017E-2</v>
      </c>
      <c r="M65">
        <v>9</v>
      </c>
      <c r="N65">
        <f t="shared" si="12"/>
        <v>0</v>
      </c>
      <c r="O65">
        <f t="shared" si="5"/>
        <v>1</v>
      </c>
      <c r="Q65" s="10" t="s">
        <v>62</v>
      </c>
      <c r="R65" s="13">
        <v>420845</v>
      </c>
    </row>
    <row r="66" spans="1:18" x14ac:dyDescent="0.3">
      <c r="A66" t="s">
        <v>15</v>
      </c>
      <c r="B66">
        <v>72</v>
      </c>
      <c r="C66" s="6">
        <v>44816</v>
      </c>
      <c r="D66" t="s">
        <v>32</v>
      </c>
      <c r="E66" t="s">
        <v>32</v>
      </c>
      <c r="F66" t="s">
        <v>32</v>
      </c>
      <c r="G66" t="str">
        <f>VLOOKUP(F66,[1]Master!$A:$B,2,FALSE)</f>
        <v>BBEPS9472G</v>
      </c>
      <c r="H66" s="7">
        <f t="shared" ref="H66:H97" si="14">MROUND((J66*0.97),500)</f>
        <v>20000</v>
      </c>
      <c r="I66" s="8">
        <f t="shared" ref="I66:I97" si="15">J66-H66</f>
        <v>813</v>
      </c>
      <c r="J66" s="5">
        <v>20813</v>
      </c>
      <c r="K66" s="14">
        <f t="shared" si="13"/>
        <v>44802</v>
      </c>
      <c r="L66" s="9">
        <f t="shared" ref="L66:L97" si="16">I66/H66</f>
        <v>4.0649999999999999E-2</v>
      </c>
      <c r="M66">
        <v>14</v>
      </c>
      <c r="N66">
        <f t="shared" ref="N66:N97" si="17">IF(AND(E67=E66,C67=C66),1,)</f>
        <v>0</v>
      </c>
      <c r="O66">
        <f t="shared" si="5"/>
        <v>1</v>
      </c>
      <c r="Q66" s="11" t="s">
        <v>62</v>
      </c>
      <c r="R66" s="13">
        <v>420845</v>
      </c>
    </row>
    <row r="67" spans="1:18" x14ac:dyDescent="0.3">
      <c r="A67" t="s">
        <v>15</v>
      </c>
      <c r="B67">
        <v>94</v>
      </c>
      <c r="C67" s="6">
        <v>44877</v>
      </c>
      <c r="D67" t="s">
        <v>32</v>
      </c>
      <c r="E67" t="s">
        <v>32</v>
      </c>
      <c r="F67" t="s">
        <v>32</v>
      </c>
      <c r="G67" t="str">
        <f>VLOOKUP(F67,[1]Master!$A:$B,2,FALSE)</f>
        <v>BBEPS9472G</v>
      </c>
      <c r="H67" s="7">
        <f t="shared" si="14"/>
        <v>60500</v>
      </c>
      <c r="I67" s="8">
        <f t="shared" si="15"/>
        <v>1875</v>
      </c>
      <c r="J67" s="5">
        <v>62375</v>
      </c>
      <c r="K67" s="14">
        <f t="shared" si="13"/>
        <v>44861</v>
      </c>
      <c r="L67" s="9">
        <f t="shared" si="16"/>
        <v>3.0991735537190084E-2</v>
      </c>
      <c r="M67">
        <v>16</v>
      </c>
      <c r="N67">
        <f t="shared" si="17"/>
        <v>0</v>
      </c>
      <c r="O67">
        <f t="shared" ref="O67:O130" si="18">IF(N67&gt;0,K67-K68,1)</f>
        <v>1</v>
      </c>
      <c r="Q67" s="10" t="s">
        <v>69</v>
      </c>
      <c r="R67" s="13">
        <v>28675643</v>
      </c>
    </row>
    <row r="68" spans="1:18" x14ac:dyDescent="0.3">
      <c r="A68" t="s">
        <v>15</v>
      </c>
      <c r="B68">
        <v>107</v>
      </c>
      <c r="C68" s="6">
        <v>44907</v>
      </c>
      <c r="D68" t="s">
        <v>32</v>
      </c>
      <c r="E68" t="s">
        <v>32</v>
      </c>
      <c r="F68" t="s">
        <v>32</v>
      </c>
      <c r="G68" t="str">
        <f>VLOOKUP(F68,[1]Master!$A:$B,2,FALSE)</f>
        <v>BBEPS9472G</v>
      </c>
      <c r="H68" s="7">
        <f t="shared" si="14"/>
        <v>120500</v>
      </c>
      <c r="I68" s="8">
        <f t="shared" si="15"/>
        <v>3752</v>
      </c>
      <c r="J68" s="5">
        <v>124252</v>
      </c>
      <c r="K68" s="14">
        <f t="shared" si="13"/>
        <v>44896</v>
      </c>
      <c r="L68" s="9">
        <f t="shared" si="16"/>
        <v>3.1136929460580914E-2</v>
      </c>
      <c r="M68">
        <v>11</v>
      </c>
      <c r="N68">
        <f t="shared" si="17"/>
        <v>0</v>
      </c>
      <c r="O68">
        <f t="shared" si="18"/>
        <v>1</v>
      </c>
      <c r="R68"/>
    </row>
    <row r="69" spans="1:18" x14ac:dyDescent="0.3">
      <c r="A69" t="s">
        <v>15</v>
      </c>
      <c r="B69">
        <v>117</v>
      </c>
      <c r="C69" s="6">
        <v>44925</v>
      </c>
      <c r="D69" t="s">
        <v>26</v>
      </c>
      <c r="E69" t="s">
        <v>32</v>
      </c>
      <c r="F69" t="s">
        <v>33</v>
      </c>
      <c r="G69" t="str">
        <f>VLOOKUP(F69,[1]Master!$A:$B,2,FALSE)</f>
        <v>BRUPS3896N</v>
      </c>
      <c r="H69" s="7">
        <f t="shared" si="14"/>
        <v>583000</v>
      </c>
      <c r="I69" s="8">
        <f t="shared" si="15"/>
        <v>18257</v>
      </c>
      <c r="J69" s="5">
        <v>601257</v>
      </c>
      <c r="K69" s="14">
        <f t="shared" si="13"/>
        <v>44914</v>
      </c>
      <c r="L69" s="9">
        <f t="shared" si="16"/>
        <v>3.1315608919382502E-2</v>
      </c>
      <c r="M69">
        <v>11</v>
      </c>
      <c r="N69">
        <f t="shared" si="17"/>
        <v>0</v>
      </c>
      <c r="O69">
        <f t="shared" si="18"/>
        <v>1</v>
      </c>
      <c r="R69"/>
    </row>
    <row r="70" spans="1:18" x14ac:dyDescent="0.3">
      <c r="A70" t="s">
        <v>15</v>
      </c>
      <c r="B70">
        <v>121</v>
      </c>
      <c r="C70" s="6">
        <v>44935</v>
      </c>
      <c r="D70" t="s">
        <v>32</v>
      </c>
      <c r="E70" t="s">
        <v>32</v>
      </c>
      <c r="F70" t="s">
        <v>32</v>
      </c>
      <c r="G70" t="str">
        <f>VLOOKUP(F70,[1]Master!$A:$B,2,FALSE)</f>
        <v>BBEPS9472G</v>
      </c>
      <c r="H70" s="7">
        <f t="shared" si="14"/>
        <v>48000</v>
      </c>
      <c r="I70" s="8">
        <f t="shared" si="15"/>
        <v>1508</v>
      </c>
      <c r="J70" s="5">
        <v>49508</v>
      </c>
      <c r="K70" s="14">
        <f t="shared" si="13"/>
        <v>44923</v>
      </c>
      <c r="L70" s="9">
        <f t="shared" si="16"/>
        <v>3.1416666666666669E-2</v>
      </c>
      <c r="M70">
        <v>12</v>
      </c>
      <c r="N70">
        <f t="shared" si="17"/>
        <v>0</v>
      </c>
      <c r="O70">
        <f t="shared" si="18"/>
        <v>1</v>
      </c>
      <c r="R70"/>
    </row>
    <row r="71" spans="1:18" x14ac:dyDescent="0.3">
      <c r="A71" t="s">
        <v>15</v>
      </c>
      <c r="B71">
        <v>139</v>
      </c>
      <c r="C71" s="6">
        <v>44968</v>
      </c>
      <c r="D71" t="s">
        <v>32</v>
      </c>
      <c r="E71" t="s">
        <v>32</v>
      </c>
      <c r="F71" t="s">
        <v>32</v>
      </c>
      <c r="G71" t="str">
        <f>VLOOKUP(F71,[1]Master!$A:$B,2,FALSE)</f>
        <v>BBEPS9472G</v>
      </c>
      <c r="H71" s="7">
        <f t="shared" si="14"/>
        <v>16500</v>
      </c>
      <c r="I71" s="8">
        <f t="shared" si="15"/>
        <v>360</v>
      </c>
      <c r="J71" s="5">
        <v>16860</v>
      </c>
      <c r="K71" s="14">
        <f t="shared" si="13"/>
        <v>44952</v>
      </c>
      <c r="L71" s="9">
        <f t="shared" si="16"/>
        <v>2.181818181818182E-2</v>
      </c>
      <c r="M71">
        <v>16</v>
      </c>
      <c r="N71">
        <f t="shared" si="17"/>
        <v>0</v>
      </c>
      <c r="O71">
        <f t="shared" si="18"/>
        <v>1</v>
      </c>
      <c r="R71"/>
    </row>
    <row r="72" spans="1:18" x14ac:dyDescent="0.3">
      <c r="A72" t="s">
        <v>15</v>
      </c>
      <c r="B72">
        <v>148</v>
      </c>
      <c r="C72" s="6">
        <v>44991</v>
      </c>
      <c r="D72" t="s">
        <v>32</v>
      </c>
      <c r="E72" t="s">
        <v>32</v>
      </c>
      <c r="F72" t="s">
        <v>32</v>
      </c>
      <c r="G72" t="str">
        <f>VLOOKUP(F72,[1]Master!$A:$B,2,FALSE)</f>
        <v>BBEPS9472G</v>
      </c>
      <c r="H72" s="7">
        <f t="shared" si="14"/>
        <v>61500</v>
      </c>
      <c r="I72" s="8">
        <f t="shared" si="15"/>
        <v>2013</v>
      </c>
      <c r="J72" s="5">
        <v>63513</v>
      </c>
      <c r="K72" s="14">
        <f t="shared" si="13"/>
        <v>44984</v>
      </c>
      <c r="L72" s="9">
        <f t="shared" si="16"/>
        <v>3.2731707317073172E-2</v>
      </c>
      <c r="M72">
        <v>7</v>
      </c>
      <c r="N72">
        <f t="shared" si="17"/>
        <v>0</v>
      </c>
      <c r="O72">
        <f t="shared" si="18"/>
        <v>1</v>
      </c>
      <c r="R72"/>
    </row>
    <row r="73" spans="1:18" x14ac:dyDescent="0.3">
      <c r="A73" t="s">
        <v>15</v>
      </c>
      <c r="B73">
        <v>15</v>
      </c>
      <c r="C73" s="6">
        <v>44690</v>
      </c>
      <c r="D73" t="s">
        <v>34</v>
      </c>
      <c r="E73" t="s">
        <v>34</v>
      </c>
      <c r="F73" t="s">
        <v>35</v>
      </c>
      <c r="G73" t="str">
        <f>VLOOKUP(F73,[1]Master!$A:$B,2,FALSE)</f>
        <v>AVQPS5445L</v>
      </c>
      <c r="H73" s="7">
        <f t="shared" si="14"/>
        <v>136500</v>
      </c>
      <c r="I73" s="8">
        <f t="shared" si="15"/>
        <v>4393</v>
      </c>
      <c r="J73" s="5">
        <v>140893</v>
      </c>
      <c r="K73" s="14">
        <f t="shared" si="13"/>
        <v>44673</v>
      </c>
      <c r="L73" s="9">
        <f t="shared" si="16"/>
        <v>3.2183150183150183E-2</v>
      </c>
      <c r="M73">
        <v>17</v>
      </c>
      <c r="N73">
        <f t="shared" si="17"/>
        <v>0</v>
      </c>
      <c r="O73">
        <f t="shared" si="18"/>
        <v>1</v>
      </c>
      <c r="R73"/>
    </row>
    <row r="74" spans="1:18" x14ac:dyDescent="0.3">
      <c r="A74" t="s">
        <v>15</v>
      </c>
      <c r="B74">
        <v>31</v>
      </c>
      <c r="C74" s="6">
        <v>44728</v>
      </c>
      <c r="D74" t="s">
        <v>34</v>
      </c>
      <c r="E74" t="s">
        <v>34</v>
      </c>
      <c r="F74" t="s">
        <v>35</v>
      </c>
      <c r="G74" t="str">
        <f>VLOOKUP(F74,[1]Master!$A:$B,2,FALSE)</f>
        <v>AVQPS5445L</v>
      </c>
      <c r="H74" s="7">
        <f t="shared" si="14"/>
        <v>9500</v>
      </c>
      <c r="I74" s="8">
        <f t="shared" si="15"/>
        <v>533</v>
      </c>
      <c r="J74" s="5">
        <v>10033</v>
      </c>
      <c r="K74" s="14">
        <f t="shared" si="13"/>
        <v>44712</v>
      </c>
      <c r="L74" s="9">
        <f t="shared" si="16"/>
        <v>5.6105263157894734E-2</v>
      </c>
      <c r="M74">
        <v>16</v>
      </c>
      <c r="N74">
        <f t="shared" si="17"/>
        <v>0</v>
      </c>
      <c r="O74">
        <f t="shared" si="18"/>
        <v>1</v>
      </c>
      <c r="R74"/>
    </row>
    <row r="75" spans="1:18" x14ac:dyDescent="0.3">
      <c r="A75" t="s">
        <v>15</v>
      </c>
      <c r="B75">
        <v>61</v>
      </c>
      <c r="C75" s="6">
        <v>44783</v>
      </c>
      <c r="D75" t="s">
        <v>34</v>
      </c>
      <c r="E75" t="s">
        <v>34</v>
      </c>
      <c r="F75" t="s">
        <v>35</v>
      </c>
      <c r="G75" t="str">
        <f>VLOOKUP(F75,[1]Master!$A:$B,2,FALSE)</f>
        <v>AVQPS5445L</v>
      </c>
      <c r="H75" s="7">
        <f t="shared" si="14"/>
        <v>44000</v>
      </c>
      <c r="I75" s="8">
        <f t="shared" si="15"/>
        <v>1574</v>
      </c>
      <c r="J75" s="5">
        <v>45574</v>
      </c>
      <c r="K75" s="14">
        <f t="shared" si="13"/>
        <v>44775</v>
      </c>
      <c r="L75" s="9">
        <f t="shared" si="16"/>
        <v>3.5772727272727275E-2</v>
      </c>
      <c r="M75">
        <v>8</v>
      </c>
      <c r="N75">
        <f t="shared" si="17"/>
        <v>0</v>
      </c>
      <c r="O75">
        <f t="shared" si="18"/>
        <v>1</v>
      </c>
      <c r="R75"/>
    </row>
    <row r="76" spans="1:18" x14ac:dyDescent="0.3">
      <c r="A76" t="s">
        <v>15</v>
      </c>
      <c r="B76">
        <v>75</v>
      </c>
      <c r="C76" s="6">
        <v>44816</v>
      </c>
      <c r="D76" t="s">
        <v>34</v>
      </c>
      <c r="E76" t="s">
        <v>34</v>
      </c>
      <c r="F76" t="s">
        <v>35</v>
      </c>
      <c r="G76" t="str">
        <f>VLOOKUP(F76,[1]Master!$A:$B,2,FALSE)</f>
        <v>AVQPS5445L</v>
      </c>
      <c r="H76" s="7">
        <f t="shared" si="14"/>
        <v>55000</v>
      </c>
      <c r="I76" s="8">
        <f t="shared" si="15"/>
        <v>1574</v>
      </c>
      <c r="J76" s="5">
        <v>56574</v>
      </c>
      <c r="K76" s="14">
        <f t="shared" si="13"/>
        <v>44807</v>
      </c>
      <c r="L76" s="9">
        <f t="shared" si="16"/>
        <v>2.8618181818181817E-2</v>
      </c>
      <c r="M76">
        <v>9</v>
      </c>
      <c r="N76">
        <f t="shared" si="17"/>
        <v>0</v>
      </c>
      <c r="O76">
        <f t="shared" si="18"/>
        <v>1</v>
      </c>
      <c r="R76"/>
    </row>
    <row r="77" spans="1:18" x14ac:dyDescent="0.3">
      <c r="A77" t="s">
        <v>15</v>
      </c>
      <c r="B77">
        <v>85</v>
      </c>
      <c r="C77" s="6">
        <v>44844</v>
      </c>
      <c r="D77" t="s">
        <v>34</v>
      </c>
      <c r="E77" t="s">
        <v>34</v>
      </c>
      <c r="F77" t="s">
        <v>35</v>
      </c>
      <c r="G77" t="str">
        <f>VLOOKUP(F77,[1]Master!$A:$B,2,FALSE)</f>
        <v>AVQPS5445L</v>
      </c>
      <c r="H77" s="7">
        <f t="shared" si="14"/>
        <v>80000</v>
      </c>
      <c r="I77" s="8">
        <f t="shared" si="15"/>
        <v>2219</v>
      </c>
      <c r="J77" s="5">
        <v>82219</v>
      </c>
      <c r="K77" s="14">
        <f t="shared" si="13"/>
        <v>44830</v>
      </c>
      <c r="L77" s="9">
        <f t="shared" si="16"/>
        <v>2.7737499999999998E-2</v>
      </c>
      <c r="M77">
        <v>14</v>
      </c>
      <c r="N77">
        <f t="shared" si="17"/>
        <v>0</v>
      </c>
      <c r="O77">
        <f t="shared" si="18"/>
        <v>1</v>
      </c>
      <c r="R77"/>
    </row>
    <row r="78" spans="1:18" x14ac:dyDescent="0.3">
      <c r="A78" t="s">
        <v>15</v>
      </c>
      <c r="B78">
        <v>111</v>
      </c>
      <c r="C78" s="6">
        <v>44907</v>
      </c>
      <c r="D78" t="s">
        <v>34</v>
      </c>
      <c r="E78" t="s">
        <v>34</v>
      </c>
      <c r="F78" t="s">
        <v>35</v>
      </c>
      <c r="G78" t="str">
        <f>VLOOKUP(F78,[1]Master!$A:$B,2,FALSE)</f>
        <v>AVQPS5445L</v>
      </c>
      <c r="H78" s="7">
        <f t="shared" si="14"/>
        <v>15000</v>
      </c>
      <c r="I78" s="8">
        <f t="shared" si="15"/>
        <v>678</v>
      </c>
      <c r="J78" s="5">
        <v>15678</v>
      </c>
      <c r="K78" s="14">
        <f t="shared" si="13"/>
        <v>44889</v>
      </c>
      <c r="L78" s="9">
        <f t="shared" si="16"/>
        <v>4.5199999999999997E-2</v>
      </c>
      <c r="M78">
        <v>18</v>
      </c>
      <c r="N78">
        <f t="shared" si="17"/>
        <v>0</v>
      </c>
      <c r="O78">
        <f t="shared" si="18"/>
        <v>1</v>
      </c>
      <c r="R78"/>
    </row>
    <row r="79" spans="1:18" x14ac:dyDescent="0.3">
      <c r="A79" t="s">
        <v>15</v>
      </c>
      <c r="B79">
        <v>124</v>
      </c>
      <c r="C79" s="6">
        <v>44935</v>
      </c>
      <c r="D79" t="s">
        <v>34</v>
      </c>
      <c r="E79" t="s">
        <v>34</v>
      </c>
      <c r="F79" t="s">
        <v>35</v>
      </c>
      <c r="G79" t="str">
        <f>VLOOKUP(F79,[1]Master!$A:$B,2,FALSE)</f>
        <v>AVQPS5445L</v>
      </c>
      <c r="H79" s="7">
        <f t="shared" si="14"/>
        <v>39000</v>
      </c>
      <c r="I79" s="8">
        <f t="shared" si="15"/>
        <v>1429</v>
      </c>
      <c r="J79" s="5">
        <v>40429</v>
      </c>
      <c r="K79" s="14">
        <f t="shared" si="13"/>
        <v>44919</v>
      </c>
      <c r="L79" s="9">
        <f t="shared" si="16"/>
        <v>3.6641025641025643E-2</v>
      </c>
      <c r="M79">
        <v>16</v>
      </c>
      <c r="N79">
        <f t="shared" si="17"/>
        <v>0</v>
      </c>
      <c r="O79">
        <f t="shared" si="18"/>
        <v>1</v>
      </c>
      <c r="R79"/>
    </row>
    <row r="80" spans="1:18" x14ac:dyDescent="0.3">
      <c r="A80" t="s">
        <v>15</v>
      </c>
      <c r="B80">
        <v>141</v>
      </c>
      <c r="C80" s="6">
        <v>44968</v>
      </c>
      <c r="D80" t="s">
        <v>34</v>
      </c>
      <c r="E80" t="s">
        <v>34</v>
      </c>
      <c r="F80" t="s">
        <v>35</v>
      </c>
      <c r="G80" t="str">
        <f>VLOOKUP(F80,[1]Master!$A:$B,2,FALSE)</f>
        <v>AVQPS5445L</v>
      </c>
      <c r="H80" s="7">
        <f t="shared" si="14"/>
        <v>21000</v>
      </c>
      <c r="I80" s="8">
        <f t="shared" si="15"/>
        <v>685</v>
      </c>
      <c r="J80" s="5">
        <v>21685</v>
      </c>
      <c r="K80" s="14">
        <f t="shared" si="13"/>
        <v>44957</v>
      </c>
      <c r="L80" s="9">
        <f t="shared" si="16"/>
        <v>3.2619047619047617E-2</v>
      </c>
      <c r="M80">
        <v>11</v>
      </c>
      <c r="N80">
        <f t="shared" si="17"/>
        <v>0</v>
      </c>
      <c r="O80">
        <f t="shared" si="18"/>
        <v>1</v>
      </c>
      <c r="R80"/>
    </row>
    <row r="81" spans="1:18" x14ac:dyDescent="0.3">
      <c r="A81" t="s">
        <v>15</v>
      </c>
      <c r="B81">
        <v>173</v>
      </c>
      <c r="C81" s="6">
        <v>45028</v>
      </c>
      <c r="D81" t="s">
        <v>34</v>
      </c>
      <c r="E81" t="s">
        <v>34</v>
      </c>
      <c r="F81" t="s">
        <v>35</v>
      </c>
      <c r="G81" t="str">
        <f>VLOOKUP(F81,[1]Master!$A:$B,2,FALSE)</f>
        <v>AVQPS5445L</v>
      </c>
      <c r="H81" s="7">
        <f t="shared" si="14"/>
        <v>6500</v>
      </c>
      <c r="I81" s="8">
        <f t="shared" si="15"/>
        <v>54</v>
      </c>
      <c r="J81" s="5">
        <v>6554</v>
      </c>
      <c r="K81" s="14">
        <v>45016</v>
      </c>
      <c r="L81" s="9">
        <f t="shared" si="16"/>
        <v>8.3076923076923076E-3</v>
      </c>
      <c r="M81">
        <v>11</v>
      </c>
      <c r="N81">
        <f t="shared" si="17"/>
        <v>0</v>
      </c>
      <c r="O81">
        <f t="shared" si="18"/>
        <v>1</v>
      </c>
      <c r="R81"/>
    </row>
    <row r="82" spans="1:18" x14ac:dyDescent="0.3">
      <c r="A82" t="s">
        <v>15</v>
      </c>
      <c r="B82">
        <v>175</v>
      </c>
      <c r="C82" s="6">
        <v>45028</v>
      </c>
      <c r="D82" t="s">
        <v>36</v>
      </c>
      <c r="E82" t="s">
        <v>36</v>
      </c>
      <c r="F82" t="s">
        <v>37</v>
      </c>
      <c r="G82" t="str">
        <f>VLOOKUP(F82,[1]Master!$A:$B,2,FALSE)</f>
        <v>ADCPM6013E</v>
      </c>
      <c r="H82" s="7">
        <f t="shared" si="14"/>
        <v>169000</v>
      </c>
      <c r="I82" s="8">
        <f t="shared" si="15"/>
        <v>5233</v>
      </c>
      <c r="J82" s="5">
        <v>174233</v>
      </c>
      <c r="K82" s="14">
        <v>45016</v>
      </c>
      <c r="L82" s="9">
        <f t="shared" si="16"/>
        <v>3.0964497041420118E-2</v>
      </c>
      <c r="M82">
        <v>18</v>
      </c>
      <c r="N82">
        <f t="shared" si="17"/>
        <v>0</v>
      </c>
      <c r="O82">
        <f t="shared" si="18"/>
        <v>1</v>
      </c>
      <c r="R82"/>
    </row>
    <row r="83" spans="1:18" x14ac:dyDescent="0.3">
      <c r="A83" t="s">
        <v>15</v>
      </c>
      <c r="B83">
        <v>29</v>
      </c>
      <c r="C83" s="6">
        <v>44728</v>
      </c>
      <c r="D83" t="s">
        <v>25</v>
      </c>
      <c r="E83" t="s">
        <v>58</v>
      </c>
      <c r="F83" t="s">
        <v>58</v>
      </c>
      <c r="G83" t="str">
        <f>VLOOKUP(F83,[1]Master!$A:$B,2,FALSE)</f>
        <v>AMZPV8765C</v>
      </c>
      <c r="H83" s="7">
        <f t="shared" si="14"/>
        <v>176000</v>
      </c>
      <c r="I83" s="8">
        <f t="shared" si="15"/>
        <v>5256</v>
      </c>
      <c r="J83" s="5">
        <v>181256</v>
      </c>
      <c r="K83" s="14">
        <f t="shared" ref="K83:K110" si="19">C83-M83</f>
        <v>44709</v>
      </c>
      <c r="L83" s="9">
        <f t="shared" si="16"/>
        <v>2.9863636363636363E-2</v>
      </c>
      <c r="M83">
        <v>19</v>
      </c>
      <c r="N83">
        <f t="shared" si="17"/>
        <v>0</v>
      </c>
      <c r="O83">
        <f t="shared" si="18"/>
        <v>1</v>
      </c>
      <c r="R83"/>
    </row>
    <row r="84" spans="1:18" x14ac:dyDescent="0.3">
      <c r="A84" t="s">
        <v>15</v>
      </c>
      <c r="B84">
        <v>88</v>
      </c>
      <c r="C84" s="6">
        <v>44854</v>
      </c>
      <c r="D84" t="s">
        <v>25</v>
      </c>
      <c r="E84" t="s">
        <v>58</v>
      </c>
      <c r="F84" t="s">
        <v>58</v>
      </c>
      <c r="G84" t="str">
        <f>VLOOKUP(F84,[1]Master!$A:$B,2,FALSE)</f>
        <v>AMZPV8765C</v>
      </c>
      <c r="H84" s="7">
        <f t="shared" si="14"/>
        <v>242500</v>
      </c>
      <c r="I84" s="8">
        <f t="shared" si="15"/>
        <v>7500</v>
      </c>
      <c r="J84" s="5">
        <v>250000</v>
      </c>
      <c r="K84" s="14">
        <f t="shared" si="19"/>
        <v>44840</v>
      </c>
      <c r="L84" s="9">
        <f t="shared" si="16"/>
        <v>3.0927835051546393E-2</v>
      </c>
      <c r="M84">
        <v>14</v>
      </c>
      <c r="N84">
        <f t="shared" si="17"/>
        <v>0</v>
      </c>
      <c r="O84">
        <f t="shared" si="18"/>
        <v>1</v>
      </c>
      <c r="R84"/>
    </row>
    <row r="85" spans="1:18" x14ac:dyDescent="0.3">
      <c r="A85" t="s">
        <v>15</v>
      </c>
      <c r="B85">
        <v>131</v>
      </c>
      <c r="C85" s="6">
        <v>44950</v>
      </c>
      <c r="D85" t="s">
        <v>25</v>
      </c>
      <c r="E85" t="s">
        <v>58</v>
      </c>
      <c r="F85" t="s">
        <v>58</v>
      </c>
      <c r="G85" t="str">
        <f>VLOOKUP(F85,[1]Master!$A:$B,2,FALSE)</f>
        <v>AMZPV8765C</v>
      </c>
      <c r="H85" s="7">
        <f t="shared" si="14"/>
        <v>279500</v>
      </c>
      <c r="I85" s="8">
        <f t="shared" si="15"/>
        <v>8623</v>
      </c>
      <c r="J85" s="5">
        <v>288123</v>
      </c>
      <c r="K85" s="14">
        <f t="shared" si="19"/>
        <v>44938</v>
      </c>
      <c r="L85" s="9">
        <f t="shared" si="16"/>
        <v>3.0851520572450806E-2</v>
      </c>
      <c r="M85">
        <v>12</v>
      </c>
      <c r="N85">
        <f t="shared" si="17"/>
        <v>0</v>
      </c>
      <c r="O85">
        <f t="shared" si="18"/>
        <v>1</v>
      </c>
      <c r="R85"/>
    </row>
    <row r="86" spans="1:18" x14ac:dyDescent="0.3">
      <c r="A86" t="s">
        <v>15</v>
      </c>
      <c r="B86">
        <v>10</v>
      </c>
      <c r="C86" s="6">
        <v>44690</v>
      </c>
      <c r="D86" t="s">
        <v>38</v>
      </c>
      <c r="E86" t="s">
        <v>38</v>
      </c>
      <c r="F86" t="s">
        <v>39</v>
      </c>
      <c r="G86" t="str">
        <f>VLOOKUP(F86,[1]Master!$A:$B,2,FALSE)</f>
        <v>AAAPU3763E</v>
      </c>
      <c r="H86" s="7">
        <f t="shared" si="14"/>
        <v>34500</v>
      </c>
      <c r="I86" s="8">
        <f t="shared" si="15"/>
        <v>1302</v>
      </c>
      <c r="J86" s="5">
        <v>35802</v>
      </c>
      <c r="K86" s="14">
        <f t="shared" si="19"/>
        <v>44678</v>
      </c>
      <c r="L86" s="9">
        <f t="shared" si="16"/>
        <v>3.7739130434782608E-2</v>
      </c>
      <c r="M86">
        <v>12</v>
      </c>
      <c r="N86">
        <f t="shared" si="17"/>
        <v>0</v>
      </c>
      <c r="O86">
        <f t="shared" si="18"/>
        <v>1</v>
      </c>
      <c r="R86"/>
    </row>
    <row r="87" spans="1:18" x14ac:dyDescent="0.3">
      <c r="A87" t="s">
        <v>15</v>
      </c>
      <c r="B87">
        <v>57</v>
      </c>
      <c r="C87" s="6">
        <v>44783</v>
      </c>
      <c r="D87" t="s">
        <v>38</v>
      </c>
      <c r="E87" t="s">
        <v>38</v>
      </c>
      <c r="F87" t="s">
        <v>39</v>
      </c>
      <c r="G87" t="str">
        <f>VLOOKUP(F87,[1]Master!$A:$B,2,FALSE)</f>
        <v>AAAPU3763E</v>
      </c>
      <c r="H87" s="7">
        <f t="shared" si="14"/>
        <v>31500</v>
      </c>
      <c r="I87" s="8">
        <f t="shared" si="15"/>
        <v>926</v>
      </c>
      <c r="J87" s="5">
        <v>32426</v>
      </c>
      <c r="K87" s="14">
        <f t="shared" si="19"/>
        <v>44769</v>
      </c>
      <c r="L87" s="9">
        <f t="shared" si="16"/>
        <v>2.9396825396825397E-2</v>
      </c>
      <c r="M87">
        <v>14</v>
      </c>
      <c r="N87">
        <f t="shared" si="17"/>
        <v>0</v>
      </c>
      <c r="O87">
        <f t="shared" si="18"/>
        <v>1</v>
      </c>
      <c r="R87"/>
    </row>
    <row r="88" spans="1:18" x14ac:dyDescent="0.3">
      <c r="A88" t="s">
        <v>15</v>
      </c>
      <c r="B88">
        <v>73</v>
      </c>
      <c r="C88" s="6">
        <v>44816</v>
      </c>
      <c r="D88" t="s">
        <v>38</v>
      </c>
      <c r="E88" t="s">
        <v>38</v>
      </c>
      <c r="F88" t="s">
        <v>39</v>
      </c>
      <c r="G88" t="str">
        <f>VLOOKUP(F88,[1]Master!$A:$B,2,FALSE)</f>
        <v>AAAPU3763E</v>
      </c>
      <c r="H88" s="7">
        <f t="shared" si="14"/>
        <v>2500</v>
      </c>
      <c r="I88" s="8">
        <f t="shared" si="15"/>
        <v>59</v>
      </c>
      <c r="J88" s="5">
        <v>2559</v>
      </c>
      <c r="K88" s="14">
        <f t="shared" si="19"/>
        <v>44809</v>
      </c>
      <c r="L88" s="9">
        <f t="shared" si="16"/>
        <v>2.3599999999999999E-2</v>
      </c>
      <c r="M88">
        <v>7</v>
      </c>
      <c r="N88">
        <f t="shared" si="17"/>
        <v>0</v>
      </c>
      <c r="O88">
        <f t="shared" si="18"/>
        <v>1</v>
      </c>
      <c r="R88"/>
    </row>
    <row r="89" spans="1:18" x14ac:dyDescent="0.3">
      <c r="A89" t="s">
        <v>15</v>
      </c>
      <c r="B89">
        <v>81</v>
      </c>
      <c r="C89" s="6">
        <v>44844</v>
      </c>
      <c r="D89" t="s">
        <v>38</v>
      </c>
      <c r="E89" t="s">
        <v>38</v>
      </c>
      <c r="F89" t="s">
        <v>39</v>
      </c>
      <c r="G89" t="str">
        <f>VLOOKUP(F89,[1]Master!$A:$B,2,FALSE)</f>
        <v>AAAPU3763E</v>
      </c>
      <c r="H89" s="7">
        <f t="shared" si="14"/>
        <v>18000</v>
      </c>
      <c r="I89" s="8">
        <f t="shared" si="15"/>
        <v>359</v>
      </c>
      <c r="J89" s="5">
        <v>18359</v>
      </c>
      <c r="K89" s="14">
        <f t="shared" si="19"/>
        <v>44830</v>
      </c>
      <c r="L89" s="9">
        <f t="shared" si="16"/>
        <v>1.9944444444444445E-2</v>
      </c>
      <c r="M89">
        <v>14</v>
      </c>
      <c r="N89">
        <f t="shared" si="17"/>
        <v>0</v>
      </c>
      <c r="O89">
        <f t="shared" si="18"/>
        <v>1</v>
      </c>
      <c r="R89"/>
    </row>
    <row r="90" spans="1:18" x14ac:dyDescent="0.3">
      <c r="A90" t="s">
        <v>15</v>
      </c>
      <c r="B90">
        <v>95</v>
      </c>
      <c r="C90" s="6">
        <v>44877</v>
      </c>
      <c r="D90" t="s">
        <v>38</v>
      </c>
      <c r="E90" t="s">
        <v>38</v>
      </c>
      <c r="F90" t="s">
        <v>39</v>
      </c>
      <c r="G90" t="str">
        <f>VLOOKUP(F90,[1]Master!$A:$B,2,FALSE)</f>
        <v>AAAPU3763E</v>
      </c>
      <c r="H90" s="7">
        <f t="shared" si="14"/>
        <v>11000</v>
      </c>
      <c r="I90" s="8">
        <f t="shared" si="15"/>
        <v>589</v>
      </c>
      <c r="J90" s="5">
        <v>11589</v>
      </c>
      <c r="K90" s="14">
        <f t="shared" si="19"/>
        <v>44862</v>
      </c>
      <c r="L90" s="9">
        <f t="shared" si="16"/>
        <v>5.3545454545454549E-2</v>
      </c>
      <c r="M90">
        <v>15</v>
      </c>
      <c r="N90">
        <f t="shared" si="17"/>
        <v>0</v>
      </c>
      <c r="O90">
        <f t="shared" si="18"/>
        <v>1</v>
      </c>
      <c r="R90"/>
    </row>
    <row r="91" spans="1:18" x14ac:dyDescent="0.3">
      <c r="A91" t="s">
        <v>15</v>
      </c>
      <c r="B91">
        <v>108</v>
      </c>
      <c r="C91" s="6">
        <v>44907</v>
      </c>
      <c r="D91" t="s">
        <v>38</v>
      </c>
      <c r="E91" t="s">
        <v>38</v>
      </c>
      <c r="F91" t="s">
        <v>39</v>
      </c>
      <c r="G91" t="str">
        <f>VLOOKUP(F91,[1]Master!$A:$B,2,FALSE)</f>
        <v>AAAPU3763E</v>
      </c>
      <c r="H91" s="7">
        <f t="shared" si="14"/>
        <v>23500</v>
      </c>
      <c r="I91" s="8">
        <f t="shared" si="15"/>
        <v>771</v>
      </c>
      <c r="J91" s="5">
        <v>24271</v>
      </c>
      <c r="K91" s="14">
        <f t="shared" si="19"/>
        <v>44890</v>
      </c>
      <c r="L91" s="9">
        <f t="shared" si="16"/>
        <v>3.2808510638297872E-2</v>
      </c>
      <c r="M91">
        <v>17</v>
      </c>
      <c r="N91">
        <f t="shared" si="17"/>
        <v>0</v>
      </c>
      <c r="O91">
        <f t="shared" si="18"/>
        <v>1</v>
      </c>
      <c r="R91"/>
    </row>
    <row r="92" spans="1:18" x14ac:dyDescent="0.3">
      <c r="A92" t="s">
        <v>15</v>
      </c>
      <c r="B92">
        <v>122</v>
      </c>
      <c r="C92" s="6">
        <v>44935</v>
      </c>
      <c r="D92" t="s">
        <v>38</v>
      </c>
      <c r="E92" t="s">
        <v>38</v>
      </c>
      <c r="F92" t="s">
        <v>39</v>
      </c>
      <c r="G92" t="str">
        <f>VLOOKUP(F92,[1]Master!$A:$B,2,FALSE)</f>
        <v>AAAPU3763E</v>
      </c>
      <c r="H92" s="7">
        <f t="shared" si="14"/>
        <v>20500</v>
      </c>
      <c r="I92" s="8">
        <f t="shared" si="15"/>
        <v>866</v>
      </c>
      <c r="J92" s="5">
        <v>21366</v>
      </c>
      <c r="K92" s="14">
        <f t="shared" si="19"/>
        <v>44919</v>
      </c>
      <c r="L92" s="9">
        <f t="shared" si="16"/>
        <v>4.2243902439024393E-2</v>
      </c>
      <c r="M92">
        <v>16</v>
      </c>
      <c r="N92">
        <f t="shared" si="17"/>
        <v>0</v>
      </c>
      <c r="O92">
        <f t="shared" si="18"/>
        <v>1</v>
      </c>
      <c r="R92"/>
    </row>
    <row r="93" spans="1:18" x14ac:dyDescent="0.3">
      <c r="A93" t="s">
        <v>15</v>
      </c>
      <c r="B93">
        <v>6</v>
      </c>
      <c r="C93" s="6">
        <v>44690</v>
      </c>
      <c r="D93" t="s">
        <v>40</v>
      </c>
      <c r="E93" t="s">
        <v>40</v>
      </c>
      <c r="F93" t="s">
        <v>40</v>
      </c>
      <c r="G93" s="16" t="s">
        <v>71</v>
      </c>
      <c r="H93" s="7">
        <f t="shared" si="14"/>
        <v>120500</v>
      </c>
      <c r="I93" s="8">
        <f t="shared" si="15"/>
        <v>3814</v>
      </c>
      <c r="J93" s="5">
        <v>124314</v>
      </c>
      <c r="K93" s="15">
        <f t="shared" si="19"/>
        <v>44681</v>
      </c>
      <c r="L93" s="9">
        <f t="shared" si="16"/>
        <v>3.1651452282157676E-2</v>
      </c>
      <c r="M93">
        <v>9</v>
      </c>
      <c r="N93">
        <f t="shared" si="17"/>
        <v>1</v>
      </c>
      <c r="O93">
        <f t="shared" si="18"/>
        <v>0</v>
      </c>
      <c r="R93"/>
    </row>
    <row r="94" spans="1:18" x14ac:dyDescent="0.3">
      <c r="A94" t="s">
        <v>15</v>
      </c>
      <c r="B94">
        <v>7</v>
      </c>
      <c r="C94" s="6">
        <v>44690</v>
      </c>
      <c r="D94" t="s">
        <v>40</v>
      </c>
      <c r="E94" t="s">
        <v>40</v>
      </c>
      <c r="F94" t="s">
        <v>41</v>
      </c>
      <c r="G94" t="str">
        <f>VLOOKUP(F94,[1]Master!$A:$B,2,FALSE)</f>
        <v>AGLPV6387L</v>
      </c>
      <c r="H94" s="7">
        <f t="shared" si="14"/>
        <v>120500</v>
      </c>
      <c r="I94" s="8">
        <f t="shared" si="15"/>
        <v>3815</v>
      </c>
      <c r="J94" s="5">
        <v>124315</v>
      </c>
      <c r="K94" s="14">
        <f t="shared" si="19"/>
        <v>44681</v>
      </c>
      <c r="L94" s="9">
        <f t="shared" si="16"/>
        <v>3.1659751037344398E-2</v>
      </c>
      <c r="M94">
        <v>9</v>
      </c>
      <c r="N94">
        <f t="shared" si="17"/>
        <v>0</v>
      </c>
      <c r="O94">
        <f t="shared" si="18"/>
        <v>1</v>
      </c>
      <c r="R94"/>
    </row>
    <row r="95" spans="1:18" x14ac:dyDescent="0.3">
      <c r="A95" t="s">
        <v>15</v>
      </c>
      <c r="B95">
        <v>35</v>
      </c>
      <c r="C95" s="6">
        <v>44729</v>
      </c>
      <c r="D95" t="s">
        <v>40</v>
      </c>
      <c r="E95" t="s">
        <v>40</v>
      </c>
      <c r="F95" t="s">
        <v>41</v>
      </c>
      <c r="G95" t="str">
        <f>VLOOKUP(F95,[1]Master!$A:$B,2,FALSE)</f>
        <v>AGLPV6387L</v>
      </c>
      <c r="H95" s="7">
        <f t="shared" si="14"/>
        <v>18000</v>
      </c>
      <c r="I95" s="8">
        <f t="shared" si="15"/>
        <v>738</v>
      </c>
      <c r="J95" s="5">
        <v>18738</v>
      </c>
      <c r="K95" s="14">
        <f t="shared" si="19"/>
        <v>44713</v>
      </c>
      <c r="L95" s="9">
        <f t="shared" si="16"/>
        <v>4.1000000000000002E-2</v>
      </c>
      <c r="M95">
        <v>16</v>
      </c>
      <c r="N95">
        <f t="shared" si="17"/>
        <v>1</v>
      </c>
      <c r="O95">
        <f t="shared" si="18"/>
        <v>0</v>
      </c>
      <c r="R95"/>
    </row>
    <row r="96" spans="1:18" x14ac:dyDescent="0.3">
      <c r="A96" t="s">
        <v>15</v>
      </c>
      <c r="B96">
        <v>34</v>
      </c>
      <c r="C96" s="6">
        <v>44729</v>
      </c>
      <c r="D96" t="s">
        <v>40</v>
      </c>
      <c r="E96" t="s">
        <v>40</v>
      </c>
      <c r="F96" t="s">
        <v>40</v>
      </c>
      <c r="G96" s="16" t="s">
        <v>71</v>
      </c>
      <c r="H96" s="7">
        <f t="shared" si="14"/>
        <v>18000</v>
      </c>
      <c r="I96" s="8">
        <f t="shared" si="15"/>
        <v>738</v>
      </c>
      <c r="J96" s="5">
        <v>18738</v>
      </c>
      <c r="K96" s="14">
        <f t="shared" si="19"/>
        <v>44713</v>
      </c>
      <c r="L96" s="9">
        <f t="shared" si="16"/>
        <v>4.1000000000000002E-2</v>
      </c>
      <c r="M96">
        <v>16</v>
      </c>
      <c r="N96">
        <f t="shared" si="17"/>
        <v>0</v>
      </c>
      <c r="O96">
        <f t="shared" si="18"/>
        <v>1</v>
      </c>
      <c r="R96"/>
    </row>
    <row r="97" spans="1:18" x14ac:dyDescent="0.3">
      <c r="A97" t="s">
        <v>15</v>
      </c>
      <c r="B97">
        <v>40</v>
      </c>
      <c r="C97" s="6">
        <v>44750</v>
      </c>
      <c r="D97" t="s">
        <v>40</v>
      </c>
      <c r="E97" t="s">
        <v>40</v>
      </c>
      <c r="F97" t="s">
        <v>41</v>
      </c>
      <c r="G97" t="str">
        <f>VLOOKUP(F97,[1]Master!$A:$B,2,FALSE)</f>
        <v>AGLPV6387L</v>
      </c>
      <c r="H97" s="7">
        <f t="shared" si="14"/>
        <v>39500</v>
      </c>
      <c r="I97" s="8">
        <f t="shared" si="15"/>
        <v>1277</v>
      </c>
      <c r="J97" s="5">
        <v>40777</v>
      </c>
      <c r="K97" s="14">
        <f t="shared" si="19"/>
        <v>44736</v>
      </c>
      <c r="L97" s="9">
        <f t="shared" si="16"/>
        <v>3.2329113924050634E-2</v>
      </c>
      <c r="M97">
        <v>14</v>
      </c>
      <c r="N97">
        <f t="shared" si="17"/>
        <v>1</v>
      </c>
      <c r="O97">
        <f t="shared" si="18"/>
        <v>0</v>
      </c>
      <c r="R97"/>
    </row>
    <row r="98" spans="1:18" x14ac:dyDescent="0.3">
      <c r="A98" t="s">
        <v>15</v>
      </c>
      <c r="B98">
        <v>39</v>
      </c>
      <c r="C98" s="6">
        <v>44750</v>
      </c>
      <c r="D98" t="s">
        <v>40</v>
      </c>
      <c r="E98" t="s">
        <v>40</v>
      </c>
      <c r="F98" t="s">
        <v>40</v>
      </c>
      <c r="G98" s="16" t="s">
        <v>71</v>
      </c>
      <c r="H98" s="7">
        <f t="shared" ref="H98:H111" si="20">MROUND((J98*0.97),500)</f>
        <v>39500</v>
      </c>
      <c r="I98" s="8">
        <f t="shared" ref="I98:I129" si="21">J98-H98</f>
        <v>1278</v>
      </c>
      <c r="J98" s="5">
        <v>40778</v>
      </c>
      <c r="K98" s="14">
        <f t="shared" si="19"/>
        <v>44736</v>
      </c>
      <c r="L98" s="9">
        <f t="shared" ref="L98:L129" si="22">I98/H98</f>
        <v>3.2354430379746835E-2</v>
      </c>
      <c r="M98">
        <v>14</v>
      </c>
      <c r="N98">
        <f t="shared" ref="N98:N129" si="23">IF(AND(E99=E98,C99=C98),1,)</f>
        <v>0</v>
      </c>
      <c r="O98">
        <f t="shared" si="18"/>
        <v>1</v>
      </c>
      <c r="R98"/>
    </row>
    <row r="99" spans="1:18" x14ac:dyDescent="0.3">
      <c r="A99" t="s">
        <v>15</v>
      </c>
      <c r="B99">
        <v>50</v>
      </c>
      <c r="C99" s="6">
        <v>44783</v>
      </c>
      <c r="D99" t="s">
        <v>40</v>
      </c>
      <c r="E99" t="s">
        <v>40</v>
      </c>
      <c r="F99" t="s">
        <v>40</v>
      </c>
      <c r="G99" s="16" t="s">
        <v>71</v>
      </c>
      <c r="H99" s="7">
        <f t="shared" si="20"/>
        <v>80500</v>
      </c>
      <c r="I99" s="8">
        <f t="shared" si="21"/>
        <v>2290</v>
      </c>
      <c r="J99" s="5">
        <v>82790</v>
      </c>
      <c r="K99" s="14">
        <f t="shared" si="19"/>
        <v>44768</v>
      </c>
      <c r="L99" s="9">
        <f t="shared" si="22"/>
        <v>2.8447204968944099E-2</v>
      </c>
      <c r="M99">
        <v>15</v>
      </c>
      <c r="N99">
        <f t="shared" si="23"/>
        <v>1</v>
      </c>
      <c r="O99">
        <f t="shared" si="18"/>
        <v>0</v>
      </c>
      <c r="R99"/>
    </row>
    <row r="100" spans="1:18" x14ac:dyDescent="0.3">
      <c r="A100" t="s">
        <v>15</v>
      </c>
      <c r="B100">
        <v>51</v>
      </c>
      <c r="C100" s="6">
        <v>44783</v>
      </c>
      <c r="D100" t="s">
        <v>40</v>
      </c>
      <c r="E100" t="s">
        <v>40</v>
      </c>
      <c r="F100" t="s">
        <v>41</v>
      </c>
      <c r="G100" t="str">
        <f>VLOOKUP(F100,[1]Master!$A:$B,2,FALSE)</f>
        <v>AGLPV6387L</v>
      </c>
      <c r="H100" s="7">
        <f t="shared" si="20"/>
        <v>80500</v>
      </c>
      <c r="I100" s="8">
        <f t="shared" si="21"/>
        <v>2291</v>
      </c>
      <c r="J100" s="5">
        <v>82791</v>
      </c>
      <c r="K100" s="14">
        <f t="shared" si="19"/>
        <v>44768</v>
      </c>
      <c r="L100" s="9">
        <f t="shared" si="22"/>
        <v>2.8459627329192546E-2</v>
      </c>
      <c r="M100">
        <v>15</v>
      </c>
      <c r="N100">
        <f t="shared" si="23"/>
        <v>0</v>
      </c>
      <c r="O100">
        <f t="shared" si="18"/>
        <v>1</v>
      </c>
      <c r="R100"/>
    </row>
    <row r="101" spans="1:18" x14ac:dyDescent="0.3">
      <c r="A101" t="s">
        <v>15</v>
      </c>
      <c r="B101">
        <v>91</v>
      </c>
      <c r="C101" s="6">
        <v>44877</v>
      </c>
      <c r="D101" t="s">
        <v>40</v>
      </c>
      <c r="E101" t="s">
        <v>40</v>
      </c>
      <c r="F101" t="s">
        <v>41</v>
      </c>
      <c r="G101" t="str">
        <f>VLOOKUP(F101,[1]Master!$A:$B,2,FALSE)</f>
        <v>AGLPV6387L</v>
      </c>
      <c r="H101" s="7">
        <f t="shared" si="20"/>
        <v>18500</v>
      </c>
      <c r="I101" s="8">
        <f t="shared" si="21"/>
        <v>533</v>
      </c>
      <c r="J101" s="5">
        <v>19033</v>
      </c>
      <c r="K101" s="14">
        <f t="shared" si="19"/>
        <v>44863</v>
      </c>
      <c r="L101" s="9">
        <f t="shared" si="22"/>
        <v>2.881081081081081E-2</v>
      </c>
      <c r="M101">
        <v>14</v>
      </c>
      <c r="N101">
        <f t="shared" si="23"/>
        <v>1</v>
      </c>
      <c r="O101">
        <f t="shared" si="18"/>
        <v>0</v>
      </c>
      <c r="R101"/>
    </row>
    <row r="102" spans="1:18" x14ac:dyDescent="0.3">
      <c r="A102" t="s">
        <v>15</v>
      </c>
      <c r="B102">
        <v>90</v>
      </c>
      <c r="C102" s="6">
        <v>44877</v>
      </c>
      <c r="D102" t="s">
        <v>40</v>
      </c>
      <c r="E102" t="s">
        <v>40</v>
      </c>
      <c r="F102" t="s">
        <v>40</v>
      </c>
      <c r="G102" s="16" t="s">
        <v>71</v>
      </c>
      <c r="H102" s="7">
        <f t="shared" si="20"/>
        <v>18500</v>
      </c>
      <c r="I102" s="8">
        <f t="shared" si="21"/>
        <v>532</v>
      </c>
      <c r="J102" s="5">
        <v>19032</v>
      </c>
      <c r="K102" s="14">
        <f t="shared" si="19"/>
        <v>44863</v>
      </c>
      <c r="L102" s="9">
        <f t="shared" si="22"/>
        <v>2.8756756756756756E-2</v>
      </c>
      <c r="M102">
        <v>14</v>
      </c>
      <c r="N102">
        <f t="shared" si="23"/>
        <v>0</v>
      </c>
      <c r="O102">
        <f t="shared" si="18"/>
        <v>1</v>
      </c>
      <c r="R102"/>
    </row>
    <row r="103" spans="1:18" x14ac:dyDescent="0.3">
      <c r="A103" t="s">
        <v>15</v>
      </c>
      <c r="B103">
        <v>103</v>
      </c>
      <c r="C103" s="6">
        <v>44907</v>
      </c>
      <c r="D103" t="s">
        <v>40</v>
      </c>
      <c r="E103" t="s">
        <v>40</v>
      </c>
      <c r="F103" t="s">
        <v>40</v>
      </c>
      <c r="G103" s="16" t="s">
        <v>71</v>
      </c>
      <c r="H103" s="7">
        <f t="shared" si="20"/>
        <v>75500</v>
      </c>
      <c r="I103" s="8">
        <f t="shared" si="21"/>
        <v>2335</v>
      </c>
      <c r="J103" s="5">
        <v>77835</v>
      </c>
      <c r="K103" s="14">
        <f t="shared" si="19"/>
        <v>44891</v>
      </c>
      <c r="L103" s="9">
        <f t="shared" si="22"/>
        <v>3.0927152317880794E-2</v>
      </c>
      <c r="M103">
        <v>16</v>
      </c>
      <c r="N103">
        <f t="shared" si="23"/>
        <v>1</v>
      </c>
      <c r="O103">
        <f t="shared" si="18"/>
        <v>0</v>
      </c>
      <c r="R103"/>
    </row>
    <row r="104" spans="1:18" x14ac:dyDescent="0.3">
      <c r="A104" t="s">
        <v>15</v>
      </c>
      <c r="B104">
        <v>104</v>
      </c>
      <c r="C104" s="6">
        <v>44907</v>
      </c>
      <c r="D104" t="s">
        <v>40</v>
      </c>
      <c r="E104" t="s">
        <v>40</v>
      </c>
      <c r="F104" t="s">
        <v>41</v>
      </c>
      <c r="G104" t="str">
        <f>VLOOKUP(F104,[1]Master!$A:$B,2,FALSE)</f>
        <v>AGLPV6387L</v>
      </c>
      <c r="H104" s="7">
        <f t="shared" si="20"/>
        <v>75500</v>
      </c>
      <c r="I104" s="8">
        <f t="shared" si="21"/>
        <v>2335</v>
      </c>
      <c r="J104" s="5">
        <v>77835</v>
      </c>
      <c r="K104" s="14">
        <f t="shared" si="19"/>
        <v>44891</v>
      </c>
      <c r="L104" s="9">
        <f t="shared" si="22"/>
        <v>3.0927152317880794E-2</v>
      </c>
      <c r="M104">
        <v>16</v>
      </c>
      <c r="N104">
        <f t="shared" si="23"/>
        <v>0</v>
      </c>
      <c r="O104">
        <f t="shared" si="18"/>
        <v>1</v>
      </c>
      <c r="R104"/>
    </row>
    <row r="105" spans="1:18" x14ac:dyDescent="0.3">
      <c r="A105" t="s">
        <v>15</v>
      </c>
      <c r="B105">
        <v>127</v>
      </c>
      <c r="C105" s="6">
        <v>44937</v>
      </c>
      <c r="D105" t="s">
        <v>40</v>
      </c>
      <c r="E105" t="s">
        <v>40</v>
      </c>
      <c r="F105" t="s">
        <v>40</v>
      </c>
      <c r="G105" s="16" t="s">
        <v>71</v>
      </c>
      <c r="H105" s="7">
        <f t="shared" si="20"/>
        <v>75000</v>
      </c>
      <c r="I105" s="8">
        <f t="shared" si="21"/>
        <v>2165</v>
      </c>
      <c r="J105" s="5">
        <v>77165</v>
      </c>
      <c r="K105" s="14">
        <f t="shared" si="19"/>
        <v>44918</v>
      </c>
      <c r="L105" s="9">
        <f t="shared" si="22"/>
        <v>2.8866666666666665E-2</v>
      </c>
      <c r="M105">
        <v>19</v>
      </c>
      <c r="N105">
        <f t="shared" si="23"/>
        <v>1</v>
      </c>
      <c r="O105">
        <f t="shared" si="18"/>
        <v>0</v>
      </c>
    </row>
    <row r="106" spans="1:18" x14ac:dyDescent="0.3">
      <c r="A106" t="s">
        <v>15</v>
      </c>
      <c r="B106">
        <v>128</v>
      </c>
      <c r="C106" s="6">
        <v>44937</v>
      </c>
      <c r="D106" t="s">
        <v>40</v>
      </c>
      <c r="E106" t="s">
        <v>40</v>
      </c>
      <c r="F106" t="s">
        <v>41</v>
      </c>
      <c r="G106" t="str">
        <f>VLOOKUP(F106,[1]Master!$A:$B,2,FALSE)</f>
        <v>AGLPV6387L</v>
      </c>
      <c r="H106" s="7">
        <f t="shared" si="20"/>
        <v>75000</v>
      </c>
      <c r="I106" s="8">
        <f t="shared" si="21"/>
        <v>2165</v>
      </c>
      <c r="J106" s="5">
        <v>77165</v>
      </c>
      <c r="K106" s="14">
        <f t="shared" si="19"/>
        <v>44918</v>
      </c>
      <c r="L106" s="9">
        <f t="shared" si="22"/>
        <v>2.8866666666666665E-2</v>
      </c>
      <c r="M106">
        <v>19</v>
      </c>
      <c r="N106">
        <f t="shared" si="23"/>
        <v>0</v>
      </c>
      <c r="O106">
        <f t="shared" si="18"/>
        <v>1</v>
      </c>
    </row>
    <row r="107" spans="1:18" x14ac:dyDescent="0.3">
      <c r="A107" t="s">
        <v>15</v>
      </c>
      <c r="B107">
        <v>136</v>
      </c>
      <c r="C107" s="6">
        <v>44968</v>
      </c>
      <c r="D107" t="s">
        <v>40</v>
      </c>
      <c r="E107" t="s">
        <v>40</v>
      </c>
      <c r="F107" t="s">
        <v>40</v>
      </c>
      <c r="G107" s="16" t="s">
        <v>71</v>
      </c>
      <c r="H107" s="7">
        <f t="shared" si="20"/>
        <v>56500</v>
      </c>
      <c r="I107" s="8">
        <f t="shared" si="21"/>
        <v>1756</v>
      </c>
      <c r="J107" s="5">
        <v>58256</v>
      </c>
      <c r="K107" s="14">
        <f t="shared" si="19"/>
        <v>44950</v>
      </c>
      <c r="L107" s="9">
        <f t="shared" si="22"/>
        <v>3.1079646017699115E-2</v>
      </c>
      <c r="M107">
        <v>18</v>
      </c>
      <c r="N107">
        <f t="shared" si="23"/>
        <v>1</v>
      </c>
      <c r="O107">
        <f t="shared" si="18"/>
        <v>0</v>
      </c>
    </row>
    <row r="108" spans="1:18" x14ac:dyDescent="0.3">
      <c r="A108" t="s">
        <v>15</v>
      </c>
      <c r="B108">
        <v>137</v>
      </c>
      <c r="C108" s="6">
        <v>44968</v>
      </c>
      <c r="D108" t="s">
        <v>40</v>
      </c>
      <c r="E108" t="s">
        <v>40</v>
      </c>
      <c r="F108" t="s">
        <v>41</v>
      </c>
      <c r="G108" t="str">
        <f>VLOOKUP(F108,[1]Master!$A:$B,2,FALSE)</f>
        <v>AGLPV6387L</v>
      </c>
      <c r="H108" s="7">
        <f t="shared" si="20"/>
        <v>56500</v>
      </c>
      <c r="I108" s="8">
        <f t="shared" si="21"/>
        <v>1756</v>
      </c>
      <c r="J108" s="5">
        <v>58256</v>
      </c>
      <c r="K108" s="14">
        <f t="shared" si="19"/>
        <v>44950</v>
      </c>
      <c r="L108" s="9">
        <f t="shared" si="22"/>
        <v>3.1079646017699115E-2</v>
      </c>
      <c r="M108">
        <v>18</v>
      </c>
      <c r="N108">
        <f t="shared" si="23"/>
        <v>0</v>
      </c>
      <c r="O108">
        <f t="shared" si="18"/>
        <v>1</v>
      </c>
    </row>
    <row r="109" spans="1:18" x14ac:dyDescent="0.3">
      <c r="A109" t="s">
        <v>15</v>
      </c>
      <c r="B109">
        <v>146</v>
      </c>
      <c r="C109" s="6">
        <v>44991</v>
      </c>
      <c r="D109" t="s">
        <v>40</v>
      </c>
      <c r="E109" t="s">
        <v>40</v>
      </c>
      <c r="F109" t="s">
        <v>41</v>
      </c>
      <c r="G109" t="str">
        <f>VLOOKUP(F109,[1]Master!$A:$B,2,FALSE)</f>
        <v>AGLPV6387L</v>
      </c>
      <c r="H109" s="7">
        <f t="shared" si="20"/>
        <v>17000</v>
      </c>
      <c r="I109" s="8">
        <f t="shared" si="21"/>
        <v>495</v>
      </c>
      <c r="J109" s="5">
        <v>17495</v>
      </c>
      <c r="K109" s="14">
        <f t="shared" si="19"/>
        <v>44977</v>
      </c>
      <c r="L109" s="9">
        <f t="shared" si="22"/>
        <v>2.9117647058823529E-2</v>
      </c>
      <c r="M109">
        <v>14</v>
      </c>
      <c r="N109">
        <f t="shared" si="23"/>
        <v>1</v>
      </c>
      <c r="O109">
        <f t="shared" si="18"/>
        <v>0</v>
      </c>
    </row>
    <row r="110" spans="1:18" x14ac:dyDescent="0.3">
      <c r="A110" t="s">
        <v>15</v>
      </c>
      <c r="B110">
        <v>145</v>
      </c>
      <c r="C110" s="6">
        <v>44991</v>
      </c>
      <c r="D110" t="s">
        <v>40</v>
      </c>
      <c r="E110" t="s">
        <v>40</v>
      </c>
      <c r="F110" t="s">
        <v>40</v>
      </c>
      <c r="G110" s="16" t="s">
        <v>71</v>
      </c>
      <c r="H110" s="7">
        <f t="shared" si="20"/>
        <v>17000</v>
      </c>
      <c r="I110" s="8">
        <f t="shared" si="21"/>
        <v>496</v>
      </c>
      <c r="J110" s="5">
        <v>17496</v>
      </c>
      <c r="K110" s="14">
        <f t="shared" si="19"/>
        <v>44977</v>
      </c>
      <c r="L110" s="9">
        <f t="shared" si="22"/>
        <v>2.9176470588235293E-2</v>
      </c>
      <c r="M110">
        <v>14</v>
      </c>
      <c r="N110">
        <f t="shared" si="23"/>
        <v>0</v>
      </c>
      <c r="O110">
        <f t="shared" si="18"/>
        <v>1</v>
      </c>
    </row>
    <row r="111" spans="1:18" x14ac:dyDescent="0.3">
      <c r="A111" t="s">
        <v>15</v>
      </c>
      <c r="B111">
        <v>167</v>
      </c>
      <c r="C111" s="6">
        <v>45028</v>
      </c>
      <c r="D111" t="s">
        <v>40</v>
      </c>
      <c r="E111" t="s">
        <v>40</v>
      </c>
      <c r="F111" t="s">
        <v>40</v>
      </c>
      <c r="G111" s="16" t="s">
        <v>71</v>
      </c>
      <c r="H111" s="7">
        <f t="shared" si="20"/>
        <v>6000</v>
      </c>
      <c r="I111" s="8">
        <f t="shared" si="21"/>
        <v>-61</v>
      </c>
      <c r="J111" s="5">
        <v>5939</v>
      </c>
      <c r="K111" s="14">
        <v>45016</v>
      </c>
      <c r="L111" s="9">
        <f t="shared" si="22"/>
        <v>-1.0166666666666666E-2</v>
      </c>
      <c r="M111">
        <v>13</v>
      </c>
      <c r="N111">
        <f t="shared" si="23"/>
        <v>1</v>
      </c>
      <c r="O111">
        <f t="shared" si="18"/>
        <v>0</v>
      </c>
    </row>
    <row r="112" spans="1:18" x14ac:dyDescent="0.3">
      <c r="A112" t="s">
        <v>15</v>
      </c>
      <c r="B112">
        <v>168</v>
      </c>
      <c r="C112" s="6">
        <v>45028</v>
      </c>
      <c r="D112" t="s">
        <v>40</v>
      </c>
      <c r="E112" t="s">
        <v>40</v>
      </c>
      <c r="F112" t="s">
        <v>41</v>
      </c>
      <c r="G112" t="str">
        <f>VLOOKUP(F112,[1]Master!$A:$B,2,FALSE)</f>
        <v>AGLPV6387L</v>
      </c>
      <c r="H112" s="7">
        <v>5900</v>
      </c>
      <c r="I112" s="8">
        <f t="shared" si="21"/>
        <v>39</v>
      </c>
      <c r="J112" s="5">
        <v>5939</v>
      </c>
      <c r="K112" s="14">
        <v>45016</v>
      </c>
      <c r="L112" s="9">
        <f t="shared" si="22"/>
        <v>6.6101694915254236E-3</v>
      </c>
      <c r="M112">
        <v>13</v>
      </c>
      <c r="N112">
        <f t="shared" si="23"/>
        <v>0</v>
      </c>
      <c r="O112">
        <f t="shared" si="18"/>
        <v>1</v>
      </c>
    </row>
    <row r="113" spans="1:15" x14ac:dyDescent="0.3">
      <c r="A113" t="s">
        <v>15</v>
      </c>
      <c r="B113">
        <v>70</v>
      </c>
      <c r="C113" s="6">
        <v>44816</v>
      </c>
      <c r="D113" t="s">
        <v>26</v>
      </c>
      <c r="E113" t="s">
        <v>59</v>
      </c>
      <c r="F113" t="s">
        <v>59</v>
      </c>
      <c r="G113" t="str">
        <f>VLOOKUP(F113,[1]Master!$A:$B,2,FALSE)</f>
        <v>GQDPP9900F</v>
      </c>
      <c r="H113" s="7">
        <f t="shared" ref="H113:H144" si="24">MROUND((J113*0.97),500)</f>
        <v>970000</v>
      </c>
      <c r="I113" s="8">
        <f t="shared" si="21"/>
        <v>29867</v>
      </c>
      <c r="J113" s="5">
        <v>999867</v>
      </c>
      <c r="K113" s="14">
        <f t="shared" ref="K113:K126" si="25">C113-M113</f>
        <v>44805</v>
      </c>
      <c r="L113" s="9">
        <f t="shared" si="22"/>
        <v>3.0790721649484536E-2</v>
      </c>
      <c r="M113">
        <v>11</v>
      </c>
      <c r="N113">
        <f t="shared" si="23"/>
        <v>0</v>
      </c>
      <c r="O113">
        <f t="shared" si="18"/>
        <v>1</v>
      </c>
    </row>
    <row r="114" spans="1:15" x14ac:dyDescent="0.3">
      <c r="A114" t="s">
        <v>15</v>
      </c>
      <c r="B114">
        <v>158</v>
      </c>
      <c r="C114" s="6">
        <v>45000</v>
      </c>
      <c r="D114" t="s">
        <v>26</v>
      </c>
      <c r="E114" t="s">
        <v>59</v>
      </c>
      <c r="F114" t="s">
        <v>60</v>
      </c>
      <c r="G114" t="str">
        <f>VLOOKUP(F114,[1]Master!$A:$B,2,FALSE)</f>
        <v>BSAPS2629L</v>
      </c>
      <c r="H114" s="7">
        <f t="shared" si="24"/>
        <v>970500</v>
      </c>
      <c r="I114" s="8">
        <f t="shared" si="21"/>
        <v>30193</v>
      </c>
      <c r="J114" s="5">
        <v>1000693</v>
      </c>
      <c r="K114" s="14">
        <f t="shared" si="25"/>
        <v>44982</v>
      </c>
      <c r="L114" s="9">
        <f t="shared" si="22"/>
        <v>3.1110767645543533E-2</v>
      </c>
      <c r="M114">
        <v>18</v>
      </c>
      <c r="N114">
        <f t="shared" si="23"/>
        <v>0</v>
      </c>
      <c r="O114">
        <f t="shared" si="18"/>
        <v>1</v>
      </c>
    </row>
    <row r="115" spans="1:15" x14ac:dyDescent="0.3">
      <c r="A115" t="s">
        <v>15</v>
      </c>
      <c r="B115">
        <v>4</v>
      </c>
      <c r="C115" s="6">
        <v>44690</v>
      </c>
      <c r="D115" t="s">
        <v>70</v>
      </c>
      <c r="E115" t="s">
        <v>63</v>
      </c>
      <c r="F115" t="s">
        <v>63</v>
      </c>
      <c r="G115" t="str">
        <f>VLOOKUP(F115,[1]Master!$A:$B,2,FALSE)</f>
        <v>BHEPS0820A</v>
      </c>
      <c r="H115" s="7">
        <f t="shared" si="24"/>
        <v>45500</v>
      </c>
      <c r="I115" s="8">
        <f t="shared" si="21"/>
        <v>1606</v>
      </c>
      <c r="J115" s="5">
        <v>47106</v>
      </c>
      <c r="K115" s="14">
        <f t="shared" si="25"/>
        <v>44672</v>
      </c>
      <c r="L115" s="9">
        <f t="shared" si="22"/>
        <v>3.52967032967033E-2</v>
      </c>
      <c r="M115">
        <v>18</v>
      </c>
      <c r="N115">
        <f t="shared" si="23"/>
        <v>0</v>
      </c>
      <c r="O115">
        <f t="shared" si="18"/>
        <v>1</v>
      </c>
    </row>
    <row r="116" spans="1:15" x14ac:dyDescent="0.3">
      <c r="A116" t="s">
        <v>15</v>
      </c>
      <c r="B116">
        <v>20</v>
      </c>
      <c r="C116" s="6">
        <v>44725</v>
      </c>
      <c r="D116" t="s">
        <v>70</v>
      </c>
      <c r="E116" t="s">
        <v>63</v>
      </c>
      <c r="F116" t="s">
        <v>63</v>
      </c>
      <c r="G116" t="str">
        <f>VLOOKUP(F116,[1]Master!$A:$B,2,FALSE)</f>
        <v>BHEPS0820A</v>
      </c>
      <c r="H116" s="7">
        <f t="shared" si="24"/>
        <v>51500</v>
      </c>
      <c r="I116" s="8">
        <f t="shared" si="21"/>
        <v>1687</v>
      </c>
      <c r="J116" s="5">
        <v>53187</v>
      </c>
      <c r="K116" s="14">
        <f t="shared" si="25"/>
        <v>44711</v>
      </c>
      <c r="L116" s="9">
        <f t="shared" si="22"/>
        <v>3.2757281553398056E-2</v>
      </c>
      <c r="M116">
        <v>14</v>
      </c>
      <c r="N116">
        <f t="shared" si="23"/>
        <v>0</v>
      </c>
      <c r="O116">
        <f t="shared" si="18"/>
        <v>1</v>
      </c>
    </row>
    <row r="117" spans="1:15" x14ac:dyDescent="0.3">
      <c r="A117" t="s">
        <v>15</v>
      </c>
      <c r="B117">
        <v>37</v>
      </c>
      <c r="C117" s="6">
        <v>44750</v>
      </c>
      <c r="D117" t="s">
        <v>70</v>
      </c>
      <c r="E117" t="s">
        <v>63</v>
      </c>
      <c r="F117" t="s">
        <v>63</v>
      </c>
      <c r="G117" t="str">
        <f>VLOOKUP(F117,[1]Master!$A:$B,2,FALSE)</f>
        <v>BHEPS0820A</v>
      </c>
      <c r="H117" s="7">
        <f t="shared" si="24"/>
        <v>48000</v>
      </c>
      <c r="I117" s="8">
        <f t="shared" si="21"/>
        <v>1459</v>
      </c>
      <c r="J117" s="5">
        <v>49459</v>
      </c>
      <c r="K117" s="14">
        <f t="shared" si="25"/>
        <v>44735</v>
      </c>
      <c r="L117" s="9">
        <f t="shared" si="22"/>
        <v>3.0395833333333334E-2</v>
      </c>
      <c r="M117">
        <v>15</v>
      </c>
      <c r="N117">
        <f t="shared" si="23"/>
        <v>0</v>
      </c>
      <c r="O117">
        <f t="shared" si="18"/>
        <v>1</v>
      </c>
    </row>
    <row r="118" spans="1:15" x14ac:dyDescent="0.3">
      <c r="A118" t="s">
        <v>15</v>
      </c>
      <c r="B118">
        <v>48</v>
      </c>
      <c r="C118" s="6">
        <v>44783</v>
      </c>
      <c r="D118" t="s">
        <v>70</v>
      </c>
      <c r="E118" t="s">
        <v>63</v>
      </c>
      <c r="F118" t="s">
        <v>63</v>
      </c>
      <c r="G118" t="str">
        <f>VLOOKUP(F118,[1]Master!$A:$B,2,FALSE)</f>
        <v>BHEPS0820A</v>
      </c>
      <c r="H118" s="7">
        <f t="shared" si="24"/>
        <v>79500</v>
      </c>
      <c r="I118" s="8">
        <f t="shared" si="21"/>
        <v>2637</v>
      </c>
      <c r="J118" s="5">
        <v>82137</v>
      </c>
      <c r="K118" s="14">
        <f t="shared" si="25"/>
        <v>44771</v>
      </c>
      <c r="L118" s="9">
        <f t="shared" si="22"/>
        <v>3.3169811320754715E-2</v>
      </c>
      <c r="M118">
        <v>12</v>
      </c>
      <c r="N118">
        <f t="shared" si="23"/>
        <v>0</v>
      </c>
      <c r="O118">
        <f t="shared" si="18"/>
        <v>1</v>
      </c>
    </row>
    <row r="119" spans="1:15" x14ac:dyDescent="0.3">
      <c r="A119" t="s">
        <v>15</v>
      </c>
      <c r="B119">
        <v>69</v>
      </c>
      <c r="C119" s="6">
        <v>44816</v>
      </c>
      <c r="D119" t="s">
        <v>70</v>
      </c>
      <c r="E119" t="s">
        <v>63</v>
      </c>
      <c r="F119" t="s">
        <v>63</v>
      </c>
      <c r="G119" t="str">
        <f>VLOOKUP(F119,[1]Master!$A:$B,2,FALSE)</f>
        <v>BHEPS0820A</v>
      </c>
      <c r="H119" s="7">
        <f t="shared" si="24"/>
        <v>114000</v>
      </c>
      <c r="I119" s="8">
        <f t="shared" si="21"/>
        <v>3662</v>
      </c>
      <c r="J119" s="5">
        <v>117662</v>
      </c>
      <c r="K119" s="14">
        <f t="shared" si="25"/>
        <v>44798</v>
      </c>
      <c r="L119" s="9">
        <f t="shared" si="22"/>
        <v>3.2122807017543858E-2</v>
      </c>
      <c r="M119">
        <v>18</v>
      </c>
      <c r="N119">
        <f t="shared" si="23"/>
        <v>0</v>
      </c>
      <c r="O119">
        <f t="shared" si="18"/>
        <v>1</v>
      </c>
    </row>
    <row r="120" spans="1:15" x14ac:dyDescent="0.3">
      <c r="A120" t="s">
        <v>15</v>
      </c>
      <c r="B120">
        <v>89</v>
      </c>
      <c r="C120" s="6">
        <v>44877</v>
      </c>
      <c r="D120" t="s">
        <v>70</v>
      </c>
      <c r="E120" t="s">
        <v>63</v>
      </c>
      <c r="F120" t="s">
        <v>63</v>
      </c>
      <c r="G120" t="str">
        <f>VLOOKUP(F120,[1]Master!$A:$B,2,FALSE)</f>
        <v>BHEPS0820A</v>
      </c>
      <c r="H120" s="7">
        <f t="shared" si="24"/>
        <v>36000</v>
      </c>
      <c r="I120" s="8">
        <f t="shared" si="21"/>
        <v>1030</v>
      </c>
      <c r="J120" s="5">
        <v>37030</v>
      </c>
      <c r="K120" s="14">
        <f t="shared" si="25"/>
        <v>44865</v>
      </c>
      <c r="L120" s="9">
        <f t="shared" si="22"/>
        <v>2.8611111111111111E-2</v>
      </c>
      <c r="M120">
        <v>12</v>
      </c>
      <c r="N120">
        <f t="shared" si="23"/>
        <v>0</v>
      </c>
      <c r="O120">
        <f t="shared" si="18"/>
        <v>1</v>
      </c>
    </row>
    <row r="121" spans="1:15" x14ac:dyDescent="0.3">
      <c r="A121" t="s">
        <v>15</v>
      </c>
      <c r="B121">
        <v>101</v>
      </c>
      <c r="C121" s="6">
        <v>44907</v>
      </c>
      <c r="D121" t="s">
        <v>70</v>
      </c>
      <c r="E121" t="s">
        <v>63</v>
      </c>
      <c r="F121" t="s">
        <v>63</v>
      </c>
      <c r="G121" t="str">
        <f>VLOOKUP(F121,[1]Master!$A:$B,2,FALSE)</f>
        <v>BHEPS0820A</v>
      </c>
      <c r="H121" s="7">
        <f t="shared" si="24"/>
        <v>22000</v>
      </c>
      <c r="I121" s="8">
        <f t="shared" si="21"/>
        <v>579</v>
      </c>
      <c r="J121" s="5">
        <v>22579</v>
      </c>
      <c r="K121" s="14">
        <f t="shared" si="25"/>
        <v>44900</v>
      </c>
      <c r="L121" s="9">
        <f t="shared" si="22"/>
        <v>2.6318181818181817E-2</v>
      </c>
      <c r="M121">
        <v>7</v>
      </c>
      <c r="N121">
        <f t="shared" si="23"/>
        <v>0</v>
      </c>
      <c r="O121">
        <f t="shared" si="18"/>
        <v>1</v>
      </c>
    </row>
    <row r="122" spans="1:15" x14ac:dyDescent="0.3">
      <c r="A122" t="s">
        <v>15</v>
      </c>
      <c r="B122">
        <v>115</v>
      </c>
      <c r="C122" s="6">
        <v>44925</v>
      </c>
      <c r="D122" t="s">
        <v>70</v>
      </c>
      <c r="E122" t="s">
        <v>63</v>
      </c>
      <c r="F122" t="s">
        <v>63</v>
      </c>
      <c r="G122" t="str">
        <f>VLOOKUP(F122,[1]Master!$A:$B,2,FALSE)</f>
        <v>BHEPS0820A</v>
      </c>
      <c r="H122" s="7">
        <f t="shared" si="24"/>
        <v>291500</v>
      </c>
      <c r="I122" s="8">
        <f t="shared" si="21"/>
        <v>8759</v>
      </c>
      <c r="J122" s="5">
        <v>300259</v>
      </c>
      <c r="K122" s="14">
        <f t="shared" si="25"/>
        <v>44907</v>
      </c>
      <c r="L122" s="9">
        <f t="shared" si="22"/>
        <v>3.0048027444253861E-2</v>
      </c>
      <c r="M122">
        <v>18</v>
      </c>
      <c r="N122">
        <f t="shared" si="23"/>
        <v>0</v>
      </c>
      <c r="O122">
        <f t="shared" si="18"/>
        <v>1</v>
      </c>
    </row>
    <row r="123" spans="1:15" x14ac:dyDescent="0.3">
      <c r="A123" t="s">
        <v>15</v>
      </c>
      <c r="B123">
        <v>118</v>
      </c>
      <c r="C123" s="6">
        <v>44935</v>
      </c>
      <c r="D123" t="s">
        <v>70</v>
      </c>
      <c r="E123" t="s">
        <v>63</v>
      </c>
      <c r="F123" t="s">
        <v>63</v>
      </c>
      <c r="G123" t="str">
        <f>VLOOKUP(F123,[1]Master!$A:$B,2,FALSE)</f>
        <v>BHEPS0820A</v>
      </c>
      <c r="H123" s="7">
        <f t="shared" si="24"/>
        <v>66000</v>
      </c>
      <c r="I123" s="8">
        <f t="shared" si="21"/>
        <v>1863</v>
      </c>
      <c r="J123" s="5">
        <v>67863</v>
      </c>
      <c r="K123" s="14">
        <f t="shared" si="25"/>
        <v>44924</v>
      </c>
      <c r="L123" s="9">
        <f t="shared" si="22"/>
        <v>2.8227272727272726E-2</v>
      </c>
      <c r="M123">
        <v>11</v>
      </c>
      <c r="N123">
        <f t="shared" si="23"/>
        <v>0</v>
      </c>
      <c r="O123">
        <f t="shared" si="18"/>
        <v>1</v>
      </c>
    </row>
    <row r="124" spans="1:15" x14ac:dyDescent="0.3">
      <c r="A124" t="s">
        <v>15</v>
      </c>
      <c r="B124">
        <v>132</v>
      </c>
      <c r="C124" s="6">
        <v>44968</v>
      </c>
      <c r="D124" t="s">
        <v>70</v>
      </c>
      <c r="E124" t="s">
        <v>63</v>
      </c>
      <c r="F124" t="s">
        <v>63</v>
      </c>
      <c r="G124" t="str">
        <f>VLOOKUP(F124,[1]Master!$A:$B,2,FALSE)</f>
        <v>BHEPS0820A</v>
      </c>
      <c r="H124" s="7">
        <f t="shared" si="24"/>
        <v>28000</v>
      </c>
      <c r="I124" s="8">
        <f t="shared" si="21"/>
        <v>708</v>
      </c>
      <c r="J124" s="5">
        <v>28708</v>
      </c>
      <c r="K124" s="14">
        <f t="shared" si="25"/>
        <v>44958</v>
      </c>
      <c r="L124" s="9">
        <f t="shared" si="22"/>
        <v>2.5285714285714286E-2</v>
      </c>
      <c r="M124">
        <v>10</v>
      </c>
      <c r="N124">
        <f t="shared" si="23"/>
        <v>0</v>
      </c>
      <c r="O124">
        <f t="shared" si="18"/>
        <v>1</v>
      </c>
    </row>
    <row r="125" spans="1:15" x14ac:dyDescent="0.3">
      <c r="A125" t="s">
        <v>15</v>
      </c>
      <c r="B125">
        <v>143</v>
      </c>
      <c r="C125" s="6">
        <v>44991</v>
      </c>
      <c r="D125" t="s">
        <v>70</v>
      </c>
      <c r="E125" t="s">
        <v>63</v>
      </c>
      <c r="F125" t="s">
        <v>63</v>
      </c>
      <c r="G125" t="str">
        <f>VLOOKUP(F125,[1]Master!$A:$B,2,FALSE)</f>
        <v>BHEPS0820A</v>
      </c>
      <c r="H125" s="7">
        <f t="shared" si="24"/>
        <v>21500</v>
      </c>
      <c r="I125" s="8">
        <f t="shared" si="21"/>
        <v>408</v>
      </c>
      <c r="J125" s="5">
        <v>21908</v>
      </c>
      <c r="K125" s="14">
        <f t="shared" si="25"/>
        <v>44979</v>
      </c>
      <c r="L125" s="9">
        <f t="shared" si="22"/>
        <v>1.8976744186046512E-2</v>
      </c>
      <c r="M125">
        <v>12</v>
      </c>
      <c r="N125">
        <f t="shared" si="23"/>
        <v>0</v>
      </c>
      <c r="O125">
        <f t="shared" si="18"/>
        <v>1</v>
      </c>
    </row>
    <row r="126" spans="1:15" x14ac:dyDescent="0.3">
      <c r="A126" t="s">
        <v>15</v>
      </c>
      <c r="B126">
        <v>160</v>
      </c>
      <c r="C126" s="6">
        <v>45010</v>
      </c>
      <c r="D126" t="s">
        <v>26</v>
      </c>
      <c r="E126" t="s">
        <v>63</v>
      </c>
      <c r="F126" t="s">
        <v>64</v>
      </c>
      <c r="G126" t="str">
        <f>VLOOKUP(F126,[1]Master!$A:$B,2,FALSE)</f>
        <v>ODMPS8473L</v>
      </c>
      <c r="H126" s="7">
        <f t="shared" si="24"/>
        <v>970000</v>
      </c>
      <c r="I126" s="8">
        <f t="shared" si="21"/>
        <v>30236</v>
      </c>
      <c r="J126" s="5">
        <v>1000236</v>
      </c>
      <c r="K126" s="14">
        <f t="shared" si="25"/>
        <v>45000</v>
      </c>
      <c r="L126" s="9">
        <f t="shared" si="22"/>
        <v>3.1171134020618555E-2</v>
      </c>
      <c r="M126">
        <v>10</v>
      </c>
      <c r="N126">
        <f t="shared" si="23"/>
        <v>0</v>
      </c>
      <c r="O126">
        <f t="shared" si="18"/>
        <v>1</v>
      </c>
    </row>
    <row r="127" spans="1:15" x14ac:dyDescent="0.3">
      <c r="A127" t="s">
        <v>15</v>
      </c>
      <c r="B127">
        <v>165</v>
      </c>
      <c r="C127" s="6">
        <v>45028</v>
      </c>
      <c r="D127" t="s">
        <v>70</v>
      </c>
      <c r="E127" t="s">
        <v>63</v>
      </c>
      <c r="F127" t="s">
        <v>63</v>
      </c>
      <c r="G127" t="str">
        <f>VLOOKUP(F127,[1]Master!$A:$B,2,FALSE)</f>
        <v>BHEPS0820A</v>
      </c>
      <c r="H127" s="7">
        <f t="shared" si="24"/>
        <v>66000</v>
      </c>
      <c r="I127" s="8">
        <f t="shared" si="21"/>
        <v>1855</v>
      </c>
      <c r="J127" s="5">
        <v>67855</v>
      </c>
      <c r="K127" s="14">
        <v>45016</v>
      </c>
      <c r="L127" s="9">
        <f t="shared" si="22"/>
        <v>2.8106060606060607E-2</v>
      </c>
      <c r="M127">
        <v>17</v>
      </c>
      <c r="N127">
        <f t="shared" si="23"/>
        <v>0</v>
      </c>
      <c r="O127">
        <f t="shared" si="18"/>
        <v>1</v>
      </c>
    </row>
    <row r="128" spans="1:15" x14ac:dyDescent="0.3">
      <c r="A128" t="s">
        <v>15</v>
      </c>
      <c r="B128">
        <v>5</v>
      </c>
      <c r="C128" s="6">
        <v>44690</v>
      </c>
      <c r="D128" t="s">
        <v>26</v>
      </c>
      <c r="E128" t="s">
        <v>26</v>
      </c>
      <c r="F128" t="s">
        <v>26</v>
      </c>
      <c r="G128" t="str">
        <f>VLOOKUP(F128,[1]Master!$A:$B,2,FALSE)</f>
        <v>AZJPS0827R</v>
      </c>
      <c r="H128" s="7">
        <f t="shared" si="24"/>
        <v>444000</v>
      </c>
      <c r="I128" s="8">
        <f t="shared" si="21"/>
        <v>13813</v>
      </c>
      <c r="J128" s="5">
        <v>457813</v>
      </c>
      <c r="K128" s="14">
        <f t="shared" ref="K128:K139" si="26">C128-M128</f>
        <v>44672</v>
      </c>
      <c r="L128" s="9">
        <f t="shared" si="22"/>
        <v>3.111036036036036E-2</v>
      </c>
      <c r="M128">
        <v>18</v>
      </c>
      <c r="N128">
        <f t="shared" si="23"/>
        <v>0</v>
      </c>
      <c r="O128">
        <f t="shared" si="18"/>
        <v>1</v>
      </c>
    </row>
    <row r="129" spans="1:15" x14ac:dyDescent="0.3">
      <c r="A129" t="s">
        <v>15</v>
      </c>
      <c r="B129">
        <v>21</v>
      </c>
      <c r="C129" s="6">
        <v>44725</v>
      </c>
      <c r="D129" t="s">
        <v>26</v>
      </c>
      <c r="E129" t="s">
        <v>26</v>
      </c>
      <c r="F129" t="s">
        <v>26</v>
      </c>
      <c r="G129" t="str">
        <f>VLOOKUP(F129,[1]Master!$A:$B,2,FALSE)</f>
        <v>AZJPS0827R</v>
      </c>
      <c r="H129" s="7">
        <f t="shared" si="24"/>
        <v>23500</v>
      </c>
      <c r="I129" s="8">
        <f t="shared" si="21"/>
        <v>536</v>
      </c>
      <c r="J129" s="5">
        <v>24036</v>
      </c>
      <c r="K129" s="14">
        <f t="shared" si="26"/>
        <v>44715</v>
      </c>
      <c r="L129" s="9">
        <f t="shared" si="22"/>
        <v>2.2808510638297873E-2</v>
      </c>
      <c r="M129">
        <v>10</v>
      </c>
      <c r="N129">
        <f t="shared" si="23"/>
        <v>0</v>
      </c>
      <c r="O129">
        <f t="shared" si="18"/>
        <v>1</v>
      </c>
    </row>
    <row r="130" spans="1:15" x14ac:dyDescent="0.3">
      <c r="A130" t="s">
        <v>15</v>
      </c>
      <c r="B130">
        <v>38</v>
      </c>
      <c r="C130" s="6">
        <v>44750</v>
      </c>
      <c r="D130" t="s">
        <v>26</v>
      </c>
      <c r="E130" t="s">
        <v>26</v>
      </c>
      <c r="F130" t="s">
        <v>26</v>
      </c>
      <c r="G130" t="str">
        <f>VLOOKUP(F130,[1]Master!$A:$B,2,FALSE)</f>
        <v>AZJPS0827R</v>
      </c>
      <c r="H130" s="7">
        <f t="shared" si="24"/>
        <v>39500</v>
      </c>
      <c r="I130" s="8">
        <f t="shared" ref="I130:I161" si="27">J130-H130</f>
        <v>1395</v>
      </c>
      <c r="J130" s="5">
        <v>40895</v>
      </c>
      <c r="K130" s="14">
        <f t="shared" si="26"/>
        <v>44734</v>
      </c>
      <c r="L130" s="9">
        <f t="shared" ref="L130:L161" si="28">I130/H130</f>
        <v>3.531645569620253E-2</v>
      </c>
      <c r="M130">
        <v>16</v>
      </c>
      <c r="N130">
        <f t="shared" ref="N130:N161" si="29">IF(AND(E131=E130,C131=C130),1,)</f>
        <v>0</v>
      </c>
      <c r="O130">
        <f t="shared" si="18"/>
        <v>1</v>
      </c>
    </row>
    <row r="131" spans="1:15" x14ac:dyDescent="0.3">
      <c r="A131" t="s">
        <v>15</v>
      </c>
      <c r="B131">
        <v>49</v>
      </c>
      <c r="C131" s="6">
        <v>44783</v>
      </c>
      <c r="D131" t="s">
        <v>26</v>
      </c>
      <c r="E131" t="s">
        <v>26</v>
      </c>
      <c r="F131" t="s">
        <v>26</v>
      </c>
      <c r="G131" t="str">
        <f>VLOOKUP(F131,[1]Master!$A:$B,2,FALSE)</f>
        <v>AZJPS0827R</v>
      </c>
      <c r="H131" s="7">
        <f t="shared" si="24"/>
        <v>64500</v>
      </c>
      <c r="I131" s="8">
        <f t="shared" si="27"/>
        <v>1992</v>
      </c>
      <c r="J131" s="5">
        <v>66492</v>
      </c>
      <c r="K131" s="14">
        <f t="shared" si="26"/>
        <v>44767</v>
      </c>
      <c r="L131" s="9">
        <f t="shared" si="28"/>
        <v>3.0883720930232558E-2</v>
      </c>
      <c r="M131">
        <v>16</v>
      </c>
      <c r="N131">
        <f t="shared" si="29"/>
        <v>0</v>
      </c>
      <c r="O131">
        <f t="shared" ref="O131:O177" si="30">IF(N131&gt;0,K131-K132,1)</f>
        <v>1</v>
      </c>
    </row>
    <row r="132" spans="1:15" x14ac:dyDescent="0.3">
      <c r="A132" t="s">
        <v>15</v>
      </c>
      <c r="B132">
        <v>77</v>
      </c>
      <c r="C132" s="6">
        <v>44817</v>
      </c>
      <c r="D132" t="s">
        <v>26</v>
      </c>
      <c r="E132" t="s">
        <v>26</v>
      </c>
      <c r="F132" t="s">
        <v>26</v>
      </c>
      <c r="G132" t="str">
        <f>VLOOKUP(F132,[1]Master!$A:$B,2,FALSE)</f>
        <v>AZJPS0827R</v>
      </c>
      <c r="H132" s="7">
        <f t="shared" si="24"/>
        <v>138000</v>
      </c>
      <c r="I132" s="8">
        <f t="shared" si="27"/>
        <v>4024</v>
      </c>
      <c r="J132" s="5">
        <v>142024</v>
      </c>
      <c r="K132" s="14">
        <f t="shared" si="26"/>
        <v>44805</v>
      </c>
      <c r="L132" s="9">
        <f t="shared" si="28"/>
        <v>2.9159420289855072E-2</v>
      </c>
      <c r="M132">
        <v>12</v>
      </c>
      <c r="N132">
        <f t="shared" si="29"/>
        <v>0</v>
      </c>
      <c r="O132">
        <f t="shared" si="30"/>
        <v>1</v>
      </c>
    </row>
    <row r="133" spans="1:15" x14ac:dyDescent="0.3">
      <c r="A133" t="s">
        <v>15</v>
      </c>
      <c r="B133">
        <v>80</v>
      </c>
      <c r="C133" s="6">
        <v>44844</v>
      </c>
      <c r="D133" t="s">
        <v>26</v>
      </c>
      <c r="E133" t="s">
        <v>26</v>
      </c>
      <c r="F133" t="s">
        <v>26</v>
      </c>
      <c r="G133" t="str">
        <f>VLOOKUP(F133,[1]Master!$A:$B,2,FALSE)</f>
        <v>AZJPS0827R</v>
      </c>
      <c r="H133" s="7">
        <f t="shared" si="24"/>
        <v>176500</v>
      </c>
      <c r="I133" s="8">
        <f t="shared" si="27"/>
        <v>5429</v>
      </c>
      <c r="J133" s="5">
        <v>181929</v>
      </c>
      <c r="K133" s="14">
        <f t="shared" si="26"/>
        <v>44832</v>
      </c>
      <c r="L133" s="9">
        <f t="shared" si="28"/>
        <v>3.0759206798866855E-2</v>
      </c>
      <c r="M133">
        <v>12</v>
      </c>
      <c r="N133">
        <f t="shared" si="29"/>
        <v>0</v>
      </c>
      <c r="O133">
        <f t="shared" si="30"/>
        <v>1</v>
      </c>
    </row>
    <row r="134" spans="1:15" x14ac:dyDescent="0.3">
      <c r="A134" t="s">
        <v>15</v>
      </c>
      <c r="B134">
        <v>102</v>
      </c>
      <c r="C134" s="6">
        <v>44907</v>
      </c>
      <c r="D134" t="s">
        <v>26</v>
      </c>
      <c r="E134" t="s">
        <v>26</v>
      </c>
      <c r="F134" t="s">
        <v>26</v>
      </c>
      <c r="G134" t="str">
        <f>VLOOKUP(F134,[1]Master!$A:$B,2,FALSE)</f>
        <v>AZJPS0827R</v>
      </c>
      <c r="H134" s="7">
        <f t="shared" si="24"/>
        <v>148500</v>
      </c>
      <c r="I134" s="8">
        <f t="shared" si="27"/>
        <v>4525</v>
      </c>
      <c r="J134" s="5">
        <v>153025</v>
      </c>
      <c r="K134" s="14">
        <f t="shared" si="26"/>
        <v>44887</v>
      </c>
      <c r="L134" s="9">
        <f t="shared" si="28"/>
        <v>3.0471380471380472E-2</v>
      </c>
      <c r="M134">
        <v>20</v>
      </c>
      <c r="N134">
        <f t="shared" si="29"/>
        <v>0</v>
      </c>
      <c r="O134">
        <f t="shared" si="30"/>
        <v>1</v>
      </c>
    </row>
    <row r="135" spans="1:15" x14ac:dyDescent="0.3">
      <c r="A135" t="s">
        <v>15</v>
      </c>
      <c r="B135">
        <v>119</v>
      </c>
      <c r="C135" s="6">
        <v>44935</v>
      </c>
      <c r="D135" t="s">
        <v>26</v>
      </c>
      <c r="E135" t="s">
        <v>26</v>
      </c>
      <c r="F135" t="s">
        <v>26</v>
      </c>
      <c r="G135" t="str">
        <f>VLOOKUP(F135,[1]Master!$A:$B,2,FALSE)</f>
        <v>AZJPS0827R</v>
      </c>
      <c r="H135" s="7">
        <f t="shared" si="24"/>
        <v>43000</v>
      </c>
      <c r="I135" s="8">
        <f t="shared" si="27"/>
        <v>1187</v>
      </c>
      <c r="J135" s="5">
        <v>44187</v>
      </c>
      <c r="K135" s="14">
        <f t="shared" si="26"/>
        <v>44921</v>
      </c>
      <c r="L135" s="9">
        <f t="shared" si="28"/>
        <v>2.7604651162790698E-2</v>
      </c>
      <c r="M135">
        <v>14</v>
      </c>
      <c r="N135">
        <f t="shared" si="29"/>
        <v>0</v>
      </c>
      <c r="O135">
        <f t="shared" si="30"/>
        <v>1</v>
      </c>
    </row>
    <row r="136" spans="1:15" x14ac:dyDescent="0.3">
      <c r="A136" t="s">
        <v>15</v>
      </c>
      <c r="B136">
        <v>144</v>
      </c>
      <c r="C136" s="6">
        <v>44991</v>
      </c>
      <c r="D136" t="s">
        <v>26</v>
      </c>
      <c r="E136" t="s">
        <v>26</v>
      </c>
      <c r="F136" t="s">
        <v>26</v>
      </c>
      <c r="G136" t="str">
        <f>VLOOKUP(F136,[1]Master!$A:$B,2,FALSE)</f>
        <v>AZJPS0827R</v>
      </c>
      <c r="H136" s="7">
        <f t="shared" si="24"/>
        <v>205000</v>
      </c>
      <c r="I136" s="8">
        <f t="shared" si="27"/>
        <v>6156</v>
      </c>
      <c r="J136" s="5">
        <v>211156</v>
      </c>
      <c r="K136" s="14">
        <f t="shared" si="26"/>
        <v>44975</v>
      </c>
      <c r="L136" s="9">
        <f t="shared" si="28"/>
        <v>3.0029268292682928E-2</v>
      </c>
      <c r="M136">
        <v>16</v>
      </c>
      <c r="N136">
        <f t="shared" si="29"/>
        <v>0</v>
      </c>
      <c r="O136">
        <f t="shared" si="30"/>
        <v>1</v>
      </c>
    </row>
    <row r="137" spans="1:15" x14ac:dyDescent="0.3">
      <c r="A137" t="s">
        <v>15</v>
      </c>
      <c r="B137">
        <v>156</v>
      </c>
      <c r="C137" s="6">
        <v>45000</v>
      </c>
      <c r="D137" t="s">
        <v>26</v>
      </c>
      <c r="E137" t="s">
        <v>26</v>
      </c>
      <c r="F137" t="s">
        <v>53</v>
      </c>
      <c r="G137" t="str">
        <f>VLOOKUP(F137,[1]Master!$A:$B,2,FALSE)</f>
        <v>BSAPS1719K</v>
      </c>
      <c r="H137" s="7">
        <f t="shared" si="24"/>
        <v>971000</v>
      </c>
      <c r="I137" s="8">
        <f t="shared" si="27"/>
        <v>30239</v>
      </c>
      <c r="J137" s="5">
        <v>1001239</v>
      </c>
      <c r="K137" s="14">
        <f t="shared" si="26"/>
        <v>44981</v>
      </c>
      <c r="L137" s="9">
        <f t="shared" si="28"/>
        <v>3.1142121524201854E-2</v>
      </c>
      <c r="M137">
        <v>19</v>
      </c>
      <c r="N137">
        <f t="shared" si="29"/>
        <v>1</v>
      </c>
      <c r="O137">
        <f t="shared" si="30"/>
        <v>0</v>
      </c>
    </row>
    <row r="138" spans="1:15" x14ac:dyDescent="0.3">
      <c r="A138" t="s">
        <v>15</v>
      </c>
      <c r="B138">
        <v>157</v>
      </c>
      <c r="C138" s="6">
        <v>45000</v>
      </c>
      <c r="D138" t="s">
        <v>26</v>
      </c>
      <c r="E138" t="s">
        <v>26</v>
      </c>
      <c r="F138" t="s">
        <v>55</v>
      </c>
      <c r="G138" t="str">
        <f>VLOOKUP(F138,[1]Master!$A:$B,2,FALSE)</f>
        <v>CBTPS7039H</v>
      </c>
      <c r="H138" s="7">
        <f t="shared" si="24"/>
        <v>972500</v>
      </c>
      <c r="I138" s="8">
        <f t="shared" si="27"/>
        <v>30061</v>
      </c>
      <c r="J138" s="5">
        <v>1002561</v>
      </c>
      <c r="K138" s="14">
        <f t="shared" si="26"/>
        <v>44981</v>
      </c>
      <c r="L138" s="9">
        <f t="shared" si="28"/>
        <v>3.0911053984575835E-2</v>
      </c>
      <c r="M138">
        <v>19</v>
      </c>
      <c r="N138">
        <f t="shared" si="29"/>
        <v>0</v>
      </c>
      <c r="O138">
        <f t="shared" si="30"/>
        <v>1</v>
      </c>
    </row>
    <row r="139" spans="1:15" x14ac:dyDescent="0.3">
      <c r="A139" t="s">
        <v>15</v>
      </c>
      <c r="B139">
        <v>163</v>
      </c>
      <c r="C139" s="6">
        <v>45016</v>
      </c>
      <c r="D139" t="s">
        <v>26</v>
      </c>
      <c r="E139" t="s">
        <v>26</v>
      </c>
      <c r="F139" t="s">
        <v>54</v>
      </c>
      <c r="G139" t="str">
        <f>VLOOKUP(F139,[1]Master!$A:$B,2,FALSE)</f>
        <v>DEUPK4580J</v>
      </c>
      <c r="H139" s="7">
        <f t="shared" si="24"/>
        <v>972500</v>
      </c>
      <c r="I139" s="8">
        <f t="shared" si="27"/>
        <v>30063</v>
      </c>
      <c r="J139" s="5">
        <v>1002563</v>
      </c>
      <c r="K139" s="14">
        <f t="shared" si="26"/>
        <v>45008</v>
      </c>
      <c r="L139" s="9">
        <f t="shared" si="28"/>
        <v>3.0913110539845759E-2</v>
      </c>
      <c r="M139">
        <v>8</v>
      </c>
      <c r="N139">
        <f t="shared" si="29"/>
        <v>0</v>
      </c>
      <c r="O139">
        <f t="shared" si="30"/>
        <v>1</v>
      </c>
    </row>
    <row r="140" spans="1:15" x14ac:dyDescent="0.3">
      <c r="A140" t="s">
        <v>15</v>
      </c>
      <c r="B140">
        <v>166</v>
      </c>
      <c r="C140" s="6">
        <v>45028</v>
      </c>
      <c r="D140" t="s">
        <v>26</v>
      </c>
      <c r="E140" t="s">
        <v>26</v>
      </c>
      <c r="F140" t="s">
        <v>26</v>
      </c>
      <c r="G140" t="str">
        <f>VLOOKUP(F140,[1]Master!$A:$B,2,FALSE)</f>
        <v>AZJPS0827R</v>
      </c>
      <c r="H140" s="7">
        <f t="shared" si="24"/>
        <v>74500</v>
      </c>
      <c r="I140" s="8">
        <f t="shared" si="27"/>
        <v>2407</v>
      </c>
      <c r="J140" s="5">
        <v>76907</v>
      </c>
      <c r="K140" s="14">
        <v>45016</v>
      </c>
      <c r="L140" s="9">
        <f t="shared" si="28"/>
        <v>3.2308724832214766E-2</v>
      </c>
      <c r="M140">
        <v>10</v>
      </c>
      <c r="N140">
        <f t="shared" si="29"/>
        <v>0</v>
      </c>
      <c r="O140">
        <f t="shared" si="30"/>
        <v>1</v>
      </c>
    </row>
    <row r="141" spans="1:15" x14ac:dyDescent="0.3">
      <c r="A141" t="s">
        <v>15</v>
      </c>
      <c r="B141">
        <v>12</v>
      </c>
      <c r="C141" s="6">
        <v>44690</v>
      </c>
      <c r="D141" t="s">
        <v>42</v>
      </c>
      <c r="E141" t="s">
        <v>42</v>
      </c>
      <c r="F141" t="s">
        <v>44</v>
      </c>
      <c r="G141" t="str">
        <f>VLOOKUP(F141,[1]Master!$A:$B,2,FALSE)</f>
        <v>AKXPT3360M</v>
      </c>
      <c r="H141" s="7">
        <f t="shared" si="24"/>
        <v>96500</v>
      </c>
      <c r="I141" s="8">
        <f t="shared" si="27"/>
        <v>2956</v>
      </c>
      <c r="J141" s="5">
        <v>99456</v>
      </c>
      <c r="K141" s="14">
        <f t="shared" ref="K141:K152" si="31">C141-M141</f>
        <v>44676</v>
      </c>
      <c r="L141" s="9">
        <f t="shared" si="28"/>
        <v>3.0632124352331605E-2</v>
      </c>
      <c r="M141">
        <v>14</v>
      </c>
      <c r="N141">
        <f t="shared" si="29"/>
        <v>1</v>
      </c>
      <c r="O141">
        <f t="shared" si="30"/>
        <v>0</v>
      </c>
    </row>
    <row r="142" spans="1:15" x14ac:dyDescent="0.3">
      <c r="A142" t="s">
        <v>15</v>
      </c>
      <c r="B142">
        <v>11</v>
      </c>
      <c r="C142" s="6">
        <v>44690</v>
      </c>
      <c r="D142" t="s">
        <v>42</v>
      </c>
      <c r="E142" t="s">
        <v>42</v>
      </c>
      <c r="F142" t="s">
        <v>43</v>
      </c>
      <c r="G142" t="str">
        <f>VLOOKUP(F142,[1]Master!$A:$B,2,FALSE)</f>
        <v>AEQPT4039J</v>
      </c>
      <c r="H142" s="7">
        <f t="shared" si="24"/>
        <v>253000</v>
      </c>
      <c r="I142" s="8">
        <f t="shared" si="27"/>
        <v>7610</v>
      </c>
      <c r="J142" s="5">
        <v>260610</v>
      </c>
      <c r="K142" s="14">
        <f t="shared" si="31"/>
        <v>44676</v>
      </c>
      <c r="L142" s="9">
        <f t="shared" si="28"/>
        <v>3.0079051383399211E-2</v>
      </c>
      <c r="M142">
        <v>14</v>
      </c>
      <c r="N142">
        <f t="shared" si="29"/>
        <v>0</v>
      </c>
      <c r="O142">
        <f t="shared" si="30"/>
        <v>1</v>
      </c>
    </row>
    <row r="143" spans="1:15" x14ac:dyDescent="0.3">
      <c r="A143" t="s">
        <v>15</v>
      </c>
      <c r="B143">
        <v>22</v>
      </c>
      <c r="C143" s="6">
        <v>44725</v>
      </c>
      <c r="D143" t="s">
        <v>42</v>
      </c>
      <c r="E143" t="s">
        <v>42</v>
      </c>
      <c r="F143" t="s">
        <v>43</v>
      </c>
      <c r="G143" t="str">
        <f>VLOOKUP(F143,[1]Master!$A:$B,2,FALSE)</f>
        <v>AEQPT4039J</v>
      </c>
      <c r="H143" s="7">
        <f t="shared" si="24"/>
        <v>193500</v>
      </c>
      <c r="I143" s="8">
        <f t="shared" si="27"/>
        <v>6058</v>
      </c>
      <c r="J143" s="5">
        <v>199558</v>
      </c>
      <c r="K143" s="14">
        <f t="shared" si="31"/>
        <v>44712</v>
      </c>
      <c r="L143" s="9">
        <f t="shared" si="28"/>
        <v>3.1307493540051683E-2</v>
      </c>
      <c r="M143">
        <v>13</v>
      </c>
      <c r="N143">
        <f t="shared" si="29"/>
        <v>1</v>
      </c>
      <c r="O143">
        <f t="shared" si="30"/>
        <v>0</v>
      </c>
    </row>
    <row r="144" spans="1:15" x14ac:dyDescent="0.3">
      <c r="A144" t="s">
        <v>15</v>
      </c>
      <c r="B144">
        <v>23</v>
      </c>
      <c r="C144" s="6">
        <v>44725</v>
      </c>
      <c r="D144" t="s">
        <v>42</v>
      </c>
      <c r="E144" t="s">
        <v>42</v>
      </c>
      <c r="F144" t="s">
        <v>44</v>
      </c>
      <c r="G144" t="str">
        <f>VLOOKUP(F144,[1]Master!$A:$B,2,FALSE)</f>
        <v>AKXPT3360M</v>
      </c>
      <c r="H144" s="7">
        <f t="shared" si="24"/>
        <v>126000</v>
      </c>
      <c r="I144" s="8">
        <f t="shared" si="27"/>
        <v>4000</v>
      </c>
      <c r="J144" s="5">
        <v>130000</v>
      </c>
      <c r="K144" s="14">
        <f t="shared" si="31"/>
        <v>44712</v>
      </c>
      <c r="L144" s="9">
        <f t="shared" si="28"/>
        <v>3.1746031746031744E-2</v>
      </c>
      <c r="M144">
        <v>13</v>
      </c>
      <c r="N144">
        <f t="shared" si="29"/>
        <v>0</v>
      </c>
      <c r="O144">
        <f t="shared" si="30"/>
        <v>1</v>
      </c>
    </row>
    <row r="145" spans="1:15" x14ac:dyDescent="0.3">
      <c r="A145" t="s">
        <v>15</v>
      </c>
      <c r="B145">
        <v>42</v>
      </c>
      <c r="C145" s="6">
        <v>44750</v>
      </c>
      <c r="D145" t="s">
        <v>42</v>
      </c>
      <c r="E145" t="s">
        <v>42</v>
      </c>
      <c r="F145" t="s">
        <v>43</v>
      </c>
      <c r="G145" t="str">
        <f>VLOOKUP(F145,[1]Master!$A:$B,2,FALSE)</f>
        <v>AEQPT4039J</v>
      </c>
      <c r="H145" s="7">
        <f t="shared" ref="H145:H177" si="32">MROUND((J145*0.97),500)</f>
        <v>60000</v>
      </c>
      <c r="I145" s="8">
        <f t="shared" si="27"/>
        <v>1771</v>
      </c>
      <c r="J145" s="5">
        <v>61771</v>
      </c>
      <c r="K145" s="14">
        <f t="shared" si="31"/>
        <v>44740</v>
      </c>
      <c r="L145" s="9">
        <f t="shared" si="28"/>
        <v>2.9516666666666667E-2</v>
      </c>
      <c r="M145">
        <v>10</v>
      </c>
      <c r="N145">
        <f t="shared" si="29"/>
        <v>0</v>
      </c>
      <c r="O145">
        <f t="shared" si="30"/>
        <v>1</v>
      </c>
    </row>
    <row r="146" spans="1:15" x14ac:dyDescent="0.3">
      <c r="A146" t="s">
        <v>15</v>
      </c>
      <c r="B146">
        <v>58</v>
      </c>
      <c r="C146" s="6">
        <v>44783</v>
      </c>
      <c r="D146" t="s">
        <v>42</v>
      </c>
      <c r="E146" t="s">
        <v>42</v>
      </c>
      <c r="F146" t="s">
        <v>43</v>
      </c>
      <c r="G146" t="str">
        <f>VLOOKUP(F146,[1]Master!$A:$B,2,FALSE)</f>
        <v>AEQPT4039J</v>
      </c>
      <c r="H146" s="7">
        <f t="shared" si="32"/>
        <v>74000</v>
      </c>
      <c r="I146" s="8">
        <f t="shared" si="27"/>
        <v>2045</v>
      </c>
      <c r="J146" s="5">
        <v>76045</v>
      </c>
      <c r="K146" s="14">
        <f t="shared" si="31"/>
        <v>44771</v>
      </c>
      <c r="L146" s="9">
        <f t="shared" si="28"/>
        <v>2.7635135135135134E-2</v>
      </c>
      <c r="M146">
        <v>12</v>
      </c>
      <c r="N146">
        <f t="shared" si="29"/>
        <v>0</v>
      </c>
      <c r="O146">
        <f t="shared" si="30"/>
        <v>1</v>
      </c>
    </row>
    <row r="147" spans="1:15" x14ac:dyDescent="0.3">
      <c r="A147" t="s">
        <v>15</v>
      </c>
      <c r="B147">
        <v>83</v>
      </c>
      <c r="C147" s="6">
        <v>44844</v>
      </c>
      <c r="D147" t="s">
        <v>42</v>
      </c>
      <c r="E147" t="s">
        <v>42</v>
      </c>
      <c r="F147" t="s">
        <v>44</v>
      </c>
      <c r="G147" t="str">
        <f>VLOOKUP(F147,[1]Master!$A:$B,2,FALSE)</f>
        <v>AKXPT3360M</v>
      </c>
      <c r="H147" s="7">
        <f t="shared" si="32"/>
        <v>157500</v>
      </c>
      <c r="I147" s="8">
        <f t="shared" si="27"/>
        <v>4979</v>
      </c>
      <c r="J147" s="5">
        <v>162479</v>
      </c>
      <c r="K147" s="14">
        <f t="shared" si="31"/>
        <v>44833</v>
      </c>
      <c r="L147" s="9">
        <f t="shared" si="28"/>
        <v>3.1612698412698412E-2</v>
      </c>
      <c r="M147">
        <v>11</v>
      </c>
      <c r="N147">
        <f t="shared" si="29"/>
        <v>1</v>
      </c>
      <c r="O147">
        <f t="shared" si="30"/>
        <v>0</v>
      </c>
    </row>
    <row r="148" spans="1:15" x14ac:dyDescent="0.3">
      <c r="A148" t="s">
        <v>15</v>
      </c>
      <c r="B148">
        <v>82</v>
      </c>
      <c r="C148" s="6">
        <v>44844</v>
      </c>
      <c r="D148" t="s">
        <v>42</v>
      </c>
      <c r="E148" t="s">
        <v>42</v>
      </c>
      <c r="F148" t="s">
        <v>43</v>
      </c>
      <c r="G148" t="str">
        <f>VLOOKUP(F148,[1]Master!$A:$B,2,FALSE)</f>
        <v>AEQPT4039J</v>
      </c>
      <c r="H148" s="7">
        <f t="shared" si="32"/>
        <v>157500</v>
      </c>
      <c r="I148" s="8">
        <f t="shared" si="27"/>
        <v>4979</v>
      </c>
      <c r="J148" s="5">
        <v>162479</v>
      </c>
      <c r="K148" s="14">
        <f t="shared" si="31"/>
        <v>44833</v>
      </c>
      <c r="L148" s="9">
        <f t="shared" si="28"/>
        <v>3.1612698412698412E-2</v>
      </c>
      <c r="M148">
        <v>11</v>
      </c>
      <c r="N148">
        <f t="shared" si="29"/>
        <v>0</v>
      </c>
      <c r="O148">
        <f t="shared" si="30"/>
        <v>1</v>
      </c>
    </row>
    <row r="149" spans="1:15" x14ac:dyDescent="0.3">
      <c r="A149" t="s">
        <v>15</v>
      </c>
      <c r="B149">
        <v>96</v>
      </c>
      <c r="C149" s="6">
        <v>44877</v>
      </c>
      <c r="D149" t="s">
        <v>42</v>
      </c>
      <c r="E149" t="s">
        <v>42</v>
      </c>
      <c r="F149" t="s">
        <v>43</v>
      </c>
      <c r="G149" t="str">
        <f>VLOOKUP(F149,[1]Master!$A:$B,2,FALSE)</f>
        <v>AEQPT4039J</v>
      </c>
      <c r="H149" s="7">
        <f t="shared" si="32"/>
        <v>47500</v>
      </c>
      <c r="I149" s="8">
        <f t="shared" si="27"/>
        <v>1468</v>
      </c>
      <c r="J149" s="5">
        <v>48968</v>
      </c>
      <c r="K149" s="14">
        <f t="shared" si="31"/>
        <v>44865</v>
      </c>
      <c r="L149" s="9">
        <f t="shared" si="28"/>
        <v>3.0905263157894738E-2</v>
      </c>
      <c r="M149">
        <v>12</v>
      </c>
      <c r="N149">
        <f t="shared" si="29"/>
        <v>0</v>
      </c>
      <c r="O149">
        <f t="shared" si="30"/>
        <v>1</v>
      </c>
    </row>
    <row r="150" spans="1:15" x14ac:dyDescent="0.3">
      <c r="A150" t="s">
        <v>15</v>
      </c>
      <c r="B150">
        <v>129</v>
      </c>
      <c r="C150" s="6">
        <v>44937</v>
      </c>
      <c r="D150" t="s">
        <v>42</v>
      </c>
      <c r="E150" t="s">
        <v>42</v>
      </c>
      <c r="F150" t="s">
        <v>43</v>
      </c>
      <c r="G150" t="str">
        <f>VLOOKUP(F150,[1]Master!$A:$B,2,FALSE)</f>
        <v>AEQPT4039J</v>
      </c>
      <c r="H150" s="7">
        <f t="shared" si="32"/>
        <v>22000</v>
      </c>
      <c r="I150" s="8">
        <f t="shared" si="27"/>
        <v>734</v>
      </c>
      <c r="J150" s="5">
        <v>22734</v>
      </c>
      <c r="K150" s="14">
        <f t="shared" si="31"/>
        <v>44917</v>
      </c>
      <c r="L150" s="9">
        <f t="shared" si="28"/>
        <v>3.3363636363636366E-2</v>
      </c>
      <c r="M150">
        <v>20</v>
      </c>
      <c r="N150">
        <f t="shared" si="29"/>
        <v>0</v>
      </c>
      <c r="O150">
        <f t="shared" si="30"/>
        <v>1</v>
      </c>
    </row>
    <row r="151" spans="1:15" x14ac:dyDescent="0.3">
      <c r="A151" t="s">
        <v>15</v>
      </c>
      <c r="B151">
        <v>150</v>
      </c>
      <c r="C151" s="6">
        <v>44991</v>
      </c>
      <c r="D151" t="s">
        <v>42</v>
      </c>
      <c r="E151" t="s">
        <v>42</v>
      </c>
      <c r="F151" t="s">
        <v>44</v>
      </c>
      <c r="G151" t="str">
        <f>VLOOKUP(F151,[1]Master!$A:$B,2,FALSE)</f>
        <v>AKXPT3360M</v>
      </c>
      <c r="H151" s="7">
        <f t="shared" si="32"/>
        <v>95500</v>
      </c>
      <c r="I151" s="8">
        <f t="shared" si="27"/>
        <v>2743</v>
      </c>
      <c r="J151" s="5">
        <v>98243</v>
      </c>
      <c r="K151" s="14">
        <f t="shared" si="31"/>
        <v>44974</v>
      </c>
      <c r="L151" s="9">
        <f t="shared" si="28"/>
        <v>2.8722513089005235E-2</v>
      </c>
      <c r="M151">
        <v>17</v>
      </c>
      <c r="N151">
        <f t="shared" si="29"/>
        <v>1</v>
      </c>
      <c r="O151">
        <f t="shared" si="30"/>
        <v>0</v>
      </c>
    </row>
    <row r="152" spans="1:15" x14ac:dyDescent="0.3">
      <c r="A152" t="s">
        <v>15</v>
      </c>
      <c r="B152">
        <v>149</v>
      </c>
      <c r="C152" s="6">
        <v>44991</v>
      </c>
      <c r="D152" t="s">
        <v>42</v>
      </c>
      <c r="E152" t="s">
        <v>42</v>
      </c>
      <c r="F152" t="s">
        <v>43</v>
      </c>
      <c r="G152" t="str">
        <f>VLOOKUP(F152,[1]Master!$A:$B,2,FALSE)</f>
        <v>AEQPT4039J</v>
      </c>
      <c r="H152" s="7">
        <f t="shared" si="32"/>
        <v>158000</v>
      </c>
      <c r="I152" s="8">
        <f t="shared" si="27"/>
        <v>4692</v>
      </c>
      <c r="J152" s="5">
        <v>162692</v>
      </c>
      <c r="K152" s="14">
        <f t="shared" si="31"/>
        <v>44974</v>
      </c>
      <c r="L152" s="9">
        <f t="shared" si="28"/>
        <v>2.9696202531645569E-2</v>
      </c>
      <c r="M152">
        <v>17</v>
      </c>
      <c r="N152">
        <f t="shared" si="29"/>
        <v>0</v>
      </c>
      <c r="O152">
        <f t="shared" si="30"/>
        <v>1</v>
      </c>
    </row>
    <row r="153" spans="1:15" x14ac:dyDescent="0.3">
      <c r="A153" t="s">
        <v>15</v>
      </c>
      <c r="B153">
        <v>170</v>
      </c>
      <c r="C153" s="6">
        <v>45028</v>
      </c>
      <c r="D153" t="s">
        <v>42</v>
      </c>
      <c r="E153" t="s">
        <v>42</v>
      </c>
      <c r="F153" t="s">
        <v>43</v>
      </c>
      <c r="G153" t="str">
        <f>VLOOKUP(F153,[1]Master!$A:$B,2,FALSE)</f>
        <v>AEQPT4039J</v>
      </c>
      <c r="H153" s="7">
        <f t="shared" si="32"/>
        <v>129500</v>
      </c>
      <c r="I153" s="8">
        <f t="shared" si="27"/>
        <v>3813</v>
      </c>
      <c r="J153" s="5">
        <v>133313</v>
      </c>
      <c r="K153" s="14">
        <v>45016</v>
      </c>
      <c r="L153" s="9">
        <f t="shared" si="28"/>
        <v>2.9444015444015443E-2</v>
      </c>
      <c r="M153">
        <v>13</v>
      </c>
      <c r="N153">
        <f t="shared" si="29"/>
        <v>1</v>
      </c>
      <c r="O153">
        <f t="shared" si="30"/>
        <v>0</v>
      </c>
    </row>
    <row r="154" spans="1:15" x14ac:dyDescent="0.3">
      <c r="A154" t="s">
        <v>15</v>
      </c>
      <c r="B154">
        <v>171</v>
      </c>
      <c r="C154" s="6">
        <v>45028</v>
      </c>
      <c r="D154" t="s">
        <v>42</v>
      </c>
      <c r="E154" t="s">
        <v>42</v>
      </c>
      <c r="F154" t="s">
        <v>44</v>
      </c>
      <c r="G154" t="str">
        <f>VLOOKUP(F154,[1]Master!$A:$B,2,FALSE)</f>
        <v>AKXPT3360M</v>
      </c>
      <c r="H154" s="7">
        <f t="shared" si="32"/>
        <v>97000</v>
      </c>
      <c r="I154" s="8">
        <f t="shared" si="27"/>
        <v>3090</v>
      </c>
      <c r="J154" s="5">
        <v>100090</v>
      </c>
      <c r="K154" s="14">
        <v>45016</v>
      </c>
      <c r="L154" s="9">
        <f t="shared" si="28"/>
        <v>3.1855670103092787E-2</v>
      </c>
      <c r="M154">
        <v>13</v>
      </c>
      <c r="N154">
        <f t="shared" si="29"/>
        <v>0</v>
      </c>
      <c r="O154">
        <f t="shared" si="30"/>
        <v>1</v>
      </c>
    </row>
    <row r="155" spans="1:15" x14ac:dyDescent="0.3">
      <c r="A155" t="s">
        <v>15</v>
      </c>
      <c r="B155">
        <v>3</v>
      </c>
      <c r="C155" s="6">
        <v>44671</v>
      </c>
      <c r="D155" t="s">
        <v>25</v>
      </c>
      <c r="E155" t="s">
        <v>65</v>
      </c>
      <c r="F155" t="s">
        <v>65</v>
      </c>
      <c r="G155" t="str">
        <f>VLOOKUP(F155,[1]Master!$A:$B,2,FALSE)</f>
        <v>AYYPG3364K</v>
      </c>
      <c r="H155" s="7">
        <f t="shared" si="32"/>
        <v>776000</v>
      </c>
      <c r="I155" s="8">
        <f t="shared" si="27"/>
        <v>24000</v>
      </c>
      <c r="J155" s="5">
        <v>800000</v>
      </c>
      <c r="K155" s="14">
        <v>44666</v>
      </c>
      <c r="L155" s="9">
        <f t="shared" si="28"/>
        <v>3.0927835051546393E-2</v>
      </c>
      <c r="M155">
        <v>14</v>
      </c>
      <c r="N155">
        <f t="shared" si="29"/>
        <v>0</v>
      </c>
      <c r="O155">
        <f t="shared" si="30"/>
        <v>1</v>
      </c>
    </row>
    <row r="156" spans="1:15" x14ac:dyDescent="0.3">
      <c r="A156" t="s">
        <v>15</v>
      </c>
      <c r="B156">
        <v>14</v>
      </c>
      <c r="C156" s="6">
        <v>44690</v>
      </c>
      <c r="D156" t="s">
        <v>47</v>
      </c>
      <c r="E156" t="s">
        <v>47</v>
      </c>
      <c r="F156" t="s">
        <v>47</v>
      </c>
      <c r="G156" t="str">
        <f>VLOOKUP(F156,[1]Master!$A:$B,2,FALSE)</f>
        <v>AQXPK8198G</v>
      </c>
      <c r="H156" s="7">
        <f t="shared" si="32"/>
        <v>161500</v>
      </c>
      <c r="I156" s="8">
        <f t="shared" si="27"/>
        <v>4920</v>
      </c>
      <c r="J156" s="5">
        <v>166420</v>
      </c>
      <c r="K156" s="14">
        <f t="shared" ref="K156:K177" si="33">C156-M156</f>
        <v>44680</v>
      </c>
      <c r="L156" s="9">
        <f t="shared" si="28"/>
        <v>3.046439628482972E-2</v>
      </c>
      <c r="M156">
        <v>10</v>
      </c>
      <c r="N156">
        <f t="shared" si="29"/>
        <v>0</v>
      </c>
      <c r="O156">
        <f t="shared" si="30"/>
        <v>1</v>
      </c>
    </row>
    <row r="157" spans="1:15" x14ac:dyDescent="0.3">
      <c r="A157" t="s">
        <v>15</v>
      </c>
      <c r="B157">
        <v>24</v>
      </c>
      <c r="C157" s="6">
        <v>44725</v>
      </c>
      <c r="D157" t="s">
        <v>47</v>
      </c>
      <c r="E157" t="s">
        <v>47</v>
      </c>
      <c r="F157" t="s">
        <v>47</v>
      </c>
      <c r="G157" t="str">
        <f>VLOOKUP(F157,[1]Master!$A:$B,2,FALSE)</f>
        <v>AQXPK8198G</v>
      </c>
      <c r="H157" s="7">
        <f t="shared" si="32"/>
        <v>58500</v>
      </c>
      <c r="I157" s="8">
        <f t="shared" si="27"/>
        <v>1739</v>
      </c>
      <c r="J157" s="5">
        <v>60239</v>
      </c>
      <c r="K157" s="14">
        <f t="shared" si="33"/>
        <v>44718</v>
      </c>
      <c r="L157" s="9">
        <f t="shared" si="28"/>
        <v>2.9726495726495727E-2</v>
      </c>
      <c r="M157">
        <v>7</v>
      </c>
      <c r="N157">
        <f t="shared" si="29"/>
        <v>0</v>
      </c>
      <c r="O157">
        <f t="shared" si="30"/>
        <v>1</v>
      </c>
    </row>
    <row r="158" spans="1:15" x14ac:dyDescent="0.3">
      <c r="A158" t="s">
        <v>15</v>
      </c>
      <c r="B158">
        <v>44</v>
      </c>
      <c r="C158" s="6">
        <v>44750</v>
      </c>
      <c r="D158" t="s">
        <v>47</v>
      </c>
      <c r="E158" t="s">
        <v>47</v>
      </c>
      <c r="F158" t="s">
        <v>47</v>
      </c>
      <c r="G158" t="str">
        <f>VLOOKUP(F158,[1]Master!$A:$B,2,FALSE)</f>
        <v>AQXPK8198G</v>
      </c>
      <c r="H158" s="7">
        <f t="shared" si="32"/>
        <v>38500</v>
      </c>
      <c r="I158" s="8">
        <f t="shared" si="27"/>
        <v>1352</v>
      </c>
      <c r="J158" s="5">
        <v>39852</v>
      </c>
      <c r="K158" s="14">
        <f t="shared" si="33"/>
        <v>44732</v>
      </c>
      <c r="L158" s="9">
        <f t="shared" si="28"/>
        <v>3.5116883116883116E-2</v>
      </c>
      <c r="M158">
        <v>18</v>
      </c>
      <c r="N158">
        <f t="shared" si="29"/>
        <v>0</v>
      </c>
      <c r="O158">
        <f t="shared" si="30"/>
        <v>1</v>
      </c>
    </row>
    <row r="159" spans="1:15" x14ac:dyDescent="0.3">
      <c r="A159" t="s">
        <v>15</v>
      </c>
      <c r="B159">
        <v>60</v>
      </c>
      <c r="C159" s="6">
        <v>44783</v>
      </c>
      <c r="D159" t="s">
        <v>47</v>
      </c>
      <c r="E159" t="s">
        <v>47</v>
      </c>
      <c r="F159" t="s">
        <v>47</v>
      </c>
      <c r="G159" t="str">
        <f>VLOOKUP(F159,[1]Master!$A:$B,2,FALSE)</f>
        <v>AQXPK8198G</v>
      </c>
      <c r="H159" s="7">
        <f t="shared" si="32"/>
        <v>111500</v>
      </c>
      <c r="I159" s="8">
        <f t="shared" si="27"/>
        <v>3273</v>
      </c>
      <c r="J159" s="5">
        <v>114773</v>
      </c>
      <c r="K159" s="14">
        <f t="shared" si="33"/>
        <v>44768</v>
      </c>
      <c r="L159" s="9">
        <f t="shared" si="28"/>
        <v>2.9354260089686099E-2</v>
      </c>
      <c r="M159">
        <v>15</v>
      </c>
      <c r="N159">
        <f t="shared" si="29"/>
        <v>0</v>
      </c>
      <c r="O159">
        <f t="shared" si="30"/>
        <v>1</v>
      </c>
    </row>
    <row r="160" spans="1:15" x14ac:dyDescent="0.3">
      <c r="A160" t="s">
        <v>15</v>
      </c>
      <c r="B160">
        <v>110</v>
      </c>
      <c r="C160" s="6">
        <v>44907</v>
      </c>
      <c r="D160" t="s">
        <v>47</v>
      </c>
      <c r="E160" t="s">
        <v>47</v>
      </c>
      <c r="F160" t="s">
        <v>47</v>
      </c>
      <c r="G160" t="str">
        <f>VLOOKUP(F160,[1]Master!$A:$B,2,FALSE)</f>
        <v>AQXPK8198G</v>
      </c>
      <c r="H160" s="7">
        <f t="shared" si="32"/>
        <v>76000</v>
      </c>
      <c r="I160" s="8">
        <f t="shared" si="27"/>
        <v>2602</v>
      </c>
      <c r="J160" s="5">
        <v>78602</v>
      </c>
      <c r="K160" s="14">
        <f t="shared" si="33"/>
        <v>44893</v>
      </c>
      <c r="L160" s="9">
        <f t="shared" si="28"/>
        <v>3.4236842105263156E-2</v>
      </c>
      <c r="M160">
        <v>14</v>
      </c>
      <c r="N160">
        <f t="shared" si="29"/>
        <v>0</v>
      </c>
      <c r="O160">
        <f t="shared" si="30"/>
        <v>1</v>
      </c>
    </row>
    <row r="161" spans="1:15" x14ac:dyDescent="0.3">
      <c r="A161" t="s">
        <v>15</v>
      </c>
      <c r="B161">
        <v>130</v>
      </c>
      <c r="C161" s="6">
        <v>44937</v>
      </c>
      <c r="D161" t="s">
        <v>47</v>
      </c>
      <c r="E161" t="s">
        <v>47</v>
      </c>
      <c r="F161" t="s">
        <v>47</v>
      </c>
      <c r="G161" t="str">
        <f>VLOOKUP(F161,[1]Master!$A:$B,2,FALSE)</f>
        <v>AQXPK8198G</v>
      </c>
      <c r="H161" s="7">
        <f t="shared" si="32"/>
        <v>54500</v>
      </c>
      <c r="I161" s="8">
        <f t="shared" si="27"/>
        <v>1841</v>
      </c>
      <c r="J161" s="5">
        <v>56341</v>
      </c>
      <c r="K161" s="14">
        <f t="shared" si="33"/>
        <v>44928</v>
      </c>
      <c r="L161" s="9">
        <f t="shared" si="28"/>
        <v>3.3779816513761468E-2</v>
      </c>
      <c r="M161">
        <v>9</v>
      </c>
      <c r="N161">
        <f t="shared" si="29"/>
        <v>0</v>
      </c>
      <c r="O161">
        <f t="shared" si="30"/>
        <v>1</v>
      </c>
    </row>
    <row r="162" spans="1:15" x14ac:dyDescent="0.3">
      <c r="A162" t="s">
        <v>15</v>
      </c>
      <c r="B162">
        <v>140</v>
      </c>
      <c r="C162" s="6">
        <v>44968</v>
      </c>
      <c r="D162" t="s">
        <v>47</v>
      </c>
      <c r="E162" t="s">
        <v>47</v>
      </c>
      <c r="F162" t="s">
        <v>47</v>
      </c>
      <c r="G162" t="str">
        <f>VLOOKUP(F162,[1]Master!$A:$B,2,FALSE)</f>
        <v>AQXPK8198G</v>
      </c>
      <c r="H162" s="7">
        <f t="shared" si="32"/>
        <v>35500</v>
      </c>
      <c r="I162" s="8">
        <f t="shared" ref="I162:I177" si="34">J162-H162</f>
        <v>1348</v>
      </c>
      <c r="J162" s="5">
        <v>36848</v>
      </c>
      <c r="K162" s="14">
        <f t="shared" si="33"/>
        <v>44954</v>
      </c>
      <c r="L162" s="9">
        <f t="shared" ref="L162:L177" si="35">I162/H162</f>
        <v>3.7971830985915493E-2</v>
      </c>
      <c r="M162">
        <v>14</v>
      </c>
      <c r="N162">
        <f t="shared" ref="N162:N177" si="36">IF(AND(E163=E162,C163=C162),1,)</f>
        <v>0</v>
      </c>
      <c r="O162">
        <f t="shared" si="30"/>
        <v>1</v>
      </c>
    </row>
    <row r="163" spans="1:15" x14ac:dyDescent="0.3">
      <c r="A163" t="s">
        <v>15</v>
      </c>
      <c r="B163">
        <v>152</v>
      </c>
      <c r="C163" s="6">
        <v>44991</v>
      </c>
      <c r="D163" t="s">
        <v>47</v>
      </c>
      <c r="E163" t="s">
        <v>47</v>
      </c>
      <c r="F163" t="s">
        <v>47</v>
      </c>
      <c r="G163" t="str">
        <f>VLOOKUP(F163,[1]Master!$A:$B,2,FALSE)</f>
        <v>AQXPK8198G</v>
      </c>
      <c r="H163" s="7">
        <f t="shared" si="32"/>
        <v>32000</v>
      </c>
      <c r="I163" s="8">
        <f t="shared" si="34"/>
        <v>1002</v>
      </c>
      <c r="J163" s="5">
        <v>33002</v>
      </c>
      <c r="K163" s="14">
        <f t="shared" si="33"/>
        <v>44975</v>
      </c>
      <c r="L163" s="9">
        <f t="shared" si="35"/>
        <v>3.13125E-2</v>
      </c>
      <c r="M163">
        <v>16</v>
      </c>
      <c r="N163">
        <f t="shared" si="36"/>
        <v>0</v>
      </c>
      <c r="O163">
        <f t="shared" si="30"/>
        <v>1</v>
      </c>
    </row>
    <row r="164" spans="1:15" x14ac:dyDescent="0.3">
      <c r="A164" t="s">
        <v>15</v>
      </c>
      <c r="B164">
        <v>2</v>
      </c>
      <c r="C164" s="6">
        <v>44671</v>
      </c>
      <c r="D164" t="s">
        <v>45</v>
      </c>
      <c r="E164" t="s">
        <v>45</v>
      </c>
      <c r="F164" t="s">
        <v>48</v>
      </c>
      <c r="G164" t="str">
        <f>VLOOKUP(F164,[1]Master!$A:$B,2,FALSE)</f>
        <v>BYNPG4697P</v>
      </c>
      <c r="H164" s="7">
        <f t="shared" si="32"/>
        <v>485000</v>
      </c>
      <c r="I164" s="8">
        <f t="shared" si="34"/>
        <v>15000</v>
      </c>
      <c r="J164" s="5">
        <v>500000</v>
      </c>
      <c r="K164" s="14">
        <f t="shared" si="33"/>
        <v>44653</v>
      </c>
      <c r="L164" s="9">
        <f t="shared" si="35"/>
        <v>3.0927835051546393E-2</v>
      </c>
      <c r="M164">
        <v>18</v>
      </c>
      <c r="N164">
        <f t="shared" si="36"/>
        <v>1</v>
      </c>
      <c r="O164">
        <f t="shared" si="30"/>
        <v>0</v>
      </c>
    </row>
    <row r="165" spans="1:15" x14ac:dyDescent="0.3">
      <c r="A165" t="s">
        <v>15</v>
      </c>
      <c r="B165">
        <v>1</v>
      </c>
      <c r="C165" s="6">
        <v>44671</v>
      </c>
      <c r="D165" t="s">
        <v>45</v>
      </c>
      <c r="E165" t="s">
        <v>45</v>
      </c>
      <c r="F165" t="s">
        <v>50</v>
      </c>
      <c r="G165" t="str">
        <f>VLOOKUP(F165,[1]Master!$A:$B,2,FALSE)</f>
        <v>AJZPG5193Q</v>
      </c>
      <c r="H165" s="7">
        <f t="shared" si="32"/>
        <v>485000</v>
      </c>
      <c r="I165" s="8">
        <f t="shared" si="34"/>
        <v>15000</v>
      </c>
      <c r="J165" s="5">
        <v>500000</v>
      </c>
      <c r="K165" s="14">
        <f t="shared" si="33"/>
        <v>44653</v>
      </c>
      <c r="L165" s="9">
        <f t="shared" si="35"/>
        <v>3.0927835051546393E-2</v>
      </c>
      <c r="M165">
        <v>18</v>
      </c>
      <c r="N165">
        <f t="shared" si="36"/>
        <v>0</v>
      </c>
      <c r="O165">
        <f t="shared" si="30"/>
        <v>1</v>
      </c>
    </row>
    <row r="166" spans="1:15" x14ac:dyDescent="0.3">
      <c r="A166" t="s">
        <v>15</v>
      </c>
      <c r="B166">
        <v>27</v>
      </c>
      <c r="C166" s="6">
        <v>44727</v>
      </c>
      <c r="D166" t="s">
        <v>45</v>
      </c>
      <c r="E166" t="s">
        <v>45</v>
      </c>
      <c r="F166" t="s">
        <v>48</v>
      </c>
      <c r="G166" t="str">
        <f>VLOOKUP(F166,[1]Master!$A:$B,2,FALSE)</f>
        <v>BYNPG4697P</v>
      </c>
      <c r="H166" s="7">
        <f t="shared" si="32"/>
        <v>29500</v>
      </c>
      <c r="I166" s="8">
        <f t="shared" si="34"/>
        <v>759</v>
      </c>
      <c r="J166" s="5">
        <v>30259</v>
      </c>
      <c r="K166" s="14">
        <f t="shared" si="33"/>
        <v>44713</v>
      </c>
      <c r="L166" s="9">
        <f t="shared" si="35"/>
        <v>2.5728813559322033E-2</v>
      </c>
      <c r="M166">
        <v>14</v>
      </c>
      <c r="N166">
        <f t="shared" si="36"/>
        <v>1</v>
      </c>
      <c r="O166">
        <f t="shared" si="30"/>
        <v>0</v>
      </c>
    </row>
    <row r="167" spans="1:15" x14ac:dyDescent="0.3">
      <c r="A167" t="s">
        <v>15</v>
      </c>
      <c r="B167">
        <v>26</v>
      </c>
      <c r="C167" s="6">
        <v>44727</v>
      </c>
      <c r="D167" t="s">
        <v>45</v>
      </c>
      <c r="E167" t="s">
        <v>45</v>
      </c>
      <c r="F167" t="s">
        <v>50</v>
      </c>
      <c r="G167" t="str">
        <f>VLOOKUP(F167,[1]Master!$A:$B,2,FALSE)</f>
        <v>AJZPG5193Q</v>
      </c>
      <c r="H167" s="7">
        <f t="shared" si="32"/>
        <v>29500</v>
      </c>
      <c r="I167" s="8">
        <f t="shared" si="34"/>
        <v>760</v>
      </c>
      <c r="J167" s="5">
        <v>30260</v>
      </c>
      <c r="K167" s="14">
        <f t="shared" si="33"/>
        <v>44713</v>
      </c>
      <c r="L167" s="9">
        <f t="shared" si="35"/>
        <v>2.5762711864406779E-2</v>
      </c>
      <c r="M167">
        <v>14</v>
      </c>
      <c r="N167">
        <f t="shared" si="36"/>
        <v>0</v>
      </c>
      <c r="O167">
        <f t="shared" si="30"/>
        <v>1</v>
      </c>
    </row>
    <row r="168" spans="1:15" x14ac:dyDescent="0.3">
      <c r="A168" t="s">
        <v>15</v>
      </c>
      <c r="B168">
        <v>54</v>
      </c>
      <c r="C168" s="6">
        <v>44783</v>
      </c>
      <c r="D168" t="s">
        <v>45</v>
      </c>
      <c r="E168" t="s">
        <v>45</v>
      </c>
      <c r="F168" t="s">
        <v>48</v>
      </c>
      <c r="G168" t="str">
        <f>VLOOKUP(F168,[1]Master!$A:$B,2,FALSE)</f>
        <v>BYNPG4697P</v>
      </c>
      <c r="H168" s="7">
        <f t="shared" si="32"/>
        <v>324500</v>
      </c>
      <c r="I168" s="8">
        <f t="shared" si="34"/>
        <v>9982</v>
      </c>
      <c r="J168" s="5">
        <v>334482</v>
      </c>
      <c r="K168" s="14">
        <f t="shared" si="33"/>
        <v>44772</v>
      </c>
      <c r="L168" s="9">
        <f t="shared" si="35"/>
        <v>3.0761171032357475E-2</v>
      </c>
      <c r="M168">
        <v>11</v>
      </c>
      <c r="N168">
        <f t="shared" si="36"/>
        <v>1</v>
      </c>
      <c r="O168">
        <f t="shared" si="30"/>
        <v>0</v>
      </c>
    </row>
    <row r="169" spans="1:15" x14ac:dyDescent="0.3">
      <c r="A169" t="s">
        <v>15</v>
      </c>
      <c r="B169">
        <v>53</v>
      </c>
      <c r="C169" s="6">
        <v>44783</v>
      </c>
      <c r="D169" t="s">
        <v>45</v>
      </c>
      <c r="E169" t="s">
        <v>45</v>
      </c>
      <c r="F169" t="s">
        <v>50</v>
      </c>
      <c r="G169" t="str">
        <f>VLOOKUP(F169,[1]Master!$A:$B,2,FALSE)</f>
        <v>AJZPG5193Q</v>
      </c>
      <c r="H169" s="7">
        <f t="shared" si="32"/>
        <v>324500</v>
      </c>
      <c r="I169" s="8">
        <f t="shared" si="34"/>
        <v>9812</v>
      </c>
      <c r="J169" s="5">
        <v>334312</v>
      </c>
      <c r="K169" s="14">
        <f t="shared" si="33"/>
        <v>44772</v>
      </c>
      <c r="L169" s="9">
        <f t="shared" si="35"/>
        <v>3.0237288135593222E-2</v>
      </c>
      <c r="M169">
        <v>11</v>
      </c>
      <c r="N169">
        <f t="shared" si="36"/>
        <v>0</v>
      </c>
      <c r="O169">
        <f t="shared" si="30"/>
        <v>1</v>
      </c>
    </row>
    <row r="170" spans="1:15" x14ac:dyDescent="0.3">
      <c r="A170" t="s">
        <v>15</v>
      </c>
      <c r="B170">
        <v>92</v>
      </c>
      <c r="C170" s="6">
        <v>44877</v>
      </c>
      <c r="D170" t="s">
        <v>45</v>
      </c>
      <c r="E170" t="s">
        <v>45</v>
      </c>
      <c r="F170" t="s">
        <v>50</v>
      </c>
      <c r="G170" t="str">
        <f>VLOOKUP(F170,[1]Master!$A:$B,2,FALSE)</f>
        <v>AJZPG5193Q</v>
      </c>
      <c r="H170" s="7">
        <f t="shared" si="32"/>
        <v>49000</v>
      </c>
      <c r="I170" s="8">
        <f t="shared" si="34"/>
        <v>1498</v>
      </c>
      <c r="J170" s="5">
        <v>50498</v>
      </c>
      <c r="K170" s="14">
        <f t="shared" si="33"/>
        <v>44858</v>
      </c>
      <c r="L170" s="9">
        <f t="shared" si="35"/>
        <v>3.0571428571428572E-2</v>
      </c>
      <c r="M170">
        <v>19</v>
      </c>
      <c r="N170">
        <f t="shared" si="36"/>
        <v>0</v>
      </c>
      <c r="O170">
        <f t="shared" si="30"/>
        <v>1</v>
      </c>
    </row>
    <row r="171" spans="1:15" x14ac:dyDescent="0.3">
      <c r="A171" t="s">
        <v>15</v>
      </c>
      <c r="B171">
        <v>138</v>
      </c>
      <c r="C171" s="6">
        <v>44968</v>
      </c>
      <c r="D171" t="s">
        <v>45</v>
      </c>
      <c r="E171" t="s">
        <v>45</v>
      </c>
      <c r="F171" t="s">
        <v>50</v>
      </c>
      <c r="G171" t="str">
        <f>VLOOKUP(F171,[1]Master!$A:$B,2,FALSE)</f>
        <v>AJZPG5193Q</v>
      </c>
      <c r="H171" s="7">
        <f t="shared" si="32"/>
        <v>116000</v>
      </c>
      <c r="I171" s="8">
        <f t="shared" si="34"/>
        <v>3750</v>
      </c>
      <c r="J171" s="5">
        <v>119750</v>
      </c>
      <c r="K171" s="14">
        <f t="shared" si="33"/>
        <v>44949</v>
      </c>
      <c r="L171" s="9">
        <f t="shared" si="35"/>
        <v>3.2327586206896554E-2</v>
      </c>
      <c r="M171">
        <v>19</v>
      </c>
      <c r="N171">
        <f t="shared" si="36"/>
        <v>0</v>
      </c>
      <c r="O171">
        <f t="shared" si="30"/>
        <v>1</v>
      </c>
    </row>
    <row r="172" spans="1:15" x14ac:dyDescent="0.3">
      <c r="A172" t="s">
        <v>15</v>
      </c>
      <c r="B172">
        <v>155</v>
      </c>
      <c r="C172" s="6">
        <v>44995</v>
      </c>
      <c r="D172" t="s">
        <v>45</v>
      </c>
      <c r="E172" t="s">
        <v>45</v>
      </c>
      <c r="F172" t="s">
        <v>50</v>
      </c>
      <c r="G172" t="str">
        <f>VLOOKUP(F172,[1]Master!$A:$B,2,FALSE)</f>
        <v>AJZPG5193Q</v>
      </c>
      <c r="H172" s="7">
        <f t="shared" si="32"/>
        <v>29000</v>
      </c>
      <c r="I172" s="8">
        <f t="shared" si="34"/>
        <v>1000</v>
      </c>
      <c r="J172" s="5">
        <v>30000</v>
      </c>
      <c r="K172" s="14">
        <f t="shared" si="33"/>
        <v>44981</v>
      </c>
      <c r="L172" s="9">
        <f t="shared" si="35"/>
        <v>3.4482758620689655E-2</v>
      </c>
      <c r="M172">
        <v>14</v>
      </c>
      <c r="N172">
        <f t="shared" si="36"/>
        <v>0</v>
      </c>
      <c r="O172">
        <f t="shared" si="30"/>
        <v>1</v>
      </c>
    </row>
    <row r="173" spans="1:15" x14ac:dyDescent="0.3">
      <c r="A173" t="s">
        <v>15</v>
      </c>
      <c r="B173">
        <v>52</v>
      </c>
      <c r="C173" s="6">
        <v>44783</v>
      </c>
      <c r="D173" t="s">
        <v>51</v>
      </c>
      <c r="E173" t="s">
        <v>51</v>
      </c>
      <c r="F173" t="s">
        <v>52</v>
      </c>
      <c r="G173" t="str">
        <f>VLOOKUP(F173,[1]Master!$A:$B,2,FALSE)</f>
        <v>AVDPS5340M</v>
      </c>
      <c r="H173" s="7">
        <f t="shared" si="32"/>
        <v>136000</v>
      </c>
      <c r="I173" s="8">
        <f t="shared" si="34"/>
        <v>4370</v>
      </c>
      <c r="J173" s="5">
        <v>140370</v>
      </c>
      <c r="K173" s="14">
        <f t="shared" si="33"/>
        <v>44770</v>
      </c>
      <c r="L173" s="9">
        <f t="shared" si="35"/>
        <v>3.2132352941176473E-2</v>
      </c>
      <c r="M173">
        <v>13</v>
      </c>
      <c r="N173">
        <f t="shared" si="36"/>
        <v>0</v>
      </c>
      <c r="O173">
        <f t="shared" si="30"/>
        <v>1</v>
      </c>
    </row>
    <row r="174" spans="1:15" x14ac:dyDescent="0.3">
      <c r="A174" t="s">
        <v>15</v>
      </c>
      <c r="B174">
        <v>30</v>
      </c>
      <c r="C174" s="6">
        <v>44728</v>
      </c>
      <c r="D174" t="s">
        <v>25</v>
      </c>
      <c r="E174" t="s">
        <v>66</v>
      </c>
      <c r="F174" t="s">
        <v>66</v>
      </c>
      <c r="G174" t="str">
        <f>VLOOKUP(F174,[1]Master!$A:$B,2,FALSE)</f>
        <v>FYPPS4176B</v>
      </c>
      <c r="H174" s="7">
        <f t="shared" si="32"/>
        <v>396000</v>
      </c>
      <c r="I174" s="8">
        <f t="shared" si="34"/>
        <v>12312</v>
      </c>
      <c r="J174" s="5">
        <v>408312</v>
      </c>
      <c r="K174" s="14">
        <f t="shared" si="33"/>
        <v>44721</v>
      </c>
      <c r="L174" s="9">
        <f t="shared" si="35"/>
        <v>3.1090909090909089E-2</v>
      </c>
      <c r="M174">
        <v>7</v>
      </c>
      <c r="N174">
        <f t="shared" si="36"/>
        <v>0</v>
      </c>
      <c r="O174">
        <f t="shared" si="30"/>
        <v>1</v>
      </c>
    </row>
    <row r="175" spans="1:15" x14ac:dyDescent="0.3">
      <c r="A175" t="s">
        <v>15</v>
      </c>
      <c r="B175">
        <v>133</v>
      </c>
      <c r="C175" s="6">
        <v>44968</v>
      </c>
      <c r="D175" t="s">
        <v>26</v>
      </c>
      <c r="E175" t="s">
        <v>66</v>
      </c>
      <c r="F175" t="s">
        <v>66</v>
      </c>
      <c r="G175" t="str">
        <f>VLOOKUP(F175,[1]Master!$A:$B,2,FALSE)</f>
        <v>FYPPS4176B</v>
      </c>
      <c r="H175" s="7">
        <f t="shared" si="32"/>
        <v>485000</v>
      </c>
      <c r="I175" s="8">
        <f t="shared" si="34"/>
        <v>15231</v>
      </c>
      <c r="J175" s="5">
        <v>500231</v>
      </c>
      <c r="K175" s="14">
        <f t="shared" si="33"/>
        <v>44953</v>
      </c>
      <c r="L175" s="9">
        <f t="shared" si="35"/>
        <v>3.1404123711340208E-2</v>
      </c>
      <c r="M175">
        <v>15</v>
      </c>
      <c r="N175">
        <f t="shared" si="36"/>
        <v>0</v>
      </c>
      <c r="O175">
        <f t="shared" si="30"/>
        <v>1</v>
      </c>
    </row>
    <row r="176" spans="1:15" x14ac:dyDescent="0.3">
      <c r="A176" t="s">
        <v>15</v>
      </c>
      <c r="B176">
        <v>162</v>
      </c>
      <c r="C176" s="6">
        <v>45010</v>
      </c>
      <c r="D176" t="s">
        <v>26</v>
      </c>
      <c r="E176" t="s">
        <v>66</v>
      </c>
      <c r="F176" t="s">
        <v>67</v>
      </c>
      <c r="G176" t="str">
        <f>VLOOKUP(F176,[1]Master!$A:$B,2,FALSE)</f>
        <v>ACJPD6960B</v>
      </c>
      <c r="H176" s="7">
        <f t="shared" si="32"/>
        <v>378000</v>
      </c>
      <c r="I176" s="8">
        <f t="shared" si="34"/>
        <v>11891</v>
      </c>
      <c r="J176" s="5">
        <v>389891</v>
      </c>
      <c r="K176" s="14">
        <f t="shared" si="33"/>
        <v>44992</v>
      </c>
      <c r="L176" s="9">
        <f t="shared" si="35"/>
        <v>3.1457671957671955E-2</v>
      </c>
      <c r="M176">
        <v>18</v>
      </c>
      <c r="N176">
        <f t="shared" si="36"/>
        <v>1</v>
      </c>
      <c r="O176">
        <f t="shared" si="30"/>
        <v>0</v>
      </c>
    </row>
    <row r="177" spans="1:15" x14ac:dyDescent="0.3">
      <c r="A177" t="s">
        <v>15</v>
      </c>
      <c r="B177">
        <v>161</v>
      </c>
      <c r="C177" s="6">
        <v>45010</v>
      </c>
      <c r="D177" t="s">
        <v>26</v>
      </c>
      <c r="E177" t="s">
        <v>66</v>
      </c>
      <c r="F177" t="s">
        <v>68</v>
      </c>
      <c r="G177" t="str">
        <f>VLOOKUP(F177,[1]Master!$A:$B,2,FALSE)</f>
        <v>EVEPD8861F</v>
      </c>
      <c r="H177" s="7">
        <f t="shared" si="32"/>
        <v>378000</v>
      </c>
      <c r="I177" s="8">
        <f t="shared" si="34"/>
        <v>11877</v>
      </c>
      <c r="J177" s="5">
        <v>389877</v>
      </c>
      <c r="K177" s="14">
        <f t="shared" si="33"/>
        <v>44992</v>
      </c>
      <c r="L177" s="9">
        <f t="shared" si="35"/>
        <v>3.1420634920634918E-2</v>
      </c>
      <c r="M177">
        <v>18</v>
      </c>
      <c r="N177">
        <f t="shared" si="36"/>
        <v>0</v>
      </c>
      <c r="O177">
        <f t="shared" si="30"/>
        <v>1</v>
      </c>
    </row>
    <row r="179" spans="1:15" x14ac:dyDescent="0.3">
      <c r="J179" s="5">
        <f>SUM(J2:J178)</f>
        <v>28675643</v>
      </c>
    </row>
  </sheetData>
  <sortState xmlns:xlrd2="http://schemas.microsoft.com/office/spreadsheetml/2017/richdata2" ref="A2:M177">
    <sortCondition ref="E1:E177"/>
  </sortState>
  <phoneticPr fontId="3" type="noConversion"/>
  <conditionalFormatting sqref="K2:K177">
    <cfRule type="expression" dxfId="0" priority="1" stopIfTrue="1">
      <formula>$A2=$E$1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PAYMENTS TO TRADERS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Dipan Mehta</dc:creator>
  <cp:keywords/>
  <dc:description/>
  <cp:lastModifiedBy>Jay Shah</cp:lastModifiedBy>
  <cp:revision/>
  <dcterms:created xsi:type="dcterms:W3CDTF">2024-11-15T08:39:42Z</dcterms:created>
  <dcterms:modified xsi:type="dcterms:W3CDTF">2024-12-26T06:26:22Z</dcterms:modified>
  <cp:category/>
  <cp:contentStatus/>
</cp:coreProperties>
</file>