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full stack assign\Excel\"/>
    </mc:Choice>
  </mc:AlternateContent>
  <xr:revisionPtr revIDLastSave="0" documentId="13_ncr:1_{18282EA1-0248-4220-88E0-F0848D684DD9}" xr6:coauthVersionLast="47" xr6:coauthVersionMax="47" xr10:uidLastSave="{00000000-0000-0000-0000-000000000000}"/>
  <bookViews>
    <workbookView xWindow="-120" yWindow="-120" windowWidth="20730" windowHeight="11160" xr2:uid="{CE952BB2-B2FD-42A0-B484-7CDF3671074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5" i="1" l="1"/>
  <c r="J44" i="1"/>
  <c r="K49" i="1"/>
  <c r="J43" i="1"/>
  <c r="J42" i="1"/>
  <c r="K52" i="1"/>
  <c r="J48" i="1"/>
  <c r="J47" i="1"/>
  <c r="I39" i="1"/>
  <c r="I38" i="1"/>
  <c r="I37" i="1"/>
  <c r="H36" i="1"/>
  <c r="H31" i="1"/>
  <c r="J33" i="1"/>
  <c r="H32" i="1"/>
  <c r="H30" i="1"/>
  <c r="H29" i="1"/>
</calcChain>
</file>

<file path=xl/sharedStrings.xml><?xml version="1.0" encoding="utf-8"?>
<sst xmlns="http://schemas.openxmlformats.org/spreadsheetml/2006/main" count="124" uniqueCount="47">
  <si>
    <t>Order no.</t>
  </si>
  <si>
    <t>Date</t>
  </si>
  <si>
    <t>Driver's name</t>
  </si>
  <si>
    <t>Item</t>
  </si>
  <si>
    <t>Number of items</t>
  </si>
  <si>
    <t>Transport</t>
  </si>
  <si>
    <t>Destination</t>
  </si>
  <si>
    <t>John May</t>
  </si>
  <si>
    <t>TV</t>
  </si>
  <si>
    <t>truck 4</t>
  </si>
  <si>
    <t>Boston</t>
  </si>
  <si>
    <t>Peter White</t>
  </si>
  <si>
    <t>washing machine</t>
  </si>
  <si>
    <t>truck 3</t>
  </si>
  <si>
    <t>NY</t>
  </si>
  <si>
    <t>Carl Nowak</t>
  </si>
  <si>
    <t>Philadelphia</t>
  </si>
  <si>
    <t>George Ramsay</t>
  </si>
  <si>
    <t>refrigerator</t>
  </si>
  <si>
    <t>truck 1</t>
  </si>
  <si>
    <t>Baltimore</t>
  </si>
  <si>
    <t>truck 2</t>
  </si>
  <si>
    <t>Pittsburgh</t>
  </si>
  <si>
    <t>Mertl Pavel</t>
  </si>
  <si>
    <t>microwave</t>
  </si>
  <si>
    <t>airplane</t>
  </si>
  <si>
    <t>countif / countifs</t>
  </si>
  <si>
    <t>number of orders in Boston :</t>
  </si>
  <si>
    <t>number of microwave orders :</t>
  </si>
  <si>
    <t>number of journeys with truck 3:</t>
  </si>
  <si>
    <t>number of Peter White journeys:</t>
  </si>
  <si>
    <t>how many times are no. of items less than 20:</t>
  </si>
  <si>
    <t>sumif / sumifs</t>
  </si>
  <si>
    <t>sum of refrigerator items:</t>
  </si>
  <si>
    <t>sum of washing machine items:</t>
  </si>
  <si>
    <t>sum of items transported by truck 4:</t>
  </si>
  <si>
    <t>sum of items transported by trucks:</t>
  </si>
  <si>
    <t>countifs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</si>
  <si>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</si>
  <si>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</si>
  <si>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</si>
  <si>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</si>
  <si>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sumifs</t>
  </si>
  <si>
    <t>sum of microwaves transported to NY:</t>
  </si>
  <si>
    <t>sum of items transported to Pittsburgh by truck 1:</t>
  </si>
  <si>
    <t>sum of items ordered between 2/3/2013 and 2/6/2013:</t>
  </si>
  <si>
    <t>sum of items transported to NY, Baltimore and Philadelphia: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</si>
</sst>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BE5F1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 applyAlignment="1">
      <alignment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4" xfId="0" applyBorder="1" applyAlignment="1">
      <alignment horizontal="right" wrapText="1"/>
    </xf>
    <xf numFmtId="14" fontId="0" fillId="0" borderId="5" xfId="0" applyNumberFormat="1" applyBorder="1" applyAlignment="1">
      <alignment horizontal="right" wrapText="1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right" wrapText="1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wrapText="1"/>
    </xf>
    <xf numFmtId="0" fontId="2" fillId="0" borderId="1" xfId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CADAD-BB29-4AD5-A380-D6F0862C6025}">
  <dimension ref="A1:Z1000"/>
  <sheetViews>
    <sheetView tabSelected="1" topLeftCell="A26" workbookViewId="0">
      <selection activeCell="J46" sqref="J46"/>
    </sheetView>
  </sheetViews>
  <sheetFormatPr defaultRowHeight="15" x14ac:dyDescent="0.25"/>
  <cols>
    <col min="1" max="1" width="16.5703125" customWidth="1"/>
    <col min="2" max="2" width="20" customWidth="1"/>
    <col min="3" max="3" width="14.28515625" customWidth="1"/>
    <col min="4" max="4" width="14" customWidth="1"/>
    <col min="12" max="12" width="19.7109375" customWidth="1"/>
  </cols>
  <sheetData>
    <row r="1" spans="1:26" ht="30.75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.75" thickBot="1" x14ac:dyDescent="0.3">
      <c r="A2" s="4">
        <v>100001</v>
      </c>
      <c r="B2" s="5">
        <v>41276</v>
      </c>
      <c r="C2" s="6" t="s">
        <v>7</v>
      </c>
      <c r="D2" s="6" t="s">
        <v>8</v>
      </c>
      <c r="E2" s="7">
        <v>25</v>
      </c>
      <c r="F2" s="6" t="s">
        <v>9</v>
      </c>
      <c r="G2" s="6" t="s">
        <v>10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0.75" thickBot="1" x14ac:dyDescent="0.3">
      <c r="A3" s="4">
        <v>100002</v>
      </c>
      <c r="B3" s="5">
        <v>41276</v>
      </c>
      <c r="C3" s="6" t="s">
        <v>11</v>
      </c>
      <c r="D3" s="6" t="s">
        <v>12</v>
      </c>
      <c r="E3" s="7">
        <v>30</v>
      </c>
      <c r="F3" s="6" t="s">
        <v>13</v>
      </c>
      <c r="G3" s="6" t="s">
        <v>14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0.75" thickBot="1" x14ac:dyDescent="0.3">
      <c r="A4" s="4">
        <v>100003</v>
      </c>
      <c r="B4" s="5">
        <v>41307</v>
      </c>
      <c r="C4" s="6" t="s">
        <v>15</v>
      </c>
      <c r="D4" s="6" t="s">
        <v>12</v>
      </c>
      <c r="E4" s="7">
        <v>15</v>
      </c>
      <c r="F4" s="6" t="s">
        <v>13</v>
      </c>
      <c r="G4" s="6" t="s">
        <v>16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0.75" thickBot="1" x14ac:dyDescent="0.3">
      <c r="A5" s="4">
        <v>100004</v>
      </c>
      <c r="B5" s="5">
        <v>41335</v>
      </c>
      <c r="C5" s="6" t="s">
        <v>11</v>
      </c>
      <c r="D5" s="6" t="s">
        <v>8</v>
      </c>
      <c r="E5" s="7">
        <v>32</v>
      </c>
      <c r="F5" s="6" t="s">
        <v>9</v>
      </c>
      <c r="G5" s="6" t="s">
        <v>14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0.75" thickBot="1" x14ac:dyDescent="0.3">
      <c r="A6" s="4">
        <v>100005</v>
      </c>
      <c r="B6" s="5">
        <v>41335</v>
      </c>
      <c r="C6" s="6" t="s">
        <v>17</v>
      </c>
      <c r="D6" s="6" t="s">
        <v>18</v>
      </c>
      <c r="E6" s="7">
        <v>25</v>
      </c>
      <c r="F6" s="6" t="s">
        <v>13</v>
      </c>
      <c r="G6" s="6" t="s">
        <v>10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.75" thickBot="1" x14ac:dyDescent="0.3">
      <c r="A7" s="4">
        <v>100006</v>
      </c>
      <c r="B7" s="5">
        <v>41335</v>
      </c>
      <c r="C7" s="6" t="s">
        <v>15</v>
      </c>
      <c r="D7" s="6" t="s">
        <v>12</v>
      </c>
      <c r="E7" s="7">
        <v>18</v>
      </c>
      <c r="F7" s="6" t="s">
        <v>19</v>
      </c>
      <c r="G7" s="6" t="s">
        <v>20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0.75" thickBot="1" x14ac:dyDescent="0.3">
      <c r="A8" s="4">
        <v>100007</v>
      </c>
      <c r="B8" s="5">
        <v>41335</v>
      </c>
      <c r="C8" s="6" t="s">
        <v>7</v>
      </c>
      <c r="D8" s="6" t="s">
        <v>18</v>
      </c>
      <c r="E8" s="7">
        <v>15</v>
      </c>
      <c r="F8" s="6" t="s">
        <v>21</v>
      </c>
      <c r="G8" s="6" t="s">
        <v>16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0.75" thickBot="1" x14ac:dyDescent="0.3">
      <c r="A9" s="4">
        <v>100008</v>
      </c>
      <c r="B9" s="5">
        <v>41366</v>
      </c>
      <c r="C9" s="6" t="s">
        <v>15</v>
      </c>
      <c r="D9" s="6" t="s">
        <v>18</v>
      </c>
      <c r="E9" s="7">
        <v>25</v>
      </c>
      <c r="F9" s="6" t="s">
        <v>13</v>
      </c>
      <c r="G9" s="6" t="s">
        <v>20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0.75" thickBot="1" x14ac:dyDescent="0.3">
      <c r="A10" s="4">
        <v>100009</v>
      </c>
      <c r="B10" s="5">
        <v>41366</v>
      </c>
      <c r="C10" s="6" t="s">
        <v>11</v>
      </c>
      <c r="D10" s="6" t="s">
        <v>8</v>
      </c>
      <c r="E10" s="7">
        <v>30</v>
      </c>
      <c r="F10" s="6" t="s">
        <v>19</v>
      </c>
      <c r="G10" s="6" t="s">
        <v>22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0.75" thickBot="1" x14ac:dyDescent="0.3">
      <c r="A11" s="4">
        <v>100010</v>
      </c>
      <c r="B11" s="5">
        <v>41366</v>
      </c>
      <c r="C11" s="6" t="s">
        <v>17</v>
      </c>
      <c r="D11" s="6" t="s">
        <v>18</v>
      </c>
      <c r="E11" s="7">
        <v>15</v>
      </c>
      <c r="F11" s="6" t="s">
        <v>21</v>
      </c>
      <c r="G11" s="6" t="s">
        <v>14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0.75" thickBot="1" x14ac:dyDescent="0.3">
      <c r="A12" s="4">
        <v>100011</v>
      </c>
      <c r="B12" s="5">
        <v>41366</v>
      </c>
      <c r="C12" s="6" t="s">
        <v>23</v>
      </c>
      <c r="D12" s="6" t="s">
        <v>24</v>
      </c>
      <c r="E12" s="7">
        <v>25</v>
      </c>
      <c r="F12" s="6" t="s">
        <v>13</v>
      </c>
      <c r="G12" s="6" t="s">
        <v>16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0.75" thickBot="1" x14ac:dyDescent="0.3">
      <c r="A13" s="4">
        <v>100012</v>
      </c>
      <c r="B13" s="5">
        <v>41366</v>
      </c>
      <c r="C13" s="6" t="s">
        <v>7</v>
      </c>
      <c r="D13" s="6" t="s">
        <v>12</v>
      </c>
      <c r="E13" s="7">
        <v>14</v>
      </c>
      <c r="F13" s="6" t="s">
        <v>9</v>
      </c>
      <c r="G13" s="6" t="s">
        <v>14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0.75" thickBot="1" x14ac:dyDescent="0.3">
      <c r="A14" s="4">
        <v>100013</v>
      </c>
      <c r="B14" s="5">
        <v>41396</v>
      </c>
      <c r="C14" s="6" t="s">
        <v>7</v>
      </c>
      <c r="D14" s="6" t="s">
        <v>12</v>
      </c>
      <c r="E14" s="7">
        <v>25</v>
      </c>
      <c r="F14" s="6" t="s">
        <v>25</v>
      </c>
      <c r="G14" s="6" t="s">
        <v>20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0.75" thickBot="1" x14ac:dyDescent="0.3">
      <c r="A15" s="4">
        <v>100014</v>
      </c>
      <c r="B15" s="5">
        <v>41396</v>
      </c>
      <c r="C15" s="6" t="s">
        <v>15</v>
      </c>
      <c r="D15" s="6" t="s">
        <v>8</v>
      </c>
      <c r="E15" s="7">
        <v>30</v>
      </c>
      <c r="F15" s="6" t="s">
        <v>9</v>
      </c>
      <c r="G15" s="6" t="s">
        <v>16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0.75" thickBot="1" x14ac:dyDescent="0.3">
      <c r="A16" s="4">
        <v>100015</v>
      </c>
      <c r="B16" s="5">
        <v>41396</v>
      </c>
      <c r="C16" s="6" t="s">
        <v>17</v>
      </c>
      <c r="D16" s="6" t="s">
        <v>24</v>
      </c>
      <c r="E16" s="7">
        <v>15</v>
      </c>
      <c r="F16" s="6" t="s">
        <v>13</v>
      </c>
      <c r="G16" s="6" t="s">
        <v>10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0.75" thickBot="1" x14ac:dyDescent="0.3">
      <c r="A17" s="4">
        <v>100016</v>
      </c>
      <c r="B17" s="5">
        <v>41396</v>
      </c>
      <c r="C17" s="6" t="s">
        <v>11</v>
      </c>
      <c r="D17" s="6" t="s">
        <v>8</v>
      </c>
      <c r="E17" s="7">
        <v>15</v>
      </c>
      <c r="F17" s="6" t="s">
        <v>19</v>
      </c>
      <c r="G17" s="6" t="s">
        <v>22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0.75" thickBot="1" x14ac:dyDescent="0.3">
      <c r="A18" s="4">
        <v>100017</v>
      </c>
      <c r="B18" s="5">
        <v>41427</v>
      </c>
      <c r="C18" s="6" t="s">
        <v>7</v>
      </c>
      <c r="D18" s="6" t="s">
        <v>24</v>
      </c>
      <c r="E18" s="7">
        <v>25</v>
      </c>
      <c r="F18" s="6" t="s">
        <v>19</v>
      </c>
      <c r="G18" s="6" t="s">
        <v>14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30.75" thickBot="1" x14ac:dyDescent="0.3">
      <c r="A19" s="4">
        <v>100018</v>
      </c>
      <c r="B19" s="5">
        <v>41457</v>
      </c>
      <c r="C19" s="6" t="s">
        <v>7</v>
      </c>
      <c r="D19" s="6" t="s">
        <v>8</v>
      </c>
      <c r="E19" s="7">
        <v>30</v>
      </c>
      <c r="F19" s="6" t="s">
        <v>9</v>
      </c>
      <c r="G19" s="6" t="s">
        <v>16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0.75" thickBot="1" x14ac:dyDescent="0.3">
      <c r="A20" s="4">
        <v>100019</v>
      </c>
      <c r="B20" s="5">
        <v>41488</v>
      </c>
      <c r="C20" s="6" t="s">
        <v>17</v>
      </c>
      <c r="D20" s="6" t="s">
        <v>12</v>
      </c>
      <c r="E20" s="7">
        <v>13</v>
      </c>
      <c r="F20" s="6" t="s">
        <v>13</v>
      </c>
      <c r="G20" s="6" t="s">
        <v>20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0.75" thickBot="1" x14ac:dyDescent="0.3">
      <c r="A21" s="4">
        <v>100020</v>
      </c>
      <c r="B21" s="5">
        <v>41488</v>
      </c>
      <c r="C21" s="6" t="s">
        <v>11</v>
      </c>
      <c r="D21" s="6" t="s">
        <v>18</v>
      </c>
      <c r="E21" s="7">
        <v>25</v>
      </c>
      <c r="F21" s="6" t="s">
        <v>21</v>
      </c>
      <c r="G21" s="6" t="s">
        <v>16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30.75" thickBot="1" x14ac:dyDescent="0.3">
      <c r="A22" s="4">
        <v>100021</v>
      </c>
      <c r="B22" s="5">
        <v>41488</v>
      </c>
      <c r="C22" s="6" t="s">
        <v>15</v>
      </c>
      <c r="D22" s="6" t="s">
        <v>24</v>
      </c>
      <c r="E22" s="7">
        <v>30</v>
      </c>
      <c r="F22" s="6" t="s">
        <v>19</v>
      </c>
      <c r="G22" s="6" t="s">
        <v>22</v>
      </c>
      <c r="H22" s="1"/>
      <c r="I22" s="1"/>
      <c r="J22" s="1"/>
      <c r="K22" s="1"/>
      <c r="L22" s="11"/>
      <c r="M22" s="1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30.75" thickBot="1" x14ac:dyDescent="0.3">
      <c r="A23" s="4">
        <v>100022</v>
      </c>
      <c r="B23" s="5">
        <v>41488</v>
      </c>
      <c r="C23" s="6" t="s">
        <v>11</v>
      </c>
      <c r="D23" s="6" t="s">
        <v>12</v>
      </c>
      <c r="E23" s="7">
        <v>15</v>
      </c>
      <c r="F23" s="6" t="s">
        <v>25</v>
      </c>
      <c r="G23" s="6" t="s">
        <v>14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30.75" thickBot="1" x14ac:dyDescent="0.3">
      <c r="A24" s="4">
        <v>100023</v>
      </c>
      <c r="B24" s="5">
        <v>41488</v>
      </c>
      <c r="C24" s="6" t="s">
        <v>7</v>
      </c>
      <c r="D24" s="6" t="s">
        <v>24</v>
      </c>
      <c r="E24" s="7">
        <v>25</v>
      </c>
      <c r="F24" s="6" t="s">
        <v>9</v>
      </c>
      <c r="G24" s="6" t="s">
        <v>10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0.75" thickBot="1" x14ac:dyDescent="0.3">
      <c r="A25" s="4">
        <v>100024</v>
      </c>
      <c r="B25" s="5">
        <v>41519</v>
      </c>
      <c r="C25" s="6" t="s">
        <v>17</v>
      </c>
      <c r="D25" s="6" t="s">
        <v>12</v>
      </c>
      <c r="E25" s="7">
        <v>34</v>
      </c>
      <c r="F25" s="6" t="s">
        <v>13</v>
      </c>
      <c r="G25" s="6" t="s">
        <v>20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thickBo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thickBo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thickBot="1" x14ac:dyDescent="0.3">
      <c r="A28" s="1"/>
      <c r="B28" s="1"/>
      <c r="C28" s="1"/>
      <c r="D28" s="1"/>
      <c r="E28" s="1"/>
      <c r="F28" s="9" t="s">
        <v>26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thickBot="1" x14ac:dyDescent="0.3">
      <c r="A29" s="1"/>
      <c r="B29" s="1"/>
      <c r="C29" s="1"/>
      <c r="D29" s="1"/>
      <c r="E29" s="8" t="s">
        <v>27</v>
      </c>
      <c r="F29" s="1"/>
      <c r="G29" s="1"/>
      <c r="H29" s="1">
        <f>COUNTIF(G1:G25,"Boston")</f>
        <v>4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thickBot="1" x14ac:dyDescent="0.3">
      <c r="A30" s="1"/>
      <c r="B30" s="1"/>
      <c r="C30" s="1"/>
      <c r="D30" s="1"/>
      <c r="E30" s="8" t="s">
        <v>28</v>
      </c>
      <c r="F30" s="1"/>
      <c r="G30" s="1"/>
      <c r="H30" s="1">
        <f>COUNTIF(D1:D25,"microwave")</f>
        <v>5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thickBot="1" x14ac:dyDescent="0.3">
      <c r="A31" s="1"/>
      <c r="B31" s="1"/>
      <c r="C31" s="1"/>
      <c r="D31" s="1"/>
      <c r="E31" s="8" t="s">
        <v>29</v>
      </c>
      <c r="F31" s="1"/>
      <c r="G31" s="1"/>
      <c r="H31" s="1">
        <f>COUNTIFS(F1:F25,"!= truck  2")</f>
        <v>0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thickBot="1" x14ac:dyDescent="0.3">
      <c r="A32" s="1"/>
      <c r="B32" s="1"/>
      <c r="C32" s="1"/>
      <c r="D32" s="1"/>
      <c r="E32" s="8" t="s">
        <v>30</v>
      </c>
      <c r="F32" s="1"/>
      <c r="G32" s="1"/>
      <c r="H32" s="1">
        <f>COUNTIF(C1:C25,"Peter White")</f>
        <v>6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thickBot="1" x14ac:dyDescent="0.3">
      <c r="A33" s="1"/>
      <c r="B33" s="1"/>
      <c r="C33" s="1"/>
      <c r="D33" s="1"/>
      <c r="E33" s="8" t="s">
        <v>31</v>
      </c>
      <c r="F33" s="1"/>
      <c r="G33" s="1"/>
      <c r="H33" s="1"/>
      <c r="I33" s="1"/>
      <c r="J33" s="1">
        <f>COUNTIF(E1:E25,"&lt;20")</f>
        <v>9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thickBo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thickBot="1" x14ac:dyDescent="0.3">
      <c r="A35" s="1"/>
      <c r="B35" s="1"/>
      <c r="C35" s="1"/>
      <c r="D35" s="1"/>
      <c r="E35" s="1"/>
      <c r="F35" s="9" t="s">
        <v>32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thickBot="1" x14ac:dyDescent="0.3">
      <c r="A36" s="1"/>
      <c r="B36" s="1"/>
      <c r="C36" s="1"/>
      <c r="D36" s="1"/>
      <c r="E36" s="8" t="s">
        <v>33</v>
      </c>
      <c r="F36" s="1"/>
      <c r="G36" s="1"/>
      <c r="H36" s="1">
        <f>SUMIF(D2:D25,D6,E2:E25)</f>
        <v>105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thickBot="1" x14ac:dyDescent="0.3">
      <c r="A37" s="1"/>
      <c r="B37" s="1"/>
      <c r="C37" s="1"/>
      <c r="D37" s="1"/>
      <c r="E37" s="8" t="s">
        <v>34</v>
      </c>
      <c r="F37" s="1"/>
      <c r="G37" s="1"/>
      <c r="H37" s="1"/>
      <c r="I37" s="1">
        <f>SUMIF(D2:D25,D3,E2:E25)</f>
        <v>164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thickBot="1" x14ac:dyDescent="0.3">
      <c r="A38" s="1"/>
      <c r="B38" s="1"/>
      <c r="C38" s="1"/>
      <c r="D38" s="1"/>
      <c r="E38" s="8" t="s">
        <v>35</v>
      </c>
      <c r="F38" s="1"/>
      <c r="G38" s="1"/>
      <c r="H38" s="1"/>
      <c r="I38" s="1">
        <f>SUMIF(F2:F25,F24,E2:E25)</f>
        <v>156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thickBot="1" x14ac:dyDescent="0.3">
      <c r="A39" s="1"/>
      <c r="B39" s="1"/>
      <c r="C39" s="1"/>
      <c r="D39" s="1"/>
      <c r="E39" s="8" t="s">
        <v>36</v>
      </c>
      <c r="F39" s="1"/>
      <c r="G39" s="1"/>
      <c r="H39" s="1"/>
      <c r="I39" s="1">
        <f>SUMIF(E2:E25,"truck 1",E2:E25)</f>
        <v>0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thickBo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thickBot="1" x14ac:dyDescent="0.3">
      <c r="A41" s="1"/>
      <c r="B41" s="1"/>
      <c r="C41" s="1"/>
      <c r="D41" s="1"/>
      <c r="E41" s="1"/>
      <c r="F41" s="10" t="s">
        <v>37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thickBot="1" x14ac:dyDescent="0.3">
      <c r="A42" s="1"/>
      <c r="B42" s="1"/>
      <c r="C42" s="1"/>
      <c r="D42" s="1"/>
      <c r="E42" s="8" t="s">
        <v>38</v>
      </c>
      <c r="F42" s="1"/>
      <c r="G42" s="1"/>
      <c r="H42" s="1"/>
      <c r="I42" s="1"/>
      <c r="J42" s="1">
        <f>SUMIFS(E2:E25,D2:D25,D16,G2:G25,G16)</f>
        <v>40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thickBot="1" x14ac:dyDescent="0.3">
      <c r="A43" s="1"/>
      <c r="B43" s="1"/>
      <c r="C43" s="1"/>
      <c r="D43" s="1"/>
      <c r="E43" s="8" t="s">
        <v>39</v>
      </c>
      <c r="F43" s="1"/>
      <c r="G43" s="1"/>
      <c r="H43" s="1"/>
      <c r="I43" s="1"/>
      <c r="J43" s="1">
        <f>SUMIFS(E2:E25,C2:C25,C17,F2:F25,F17)</f>
        <v>45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thickBot="1" x14ac:dyDescent="0.3">
      <c r="A44" s="1"/>
      <c r="B44" s="1"/>
      <c r="C44" s="1"/>
      <c r="D44" s="1"/>
      <c r="E44" s="8" t="s">
        <v>40</v>
      </c>
      <c r="F44" s="1"/>
      <c r="G44" s="1"/>
      <c r="H44" s="1"/>
      <c r="I44" s="1"/>
      <c r="J44" s="1">
        <f>SUMIFS(E2:E25,B2:B25,"&gt;B5")</f>
        <v>0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thickBot="1" x14ac:dyDescent="0.3">
      <c r="A45" s="1"/>
      <c r="B45" s="1"/>
      <c r="C45" s="1"/>
      <c r="D45" s="1"/>
      <c r="E45" s="8" t="s">
        <v>41</v>
      </c>
      <c r="F45" s="1"/>
      <c r="G45" s="1"/>
      <c r="H45" s="1"/>
      <c r="I45" s="1"/>
      <c r="J45" s="1">
        <f>SUMIFS(E2:E25,B2:B25,""&gt;B4)</f>
        <v>0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thickBot="1" x14ac:dyDescent="0.3">
      <c r="A46" s="1"/>
      <c r="B46" s="1"/>
      <c r="C46" s="1"/>
      <c r="D46" s="1"/>
      <c r="E46" s="1"/>
      <c r="F46" s="10" t="s">
        <v>42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thickBot="1" x14ac:dyDescent="0.3">
      <c r="A47" s="1"/>
      <c r="B47" s="1"/>
      <c r="C47" s="1"/>
      <c r="D47" s="1"/>
      <c r="E47" s="8" t="s">
        <v>43</v>
      </c>
      <c r="F47" s="1"/>
      <c r="G47" s="1"/>
      <c r="H47" s="1"/>
      <c r="I47" s="1"/>
      <c r="J47" s="1">
        <f>SUMIFS(E2:E25,D2:D25,D16,G2:G25,G18)</f>
        <v>25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thickBot="1" x14ac:dyDescent="0.3">
      <c r="A48" s="1"/>
      <c r="B48" s="1"/>
      <c r="C48" s="1"/>
      <c r="D48" s="1"/>
      <c r="E48" s="8" t="s">
        <v>44</v>
      </c>
      <c r="F48" s="1"/>
      <c r="G48" s="1"/>
      <c r="H48" s="1"/>
      <c r="I48" s="1"/>
      <c r="J48" s="1">
        <f>SUMIFS(E2:E25,F2:F25,F17,G2:G25,G22)</f>
        <v>75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thickBot="1" x14ac:dyDescent="0.3">
      <c r="A49" s="1"/>
      <c r="B49" s="1"/>
      <c r="C49" s="1"/>
      <c r="D49" s="1"/>
      <c r="E49" s="8" t="s">
        <v>45</v>
      </c>
      <c r="F49" s="1"/>
      <c r="G49" s="1"/>
      <c r="H49" s="1"/>
      <c r="I49" s="1"/>
      <c r="J49" s="1"/>
      <c r="K49" s="1">
        <f>SUMIFS(E2:E25,B2:B25,"&gt;"&amp;B5,B2:B25,"&gt;"&amp;B18)</f>
        <v>172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thickBo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thickBo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thickBot="1" x14ac:dyDescent="0.3">
      <c r="A52" s="1"/>
      <c r="B52" s="1"/>
      <c r="C52" s="1"/>
      <c r="D52" s="1"/>
      <c r="E52" s="8" t="s">
        <v>46</v>
      </c>
      <c r="F52" s="1"/>
      <c r="G52" s="1"/>
      <c r="H52" s="1"/>
      <c r="I52" s="1"/>
      <c r="J52" s="1"/>
      <c r="K52" s="1">
        <f>SUMIFS(E2:E25,G2:G25,G14,G2:G25,G3,G2:G25,G4)</f>
        <v>0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thickBo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thickBo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thickBo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thickBo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thickBo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thickBo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thickBo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thickBo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thickBo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thickBo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thickBo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thickBo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thickBo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thickBo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thickBo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thickBo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thickBo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thickBo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thickBo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thickBo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thickBo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thickBo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thickBo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thickBo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thickBo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thickBo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thickBo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thickBo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thickBo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thickBo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thickBo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thickBo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thickBo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thickBo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thickBo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thickBo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thickBo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thickBo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thickBo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thickBo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thickBo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thickBo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thickBo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thickBo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thickBo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thickBo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thickBo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thickBo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thickBo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thickBo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thickBo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thickBo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thickBo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thickBo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thickBo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thickBo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thickBo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thickBo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thickBo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thickBo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thickBo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thickBo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thickBo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thickBo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thickBo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thickBo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thickBo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thickBo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thickBo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thickBo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thickBo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thickBo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thickBo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thickBo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thickBo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thickBo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thickBo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thickBo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thickBo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thickBo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thickBo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thickBo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thickBo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thickBo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thickBo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thickBo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thickBo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thickBo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thickBo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thickBo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thickBo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thickBo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thickBo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thickBo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thickBo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thickBo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thickBo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thickBo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thickBo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thickBo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thickBo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thickBo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thickBo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thickBo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thickBo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thickBo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thickBo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thickBo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thickBo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thickBo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thickBo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thickBo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thickBo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thickBo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thickBo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thickBo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thickBo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thickBo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thickBo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thickBo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thickBo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thickBo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thickBo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thickBo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thickBo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thickBo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thickBo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thickBo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thickBo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thickBo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thickBo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thickBo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thickBo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thickBo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thickBo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thickBo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thickBo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thickBo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thickBo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thickBo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thickBo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thickBo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thickBo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thickBo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thickBo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thickBo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thickBo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thickBo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thickBo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thickBo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thickBo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thickBo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thickBo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thickBo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thickBo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thickBo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thickBo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thickBo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thickBo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thickBo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thickBo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thickBo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thickBo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thickBo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thickBo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thickBo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thickBo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thickBo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thickBo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thickBo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thickBo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thickBo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thickBo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thickBo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thickBo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thickBo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thickBo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thickBo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thickBo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thickBo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thickBo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thickBo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thickBo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thickBo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thickBo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thickBo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thickBo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thickBo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thickBo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thickBo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thickBo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thickBo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thickBo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thickBo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thickBo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thickBo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thickBo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thickBo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thickBo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thickBo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thickBo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thickBo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thickBo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thickBo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thickBo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thickBo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thickBo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thickBo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thickBo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thickBo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thickBo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thickBo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thickBo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thickBo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thickBo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thickBo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thickBo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thickBo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thickBo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thickBo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thickBo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thickBo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thickBo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thickBo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thickBo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thickBo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thickBo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thickBo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thickBo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thickBo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thickBo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thickBo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thickBo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thickBo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thickBo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thickBo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thickBo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thickBo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thickBo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thickBo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thickBo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thickBo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thickBo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thickBo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thickBo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thickBo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thickBo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thickBo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thickBo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thickBo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thickBo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thickBo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thickBo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thickBo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thickBo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thickBo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thickBo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thickBo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thickBo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thickBo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thickBo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thickBo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thickBo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thickBo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thickBo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thickBo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thickBo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thickBo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thickBo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thickBo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thickBo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thickBo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thickBo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thickBo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thickBo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thickBo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thickBo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thickBo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thickBo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thickBo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thickBo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thickBo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thickBo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thickBo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thickBo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thickBo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thickBo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thickBo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thickBo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thickBo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thickBo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thickBo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thickBo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thickBo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thickBo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thickBo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thickBo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thickBo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thickBo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thickBo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thickBo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thickBo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thickBo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thickBo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thickBo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thickBo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thickBo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thickBo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thickBo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thickBo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thickBo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thickBo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thickBo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thickBo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thickBo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thickBo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thickBo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thickBo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thickBo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thickBo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thickBo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thickBo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thickBo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thickBo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thickBo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thickBo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thickBo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thickBo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thickBo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thickBo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thickBo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thickBo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thickBo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thickBo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thickBo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thickBo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thickBo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thickBo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thickBo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thickBo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thickBo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thickBo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thickBo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thickBo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thickBo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thickBo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thickBo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thickBo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thickBo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thickBo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thickBo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thickBo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thickBo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thickBo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thickBo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thickBo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thickBo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thickBo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thickBo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thickBo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thickBo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thickBo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thickBo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thickBo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thickBo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thickBo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thickBo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thickBo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thickBo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thickBo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thickBo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thickBo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thickBo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thickBo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thickBo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thickBo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thickBo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thickBo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thickBo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thickBo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thickBo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thickBo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thickBo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thickBo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thickBo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thickBo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thickBo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thickBo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thickBo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thickBo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thickBo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thickBo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thickBo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thickBo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thickBo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thickBo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thickBo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thickBo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thickBo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thickBo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thickBo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thickBo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thickBo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thickBo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thickBo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thickBo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thickBo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thickBo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thickBo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thickBo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thickBo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thickBo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thickBo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thickBo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thickBo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thickBo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thickBo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thickBo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thickBo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thickBo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thickBo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thickBo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thickBo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thickBo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thickBo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thickBo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thickBo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thickBo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thickBo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thickBo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thickBo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thickBo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thickBo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thickBo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thickBo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thickBo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thickBo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thickBo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thickBo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thickBo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thickBo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thickBo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thickBo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thickBo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thickBo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thickBo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thickBo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thickBo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thickBo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thickBo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thickBo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thickBo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thickBo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thickBo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thickBo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thickBo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thickBo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thickBo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thickBo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thickBo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thickBo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thickBo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thickBo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thickBo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thickBo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thickBo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thickBo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thickBo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thickBo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thickBo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thickBo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thickBo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thickBo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thickBo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thickBo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thickBo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thickBo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thickBo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thickBo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thickBo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thickBo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thickBo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thickBo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thickBo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thickBo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thickBo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thickBo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thickBo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thickBo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thickBo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thickBo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thickBo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thickBo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thickBo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thickBo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thickBo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thickBo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thickBo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thickBo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thickBo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thickBo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thickBo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thickBo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thickBo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thickBo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thickBo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thickBo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thickBo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thickBo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thickBo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thickBo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thickBo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thickBo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thickBo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thickBo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thickBo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thickBo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thickBo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thickBo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thickBo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thickBo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thickBo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thickBo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thickBo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thickBo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thickBo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thickBo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thickBo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thickBo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thickBo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thickBo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thickBo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thickBo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thickBo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thickBo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thickBo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thickBo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thickBo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thickBo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thickBo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thickBo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thickBo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thickBo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thickBo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thickBo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thickBo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thickBo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thickBo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thickBo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thickBo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thickBo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thickBo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thickBo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thickBo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thickBo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thickBo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thickBo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thickBo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thickBo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thickBo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thickBo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thickBo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thickBo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thickBo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thickBo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thickBo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thickBo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thickBo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thickBo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thickBo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thickBo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thickBo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thickBo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thickBo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thickBo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thickBo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thickBo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thickBo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thickBo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thickBo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thickBo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thickBo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thickBo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thickBo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thickBo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thickBo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thickBo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thickBo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thickBo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thickBo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thickBo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thickBo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thickBo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thickBo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thickBo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thickBo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thickBo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thickBo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thickBo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thickBo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thickBo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thickBo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thickBo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thickBo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thickBo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thickBo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thickBo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thickBo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thickBo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thickBo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thickBo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thickBo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thickBo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thickBo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thickBo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thickBo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thickBo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thickBo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thickBo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thickBo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thickBo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thickBo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thickBo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thickBo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thickBo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thickBo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thickBo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thickBo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thickBo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thickBo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thickBo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thickBo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thickBo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thickBo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thickBo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thickBo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thickBo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thickBo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thickBo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thickBo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thickBo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thickBo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thickBo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thickBo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thickBo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thickBo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thickBo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thickBo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thickBo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thickBo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thickBo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thickBo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thickBo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thickBo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thickBo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thickBo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thickBo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thickBo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thickBo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thickBo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thickBo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thickBo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thickBo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thickBo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thickBo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thickBo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thickBo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thickBo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thickBo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thickBo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thickBo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thickBo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thickBo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thickBo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thickBo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thickBo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thickBo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thickBo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thickBo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thickBo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thickBo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thickBo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thickBo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thickBo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thickBo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thickBo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thickBo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thickBo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thickBo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thickBo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thickBo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thickBo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thickBo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thickBo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thickBo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thickBo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thickBo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thickBo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thickBo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thickBo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thickBo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thickBo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thickBo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thickBo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thickBo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thickBo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thickBo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thickBo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thickBo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thickBo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thickBo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thickBo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thickBo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thickBo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thickBo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thickBo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thickBo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thickBo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thickBo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thickBo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thickBo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thickBo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thickBo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thickBo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thickBo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thickBo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thickBo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thickBo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thickBo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thickBo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thickBo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thickBo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thickBo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thickBo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thickBo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thickBo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thickBo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thickBo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thickBo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thickBo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thickBo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thickBo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thickBo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thickBo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thickBo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thickBo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thickBo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thickBo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thickBo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thickBo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thickBo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thickBo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thickBo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thickBo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thickBo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thickBo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thickBo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thickBo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thickBo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thickBo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thickBo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thickBo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thickBo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thickBo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thickBo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thickBo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thickBo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thickBo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thickBo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thickBo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thickBo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thickBo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thickBo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thickBo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thickBo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thickBo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thickBo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thickBo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thickBo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thickBo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thickBo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thickBo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thickBo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thickBo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thickBo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thickBo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thickBo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thickBo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thickBo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thickBo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thickBo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thickBo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thickBo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thickBo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thickBo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thickBo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thickBo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thickBo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thickBo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thickBo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thickBo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thickBo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thickBo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thickBo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thickBo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thickBo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thickBo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thickBo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thickBo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thickBo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thickBo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thickBo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thickBo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thickBo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thickBo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thickBo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thickBo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thickBo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thickBo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thickBo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thickBo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thickBo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thickBo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thickBo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thickBo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thickBo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thickBo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thickBo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thickBo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thickBo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thickBo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thickBo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thickBo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thickBo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thickBo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thickBo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thickBo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thickBo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thickBo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thickBo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thickBo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thickBo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thickBo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thickBo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thickBo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thickBo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thickBo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thickBo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thickBo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thickBo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thickBo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thickBo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thickBo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thickBo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thickBo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thickBo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thickBo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thickBo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thickBo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thickBo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thickBo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thickBo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thickBo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thickBo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thickBo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thickBo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thickBo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thickBo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thickBo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thickBo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thickBo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thickBo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thickBo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thickBo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thickBo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thickBo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thickBo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thickBo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thickBo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thickBo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thickBo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thickBo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thickBo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thickBo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thickBo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thickBo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thickBo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thickBo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thickBo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thickBo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thickBo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thickBo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thickBo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thickBo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thickBo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thickBo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thickBo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thickBo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thickBo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thickBo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thickBo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thickBo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thickBo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thickBo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thickBo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thickBo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thickBo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thickBo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thickBo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thickBo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thickBo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thickBo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thickBo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thickBo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thickBo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thickBo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thickBo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thickBo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thickBo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thickBo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thickBo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thickBo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thickBo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thickBo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thickBo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thickBo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thickBo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thickBo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thickBo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thickBo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thickBo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thickBo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thickBo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thickBo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thickBo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thickBo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thickBo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thickBo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thickBo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thickBo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thickBo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thickBo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thickBo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thickBo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thickBo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thickBo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thickBo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thickBo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2021-09-01T10:43:40Z</dcterms:created>
  <dcterms:modified xsi:type="dcterms:W3CDTF">2021-09-03T12:01:01Z</dcterms:modified>
</cp:coreProperties>
</file>