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 2nd SEMESTER\TECH 2\"/>
    </mc:Choice>
  </mc:AlternateContent>
  <xr:revisionPtr revIDLastSave="0" documentId="13_ncr:20001_{B4F93C50-1017-4105-9294-517E3730013F}" xr6:coauthVersionLast="47" xr6:coauthVersionMax="47" xr10:uidLastSave="{00000000-0000-0000-0000-000000000000}"/>
  <bookViews>
    <workbookView xWindow="-120" yWindow="-120" windowWidth="20730" windowHeight="11040" xr2:uid="{273A57A7-3C98-47D1-AA5B-D8A7E4A861CC}"/>
  </bookViews>
  <sheets>
    <sheet name="Sheet1 " sheetId="2" r:id="rId1"/>
    <sheet name="Sheet2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3" l="1"/>
  <c r="F17" i="3"/>
  <c r="D15" i="3"/>
  <c r="D14" i="3"/>
  <c r="G11" i="3"/>
  <c r="N36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Q33" i="2"/>
  <c r="P33" i="2"/>
  <c r="Q32" i="2"/>
  <c r="P32" i="2"/>
  <c r="Q31" i="2"/>
  <c r="P31" i="2"/>
  <c r="Q30" i="2"/>
  <c r="P30" i="2"/>
  <c r="Q29" i="2"/>
  <c r="P29" i="2"/>
  <c r="Q28" i="2"/>
  <c r="P28" i="2"/>
  <c r="Q27" i="2"/>
  <c r="P27" i="2"/>
  <c r="Q26" i="2"/>
  <c r="P26" i="2"/>
  <c r="Q25" i="2"/>
  <c r="P25" i="2"/>
  <c r="Q24" i="2"/>
  <c r="P24" i="2"/>
  <c r="Q23" i="2"/>
  <c r="P23" i="2"/>
  <c r="Q22" i="2"/>
  <c r="P22" i="2"/>
  <c r="Q21" i="2"/>
  <c r="P21" i="2"/>
  <c r="Q20" i="2"/>
  <c r="P20" i="2"/>
  <c r="Q19" i="2"/>
  <c r="P19" i="2"/>
  <c r="Q18" i="2"/>
  <c r="P18" i="2"/>
  <c r="Q17" i="2"/>
  <c r="P17" i="2"/>
  <c r="Q16" i="2"/>
  <c r="P16" i="2"/>
  <c r="Q15" i="2"/>
  <c r="P15" i="2"/>
  <c r="Q14" i="2"/>
  <c r="P14" i="2"/>
  <c r="Q13" i="2"/>
  <c r="P13" i="2"/>
  <c r="Q12" i="2"/>
  <c r="P12" i="2"/>
  <c r="Q11" i="2"/>
  <c r="P11" i="2"/>
  <c r="Q10" i="2"/>
  <c r="P10" i="2"/>
  <c r="Q9" i="2"/>
  <c r="P9" i="2"/>
  <c r="Q8" i="2"/>
  <c r="P8" i="2"/>
  <c r="Q7" i="2"/>
  <c r="P7" i="2"/>
  <c r="Q6" i="2"/>
  <c r="P6" i="2"/>
  <c r="Q5" i="2"/>
  <c r="P5" i="2"/>
  <c r="T4" i="2" a="1"/>
  <c r="T4" i="2" s="1"/>
  <c r="R4" i="2"/>
  <c r="Q4" i="2"/>
  <c r="P4" i="2"/>
  <c r="T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<sst xmlns="http://schemas.openxmlformats.org/spreadsheetml/2006/main" count="96" uniqueCount="79">
  <si>
    <t xml:space="preserve">Bralirwa Sells Data in Different District of Rwanda </t>
  </si>
  <si>
    <t xml:space="preserve">Name of District </t>
  </si>
  <si>
    <t xml:space="preserve">January </t>
  </si>
  <si>
    <t xml:space="preserve">February </t>
  </si>
  <si>
    <t xml:space="preserve">March </t>
  </si>
  <si>
    <t>April</t>
  </si>
  <si>
    <t>May</t>
  </si>
  <si>
    <t>June</t>
  </si>
  <si>
    <t>July</t>
  </si>
  <si>
    <t>August</t>
  </si>
  <si>
    <t xml:space="preserve">September </t>
  </si>
  <si>
    <t xml:space="preserve">October </t>
  </si>
  <si>
    <t>November</t>
  </si>
  <si>
    <t xml:space="preserve">December </t>
  </si>
  <si>
    <t>&gt;5000</t>
  </si>
  <si>
    <t>&lt;2000</t>
  </si>
  <si>
    <t>Average &gt; half of total</t>
  </si>
  <si>
    <t>Total of sales</t>
  </si>
  <si>
    <t>Karongi</t>
  </si>
  <si>
    <t>Total half</t>
  </si>
  <si>
    <t>Muhanga</t>
  </si>
  <si>
    <t>Ruhango</t>
  </si>
  <si>
    <t>Gasabo</t>
  </si>
  <si>
    <t>Kicukiro</t>
  </si>
  <si>
    <t>Rubavu</t>
  </si>
  <si>
    <t>Rutsiro</t>
  </si>
  <si>
    <t>Nyagatare</t>
  </si>
  <si>
    <t>Nyamagabe</t>
  </si>
  <si>
    <t>Rusizi</t>
  </si>
  <si>
    <t>Nyabihu</t>
  </si>
  <si>
    <t>Musanze</t>
  </si>
  <si>
    <t>Rulindo</t>
  </si>
  <si>
    <t>Huye</t>
  </si>
  <si>
    <t>Nyanza</t>
  </si>
  <si>
    <t>Nyarugenge</t>
  </si>
  <si>
    <t>Ngororero</t>
  </si>
  <si>
    <t>Nyamasheke</t>
  </si>
  <si>
    <t>Nyaruguru</t>
  </si>
  <si>
    <t>Ngoma</t>
  </si>
  <si>
    <t>Gakenke</t>
  </si>
  <si>
    <t>Gicumbi</t>
  </si>
  <si>
    <t>Kirehe</t>
  </si>
  <si>
    <t>Gisagara</t>
  </si>
  <si>
    <t>Kamonyi</t>
  </si>
  <si>
    <t>Burera</t>
  </si>
  <si>
    <t>Rwamagana</t>
  </si>
  <si>
    <t>Kayonza</t>
  </si>
  <si>
    <t>Total Sales</t>
  </si>
  <si>
    <t xml:space="preserve"> </t>
  </si>
  <si>
    <t xml:space="preserve">Names </t>
  </si>
  <si>
    <t xml:space="preserve">House </t>
  </si>
  <si>
    <t>Employee ID</t>
  </si>
  <si>
    <t xml:space="preserve">Sales Region </t>
  </si>
  <si>
    <t>Sales Code</t>
  </si>
  <si>
    <t>Sales</t>
  </si>
  <si>
    <t>New Customers</t>
  </si>
  <si>
    <t xml:space="preserve">Commission </t>
  </si>
  <si>
    <t>Christian</t>
  </si>
  <si>
    <t>Stark</t>
  </si>
  <si>
    <t xml:space="preserve">Rubavu </t>
  </si>
  <si>
    <t xml:space="preserve">Claude </t>
  </si>
  <si>
    <t>Lannister</t>
  </si>
  <si>
    <t xml:space="preserve">Richard </t>
  </si>
  <si>
    <t>Targaryen</t>
  </si>
  <si>
    <t xml:space="preserve">Venuste </t>
  </si>
  <si>
    <t>Theoneste</t>
  </si>
  <si>
    <t>Baratheon</t>
  </si>
  <si>
    <t xml:space="preserve">Kicukiro </t>
  </si>
  <si>
    <t xml:space="preserve">Elissa </t>
  </si>
  <si>
    <t>Tarly</t>
  </si>
  <si>
    <t>Aneth</t>
  </si>
  <si>
    <t>Kenny</t>
  </si>
  <si>
    <t>Total sales</t>
  </si>
  <si>
    <t>Total sales of Gasabo Region</t>
  </si>
  <si>
    <t>Total sales for Lannister house and customer  &gt;10</t>
  </si>
  <si>
    <t>ID, whith Karongi sales region and lannister house</t>
  </si>
  <si>
    <t xml:space="preserve">Karongi </t>
  </si>
  <si>
    <t>Average sales of karongi</t>
  </si>
  <si>
    <t>average sales of karongi with, code=123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</si>
</sst>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[$$-409]* #,##0.00_ ;_-[$$-409]* \-#,##0.00\ ;_-[$$-409]* &quot;-&quot;??_ ;_-@_ "/>
    <numFmt numFmtId="166" formatCode="0.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b/>
      <sz val="14"/>
      <color theme="1"/>
      <name val="Times New Roman"/>
    </font>
    <font>
      <sz val="12"/>
      <color theme="1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2" fillId="0" borderId="0" xfId="1"/>
    <xf numFmtId="0" fontId="5" fillId="2" borderId="9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164" fontId="2" fillId="0" borderId="10" xfId="1" applyNumberFormat="1" applyBorder="1"/>
    <xf numFmtId="164" fontId="6" fillId="0" borderId="9" xfId="1" applyNumberFormat="1" applyFont="1" applyBorder="1"/>
    <xf numFmtId="44" fontId="6" fillId="0" borderId="9" xfId="1" applyNumberFormat="1" applyFont="1" applyBorder="1"/>
    <xf numFmtId="44" fontId="6" fillId="0" borderId="11" xfId="1" applyNumberFormat="1" applyFont="1" applyBorder="1"/>
    <xf numFmtId="165" fontId="2" fillId="0" borderId="0" xfId="1" applyNumberFormat="1"/>
    <xf numFmtId="0" fontId="2" fillId="0" borderId="10" xfId="1" applyBorder="1"/>
    <xf numFmtId="164" fontId="7" fillId="0" borderId="9" xfId="1" applyNumberFormat="1" applyFont="1" applyBorder="1"/>
    <xf numFmtId="0" fontId="1" fillId="0" borderId="0" xfId="1" applyFont="1"/>
    <xf numFmtId="0" fontId="6" fillId="0" borderId="0" xfId="1" applyFont="1"/>
    <xf numFmtId="0" fontId="8" fillId="0" borderId="0" xfId="1" applyFont="1"/>
    <xf numFmtId="0" fontId="5" fillId="0" borderId="0" xfId="1" applyFont="1"/>
    <xf numFmtId="44" fontId="6" fillId="0" borderId="0" xfId="1" applyNumberFormat="1" applyFont="1"/>
    <xf numFmtId="166" fontId="2" fillId="0" borderId="10" xfId="1" applyNumberFormat="1" applyBorder="1"/>
    <xf numFmtId="0" fontId="6" fillId="0" borderId="7" xfId="1" applyFont="1" applyBorder="1" applyAlignment="1">
      <alignment horizontal="left"/>
    </xf>
    <xf numFmtId="0" fontId="4" fillId="0" borderId="8" xfId="1" applyFont="1" applyBorder="1"/>
    <xf numFmtId="44" fontId="6" fillId="0" borderId="7" xfId="1" applyNumberFormat="1" applyFont="1" applyBorder="1" applyAlignment="1">
      <alignment horizontal="center"/>
    </xf>
    <xf numFmtId="0" fontId="3" fillId="0" borderId="7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5" xfId="1" applyFont="1" applyBorder="1"/>
    <xf numFmtId="0" fontId="4" fillId="0" borderId="6" xfId="1" applyFont="1" applyBorder="1"/>
    <xf numFmtId="0" fontId="5" fillId="2" borderId="7" xfId="1" applyFont="1" applyFill="1" applyBorder="1" applyAlignment="1">
      <alignment horizontal="center" vertical="center"/>
    </xf>
    <xf numFmtId="0" fontId="6" fillId="0" borderId="0" xfId="1" applyFont="1"/>
  </cellXfs>
  <cellStyles count="2">
    <cellStyle name="Normal" xfId="0" builtinId="0"/>
    <cellStyle name="Normal 2" xfId="1" xr:uid="{C6C2C6E9-13B2-4D03-AD10-FB016C431D8B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1828801</xdr:colOff>
      <xdr:row>12</xdr:row>
      <xdr:rowOff>152400</xdr:rowOff>
    </xdr:from>
    <xdr:ext cx="4114800" cy="32289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4019E05-7945-44CD-9A78-D3B01425B5BC}"/>
            </a:ext>
          </a:extLst>
        </xdr:cNvPr>
        <xdr:cNvSpPr txBox="1"/>
      </xdr:nvSpPr>
      <xdr:spPr>
        <a:xfrm>
          <a:off x="19935826" y="2324100"/>
          <a:ext cx="4114800" cy="3228975"/>
        </a:xfrm>
        <a:prstGeom prst="rect">
          <a:avLst/>
        </a:prstGeom>
        <a:solidFill>
          <a:srgbClr val="C4E0B2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Directions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u="none">
            <a:latin typeface="Times New Roman"/>
            <a:ea typeface="Times New Roman"/>
            <a:cs typeface="Times New Roman"/>
            <a:sym typeface="Times New Roman"/>
          </a:endParaRPr>
        </a:p>
        <a:p>
          <a:pPr marL="457200" lvl="0" indent="-30480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Times New Roman"/>
            <a:buAutoNum type="arabicPeriod"/>
          </a:pPr>
          <a:r>
            <a:rPr lang="en-US" sz="1200" b="0" u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Calculate the total of all sales which are greater $5000 for each District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u="none">
            <a:latin typeface="Times New Roman"/>
            <a:ea typeface="Times New Roman"/>
            <a:cs typeface="Times New Roman"/>
            <a:sym typeface="Times New Roman"/>
          </a:endParaRPr>
        </a:p>
        <a:p>
          <a:pPr marL="457200" lvl="0" indent="-30480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Times New Roman"/>
            <a:buAutoNum type="arabicPeriod"/>
          </a:pPr>
          <a:r>
            <a:rPr lang="en-US" sz="1200" b="0" u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Calculate how many sales are </a:t>
          </a:r>
          <a:r>
            <a:rPr lang="en-US" sz="12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less </a:t>
          </a:r>
          <a:r>
            <a:rPr lang="en-US" sz="1200" b="0" u="none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than $2000 for each District </a:t>
          </a:r>
          <a:endParaRPr sz="1200" b="0" u="none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457200" lvl="0" indent="-30480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Times New Roman"/>
            <a:buAutoNum type="arabicPeriod"/>
          </a:pPr>
          <a:r>
            <a:rPr lang="en-US" sz="12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Find the average of total sales greater than a half of the overall total of all districts</a:t>
          </a:r>
          <a:endParaRPr sz="120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371475</xdr:colOff>
      <xdr:row>1</xdr:row>
      <xdr:rowOff>247650</xdr:rowOff>
    </xdr:from>
    <xdr:ext cx="5257800" cy="33051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D0B4702F-7A1F-411E-99DE-1C42A6057E5F}"/>
            </a:ext>
          </a:extLst>
        </xdr:cNvPr>
        <xdr:cNvSpPr txBox="1"/>
      </xdr:nvSpPr>
      <xdr:spPr>
        <a:xfrm>
          <a:off x="11249025" y="428625"/>
          <a:ext cx="5257800" cy="3305175"/>
        </a:xfrm>
        <a:prstGeom prst="rect">
          <a:avLst/>
        </a:prstGeom>
        <a:solidFill>
          <a:srgbClr val="C4E0B2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Direction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1. Create the total sales of Gasabo sales Region.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2. Calculate the total sales of Lannister house with new customers which is greater than 10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3. Using a formula, how many Employee ID with Karongi Sales Region and Lannister house. </a:t>
          </a:r>
          <a:endParaRPr sz="140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4. Calculate the average of sales made by Karongi region only. </a:t>
          </a:r>
          <a:endParaRPr sz="140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5. What is the average of sales made by Karongi region with Sales code = 123?</a:t>
          </a:r>
          <a:endParaRPr sz="140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25</xdr:col>
      <xdr:colOff>257175</xdr:colOff>
      <xdr:row>20</xdr:row>
      <xdr:rowOff>180975</xdr:rowOff>
    </xdr:from>
    <xdr:ext cx="247650" cy="38100"/>
    <xdr:sp macro="" textlink="">
      <xdr:nvSpPr>
        <xdr:cNvPr id="3" name="Shape 5">
          <a:extLst>
            <a:ext uri="{FF2B5EF4-FFF2-40B4-BE49-F238E27FC236}">
              <a16:creationId xmlns:a16="http://schemas.microsoft.com/office/drawing/2014/main" id="{58106782-3A4A-49AD-B1BF-4EC0BFA0B47C}"/>
            </a:ext>
          </a:extLst>
        </xdr:cNvPr>
        <xdr:cNvSpPr txBox="1"/>
      </xdr:nvSpPr>
      <xdr:spPr>
        <a:xfrm flipH="1">
          <a:off x="20431125" y="3952875"/>
          <a:ext cx="247650" cy="38100"/>
        </a:xfrm>
        <a:prstGeom prst="rect">
          <a:avLst/>
        </a:prstGeom>
        <a:solidFill>
          <a:srgbClr val="C4E0B2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622EF8-1554-4BF3-8ABA-3A501A1D201D}" name="Table1" displayName="Table1" ref="B2:I10" totalsRowShown="0" headerRowDxfId="9" dataDxfId="8">
  <autoFilter ref="B2:I10" xr:uid="{F67D884F-D203-4072-820F-E61A78B2297B}"/>
  <tableColumns count="8">
    <tableColumn id="1" xr3:uid="{70B09644-6521-44AC-B967-3955DAF79A7C}" name="Names " dataDxfId="7"/>
    <tableColumn id="2" xr3:uid="{BA238305-D015-4EBF-95C8-B352AB4ED1FA}" name="House " dataDxfId="6"/>
    <tableColumn id="3" xr3:uid="{51019EAA-1E84-43BD-9134-EC853A4B7353}" name="Employee ID" dataDxfId="5"/>
    <tableColumn id="4" xr3:uid="{4BFBECF8-B6A8-44B4-808E-2A7AB2A07E04}" name="Sales Region " dataDxfId="4"/>
    <tableColumn id="5" xr3:uid="{B0C07925-7F45-4169-8626-ECFA834B882E}" name="Sales Code" dataDxfId="3"/>
    <tableColumn id="6" xr3:uid="{A4B33641-6564-4500-A970-5EBCE3A5CA6D}" name="Sales" dataDxfId="2"/>
    <tableColumn id="7" xr3:uid="{FCCC8363-7DDB-49B9-A360-EEFBCCEBB15C}" name="New Customers" dataDxfId="1"/>
    <tableColumn id="8" xr3:uid="{C6688612-9673-459E-AD31-AAA02A8DF563}" name="Commission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653B-D960-4586-902B-F7A4727C05B7}">
  <dimension ref="A1:T1000"/>
  <sheetViews>
    <sheetView tabSelected="1" topLeftCell="E1" workbookViewId="0">
      <selection activeCell="I13" sqref="I13"/>
    </sheetView>
  </sheetViews>
  <sheetFormatPr defaultColWidth="17" defaultRowHeight="15" customHeight="1"/>
  <cols>
    <col min="1" max="13" width="17" style="1"/>
    <col min="14" max="14" width="16.5703125" style="1" customWidth="1"/>
    <col min="15" max="15" width="6.28515625" style="1" hidden="1" customWidth="1"/>
    <col min="16" max="17" width="17" style="1"/>
    <col min="18" max="18" width="29.5703125" style="1" customWidth="1"/>
    <col min="19" max="19" width="21.140625" style="1" customWidth="1"/>
    <col min="20" max="16384" width="17" style="1"/>
  </cols>
  <sheetData>
    <row r="1" spans="1:20" ht="14.2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20" ht="14.25" customHeight="1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</row>
    <row r="3" spans="1:20" ht="14.25" customHeight="1">
      <c r="A3" s="28" t="s">
        <v>1</v>
      </c>
      <c r="B3" s="19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8" t="s">
        <v>13</v>
      </c>
      <c r="O3" s="19"/>
      <c r="P3" s="3" t="s">
        <v>14</v>
      </c>
      <c r="Q3" s="3" t="s">
        <v>15</v>
      </c>
      <c r="R3" s="3" t="s">
        <v>16</v>
      </c>
      <c r="S3" s="4" t="s">
        <v>17</v>
      </c>
      <c r="T3" s="5">
        <f>SUM(C34:N34)</f>
        <v>1548798</v>
      </c>
    </row>
    <row r="4" spans="1:20" ht="14.25" customHeight="1">
      <c r="A4" s="18" t="s">
        <v>18</v>
      </c>
      <c r="B4" s="19"/>
      <c r="C4" s="6">
        <v>5548</v>
      </c>
      <c r="D4" s="7">
        <v>8745</v>
      </c>
      <c r="E4" s="7">
        <v>8745</v>
      </c>
      <c r="F4" s="7">
        <v>4785</v>
      </c>
      <c r="G4" s="7">
        <v>5478</v>
      </c>
      <c r="H4" s="8">
        <v>3256</v>
      </c>
      <c r="I4" s="7">
        <v>5412</v>
      </c>
      <c r="J4" s="8">
        <v>2569</v>
      </c>
      <c r="K4" s="7">
        <v>2541</v>
      </c>
      <c r="L4" s="7">
        <v>6235</v>
      </c>
      <c r="M4" s="7">
        <v>4587</v>
      </c>
      <c r="N4" s="20">
        <v>6987</v>
      </c>
      <c r="O4" s="19"/>
      <c r="P4" s="9">
        <f>SUMIF($C4:$O4, "&gt;5000")</f>
        <v>47150</v>
      </c>
      <c r="Q4" s="1">
        <f>COUNTIF($C4:$O4, "&lt;2000")</f>
        <v>0</v>
      </c>
      <c r="R4" s="1" t="e">
        <f>AVERAGEIF(C34:N34,"&gt;S35",C34:N34)</f>
        <v>#DIV/0!</v>
      </c>
      <c r="S4" s="10" t="s">
        <v>19</v>
      </c>
      <c r="T4" s="5" cm="1">
        <f t="array" ref="T4">SUM((C4:O33)/2)</f>
        <v>774399</v>
      </c>
    </row>
    <row r="5" spans="1:20" ht="14.25" customHeight="1">
      <c r="A5" s="18" t="s">
        <v>20</v>
      </c>
      <c r="B5" s="19"/>
      <c r="C5" s="6">
        <v>8885</v>
      </c>
      <c r="D5" s="7">
        <v>5452</v>
      </c>
      <c r="E5" s="7">
        <v>2547</v>
      </c>
      <c r="F5" s="7">
        <v>5478</v>
      </c>
      <c r="G5" s="7">
        <v>2541</v>
      </c>
      <c r="H5" s="8">
        <v>6523</v>
      </c>
      <c r="I5" s="7">
        <v>2541</v>
      </c>
      <c r="J5" s="8">
        <v>2547</v>
      </c>
      <c r="K5" s="7">
        <v>3254</v>
      </c>
      <c r="L5" s="7">
        <v>2145</v>
      </c>
      <c r="M5" s="7">
        <v>6589</v>
      </c>
      <c r="N5" s="20">
        <v>2578</v>
      </c>
      <c r="O5" s="19"/>
      <c r="P5" s="9">
        <f t="shared" ref="P5:P33" si="0">SUMIF($C5:$O5, "&gt;5000")</f>
        <v>32927</v>
      </c>
      <c r="Q5" s="1">
        <f t="shared" ref="Q5:Q33" si="1">COUNTIF($C5:$O5, "&lt;2000")</f>
        <v>0</v>
      </c>
    </row>
    <row r="6" spans="1:20" ht="14.25" customHeight="1">
      <c r="A6" s="18" t="s">
        <v>21</v>
      </c>
      <c r="B6" s="19"/>
      <c r="C6" s="6">
        <v>2458</v>
      </c>
      <c r="D6" s="7">
        <v>3254</v>
      </c>
      <c r="E6" s="7">
        <v>3545</v>
      </c>
      <c r="F6" s="7">
        <v>5654</v>
      </c>
      <c r="G6" s="7">
        <v>3564</v>
      </c>
      <c r="H6" s="8">
        <v>1145</v>
      </c>
      <c r="I6" s="7">
        <v>3254</v>
      </c>
      <c r="J6" s="8">
        <v>3254</v>
      </c>
      <c r="K6" s="7">
        <v>2146</v>
      </c>
      <c r="L6" s="7">
        <v>2358</v>
      </c>
      <c r="M6" s="7">
        <v>5478</v>
      </c>
      <c r="N6" s="20">
        <v>6587</v>
      </c>
      <c r="O6" s="19"/>
      <c r="P6" s="9">
        <f t="shared" si="0"/>
        <v>17719</v>
      </c>
      <c r="Q6" s="1">
        <f t="shared" si="1"/>
        <v>1</v>
      </c>
    </row>
    <row r="7" spans="1:20" ht="14.25" customHeight="1">
      <c r="A7" s="18" t="s">
        <v>22</v>
      </c>
      <c r="B7" s="19"/>
      <c r="C7" s="6">
        <v>2658</v>
      </c>
      <c r="D7" s="7">
        <v>6586</v>
      </c>
      <c r="E7" s="7">
        <v>1524</v>
      </c>
      <c r="F7" s="7">
        <v>2541</v>
      </c>
      <c r="G7" s="7">
        <v>5478</v>
      </c>
      <c r="H7" s="7">
        <v>5412</v>
      </c>
      <c r="I7" s="7">
        <v>8564</v>
      </c>
      <c r="J7" s="7">
        <v>4541</v>
      </c>
      <c r="K7" s="7">
        <v>3654</v>
      </c>
      <c r="L7" s="7">
        <v>6547</v>
      </c>
      <c r="M7" s="7">
        <v>5486</v>
      </c>
      <c r="N7" s="20">
        <v>2365</v>
      </c>
      <c r="O7" s="19"/>
      <c r="P7" s="9">
        <f t="shared" si="0"/>
        <v>38073</v>
      </c>
      <c r="Q7" s="1">
        <f t="shared" si="1"/>
        <v>1</v>
      </c>
    </row>
    <row r="8" spans="1:20" ht="14.25" customHeight="1">
      <c r="A8" s="18" t="s">
        <v>23</v>
      </c>
      <c r="B8" s="19"/>
      <c r="C8" s="6">
        <v>4758</v>
      </c>
      <c r="D8" s="7">
        <v>5478</v>
      </c>
      <c r="E8" s="7">
        <v>4587</v>
      </c>
      <c r="F8" s="7">
        <v>3254</v>
      </c>
      <c r="G8" s="7">
        <v>5478</v>
      </c>
      <c r="H8" s="7">
        <v>2321</v>
      </c>
      <c r="I8" s="7">
        <v>6584</v>
      </c>
      <c r="J8" s="7">
        <v>2147</v>
      </c>
      <c r="K8" s="7">
        <v>2147</v>
      </c>
      <c r="L8" s="7">
        <v>2145</v>
      </c>
      <c r="M8" s="7">
        <v>2458</v>
      </c>
      <c r="N8" s="20">
        <v>4587</v>
      </c>
      <c r="O8" s="19"/>
      <c r="P8" s="9">
        <f t="shared" si="0"/>
        <v>17540</v>
      </c>
      <c r="Q8" s="1">
        <f t="shared" si="1"/>
        <v>0</v>
      </c>
    </row>
    <row r="9" spans="1:20" ht="14.25" customHeight="1">
      <c r="A9" s="18" t="s">
        <v>24</v>
      </c>
      <c r="B9" s="19"/>
      <c r="C9" s="6">
        <v>6865</v>
      </c>
      <c r="D9" s="7">
        <v>5482</v>
      </c>
      <c r="E9" s="7">
        <v>5654</v>
      </c>
      <c r="F9" s="7">
        <v>2548</v>
      </c>
      <c r="G9" s="7">
        <v>2145</v>
      </c>
      <c r="H9" s="7">
        <v>2541</v>
      </c>
      <c r="I9" s="7">
        <v>6985</v>
      </c>
      <c r="J9" s="7">
        <v>3652</v>
      </c>
      <c r="K9" s="7">
        <v>8954</v>
      </c>
      <c r="L9" s="7">
        <v>2145</v>
      </c>
      <c r="M9" s="7">
        <v>6587</v>
      </c>
      <c r="N9" s="20">
        <v>6987</v>
      </c>
      <c r="O9" s="19"/>
      <c r="P9" s="9">
        <f t="shared" si="0"/>
        <v>47514</v>
      </c>
      <c r="Q9" s="1">
        <f t="shared" si="1"/>
        <v>0</v>
      </c>
    </row>
    <row r="10" spans="1:20" ht="14.25" customHeight="1">
      <c r="A10" s="18" t="s">
        <v>25</v>
      </c>
      <c r="B10" s="19"/>
      <c r="C10" s="6">
        <v>5452</v>
      </c>
      <c r="D10" s="7">
        <v>6548</v>
      </c>
      <c r="E10" s="7">
        <v>6587</v>
      </c>
      <c r="F10" s="7">
        <v>5654</v>
      </c>
      <c r="G10" s="7">
        <v>3254</v>
      </c>
      <c r="H10" s="7">
        <v>2587</v>
      </c>
      <c r="I10" s="7">
        <v>4574</v>
      </c>
      <c r="J10" s="7">
        <v>4512</v>
      </c>
      <c r="K10" s="7">
        <v>6587</v>
      </c>
      <c r="L10" s="7">
        <v>3698</v>
      </c>
      <c r="M10" s="7">
        <v>6954</v>
      </c>
      <c r="N10" s="20">
        <v>4587</v>
      </c>
      <c r="O10" s="19"/>
      <c r="P10" s="9">
        <f t="shared" si="0"/>
        <v>37782</v>
      </c>
      <c r="Q10" s="1">
        <f t="shared" si="1"/>
        <v>0</v>
      </c>
    </row>
    <row r="11" spans="1:20" ht="14.25" customHeight="1">
      <c r="A11" s="18" t="s">
        <v>26</v>
      </c>
      <c r="B11" s="19"/>
      <c r="C11" s="6">
        <v>2548</v>
      </c>
      <c r="D11" s="7">
        <v>2547</v>
      </c>
      <c r="E11" s="7">
        <v>2547</v>
      </c>
      <c r="F11" s="7">
        <v>2547</v>
      </c>
      <c r="G11" s="7">
        <v>5654</v>
      </c>
      <c r="H11" s="7">
        <v>5984</v>
      </c>
      <c r="I11" s="7">
        <v>2365</v>
      </c>
      <c r="J11" s="7">
        <v>2145</v>
      </c>
      <c r="K11" s="7">
        <v>3652</v>
      </c>
      <c r="L11" s="7">
        <v>5478</v>
      </c>
      <c r="M11" s="7">
        <v>3254</v>
      </c>
      <c r="N11" s="20">
        <v>4587</v>
      </c>
      <c r="O11" s="19"/>
      <c r="P11" s="9">
        <f t="shared" si="0"/>
        <v>17116</v>
      </c>
      <c r="Q11" s="1">
        <f t="shared" si="1"/>
        <v>0</v>
      </c>
    </row>
    <row r="12" spans="1:20" ht="14.25" customHeight="1">
      <c r="A12" s="18" t="s">
        <v>27</v>
      </c>
      <c r="B12" s="19"/>
      <c r="C12" s="6">
        <v>2689</v>
      </c>
      <c r="D12" s="7">
        <v>1547</v>
      </c>
      <c r="E12" s="7">
        <v>5874</v>
      </c>
      <c r="F12" s="7">
        <v>5654</v>
      </c>
      <c r="G12" s="7">
        <v>5654</v>
      </c>
      <c r="H12" s="7">
        <v>3564</v>
      </c>
      <c r="I12" s="7">
        <v>1457</v>
      </c>
      <c r="J12" s="7">
        <v>3254</v>
      </c>
      <c r="K12" s="7">
        <v>1478</v>
      </c>
      <c r="L12" s="7">
        <v>2545</v>
      </c>
      <c r="M12" s="7">
        <v>1587</v>
      </c>
      <c r="N12" s="20">
        <v>6987</v>
      </c>
      <c r="O12" s="19"/>
      <c r="P12" s="9">
        <f t="shared" si="0"/>
        <v>24169</v>
      </c>
      <c r="Q12" s="1">
        <f t="shared" si="1"/>
        <v>4</v>
      </c>
    </row>
    <row r="13" spans="1:20" ht="14.25" customHeight="1">
      <c r="A13" s="18" t="s">
        <v>28</v>
      </c>
      <c r="B13" s="19"/>
      <c r="C13" s="6">
        <v>3659</v>
      </c>
      <c r="D13" s="7">
        <v>5684</v>
      </c>
      <c r="E13" s="7">
        <v>2547</v>
      </c>
      <c r="F13" s="7">
        <v>4587</v>
      </c>
      <c r="G13" s="7">
        <v>5687</v>
      </c>
      <c r="H13" s="7">
        <v>3214</v>
      </c>
      <c r="I13" s="7">
        <v>1245</v>
      </c>
      <c r="J13" s="7">
        <v>2354</v>
      </c>
      <c r="K13" s="7">
        <v>9854</v>
      </c>
      <c r="L13" s="7">
        <v>6542</v>
      </c>
      <c r="M13" s="7">
        <v>6987</v>
      </c>
      <c r="N13" s="20">
        <v>4587</v>
      </c>
      <c r="O13" s="19"/>
      <c r="P13" s="9">
        <f t="shared" si="0"/>
        <v>34754</v>
      </c>
      <c r="Q13" s="1">
        <f t="shared" si="1"/>
        <v>1</v>
      </c>
    </row>
    <row r="14" spans="1:20" ht="14.25" customHeight="1">
      <c r="A14" s="18" t="s">
        <v>29</v>
      </c>
      <c r="B14" s="19"/>
      <c r="C14" s="6">
        <v>4785</v>
      </c>
      <c r="D14" s="7">
        <v>2548</v>
      </c>
      <c r="E14" s="7">
        <v>5478</v>
      </c>
      <c r="F14" s="7">
        <v>2564</v>
      </c>
      <c r="G14" s="7">
        <v>2145</v>
      </c>
      <c r="H14" s="7">
        <v>5784</v>
      </c>
      <c r="I14" s="7">
        <v>2541</v>
      </c>
      <c r="J14" s="7">
        <v>2541</v>
      </c>
      <c r="K14" s="7">
        <v>6521</v>
      </c>
      <c r="L14" s="7">
        <v>2547</v>
      </c>
      <c r="M14" s="7">
        <v>5647</v>
      </c>
      <c r="N14" s="20">
        <v>3258</v>
      </c>
      <c r="O14" s="19"/>
      <c r="P14" s="9">
        <f t="shared" si="0"/>
        <v>23430</v>
      </c>
      <c r="Q14" s="1">
        <f t="shared" si="1"/>
        <v>0</v>
      </c>
    </row>
    <row r="15" spans="1:20" ht="14.25" customHeight="1">
      <c r="A15" s="18" t="s">
        <v>30</v>
      </c>
      <c r="B15" s="19"/>
      <c r="C15" s="6">
        <v>6541</v>
      </c>
      <c r="D15" s="7">
        <v>3654</v>
      </c>
      <c r="E15" s="7">
        <v>2455</v>
      </c>
      <c r="F15" s="7">
        <v>5478</v>
      </c>
      <c r="G15" s="7">
        <v>1425</v>
      </c>
      <c r="H15" s="7">
        <v>6985</v>
      </c>
      <c r="I15" s="7">
        <v>2365</v>
      </c>
      <c r="J15" s="7">
        <v>3658</v>
      </c>
      <c r="K15" s="7">
        <v>4781</v>
      </c>
      <c r="L15" s="7">
        <v>1547</v>
      </c>
      <c r="M15" s="7">
        <v>5478</v>
      </c>
      <c r="N15" s="20">
        <v>6987</v>
      </c>
      <c r="O15" s="19"/>
      <c r="P15" s="9">
        <f t="shared" si="0"/>
        <v>31469</v>
      </c>
      <c r="Q15" s="1">
        <f t="shared" si="1"/>
        <v>2</v>
      </c>
    </row>
    <row r="16" spans="1:20" ht="14.25" customHeight="1">
      <c r="A16" s="18" t="s">
        <v>31</v>
      </c>
      <c r="B16" s="19"/>
      <c r="C16" s="6">
        <v>9875</v>
      </c>
      <c r="D16" s="7">
        <v>5687</v>
      </c>
      <c r="E16" s="7">
        <v>5412</v>
      </c>
      <c r="F16" s="7">
        <v>4587</v>
      </c>
      <c r="G16" s="7">
        <v>3652</v>
      </c>
      <c r="H16" s="7">
        <v>5478</v>
      </c>
      <c r="I16" s="7">
        <v>2541</v>
      </c>
      <c r="J16" s="7">
        <v>2541</v>
      </c>
      <c r="K16" s="7">
        <v>2547</v>
      </c>
      <c r="L16" s="7">
        <v>6987</v>
      </c>
      <c r="M16" s="7">
        <v>4587</v>
      </c>
      <c r="N16" s="20">
        <v>1478</v>
      </c>
      <c r="O16" s="19"/>
      <c r="P16" s="9">
        <f t="shared" si="0"/>
        <v>33439</v>
      </c>
      <c r="Q16" s="1">
        <f t="shared" si="1"/>
        <v>1</v>
      </c>
    </row>
    <row r="17" spans="1:17" ht="14.25" customHeight="1">
      <c r="A17" s="18" t="s">
        <v>32</v>
      </c>
      <c r="B17" s="19"/>
      <c r="C17" s="6">
        <v>5624</v>
      </c>
      <c r="D17" s="7">
        <v>4785</v>
      </c>
      <c r="E17" s="7">
        <v>3254</v>
      </c>
      <c r="F17" s="7">
        <v>3659</v>
      </c>
      <c r="G17" s="7">
        <v>2145</v>
      </c>
      <c r="H17" s="7">
        <v>5415</v>
      </c>
      <c r="I17" s="7">
        <v>3256</v>
      </c>
      <c r="J17" s="7">
        <v>2547</v>
      </c>
      <c r="K17" s="7">
        <v>3698</v>
      </c>
      <c r="L17" s="7">
        <v>5478</v>
      </c>
      <c r="M17" s="7">
        <v>3215</v>
      </c>
      <c r="N17" s="20">
        <v>2587</v>
      </c>
      <c r="O17" s="19"/>
      <c r="P17" s="9">
        <f t="shared" si="0"/>
        <v>16517</v>
      </c>
      <c r="Q17" s="1">
        <f t="shared" si="1"/>
        <v>0</v>
      </c>
    </row>
    <row r="18" spans="1:17" ht="14.25" customHeight="1">
      <c r="A18" s="18" t="s">
        <v>33</v>
      </c>
      <c r="B18" s="19"/>
      <c r="C18" s="6">
        <v>9854</v>
      </c>
      <c r="D18" s="7">
        <v>7896</v>
      </c>
      <c r="E18" s="7">
        <v>4521</v>
      </c>
      <c r="F18" s="7">
        <v>5648</v>
      </c>
      <c r="G18" s="7">
        <v>2321</v>
      </c>
      <c r="H18" s="7">
        <v>3254</v>
      </c>
      <c r="I18" s="7">
        <v>3256</v>
      </c>
      <c r="J18" s="7">
        <v>2547</v>
      </c>
      <c r="K18" s="7">
        <v>2547</v>
      </c>
      <c r="L18" s="7">
        <v>5478</v>
      </c>
      <c r="M18" s="7">
        <v>6587</v>
      </c>
      <c r="N18" s="20">
        <v>2589</v>
      </c>
      <c r="O18" s="19"/>
      <c r="P18" s="9">
        <f t="shared" si="0"/>
        <v>35463</v>
      </c>
      <c r="Q18" s="1">
        <f t="shared" si="1"/>
        <v>0</v>
      </c>
    </row>
    <row r="19" spans="1:17" ht="14.25" customHeight="1">
      <c r="A19" s="18" t="s">
        <v>20</v>
      </c>
      <c r="B19" s="19"/>
      <c r="C19" s="6">
        <v>3548</v>
      </c>
      <c r="D19" s="7">
        <v>6548</v>
      </c>
      <c r="E19" s="7">
        <v>6547</v>
      </c>
      <c r="F19" s="7">
        <v>2547</v>
      </c>
      <c r="G19" s="7">
        <v>2451</v>
      </c>
      <c r="H19" s="7">
        <v>2564</v>
      </c>
      <c r="I19" s="7">
        <v>4541</v>
      </c>
      <c r="J19" s="7">
        <v>8457</v>
      </c>
      <c r="K19" s="7">
        <v>2658</v>
      </c>
      <c r="L19" s="7">
        <v>5478</v>
      </c>
      <c r="M19" s="7">
        <v>6547</v>
      </c>
      <c r="N19" s="20">
        <v>6587</v>
      </c>
      <c r="O19" s="19"/>
      <c r="P19" s="9">
        <f t="shared" si="0"/>
        <v>40164</v>
      </c>
      <c r="Q19" s="1">
        <f t="shared" si="1"/>
        <v>0</v>
      </c>
    </row>
    <row r="20" spans="1:17" ht="14.25" customHeight="1">
      <c r="A20" s="18" t="s">
        <v>34</v>
      </c>
      <c r="B20" s="19"/>
      <c r="C20" s="6">
        <v>4578</v>
      </c>
      <c r="D20" s="7">
        <v>2458</v>
      </c>
      <c r="E20" s="7">
        <v>2315</v>
      </c>
      <c r="F20" s="7">
        <v>2458</v>
      </c>
      <c r="G20" s="7">
        <v>3256</v>
      </c>
      <c r="H20" s="7">
        <v>5642</v>
      </c>
      <c r="I20" s="7">
        <v>5412</v>
      </c>
      <c r="J20" s="7">
        <v>9854</v>
      </c>
      <c r="K20" s="7">
        <v>2547</v>
      </c>
      <c r="L20" s="7">
        <v>6932</v>
      </c>
      <c r="M20" s="7">
        <v>1547</v>
      </c>
      <c r="N20" s="20">
        <v>6985</v>
      </c>
      <c r="O20" s="19"/>
      <c r="P20" s="9">
        <f t="shared" si="0"/>
        <v>34825</v>
      </c>
      <c r="Q20" s="1">
        <f t="shared" si="1"/>
        <v>1</v>
      </c>
    </row>
    <row r="21" spans="1:17" ht="14.25" customHeight="1">
      <c r="A21" s="18" t="s">
        <v>35</v>
      </c>
      <c r="B21" s="19"/>
      <c r="C21" s="6">
        <v>5647</v>
      </c>
      <c r="D21" s="7">
        <v>3145</v>
      </c>
      <c r="E21" s="7">
        <v>2458</v>
      </c>
      <c r="F21" s="7">
        <v>3654</v>
      </c>
      <c r="G21" s="7">
        <v>2321</v>
      </c>
      <c r="H21" s="7">
        <v>2541</v>
      </c>
      <c r="I21" s="7">
        <v>2145</v>
      </c>
      <c r="J21" s="7">
        <v>6574</v>
      </c>
      <c r="K21" s="7">
        <v>2541</v>
      </c>
      <c r="L21" s="7">
        <v>5478</v>
      </c>
      <c r="M21" s="7">
        <v>1547</v>
      </c>
      <c r="N21" s="20">
        <v>5489</v>
      </c>
      <c r="O21" s="19"/>
      <c r="P21" s="9">
        <f t="shared" si="0"/>
        <v>23188</v>
      </c>
      <c r="Q21" s="1">
        <f t="shared" si="1"/>
        <v>1</v>
      </c>
    </row>
    <row r="22" spans="1:17" ht="14.25" customHeight="1">
      <c r="A22" s="18" t="s">
        <v>36</v>
      </c>
      <c r="B22" s="19"/>
      <c r="C22" s="6">
        <v>2154</v>
      </c>
      <c r="D22" s="7">
        <v>5478</v>
      </c>
      <c r="E22" s="7">
        <v>2145</v>
      </c>
      <c r="F22" s="7">
        <v>5687</v>
      </c>
      <c r="G22" s="7">
        <v>2541</v>
      </c>
      <c r="H22" s="7">
        <v>1452</v>
      </c>
      <c r="I22" s="7">
        <v>2145</v>
      </c>
      <c r="J22" s="7">
        <v>5684</v>
      </c>
      <c r="K22" s="7">
        <v>6589</v>
      </c>
      <c r="L22" s="7">
        <v>5478</v>
      </c>
      <c r="M22" s="7">
        <v>2658</v>
      </c>
      <c r="N22" s="20">
        <v>5378</v>
      </c>
      <c r="O22" s="19"/>
      <c r="P22" s="9">
        <f t="shared" si="0"/>
        <v>34294</v>
      </c>
      <c r="Q22" s="1">
        <f t="shared" si="1"/>
        <v>1</v>
      </c>
    </row>
    <row r="23" spans="1:17" ht="14.25" customHeight="1">
      <c r="A23" s="18" t="s">
        <v>37</v>
      </c>
      <c r="B23" s="19"/>
      <c r="C23" s="6">
        <v>3658</v>
      </c>
      <c r="D23" s="7">
        <v>1548</v>
      </c>
      <c r="E23" s="7">
        <v>3254</v>
      </c>
      <c r="F23" s="7">
        <v>4578</v>
      </c>
      <c r="G23" s="7">
        <v>2356</v>
      </c>
      <c r="H23" s="7">
        <v>3256</v>
      </c>
      <c r="I23" s="7">
        <v>5478</v>
      </c>
      <c r="J23" s="7">
        <v>6532</v>
      </c>
      <c r="K23" s="7">
        <v>2547</v>
      </c>
      <c r="L23" s="7">
        <v>4587</v>
      </c>
      <c r="M23" s="7">
        <v>8745</v>
      </c>
      <c r="N23" s="20">
        <v>5879</v>
      </c>
      <c r="O23" s="19"/>
      <c r="P23" s="9">
        <f t="shared" si="0"/>
        <v>26634</v>
      </c>
      <c r="Q23" s="1">
        <f t="shared" si="1"/>
        <v>1</v>
      </c>
    </row>
    <row r="24" spans="1:17" ht="14.25" customHeight="1">
      <c r="A24" s="18" t="s">
        <v>38</v>
      </c>
      <c r="B24" s="19"/>
      <c r="C24" s="6">
        <v>2547</v>
      </c>
      <c r="D24" s="7">
        <v>2458</v>
      </c>
      <c r="E24" s="7">
        <v>2547</v>
      </c>
      <c r="F24" s="7">
        <v>5698</v>
      </c>
      <c r="G24" s="7">
        <v>2541</v>
      </c>
      <c r="H24" s="7">
        <v>3254</v>
      </c>
      <c r="I24" s="7">
        <v>6523</v>
      </c>
      <c r="J24" s="7">
        <v>2145</v>
      </c>
      <c r="K24" s="7">
        <v>2569</v>
      </c>
      <c r="L24" s="7">
        <v>5698</v>
      </c>
      <c r="M24" s="7">
        <v>6987</v>
      </c>
      <c r="N24" s="20">
        <v>6598</v>
      </c>
      <c r="O24" s="19"/>
      <c r="P24" s="9">
        <f t="shared" si="0"/>
        <v>31504</v>
      </c>
      <c r="Q24" s="1">
        <f t="shared" si="1"/>
        <v>0</v>
      </c>
    </row>
    <row r="25" spans="1:17" ht="14.25" customHeight="1">
      <c r="A25" s="18" t="s">
        <v>39</v>
      </c>
      <c r="B25" s="19"/>
      <c r="C25" s="6">
        <v>4568</v>
      </c>
      <c r="D25" s="7">
        <v>3548</v>
      </c>
      <c r="E25" s="7">
        <v>3698</v>
      </c>
      <c r="F25" s="7">
        <v>2541</v>
      </c>
      <c r="G25" s="7">
        <v>2356</v>
      </c>
      <c r="H25" s="7">
        <v>2564</v>
      </c>
      <c r="I25" s="7">
        <v>3256</v>
      </c>
      <c r="J25" s="7">
        <v>1458</v>
      </c>
      <c r="K25" s="7">
        <v>6984</v>
      </c>
      <c r="L25" s="7">
        <v>4587</v>
      </c>
      <c r="M25" s="7">
        <v>5698</v>
      </c>
      <c r="N25" s="20">
        <v>5478</v>
      </c>
      <c r="O25" s="19"/>
      <c r="P25" s="9">
        <f t="shared" si="0"/>
        <v>18160</v>
      </c>
      <c r="Q25" s="1">
        <f t="shared" si="1"/>
        <v>1</v>
      </c>
    </row>
    <row r="26" spans="1:17" ht="14.25" customHeight="1">
      <c r="A26" s="18" t="s">
        <v>40</v>
      </c>
      <c r="B26" s="19"/>
      <c r="C26" s="6">
        <v>8745</v>
      </c>
      <c r="D26" s="7">
        <v>6548</v>
      </c>
      <c r="E26" s="7">
        <v>5478</v>
      </c>
      <c r="F26" s="7">
        <v>3214</v>
      </c>
      <c r="G26" s="7">
        <v>3214</v>
      </c>
      <c r="H26" s="7">
        <v>2541</v>
      </c>
      <c r="I26" s="7">
        <v>3652</v>
      </c>
      <c r="J26" s="7">
        <v>1452</v>
      </c>
      <c r="K26" s="7">
        <v>4587</v>
      </c>
      <c r="L26" s="7">
        <v>5462</v>
      </c>
      <c r="M26" s="7">
        <v>5478</v>
      </c>
      <c r="N26" s="20">
        <v>6985</v>
      </c>
      <c r="O26" s="19"/>
      <c r="P26" s="9">
        <f t="shared" si="0"/>
        <v>38696</v>
      </c>
      <c r="Q26" s="1">
        <f t="shared" si="1"/>
        <v>1</v>
      </c>
    </row>
    <row r="27" spans="1:17" ht="14.25" customHeight="1">
      <c r="A27" s="18" t="s">
        <v>41</v>
      </c>
      <c r="B27" s="19"/>
      <c r="C27" s="6">
        <v>5698</v>
      </c>
      <c r="D27" s="7">
        <v>4785</v>
      </c>
      <c r="E27" s="7">
        <v>2541</v>
      </c>
      <c r="F27" s="7">
        <v>6547</v>
      </c>
      <c r="G27" s="7">
        <v>6352</v>
      </c>
      <c r="H27" s="7">
        <v>3256</v>
      </c>
      <c r="I27" s="7">
        <v>9845</v>
      </c>
      <c r="J27" s="7">
        <v>3254</v>
      </c>
      <c r="K27" s="7">
        <v>2547</v>
      </c>
      <c r="L27" s="7">
        <v>3548</v>
      </c>
      <c r="M27" s="7">
        <v>4587</v>
      </c>
      <c r="N27" s="20">
        <v>5693</v>
      </c>
      <c r="O27" s="19"/>
      <c r="P27" s="9">
        <f t="shared" si="0"/>
        <v>34135</v>
      </c>
      <c r="Q27" s="1">
        <f t="shared" si="1"/>
        <v>0</v>
      </c>
    </row>
    <row r="28" spans="1:17" ht="14.25" customHeight="1">
      <c r="A28" s="18" t="s">
        <v>42</v>
      </c>
      <c r="B28" s="19"/>
      <c r="C28" s="6">
        <v>5452</v>
      </c>
      <c r="D28" s="7">
        <v>6587</v>
      </c>
      <c r="E28" s="7">
        <v>1254</v>
      </c>
      <c r="F28" s="7">
        <v>5687</v>
      </c>
      <c r="G28" s="7">
        <v>2145</v>
      </c>
      <c r="H28" s="7">
        <v>2564</v>
      </c>
      <c r="I28" s="7">
        <v>2541</v>
      </c>
      <c r="J28" s="7">
        <v>6523</v>
      </c>
      <c r="K28" s="7">
        <v>2548</v>
      </c>
      <c r="L28" s="7">
        <v>5476</v>
      </c>
      <c r="M28" s="7">
        <v>5698</v>
      </c>
      <c r="N28" s="20">
        <v>1254</v>
      </c>
      <c r="O28" s="19"/>
      <c r="P28" s="9">
        <f t="shared" si="0"/>
        <v>35423</v>
      </c>
      <c r="Q28" s="1">
        <f t="shared" si="1"/>
        <v>2</v>
      </c>
    </row>
    <row r="29" spans="1:17" ht="14.25" customHeight="1">
      <c r="A29" s="18" t="s">
        <v>43</v>
      </c>
      <c r="B29" s="19"/>
      <c r="C29" s="6">
        <v>2145</v>
      </c>
      <c r="D29" s="7">
        <v>5874</v>
      </c>
      <c r="E29" s="7">
        <v>2365</v>
      </c>
      <c r="F29" s="7">
        <v>2547</v>
      </c>
      <c r="G29" s="7">
        <v>2563</v>
      </c>
      <c r="H29" s="7">
        <v>2458</v>
      </c>
      <c r="I29" s="7">
        <v>2587</v>
      </c>
      <c r="J29" s="7">
        <v>2541</v>
      </c>
      <c r="K29" s="7">
        <v>6547</v>
      </c>
      <c r="L29" s="7">
        <v>4536</v>
      </c>
      <c r="M29" s="7">
        <v>3654</v>
      </c>
      <c r="N29" s="20">
        <v>3659</v>
      </c>
      <c r="O29" s="19"/>
      <c r="P29" s="9">
        <f t="shared" si="0"/>
        <v>12421</v>
      </c>
      <c r="Q29" s="1">
        <f t="shared" si="1"/>
        <v>0</v>
      </c>
    </row>
    <row r="30" spans="1:17" ht="14.25" customHeight="1">
      <c r="A30" s="18" t="s">
        <v>38</v>
      </c>
      <c r="B30" s="19"/>
      <c r="C30" s="6">
        <v>6547</v>
      </c>
      <c r="D30" s="7">
        <v>8745</v>
      </c>
      <c r="E30" s="7">
        <v>5478</v>
      </c>
      <c r="F30" s="7">
        <v>5478</v>
      </c>
      <c r="G30" s="7">
        <v>9856</v>
      </c>
      <c r="H30" s="7">
        <v>5412</v>
      </c>
      <c r="I30" s="7">
        <v>3697</v>
      </c>
      <c r="J30" s="7">
        <v>2145</v>
      </c>
      <c r="K30" s="7">
        <v>4587</v>
      </c>
      <c r="L30" s="7">
        <v>5482</v>
      </c>
      <c r="M30" s="7">
        <v>5698</v>
      </c>
      <c r="N30" s="20">
        <v>7458</v>
      </c>
      <c r="O30" s="19"/>
      <c r="P30" s="9">
        <f t="shared" si="0"/>
        <v>60154</v>
      </c>
      <c r="Q30" s="1">
        <f t="shared" si="1"/>
        <v>0</v>
      </c>
    </row>
    <row r="31" spans="1:17" ht="14.25" customHeight="1">
      <c r="A31" s="18" t="s">
        <v>44</v>
      </c>
      <c r="B31" s="19"/>
      <c r="C31" s="6">
        <v>2451</v>
      </c>
      <c r="D31" s="7">
        <v>2547</v>
      </c>
      <c r="E31" s="7">
        <v>4587</v>
      </c>
      <c r="F31" s="7">
        <v>6547</v>
      </c>
      <c r="G31" s="7">
        <v>4571</v>
      </c>
      <c r="H31" s="7">
        <v>5426</v>
      </c>
      <c r="I31" s="7">
        <v>6559</v>
      </c>
      <c r="J31" s="7">
        <v>2548</v>
      </c>
      <c r="K31" s="7">
        <v>1478</v>
      </c>
      <c r="L31" s="7">
        <v>2547</v>
      </c>
      <c r="M31" s="7">
        <v>657</v>
      </c>
      <c r="N31" s="20">
        <v>6985</v>
      </c>
      <c r="O31" s="19"/>
      <c r="P31" s="9">
        <f t="shared" si="0"/>
        <v>25517</v>
      </c>
      <c r="Q31" s="1">
        <f t="shared" si="1"/>
        <v>2</v>
      </c>
    </row>
    <row r="32" spans="1:17" ht="14.25" customHeight="1">
      <c r="A32" s="18" t="s">
        <v>45</v>
      </c>
      <c r="B32" s="19"/>
      <c r="C32" s="6">
        <v>2541</v>
      </c>
      <c r="D32" s="7">
        <v>5654</v>
      </c>
      <c r="E32" s="7">
        <v>2547</v>
      </c>
      <c r="F32" s="7">
        <v>2547</v>
      </c>
      <c r="G32" s="7">
        <v>2134</v>
      </c>
      <c r="H32" s="7">
        <v>5412</v>
      </c>
      <c r="I32" s="7">
        <v>2541</v>
      </c>
      <c r="J32" s="7">
        <v>5412</v>
      </c>
      <c r="K32" s="7">
        <v>2547</v>
      </c>
      <c r="L32" s="7">
        <v>4587</v>
      </c>
      <c r="M32" s="7">
        <v>6587</v>
      </c>
      <c r="N32" s="20">
        <v>2547</v>
      </c>
      <c r="O32" s="19"/>
      <c r="P32" s="9">
        <f t="shared" si="0"/>
        <v>23065</v>
      </c>
      <c r="Q32" s="1">
        <f t="shared" si="1"/>
        <v>0</v>
      </c>
    </row>
    <row r="33" spans="1:17" ht="14.25" customHeight="1">
      <c r="A33" s="18" t="s">
        <v>46</v>
      </c>
      <c r="B33" s="19"/>
      <c r="C33" s="6">
        <v>3654</v>
      </c>
      <c r="D33" s="7">
        <v>1547</v>
      </c>
      <c r="E33" s="7">
        <v>2584</v>
      </c>
      <c r="F33" s="7">
        <v>5478</v>
      </c>
      <c r="G33" s="7">
        <v>2145</v>
      </c>
      <c r="H33" s="7">
        <v>5412</v>
      </c>
      <c r="I33" s="7">
        <v>3698</v>
      </c>
      <c r="J33" s="7">
        <v>3254</v>
      </c>
      <c r="K33" s="7">
        <v>3698</v>
      </c>
      <c r="L33" s="7">
        <v>6598</v>
      </c>
      <c r="M33" s="7">
        <v>4587</v>
      </c>
      <c r="N33" s="20">
        <v>6987</v>
      </c>
      <c r="O33" s="19"/>
      <c r="P33" s="9">
        <f t="shared" si="0"/>
        <v>24475</v>
      </c>
      <c r="Q33" s="1">
        <f t="shared" si="1"/>
        <v>1</v>
      </c>
    </row>
    <row r="34" spans="1:17" ht="21" customHeight="1">
      <c r="A34" s="21" t="s">
        <v>47</v>
      </c>
      <c r="B34" s="19"/>
      <c r="C34" s="11">
        <f>SUM(C4:C33)</f>
        <v>146132</v>
      </c>
      <c r="D34" s="11">
        <f t="shared" ref="D34:M34" si="2">SUM(D4:D33)</f>
        <v>143363</v>
      </c>
      <c r="E34" s="11">
        <f t="shared" si="2"/>
        <v>115075</v>
      </c>
      <c r="F34" s="11">
        <f t="shared" si="2"/>
        <v>129846</v>
      </c>
      <c r="G34" s="11">
        <f t="shared" si="2"/>
        <v>107423</v>
      </c>
      <c r="H34" s="11">
        <f t="shared" si="2"/>
        <v>117217</v>
      </c>
      <c r="I34" s="11">
        <f t="shared" si="2"/>
        <v>121560</v>
      </c>
      <c r="J34" s="11">
        <f t="shared" si="2"/>
        <v>112642</v>
      </c>
      <c r="K34" s="11">
        <f t="shared" si="2"/>
        <v>119335</v>
      </c>
      <c r="L34" s="11">
        <f t="shared" si="2"/>
        <v>138349</v>
      </c>
      <c r="M34" s="11">
        <f t="shared" si="2"/>
        <v>146156</v>
      </c>
      <c r="N34" s="11">
        <f>SUM(N4:N33)</f>
        <v>151700</v>
      </c>
      <c r="O34" s="11">
        <f t="shared" ref="O34" si="3">SUM(O4:O33)</f>
        <v>0</v>
      </c>
    </row>
    <row r="35" spans="1:17" ht="14.25" customHeight="1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7" ht="14.25" customHeight="1">
      <c r="A36" s="12" t="s">
        <v>48</v>
      </c>
      <c r="C36" s="12" t="s">
        <v>48</v>
      </c>
      <c r="D36" s="12" t="s">
        <v>48</v>
      </c>
      <c r="N36" s="1" t="e">
        <f>AVERAGEIF(O4:O33, "&gt;S35")</f>
        <v>#DIV/0!</v>
      </c>
    </row>
    <row r="37" spans="1:17" ht="14.25" customHeight="1"/>
    <row r="38" spans="1:17" ht="14.25" customHeight="1"/>
    <row r="39" spans="1:17" ht="14.25" customHeight="1"/>
    <row r="40" spans="1:17" ht="14.25" customHeight="1"/>
    <row r="41" spans="1:17" ht="14.25" customHeight="1"/>
    <row r="42" spans="1:17" ht="14.25" customHeight="1"/>
    <row r="43" spans="1:17" ht="14.25" customHeight="1"/>
    <row r="44" spans="1:17" ht="14.25" customHeight="1"/>
    <row r="45" spans="1:17" ht="14.25" customHeight="1"/>
    <row r="46" spans="1:17" ht="14.25" customHeight="1"/>
    <row r="47" spans="1:17" ht="14.25" customHeight="1"/>
    <row r="48" spans="1:1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4">
    <mergeCell ref="A5:B5"/>
    <mergeCell ref="N5:O5"/>
    <mergeCell ref="A1:O2"/>
    <mergeCell ref="A3:B3"/>
    <mergeCell ref="N3:O3"/>
    <mergeCell ref="A4:B4"/>
    <mergeCell ref="N4:O4"/>
    <mergeCell ref="A6:B6"/>
    <mergeCell ref="N6:O6"/>
    <mergeCell ref="A7:B7"/>
    <mergeCell ref="N7:O7"/>
    <mergeCell ref="A8:B8"/>
    <mergeCell ref="N8:O8"/>
    <mergeCell ref="A9:B9"/>
    <mergeCell ref="N9:O9"/>
    <mergeCell ref="A10:B10"/>
    <mergeCell ref="N10:O10"/>
    <mergeCell ref="A11:B11"/>
    <mergeCell ref="N11:O11"/>
    <mergeCell ref="A12:B12"/>
    <mergeCell ref="N12:O12"/>
    <mergeCell ref="A13:B13"/>
    <mergeCell ref="N13:O13"/>
    <mergeCell ref="A14:B14"/>
    <mergeCell ref="N14:O14"/>
    <mergeCell ref="A15:B15"/>
    <mergeCell ref="N15:O15"/>
    <mergeCell ref="A16:B16"/>
    <mergeCell ref="N16:O16"/>
    <mergeCell ref="A17:B17"/>
    <mergeCell ref="N17:O17"/>
    <mergeCell ref="A18:B18"/>
    <mergeCell ref="N18:O18"/>
    <mergeCell ref="A19:B19"/>
    <mergeCell ref="N19:O19"/>
    <mergeCell ref="A20:B20"/>
    <mergeCell ref="N20:O20"/>
    <mergeCell ref="A21:B21"/>
    <mergeCell ref="N21:O21"/>
    <mergeCell ref="A22:B22"/>
    <mergeCell ref="N22:O22"/>
    <mergeCell ref="A23:B23"/>
    <mergeCell ref="N23:O23"/>
    <mergeCell ref="A24:B24"/>
    <mergeCell ref="N24:O24"/>
    <mergeCell ref="A25:B25"/>
    <mergeCell ref="N25:O25"/>
    <mergeCell ref="A26:B26"/>
    <mergeCell ref="N26:O26"/>
    <mergeCell ref="A27:B27"/>
    <mergeCell ref="N27:O27"/>
    <mergeCell ref="A28:B28"/>
    <mergeCell ref="N28:O28"/>
    <mergeCell ref="A29:B29"/>
    <mergeCell ref="N29:O29"/>
    <mergeCell ref="A33:B33"/>
    <mergeCell ref="N33:O33"/>
    <mergeCell ref="A34:B34"/>
    <mergeCell ref="A30:B30"/>
    <mergeCell ref="N30:O30"/>
    <mergeCell ref="A31:B31"/>
    <mergeCell ref="N31:O31"/>
    <mergeCell ref="A32:B32"/>
    <mergeCell ref="N32:O32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7D47-6B35-4321-8501-8131ADFE40F5}">
  <dimension ref="A1:I1000"/>
  <sheetViews>
    <sheetView topLeftCell="C1" workbookViewId="0">
      <selection activeCell="G26" activeCellId="1" sqref="H25 G26"/>
    </sheetView>
  </sheetViews>
  <sheetFormatPr defaultColWidth="14.42578125" defaultRowHeight="15" customHeight="1"/>
  <cols>
    <col min="1" max="1" width="4.7109375" style="1" customWidth="1"/>
    <col min="2" max="2" width="15.28515625" style="1" customWidth="1"/>
    <col min="3" max="3" width="18.7109375" style="1" customWidth="1"/>
    <col min="4" max="4" width="17.42578125" style="1" customWidth="1"/>
    <col min="5" max="5" width="37" style="1" customWidth="1"/>
    <col min="6" max="6" width="18.7109375" style="1" customWidth="1"/>
    <col min="7" max="7" width="13.7109375" style="1" customWidth="1"/>
    <col min="8" max="8" width="19.42578125" style="1" customWidth="1"/>
    <col min="9" max="9" width="18.140625" style="1" customWidth="1"/>
    <col min="10" max="26" width="8.7109375" style="1" customWidth="1"/>
    <col min="27" max="16384" width="14.42578125" style="1"/>
  </cols>
  <sheetData>
    <row r="1" spans="1:9" ht="14.25" customHeight="1"/>
    <row r="2" spans="1:9" ht="26.25" customHeight="1">
      <c r="A2" s="13"/>
      <c r="B2" s="14" t="s">
        <v>49</v>
      </c>
      <c r="C2" s="14" t="s">
        <v>50</v>
      </c>
      <c r="D2" s="14" t="s">
        <v>51</v>
      </c>
      <c r="E2" s="14" t="s">
        <v>52</v>
      </c>
      <c r="F2" s="14" t="s">
        <v>53</v>
      </c>
      <c r="G2" s="14" t="s">
        <v>54</v>
      </c>
      <c r="H2" s="14" t="s">
        <v>55</v>
      </c>
      <c r="I2" s="15" t="s">
        <v>56</v>
      </c>
    </row>
    <row r="3" spans="1:9" ht="14.25" customHeight="1">
      <c r="A3" s="13">
        <v>1</v>
      </c>
      <c r="B3" s="13" t="s">
        <v>57</v>
      </c>
      <c r="C3" s="13" t="s">
        <v>58</v>
      </c>
      <c r="D3" s="13">
        <v>1002</v>
      </c>
      <c r="E3" s="13" t="s">
        <v>59</v>
      </c>
      <c r="F3" s="13">
        <v>741</v>
      </c>
      <c r="G3" s="16">
        <v>20000</v>
      </c>
      <c r="H3" s="13">
        <v>22</v>
      </c>
      <c r="I3" s="16">
        <v>2000</v>
      </c>
    </row>
    <row r="4" spans="1:9" ht="14.25" customHeight="1">
      <c r="A4" s="13">
        <v>2</v>
      </c>
      <c r="B4" s="13" t="s">
        <v>60</v>
      </c>
      <c r="C4" s="13" t="s">
        <v>61</v>
      </c>
      <c r="D4" s="13">
        <v>1003</v>
      </c>
      <c r="E4" s="13" t="s">
        <v>18</v>
      </c>
      <c r="F4" s="13">
        <v>321</v>
      </c>
      <c r="G4" s="16">
        <v>15000</v>
      </c>
      <c r="H4" s="13">
        <v>4</v>
      </c>
      <c r="I4" s="16">
        <v>1500</v>
      </c>
    </row>
    <row r="5" spans="1:9" ht="14.25" customHeight="1">
      <c r="A5" s="13">
        <v>3</v>
      </c>
      <c r="B5" s="13" t="s">
        <v>62</v>
      </c>
      <c r="C5" s="13" t="s">
        <v>63</v>
      </c>
      <c r="D5" s="13">
        <v>1005</v>
      </c>
      <c r="E5" s="13" t="s">
        <v>23</v>
      </c>
      <c r="F5" s="13">
        <v>341</v>
      </c>
      <c r="G5" s="16">
        <v>12000</v>
      </c>
      <c r="H5" s="13">
        <v>2</v>
      </c>
      <c r="I5" s="16">
        <v>1200</v>
      </c>
    </row>
    <row r="6" spans="1:9" ht="14.25" customHeight="1">
      <c r="A6" s="13">
        <v>4</v>
      </c>
      <c r="B6" s="13" t="s">
        <v>64</v>
      </c>
      <c r="C6" s="13" t="s">
        <v>58</v>
      </c>
      <c r="D6" s="13">
        <v>1006</v>
      </c>
      <c r="E6" s="13" t="s">
        <v>18</v>
      </c>
      <c r="F6" s="13">
        <v>123</v>
      </c>
      <c r="G6" s="16">
        <v>9000</v>
      </c>
      <c r="H6" s="13">
        <v>16</v>
      </c>
      <c r="I6" s="16">
        <v>900</v>
      </c>
    </row>
    <row r="7" spans="1:9" ht="14.25" customHeight="1">
      <c r="A7" s="13">
        <v>5</v>
      </c>
      <c r="B7" s="13" t="s">
        <v>65</v>
      </c>
      <c r="C7" s="13" t="s">
        <v>66</v>
      </c>
      <c r="D7" s="13">
        <v>1007</v>
      </c>
      <c r="E7" s="13" t="s">
        <v>67</v>
      </c>
      <c r="F7" s="13">
        <v>341</v>
      </c>
      <c r="G7" s="16">
        <v>28000</v>
      </c>
      <c r="H7" s="13">
        <v>26</v>
      </c>
      <c r="I7" s="16">
        <v>2500</v>
      </c>
    </row>
    <row r="8" spans="1:9" ht="14.25" customHeight="1">
      <c r="A8" s="13">
        <v>6</v>
      </c>
      <c r="B8" s="13" t="s">
        <v>68</v>
      </c>
      <c r="C8" s="13" t="s">
        <v>69</v>
      </c>
      <c r="D8" s="13">
        <v>1005</v>
      </c>
      <c r="E8" s="13" t="s">
        <v>22</v>
      </c>
      <c r="F8" s="13">
        <v>140</v>
      </c>
      <c r="G8" s="16">
        <v>22000</v>
      </c>
      <c r="H8" s="13">
        <v>15</v>
      </c>
      <c r="I8" s="16">
        <v>2000</v>
      </c>
    </row>
    <row r="9" spans="1:9" ht="14.25" customHeight="1">
      <c r="A9" s="13">
        <v>7</v>
      </c>
      <c r="B9" s="13" t="s">
        <v>70</v>
      </c>
      <c r="C9" s="13" t="s">
        <v>61</v>
      </c>
      <c r="D9" s="13">
        <v>1008</v>
      </c>
      <c r="E9" s="13" t="s">
        <v>18</v>
      </c>
      <c r="F9" s="13">
        <v>123</v>
      </c>
      <c r="G9" s="16">
        <v>154000</v>
      </c>
      <c r="H9" s="13">
        <v>20</v>
      </c>
      <c r="I9" s="16">
        <v>2200</v>
      </c>
    </row>
    <row r="10" spans="1:9" ht="14.25" customHeight="1">
      <c r="A10" s="13">
        <v>8</v>
      </c>
      <c r="B10" s="13" t="s">
        <v>71</v>
      </c>
      <c r="C10" s="13" t="s">
        <v>58</v>
      </c>
      <c r="D10" s="13">
        <v>1009</v>
      </c>
      <c r="E10" s="13" t="s">
        <v>22</v>
      </c>
      <c r="F10" s="13">
        <v>854</v>
      </c>
      <c r="G10" s="16">
        <v>25000</v>
      </c>
      <c r="H10" s="13">
        <v>29</v>
      </c>
      <c r="I10" s="16">
        <v>2800</v>
      </c>
    </row>
    <row r="11" spans="1:9" ht="14.25" customHeight="1">
      <c r="A11" s="13"/>
      <c r="B11" s="13"/>
      <c r="C11" s="13"/>
      <c r="D11" s="13"/>
      <c r="E11" s="14" t="s">
        <v>72</v>
      </c>
      <c r="F11" s="13"/>
      <c r="G11" s="16">
        <f>SUM(G3:G10)</f>
        <v>285000</v>
      </c>
      <c r="H11" s="13"/>
    </row>
    <row r="12" spans="1:9" ht="14.25" customHeight="1">
      <c r="A12" s="13"/>
      <c r="B12" s="13"/>
      <c r="C12" s="13"/>
      <c r="D12" s="13"/>
      <c r="E12" s="13"/>
      <c r="F12" s="13"/>
      <c r="G12" s="13"/>
      <c r="H12" s="13"/>
    </row>
    <row r="13" spans="1:9" ht="14.25" customHeight="1">
      <c r="A13" s="13"/>
      <c r="B13" s="13"/>
      <c r="C13" s="13"/>
      <c r="D13" s="13"/>
      <c r="E13" s="13"/>
      <c r="F13" s="13"/>
      <c r="G13" s="13"/>
      <c r="H13" s="13"/>
    </row>
    <row r="14" spans="1:9" ht="14.25" customHeight="1">
      <c r="A14" s="13"/>
      <c r="B14" s="13"/>
      <c r="C14" s="13" t="s">
        <v>73</v>
      </c>
      <c r="D14" s="13">
        <f>SUMIF(E3:E10,E8,G3:G10)</f>
        <v>47000</v>
      </c>
      <c r="E14" s="13"/>
      <c r="F14" s="13"/>
      <c r="G14" s="13"/>
      <c r="H14" s="13"/>
    </row>
    <row r="15" spans="1:9" ht="14.25" customHeight="1">
      <c r="A15" s="13"/>
      <c r="B15" s="13"/>
      <c r="C15" s="13" t="s">
        <v>74</v>
      </c>
      <c r="D15" s="13">
        <f>SUMIFS(G3:G10,C3:C10,C4,H3:H10, "&gt;10")</f>
        <v>154000</v>
      </c>
      <c r="E15" s="29" t="s">
        <v>75</v>
      </c>
      <c r="F15" s="29"/>
      <c r="G15" s="29"/>
      <c r="H15" s="13"/>
    </row>
    <row r="16" spans="1:9" ht="14.25" customHeight="1">
      <c r="C16" s="1" t="s">
        <v>48</v>
      </c>
      <c r="D16" s="1" t="s">
        <v>48</v>
      </c>
      <c r="E16" s="10"/>
      <c r="F16" s="10" t="s">
        <v>61</v>
      </c>
    </row>
    <row r="17" spans="2:7" ht="14.25" customHeight="1">
      <c r="E17" s="10" t="s">
        <v>76</v>
      </c>
      <c r="F17" s="10">
        <f>COUNTIFS(Table1[[Sales Region ]],E4,Table1[[House ]],C4)</f>
        <v>2</v>
      </c>
    </row>
    <row r="18" spans="2:7" ht="14.25" customHeight="1">
      <c r="B18" s="13"/>
    </row>
    <row r="19" spans="2:7" ht="14.25" customHeight="1">
      <c r="B19" s="13"/>
      <c r="E19" s="10" t="s">
        <v>77</v>
      </c>
      <c r="F19" s="17">
        <v>59333.333333333336</v>
      </c>
      <c r="G19" s="1" t="s">
        <v>48</v>
      </c>
    </row>
    <row r="20" spans="2:7" ht="14.25" customHeight="1">
      <c r="B20" s="13"/>
    </row>
    <row r="21" spans="2:7" ht="14.25" customHeight="1">
      <c r="B21" s="13"/>
      <c r="E21" s="10" t="s">
        <v>78</v>
      </c>
      <c r="F21" s="10">
        <f>AVERAGEIFS(Table1[Sales],Table1[[Sales Region ]],E4,Table1[Sales Code],"=123")</f>
        <v>81500</v>
      </c>
    </row>
    <row r="22" spans="2:7" ht="14.25" customHeight="1"/>
    <row r="23" spans="2:7" ht="14.25" customHeight="1"/>
    <row r="24" spans="2:7" ht="14.25" customHeight="1"/>
    <row r="25" spans="2:7" ht="14.25" customHeight="1"/>
    <row r="26" spans="2:7" ht="14.25" customHeight="1"/>
    <row r="27" spans="2:7" ht="14.25" customHeight="1"/>
    <row r="28" spans="2:7" ht="14.25" customHeight="1"/>
    <row r="29" spans="2:7" ht="14.25" customHeight="1"/>
    <row r="30" spans="2:7" ht="14.25" customHeight="1"/>
    <row r="31" spans="2:7" ht="14.25" customHeight="1"/>
    <row r="32" spans="2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E15:G15"/>
  </mergeCells>
  <pageMargins left="0.7" right="0.7" top="0.75" bottom="0.75" header="0" footer="0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d'Amour</dc:creator>
  <cp:lastModifiedBy>jay sylva</cp:lastModifiedBy>
  <dcterms:created xsi:type="dcterms:W3CDTF">2024-10-06T21:47:12Z</dcterms:created>
  <dcterms:modified xsi:type="dcterms:W3CDTF">2024-10-15T19:43:05Z</dcterms:modified>
</cp:coreProperties>
</file>