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JujuBot_uC_A8\Calculations and Definitions\"/>
    </mc:Choice>
  </mc:AlternateContent>
  <xr:revisionPtr revIDLastSave="0" documentId="13_ncr:1_{51CAFDA1-8203-4B86-A3C7-5644D5AF98E7}" xr6:coauthVersionLast="47" xr6:coauthVersionMax="47" xr10:uidLastSave="{00000000-0000-0000-0000-000000000000}"/>
  <bookViews>
    <workbookView xWindow="-110" yWindow="-110" windowWidth="12220" windowHeight="17760" activeTab="2" xr2:uid="{75FC373F-61E7-46CB-9D88-857622E45D35}"/>
  </bookViews>
  <sheets>
    <sheet name="Motor Data" sheetId="2" r:id="rId1"/>
    <sheet name="Geschw." sheetId="3" r:id="rId2"/>
    <sheet name="Beschleu.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4" l="1"/>
  <c r="AJ5" i="4"/>
  <c r="AI5" i="4"/>
  <c r="AG5" i="4"/>
  <c r="T3" i="4"/>
  <c r="Q3" i="4"/>
  <c r="O3" i="4"/>
  <c r="N3" i="4"/>
  <c r="M3" i="4"/>
  <c r="K6" i="4"/>
  <c r="M5" i="4"/>
  <c r="I5" i="4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F6" i="4"/>
  <c r="AK6" i="4" s="1"/>
  <c r="H7" i="4"/>
  <c r="I6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S4" i="3"/>
  <c r="S5" i="3" s="1"/>
  <c r="Z4" i="3"/>
  <c r="Z5" i="3" s="1"/>
  <c r="Z6" i="3" s="1"/>
  <c r="AA6" i="3" s="1"/>
  <c r="AE6" i="3" s="1"/>
  <c r="AF6" i="3" s="1"/>
  <c r="D5" i="3"/>
  <c r="U3" i="3" s="1"/>
  <c r="AF3" i="3"/>
  <c r="X3" i="3"/>
  <c r="A6" i="4"/>
  <c r="B6" i="4" s="1"/>
  <c r="C6" i="4" s="1"/>
  <c r="M3" i="3"/>
  <c r="P3" i="3" s="1"/>
  <c r="O3" i="3" s="1"/>
  <c r="Q3" i="3"/>
  <c r="B5" i="4"/>
  <c r="C5" i="4" s="1"/>
  <c r="D2" i="4"/>
  <c r="E2" i="4" s="1"/>
  <c r="C2" i="4"/>
  <c r="J3" i="3"/>
  <c r="I3" i="3" s="1"/>
  <c r="H23" i="3"/>
  <c r="C5" i="3"/>
  <c r="C6" i="3" s="1"/>
  <c r="B5" i="3"/>
  <c r="B6" i="3" s="1"/>
  <c r="L4" i="3"/>
  <c r="L5" i="3" s="1"/>
  <c r="F4" i="3"/>
  <c r="G4" i="3"/>
  <c r="J4" i="3" s="1"/>
  <c r="I4" i="3" s="1"/>
  <c r="H4" i="3"/>
  <c r="F5" i="3"/>
  <c r="F6" i="3" s="1"/>
  <c r="G6" i="3" s="1"/>
  <c r="AC6" i="3"/>
  <c r="E5" i="2"/>
  <c r="O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Q107" i="2"/>
  <c r="R107" i="2"/>
  <c r="Q106" i="2"/>
  <c r="R106" i="2"/>
  <c r="Q105" i="2"/>
  <c r="R105" i="2"/>
  <c r="Q104" i="2"/>
  <c r="R104" i="2"/>
  <c r="Q103" i="2"/>
  <c r="R103" i="2"/>
  <c r="Q102" i="2"/>
  <c r="R102" i="2"/>
  <c r="Q101" i="2"/>
  <c r="R101" i="2"/>
  <c r="Q100" i="2"/>
  <c r="R100" i="2"/>
  <c r="Q99" i="2"/>
  <c r="R99" i="2"/>
  <c r="Q98" i="2"/>
  <c r="R98" i="2"/>
  <c r="Q97" i="2"/>
  <c r="R97" i="2"/>
  <c r="Q96" i="2"/>
  <c r="R96" i="2"/>
  <c r="Q95" i="2"/>
  <c r="R95" i="2"/>
  <c r="Q94" i="2"/>
  <c r="R94" i="2"/>
  <c r="Q93" i="2"/>
  <c r="R93" i="2"/>
  <c r="Q92" i="2"/>
  <c r="R92" i="2"/>
  <c r="Q91" i="2"/>
  <c r="R91" i="2"/>
  <c r="Q90" i="2"/>
  <c r="R90" i="2"/>
  <c r="Q89" i="2"/>
  <c r="R89" i="2"/>
  <c r="Q88" i="2"/>
  <c r="R88" i="2"/>
  <c r="Q87" i="2"/>
  <c r="R87" i="2"/>
  <c r="Q86" i="2"/>
  <c r="R86" i="2"/>
  <c r="Q85" i="2"/>
  <c r="R85" i="2"/>
  <c r="Q84" i="2"/>
  <c r="R84" i="2"/>
  <c r="Q83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Q34" i="2"/>
  <c r="R34" i="2"/>
  <c r="Q33" i="2"/>
  <c r="R33" i="2"/>
  <c r="Q32" i="2"/>
  <c r="R32" i="2"/>
  <c r="Q31" i="2"/>
  <c r="R31" i="2"/>
  <c r="Q30" i="2"/>
  <c r="R30" i="2"/>
  <c r="Q29" i="2"/>
  <c r="R29" i="2"/>
  <c r="Q28" i="2"/>
  <c r="R28" i="2"/>
  <c r="Q27" i="2"/>
  <c r="R27" i="2"/>
  <c r="Q26" i="2"/>
  <c r="R26" i="2"/>
  <c r="Q25" i="2"/>
  <c r="R25" i="2"/>
  <c r="Q24" i="2"/>
  <c r="R24" i="2"/>
  <c r="Q23" i="2"/>
  <c r="R23" i="2"/>
  <c r="Q22" i="2"/>
  <c r="R22" i="2"/>
  <c r="Q21" i="2"/>
  <c r="R21" i="2"/>
  <c r="Q20" i="2"/>
  <c r="R20" i="2"/>
  <c r="Q19" i="2"/>
  <c r="R19" i="2"/>
  <c r="Q18" i="2"/>
  <c r="R18" i="2"/>
  <c r="Q17" i="2"/>
  <c r="R17" i="2"/>
  <c r="Q16" i="2"/>
  <c r="R16" i="2"/>
  <c r="Q15" i="2"/>
  <c r="R15" i="2"/>
  <c r="Q14" i="2"/>
  <c r="R14" i="2"/>
  <c r="Q13" i="2"/>
  <c r="R13" i="2"/>
  <c r="Q12" i="2"/>
  <c r="R12" i="2"/>
  <c r="Q11" i="2"/>
  <c r="R11" i="2"/>
  <c r="Q10" i="2"/>
  <c r="R10" i="2"/>
  <c r="Q9" i="2"/>
  <c r="R9" i="2"/>
  <c r="Q8" i="2"/>
  <c r="R8" i="2"/>
  <c r="O3" i="2"/>
  <c r="P8" i="2"/>
  <c r="O8" i="2"/>
  <c r="E4" i="2"/>
  <c r="E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9" i="2"/>
  <c r="P106" i="2"/>
  <c r="B16" i="2"/>
  <c r="B18" i="2"/>
  <c r="D16" i="2"/>
  <c r="C16" i="2"/>
  <c r="B8" i="2"/>
  <c r="B10" i="2"/>
  <c r="B7" i="2"/>
  <c r="B12" i="2"/>
  <c r="P30" i="2"/>
  <c r="P28" i="2"/>
  <c r="P36" i="2"/>
  <c r="P44" i="2"/>
  <c r="P52" i="2"/>
  <c r="P34" i="2"/>
  <c r="P42" i="2"/>
  <c r="P50" i="2"/>
  <c r="P32" i="2"/>
  <c r="P40" i="2"/>
  <c r="P48" i="2"/>
  <c r="P38" i="2"/>
  <c r="P46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56" i="2"/>
  <c r="P60" i="2"/>
  <c r="P64" i="2"/>
  <c r="P68" i="2"/>
  <c r="P72" i="2"/>
  <c r="P76" i="2"/>
  <c r="P80" i="2"/>
  <c r="P84" i="2"/>
  <c r="P88" i="2"/>
  <c r="P92" i="2"/>
  <c r="P96" i="2"/>
  <c r="P100" i="2"/>
  <c r="P104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O27" i="2"/>
  <c r="O13" i="2"/>
  <c r="O11" i="2"/>
  <c r="O10" i="2"/>
  <c r="O26" i="2"/>
  <c r="P10" i="2"/>
  <c r="P11" i="2"/>
  <c r="P26" i="2"/>
  <c r="P9" i="2"/>
  <c r="D18" i="2"/>
  <c r="D19" i="2"/>
  <c r="C18" i="2"/>
  <c r="C19" i="2"/>
  <c r="D17" i="2"/>
  <c r="C17" i="2"/>
  <c r="B22" i="2"/>
  <c r="B17" i="2"/>
  <c r="B9" i="2"/>
  <c r="P24" i="2"/>
  <c r="P16" i="2"/>
  <c r="P21" i="2"/>
  <c r="P13" i="2"/>
  <c r="P23" i="2"/>
  <c r="P22" i="2"/>
  <c r="O23" i="2"/>
  <c r="O22" i="2"/>
  <c r="O25" i="2"/>
  <c r="P27" i="2"/>
  <c r="P19" i="2"/>
  <c r="P18" i="2"/>
  <c r="O19" i="2"/>
  <c r="O18" i="2"/>
  <c r="O20" i="2"/>
  <c r="O21" i="2"/>
  <c r="O24" i="2"/>
  <c r="P20" i="2"/>
  <c r="P12" i="2"/>
  <c r="P25" i="2"/>
  <c r="P17" i="2"/>
  <c r="P15" i="2"/>
  <c r="P14" i="2"/>
  <c r="O15" i="2"/>
  <c r="O14" i="2"/>
  <c r="O12" i="2"/>
  <c r="O17" i="2"/>
  <c r="O16" i="2"/>
  <c r="B19" i="2"/>
  <c r="AF7" i="4" l="1"/>
  <c r="AH6" i="4"/>
  <c r="AG6" i="4"/>
  <c r="AL6" i="4"/>
  <c r="AI6" i="4"/>
  <c r="AJ6" i="4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M6" i="4"/>
  <c r="A7" i="4"/>
  <c r="B7" i="4" s="1"/>
  <c r="C7" i="4" s="1"/>
  <c r="I7" i="4"/>
  <c r="H8" i="4"/>
  <c r="I8" i="4" s="1"/>
  <c r="L5" i="4"/>
  <c r="AA5" i="3"/>
  <c r="AE5" i="3" s="1"/>
  <c r="G5" i="3"/>
  <c r="M4" i="3"/>
  <c r="Q4" i="3" s="1"/>
  <c r="F7" i="3"/>
  <c r="F8" i="3" s="1"/>
  <c r="D6" i="3"/>
  <c r="AB5" i="3"/>
  <c r="H3" i="3"/>
  <c r="AB3" i="3"/>
  <c r="AA4" i="3"/>
  <c r="AB6" i="3"/>
  <c r="P4" i="3"/>
  <c r="O4" i="3" s="1"/>
  <c r="N3" i="3"/>
  <c r="Z7" i="3"/>
  <c r="S6" i="3"/>
  <c r="T5" i="3"/>
  <c r="T4" i="3"/>
  <c r="J6" i="3"/>
  <c r="I6" i="3" s="1"/>
  <c r="H6" i="3"/>
  <c r="G7" i="3"/>
  <c r="J5" i="3"/>
  <c r="I5" i="3" s="1"/>
  <c r="H5" i="3"/>
  <c r="M5" i="3"/>
  <c r="L6" i="3"/>
  <c r="AF5" i="3"/>
  <c r="AC5" i="3"/>
  <c r="L6" i="4"/>
  <c r="M8" i="4"/>
  <c r="L7" i="4"/>
  <c r="AF8" i="4" l="1"/>
  <c r="AH7" i="4"/>
  <c r="AI7" i="4"/>
  <c r="AL7" i="4"/>
  <c r="AG7" i="4"/>
  <c r="AK7" i="4"/>
  <c r="AJ7" i="4"/>
  <c r="M7" i="4"/>
  <c r="H9" i="4"/>
  <c r="H10" i="4" s="1"/>
  <c r="A8" i="4"/>
  <c r="B8" i="4" s="1"/>
  <c r="C8" i="4" s="1"/>
  <c r="M9" i="4"/>
  <c r="I9" i="4"/>
  <c r="N4" i="3"/>
  <c r="Z8" i="3"/>
  <c r="AA7" i="3"/>
  <c r="AB4" i="3"/>
  <c r="AE4" i="3"/>
  <c r="H7" i="3"/>
  <c r="J7" i="3"/>
  <c r="I7" i="3" s="1"/>
  <c r="U5" i="3"/>
  <c r="W5" i="3"/>
  <c r="Q5" i="3"/>
  <c r="P5" i="3"/>
  <c r="O5" i="3" s="1"/>
  <c r="N5" i="3"/>
  <c r="W4" i="3"/>
  <c r="U4" i="3"/>
  <c r="L7" i="3"/>
  <c r="M6" i="3"/>
  <c r="G8" i="3"/>
  <c r="F9" i="3"/>
  <c r="S7" i="3"/>
  <c r="T6" i="3"/>
  <c r="L8" i="4"/>
  <c r="AF9" i="4" l="1"/>
  <c r="AH8" i="4"/>
  <c r="AL8" i="4"/>
  <c r="AG8" i="4"/>
  <c r="AK8" i="4"/>
  <c r="AJ8" i="4"/>
  <c r="AI8" i="4"/>
  <c r="M10" i="4"/>
  <c r="L9" i="4"/>
  <c r="A9" i="4"/>
  <c r="B9" i="4" s="1"/>
  <c r="C9" i="4" s="1"/>
  <c r="H11" i="4"/>
  <c r="I10" i="4"/>
  <c r="AC4" i="3"/>
  <c r="AF4" i="3"/>
  <c r="AB7" i="3"/>
  <c r="AE7" i="3"/>
  <c r="Z9" i="3"/>
  <c r="AA8" i="3"/>
  <c r="V4" i="3"/>
  <c r="X4" i="3"/>
  <c r="F10" i="3"/>
  <c r="G9" i="3"/>
  <c r="V5" i="3"/>
  <c r="X5" i="3"/>
  <c r="S8" i="3"/>
  <c r="T7" i="3"/>
  <c r="M7" i="3"/>
  <c r="L8" i="3"/>
  <c r="J8" i="3"/>
  <c r="I8" i="3" s="1"/>
  <c r="H8" i="3"/>
  <c r="U6" i="3"/>
  <c r="W6" i="3"/>
  <c r="Q6" i="3"/>
  <c r="P6" i="3"/>
  <c r="O6" i="3" s="1"/>
  <c r="N6" i="3"/>
  <c r="L10" i="4"/>
  <c r="M11" i="4"/>
  <c r="AF10" i="4" l="1"/>
  <c r="AH9" i="4"/>
  <c r="AK9" i="4"/>
  <c r="AJ9" i="4"/>
  <c r="AI9" i="4"/>
  <c r="AL9" i="4"/>
  <c r="AG9" i="4"/>
  <c r="A10" i="4"/>
  <c r="N9" i="4"/>
  <c r="N11" i="4"/>
  <c r="N5" i="4"/>
  <c r="N7" i="4"/>
  <c r="N6" i="4"/>
  <c r="N8" i="4"/>
  <c r="N10" i="4"/>
  <c r="H12" i="4"/>
  <c r="I11" i="4"/>
  <c r="B10" i="4"/>
  <c r="C10" i="4" s="1"/>
  <c r="A11" i="4"/>
  <c r="AF7" i="3"/>
  <c r="AC7" i="3"/>
  <c r="AE8" i="3"/>
  <c r="AB8" i="3"/>
  <c r="Z10" i="3"/>
  <c r="AA9" i="3"/>
  <c r="M8" i="3"/>
  <c r="L9" i="3"/>
  <c r="V6" i="3"/>
  <c r="X6" i="3"/>
  <c r="U7" i="3"/>
  <c r="W7" i="3"/>
  <c r="H9" i="3"/>
  <c r="J9" i="3"/>
  <c r="I9" i="3" s="1"/>
  <c r="N7" i="3"/>
  <c r="Q7" i="3"/>
  <c r="P7" i="3"/>
  <c r="O7" i="3" s="1"/>
  <c r="G10" i="3"/>
  <c r="F11" i="3"/>
  <c r="S9" i="3"/>
  <c r="T8" i="3"/>
  <c r="L11" i="4"/>
  <c r="M12" i="4"/>
  <c r="AF11" i="4" l="1"/>
  <c r="AH10" i="4"/>
  <c r="AJ10" i="4"/>
  <c r="AI10" i="4"/>
  <c r="AL10" i="4"/>
  <c r="AG10" i="4"/>
  <c r="AK10" i="4"/>
  <c r="N12" i="4"/>
  <c r="A12" i="4"/>
  <c r="B11" i="4"/>
  <c r="C11" i="4" s="1"/>
  <c r="I12" i="4"/>
  <c r="H13" i="4"/>
  <c r="AF8" i="3"/>
  <c r="AC8" i="3"/>
  <c r="AB9" i="3"/>
  <c r="AE9" i="3"/>
  <c r="Z11" i="3"/>
  <c r="AA10" i="3"/>
  <c r="F12" i="3"/>
  <c r="G11" i="3"/>
  <c r="L10" i="3"/>
  <c r="M9" i="3"/>
  <c r="S10" i="3"/>
  <c r="T9" i="3"/>
  <c r="X7" i="3"/>
  <c r="V7" i="3"/>
  <c r="H10" i="3"/>
  <c r="J10" i="3"/>
  <c r="I10" i="3" s="1"/>
  <c r="U8" i="3"/>
  <c r="W8" i="3"/>
  <c r="P8" i="3"/>
  <c r="O8" i="3" s="1"/>
  <c r="Q8" i="3"/>
  <c r="N8" i="3"/>
  <c r="L12" i="4"/>
  <c r="M13" i="4"/>
  <c r="AF12" i="4" l="1"/>
  <c r="AH11" i="4"/>
  <c r="AI11" i="4"/>
  <c r="AL11" i="4"/>
  <c r="AG11" i="4"/>
  <c r="AK11" i="4"/>
  <c r="AJ11" i="4"/>
  <c r="N13" i="4"/>
  <c r="M14" i="4"/>
  <c r="A13" i="4"/>
  <c r="B12" i="4"/>
  <c r="C12" i="4" s="1"/>
  <c r="L13" i="4"/>
  <c r="H14" i="4"/>
  <c r="I13" i="4"/>
  <c r="AC9" i="3"/>
  <c r="AF9" i="3"/>
  <c r="AE10" i="3"/>
  <c r="AB10" i="3"/>
  <c r="AA11" i="3"/>
  <c r="Z12" i="3"/>
  <c r="H11" i="3"/>
  <c r="J11" i="3"/>
  <c r="I11" i="3" s="1"/>
  <c r="S11" i="3"/>
  <c r="T10" i="3"/>
  <c r="N9" i="3"/>
  <c r="Q9" i="3"/>
  <c r="P9" i="3"/>
  <c r="O9" i="3" s="1"/>
  <c r="V8" i="3"/>
  <c r="X8" i="3"/>
  <c r="W9" i="3"/>
  <c r="U9" i="3"/>
  <c r="F13" i="3"/>
  <c r="G12" i="3"/>
  <c r="L11" i="3"/>
  <c r="M10" i="3"/>
  <c r="AF13" i="4" l="1"/>
  <c r="AH12" i="4"/>
  <c r="AL12" i="4"/>
  <c r="AG12" i="4"/>
  <c r="AK12" i="4"/>
  <c r="AJ12" i="4"/>
  <c r="AI12" i="4"/>
  <c r="L14" i="4"/>
  <c r="N14" i="4"/>
  <c r="M15" i="4"/>
  <c r="A14" i="4"/>
  <c r="B13" i="4"/>
  <c r="C13" i="4" s="1"/>
  <c r="H15" i="4"/>
  <c r="I14" i="4"/>
  <c r="AC10" i="3"/>
  <c r="AF10" i="3"/>
  <c r="Z13" i="3"/>
  <c r="AA12" i="3"/>
  <c r="AB11" i="3"/>
  <c r="AE11" i="3"/>
  <c r="V9" i="3"/>
  <c r="X9" i="3"/>
  <c r="U10" i="3"/>
  <c r="W10" i="3"/>
  <c r="L12" i="3"/>
  <c r="M11" i="3"/>
  <c r="F14" i="3"/>
  <c r="G13" i="3"/>
  <c r="N10" i="3"/>
  <c r="P10" i="3"/>
  <c r="O10" i="3" s="1"/>
  <c r="Q10" i="3"/>
  <c r="T11" i="3"/>
  <c r="S12" i="3"/>
  <c r="H12" i="3"/>
  <c r="J12" i="3"/>
  <c r="I12" i="3" s="1"/>
  <c r="L15" i="4"/>
  <c r="AF14" i="4" l="1"/>
  <c r="AH13" i="4"/>
  <c r="AK13" i="4"/>
  <c r="AJ13" i="4"/>
  <c r="AI13" i="4"/>
  <c r="AL13" i="4"/>
  <c r="AG13" i="4"/>
  <c r="N15" i="4"/>
  <c r="M16" i="4"/>
  <c r="H16" i="4"/>
  <c r="I15" i="4"/>
  <c r="A15" i="4"/>
  <c r="B14" i="4"/>
  <c r="C14" i="4" s="1"/>
  <c r="AB12" i="3"/>
  <c r="AE12" i="3"/>
  <c r="AA13" i="3"/>
  <c r="Z14" i="3"/>
  <c r="AC11" i="3"/>
  <c r="AF11" i="3"/>
  <c r="Q11" i="3"/>
  <c r="P11" i="3"/>
  <c r="O11" i="3" s="1"/>
  <c r="N11" i="3"/>
  <c r="W11" i="3"/>
  <c r="U11" i="3"/>
  <c r="X10" i="3"/>
  <c r="V10" i="3"/>
  <c r="S13" i="3"/>
  <c r="T12" i="3"/>
  <c r="M12" i="3"/>
  <c r="L13" i="3"/>
  <c r="H13" i="3"/>
  <c r="J13" i="3"/>
  <c r="I13" i="3" s="1"/>
  <c r="F15" i="3"/>
  <c r="G14" i="3"/>
  <c r="M17" i="4"/>
  <c r="AF15" i="4" l="1"/>
  <c r="AH14" i="4"/>
  <c r="AJ14" i="4"/>
  <c r="AI14" i="4"/>
  <c r="AL14" i="4"/>
  <c r="AG14" i="4"/>
  <c r="AK14" i="4"/>
  <c r="L16" i="4"/>
  <c r="N17" i="4"/>
  <c r="N16" i="4"/>
  <c r="O16" i="4"/>
  <c r="B15" i="4"/>
  <c r="C15" i="4" s="1"/>
  <c r="A16" i="4"/>
  <c r="O5" i="4"/>
  <c r="O6" i="4"/>
  <c r="O7" i="4"/>
  <c r="O8" i="4"/>
  <c r="O9" i="4"/>
  <c r="O10" i="4"/>
  <c r="O11" i="4"/>
  <c r="O12" i="4"/>
  <c r="O13" i="4"/>
  <c r="O14" i="4"/>
  <c r="O15" i="4"/>
  <c r="I16" i="4"/>
  <c r="H17" i="4"/>
  <c r="Z15" i="3"/>
  <c r="AA14" i="3"/>
  <c r="AE13" i="3"/>
  <c r="AB13" i="3"/>
  <c r="AC12" i="3"/>
  <c r="AF12" i="3"/>
  <c r="F16" i="3"/>
  <c r="G15" i="3"/>
  <c r="X11" i="3"/>
  <c r="V11" i="3"/>
  <c r="M13" i="3"/>
  <c r="L14" i="3"/>
  <c r="Q12" i="3"/>
  <c r="N12" i="3"/>
  <c r="P12" i="3"/>
  <c r="O12" i="3" s="1"/>
  <c r="S14" i="3"/>
  <c r="T13" i="3"/>
  <c r="H14" i="3"/>
  <c r="J14" i="3"/>
  <c r="I14" i="3" s="1"/>
  <c r="W12" i="3"/>
  <c r="U12" i="3"/>
  <c r="M18" i="4"/>
  <c r="O17" i="4"/>
  <c r="L17" i="4"/>
  <c r="AF16" i="4" l="1"/>
  <c r="AH15" i="4"/>
  <c r="AI15" i="4"/>
  <c r="AL15" i="4"/>
  <c r="AG15" i="4"/>
  <c r="AK15" i="4"/>
  <c r="AJ15" i="4"/>
  <c r="N18" i="4"/>
  <c r="H18" i="4"/>
  <c r="I17" i="4"/>
  <c r="A17" i="4"/>
  <c r="B16" i="4"/>
  <c r="C16" i="4" s="1"/>
  <c r="AF13" i="3"/>
  <c r="AC13" i="3"/>
  <c r="AE14" i="3"/>
  <c r="AB14" i="3"/>
  <c r="AA15" i="3"/>
  <c r="Z16" i="3"/>
  <c r="M14" i="3"/>
  <c r="L15" i="3"/>
  <c r="H15" i="3"/>
  <c r="J15" i="3"/>
  <c r="I15" i="3" s="1"/>
  <c r="X12" i="3"/>
  <c r="V12" i="3"/>
  <c r="S15" i="3"/>
  <c r="T14" i="3"/>
  <c r="Q13" i="3"/>
  <c r="P13" i="3"/>
  <c r="O13" i="3" s="1"/>
  <c r="N13" i="3"/>
  <c r="W13" i="3"/>
  <c r="U13" i="3"/>
  <c r="F17" i="3"/>
  <c r="G16" i="3"/>
  <c r="M19" i="4"/>
  <c r="L18" i="4"/>
  <c r="O18" i="4"/>
  <c r="AF17" i="4" l="1"/>
  <c r="AH16" i="4"/>
  <c r="AL16" i="4"/>
  <c r="AG16" i="4"/>
  <c r="AK16" i="4"/>
  <c r="AJ16" i="4"/>
  <c r="AI16" i="4"/>
  <c r="N19" i="4"/>
  <c r="A18" i="4"/>
  <c r="B17" i="4"/>
  <c r="C17" i="4" s="1"/>
  <c r="H19" i="4"/>
  <c r="I18" i="4"/>
  <c r="AF14" i="3"/>
  <c r="AC14" i="3"/>
  <c r="Z17" i="3"/>
  <c r="AA16" i="3"/>
  <c r="AB15" i="3"/>
  <c r="AE15" i="3"/>
  <c r="S16" i="3"/>
  <c r="T15" i="3"/>
  <c r="Q14" i="3"/>
  <c r="P14" i="3"/>
  <c r="O14" i="3" s="1"/>
  <c r="N14" i="3"/>
  <c r="F18" i="3"/>
  <c r="G17" i="3"/>
  <c r="W14" i="3"/>
  <c r="U14" i="3"/>
  <c r="M15" i="3"/>
  <c r="L16" i="3"/>
  <c r="X13" i="3"/>
  <c r="V13" i="3"/>
  <c r="J16" i="3"/>
  <c r="I16" i="3" s="1"/>
  <c r="H16" i="3"/>
  <c r="M20" i="4"/>
  <c r="L19" i="4"/>
  <c r="O19" i="4"/>
  <c r="AF18" i="4" l="1"/>
  <c r="AH17" i="4"/>
  <c r="AK17" i="4"/>
  <c r="AJ17" i="4"/>
  <c r="AI17" i="4"/>
  <c r="AL17" i="4"/>
  <c r="AG17" i="4"/>
  <c r="N20" i="4"/>
  <c r="H20" i="4"/>
  <c r="I19" i="4"/>
  <c r="A19" i="4"/>
  <c r="B18" i="4"/>
  <c r="C18" i="4" s="1"/>
  <c r="AE16" i="3"/>
  <c r="AB16" i="3"/>
  <c r="Z18" i="3"/>
  <c r="AA17" i="3"/>
  <c r="AC15" i="3"/>
  <c r="AF15" i="3"/>
  <c r="X14" i="3"/>
  <c r="V14" i="3"/>
  <c r="Q15" i="3"/>
  <c r="P15" i="3"/>
  <c r="O15" i="3" s="1"/>
  <c r="N15" i="3"/>
  <c r="W15" i="3"/>
  <c r="U15" i="3"/>
  <c r="G18" i="3"/>
  <c r="F19" i="3"/>
  <c r="M16" i="3"/>
  <c r="L17" i="3"/>
  <c r="J17" i="3"/>
  <c r="I17" i="3" s="1"/>
  <c r="H17" i="3"/>
  <c r="S17" i="3"/>
  <c r="T16" i="3"/>
  <c r="M21" i="4"/>
  <c r="L20" i="4"/>
  <c r="O20" i="4"/>
  <c r="AF19" i="4" l="1"/>
  <c r="AH18" i="4"/>
  <c r="AJ18" i="4"/>
  <c r="AI18" i="4"/>
  <c r="AL18" i="4"/>
  <c r="AG18" i="4"/>
  <c r="AK18" i="4"/>
  <c r="N21" i="4"/>
  <c r="B19" i="4"/>
  <c r="C19" i="4" s="1"/>
  <c r="A20" i="4"/>
  <c r="I20" i="4"/>
  <c r="H21" i="4"/>
  <c r="AE17" i="3"/>
  <c r="AB17" i="3"/>
  <c r="Z19" i="3"/>
  <c r="AA18" i="3"/>
  <c r="AC16" i="3"/>
  <c r="AF16" i="3"/>
  <c r="S18" i="3"/>
  <c r="T17" i="3"/>
  <c r="H18" i="3"/>
  <c r="J18" i="3"/>
  <c r="I18" i="3" s="1"/>
  <c r="P16" i="3"/>
  <c r="O16" i="3" s="1"/>
  <c r="Q16" i="3"/>
  <c r="N16" i="3"/>
  <c r="L18" i="3"/>
  <c r="M17" i="3"/>
  <c r="X15" i="3"/>
  <c r="V15" i="3"/>
  <c r="U16" i="3"/>
  <c r="W16" i="3"/>
  <c r="G19" i="3"/>
  <c r="F20" i="3"/>
  <c r="M22" i="4"/>
  <c r="L21" i="4"/>
  <c r="O21" i="4"/>
  <c r="AF20" i="4" l="1"/>
  <c r="AH19" i="4"/>
  <c r="AI19" i="4"/>
  <c r="AL19" i="4"/>
  <c r="AG19" i="4"/>
  <c r="AK19" i="4"/>
  <c r="AJ19" i="4"/>
  <c r="N22" i="4"/>
  <c r="A21" i="4"/>
  <c r="B20" i="4"/>
  <c r="C20" i="4" s="1"/>
  <c r="H22" i="4"/>
  <c r="I21" i="4"/>
  <c r="AB18" i="3"/>
  <c r="AE18" i="3"/>
  <c r="Z20" i="3"/>
  <c r="AA19" i="3"/>
  <c r="AC17" i="3"/>
  <c r="AF17" i="3"/>
  <c r="M18" i="3"/>
  <c r="L19" i="3"/>
  <c r="U17" i="3"/>
  <c r="W17" i="3"/>
  <c r="F21" i="3"/>
  <c r="G20" i="3"/>
  <c r="J19" i="3"/>
  <c r="I19" i="3" s="1"/>
  <c r="H19" i="3"/>
  <c r="V16" i="3"/>
  <c r="X16" i="3"/>
  <c r="N17" i="3"/>
  <c r="P17" i="3"/>
  <c r="O17" i="3" s="1"/>
  <c r="Q17" i="3"/>
  <c r="S19" i="3"/>
  <c r="T18" i="3"/>
  <c r="M23" i="4"/>
  <c r="L22" i="4"/>
  <c r="O22" i="4"/>
  <c r="AF21" i="4" l="1"/>
  <c r="AH20" i="4"/>
  <c r="AL20" i="4"/>
  <c r="AG20" i="4"/>
  <c r="AK20" i="4"/>
  <c r="AJ20" i="4"/>
  <c r="AI20" i="4"/>
  <c r="N23" i="4"/>
  <c r="H23" i="4"/>
  <c r="I22" i="4"/>
  <c r="B21" i="4"/>
  <c r="C21" i="4" s="1"/>
  <c r="A22" i="4"/>
  <c r="AE19" i="3"/>
  <c r="AB19" i="3"/>
  <c r="Z21" i="3"/>
  <c r="AA20" i="3"/>
  <c r="AC18" i="3"/>
  <c r="AF18" i="3"/>
  <c r="S20" i="3"/>
  <c r="T19" i="3"/>
  <c r="L20" i="3"/>
  <c r="M19" i="3"/>
  <c r="N18" i="3"/>
  <c r="Q18" i="3"/>
  <c r="P18" i="3"/>
  <c r="O18" i="3" s="1"/>
  <c r="V17" i="3"/>
  <c r="X17" i="3"/>
  <c r="J20" i="3"/>
  <c r="I20" i="3" s="1"/>
  <c r="H20" i="3"/>
  <c r="G21" i="3"/>
  <c r="F22" i="3"/>
  <c r="U18" i="3"/>
  <c r="W18" i="3"/>
  <c r="M24" i="4"/>
  <c r="L23" i="4"/>
  <c r="O23" i="4"/>
  <c r="AF22" i="4" l="1"/>
  <c r="AH21" i="4"/>
  <c r="AK21" i="4"/>
  <c r="AJ21" i="4"/>
  <c r="AI21" i="4"/>
  <c r="AL21" i="4"/>
  <c r="AG21" i="4"/>
  <c r="N24" i="4"/>
  <c r="A23" i="4"/>
  <c r="B22" i="4"/>
  <c r="C22" i="4" s="1"/>
  <c r="H24" i="4"/>
  <c r="I23" i="4"/>
  <c r="AE20" i="3"/>
  <c r="AB20" i="3"/>
  <c r="Z22" i="3"/>
  <c r="AA21" i="3"/>
  <c r="AF19" i="3"/>
  <c r="AC19" i="3"/>
  <c r="N19" i="3"/>
  <c r="Q19" i="3"/>
  <c r="P19" i="3"/>
  <c r="O19" i="3" s="1"/>
  <c r="U19" i="3"/>
  <c r="W19" i="3"/>
  <c r="J21" i="3"/>
  <c r="I21" i="3" s="1"/>
  <c r="H21" i="3"/>
  <c r="X18" i="3"/>
  <c r="V18" i="3"/>
  <c r="L21" i="3"/>
  <c r="M20" i="3"/>
  <c r="F23" i="3"/>
  <c r="G22" i="3"/>
  <c r="S21" i="3"/>
  <c r="T20" i="3"/>
  <c r="M25" i="4"/>
  <c r="L24" i="4"/>
  <c r="O24" i="4"/>
  <c r="AF23" i="4" l="1"/>
  <c r="AH22" i="4"/>
  <c r="AJ22" i="4"/>
  <c r="AI22" i="4"/>
  <c r="AL22" i="4"/>
  <c r="AG22" i="4"/>
  <c r="AK22" i="4"/>
  <c r="N25" i="4"/>
  <c r="I24" i="4"/>
  <c r="H25" i="4"/>
  <c r="A24" i="4"/>
  <c r="B23" i="4"/>
  <c r="C23" i="4" s="1"/>
  <c r="AE21" i="3"/>
  <c r="AB21" i="3"/>
  <c r="Z23" i="3"/>
  <c r="AA22" i="3"/>
  <c r="AC20" i="3"/>
  <c r="AF20" i="3"/>
  <c r="S22" i="3"/>
  <c r="T21" i="3"/>
  <c r="M21" i="3"/>
  <c r="L22" i="3"/>
  <c r="X19" i="3"/>
  <c r="V19" i="3"/>
  <c r="U20" i="3"/>
  <c r="W20" i="3"/>
  <c r="H22" i="3"/>
  <c r="J22" i="3"/>
  <c r="I22" i="3" s="1"/>
  <c r="P20" i="3"/>
  <c r="O20" i="3" s="1"/>
  <c r="N20" i="3"/>
  <c r="Q20" i="3"/>
  <c r="M26" i="4"/>
  <c r="L25" i="4"/>
  <c r="O25" i="4"/>
  <c r="AF24" i="4" l="1"/>
  <c r="AH23" i="4"/>
  <c r="AI23" i="4"/>
  <c r="AL23" i="4"/>
  <c r="AG23" i="4"/>
  <c r="AK23" i="4"/>
  <c r="AJ23" i="4"/>
  <c r="N26" i="4"/>
  <c r="A25" i="4"/>
  <c r="B24" i="4"/>
  <c r="C24" i="4" s="1"/>
  <c r="H26" i="4"/>
  <c r="I25" i="4"/>
  <c r="AB22" i="3"/>
  <c r="AE22" i="3"/>
  <c r="AC21" i="3"/>
  <c r="AF21" i="3"/>
  <c r="Z24" i="3"/>
  <c r="AA23" i="3"/>
  <c r="V20" i="3"/>
  <c r="X20" i="3"/>
  <c r="L23" i="3"/>
  <c r="M22" i="3"/>
  <c r="N21" i="3"/>
  <c r="Q21" i="3"/>
  <c r="P21" i="3"/>
  <c r="O21" i="3" s="1"/>
  <c r="U21" i="3"/>
  <c r="W21" i="3"/>
  <c r="S23" i="3"/>
  <c r="T22" i="3"/>
  <c r="M27" i="4"/>
  <c r="L26" i="4"/>
  <c r="O26" i="4"/>
  <c r="AF25" i="4" l="1"/>
  <c r="AH24" i="4"/>
  <c r="AL24" i="4"/>
  <c r="AG24" i="4"/>
  <c r="AK24" i="4"/>
  <c r="AJ24" i="4"/>
  <c r="AI24" i="4"/>
  <c r="N27" i="4"/>
  <c r="P26" i="4"/>
  <c r="H27" i="4"/>
  <c r="I26" i="4"/>
  <c r="P5" i="4"/>
  <c r="P7" i="4"/>
  <c r="P6" i="4"/>
  <c r="P8" i="4"/>
  <c r="P9" i="4"/>
  <c r="P10" i="4"/>
  <c r="P11" i="4"/>
  <c r="P13" i="4"/>
  <c r="P12" i="4"/>
  <c r="P14" i="4"/>
  <c r="P15" i="4"/>
  <c r="P16" i="4"/>
  <c r="P17" i="4"/>
  <c r="P18" i="4"/>
  <c r="P19" i="4"/>
  <c r="P20" i="4"/>
  <c r="P21" i="4"/>
  <c r="P22" i="4"/>
  <c r="P23" i="4"/>
  <c r="P24" i="4"/>
  <c r="P25" i="4"/>
  <c r="B25" i="4"/>
  <c r="C25" i="4" s="1"/>
  <c r="A26" i="4"/>
  <c r="AF22" i="3"/>
  <c r="AC22" i="3"/>
  <c r="Z25" i="3"/>
  <c r="AA24" i="3"/>
  <c r="AE23" i="3"/>
  <c r="AB23" i="3"/>
  <c r="N22" i="3"/>
  <c r="Q22" i="3"/>
  <c r="P22" i="3"/>
  <c r="O22" i="3" s="1"/>
  <c r="V21" i="3"/>
  <c r="X21" i="3"/>
  <c r="S24" i="3"/>
  <c r="T23" i="3"/>
  <c r="M23" i="3"/>
  <c r="L24" i="3"/>
  <c r="U22" i="3"/>
  <c r="W22" i="3"/>
  <c r="M28" i="4"/>
  <c r="L27" i="4"/>
  <c r="P27" i="4"/>
  <c r="O27" i="4"/>
  <c r="AF26" i="4" l="1"/>
  <c r="AH25" i="4"/>
  <c r="AK25" i="4"/>
  <c r="AJ25" i="4"/>
  <c r="AI25" i="4"/>
  <c r="AL25" i="4"/>
  <c r="AG25" i="4"/>
  <c r="N28" i="4"/>
  <c r="B26" i="4"/>
  <c r="C26" i="4" s="1"/>
  <c r="A27" i="4"/>
  <c r="H28" i="4"/>
  <c r="I27" i="4"/>
  <c r="AB24" i="3"/>
  <c r="AE24" i="3"/>
  <c r="AC23" i="3"/>
  <c r="AF23" i="3"/>
  <c r="Z26" i="3"/>
  <c r="AA25" i="3"/>
  <c r="S25" i="3"/>
  <c r="T24" i="3"/>
  <c r="Q23" i="3"/>
  <c r="P23" i="3"/>
  <c r="O23" i="3" s="1"/>
  <c r="N23" i="3"/>
  <c r="M24" i="3"/>
  <c r="L25" i="3"/>
  <c r="X22" i="3"/>
  <c r="V22" i="3"/>
  <c r="W23" i="3"/>
  <c r="U23" i="3"/>
  <c r="M29" i="4"/>
  <c r="L28" i="4"/>
  <c r="O28" i="4"/>
  <c r="P28" i="4"/>
  <c r="AF27" i="4" l="1"/>
  <c r="AH26" i="4"/>
  <c r="AJ26" i="4"/>
  <c r="AI26" i="4"/>
  <c r="AL26" i="4"/>
  <c r="AG26" i="4"/>
  <c r="AK26" i="4"/>
  <c r="N29" i="4"/>
  <c r="I28" i="4"/>
  <c r="H29" i="4"/>
  <c r="A28" i="4"/>
  <c r="B27" i="4"/>
  <c r="C27" i="4" s="1"/>
  <c r="AB25" i="3"/>
  <c r="AE25" i="3"/>
  <c r="AC24" i="3"/>
  <c r="AF24" i="3"/>
  <c r="Z27" i="3"/>
  <c r="AA26" i="3"/>
  <c r="L26" i="3"/>
  <c r="M25" i="3"/>
  <c r="S26" i="3"/>
  <c r="T25" i="3"/>
  <c r="N24" i="3"/>
  <c r="P24" i="3"/>
  <c r="O24" i="3" s="1"/>
  <c r="Q24" i="3"/>
  <c r="X23" i="3"/>
  <c r="V23" i="3"/>
  <c r="U24" i="3"/>
  <c r="W24" i="3"/>
  <c r="M30" i="4"/>
  <c r="L29" i="4"/>
  <c r="P29" i="4"/>
  <c r="O29" i="4"/>
  <c r="AF28" i="4" l="1"/>
  <c r="AH27" i="4"/>
  <c r="AI27" i="4"/>
  <c r="AL27" i="4"/>
  <c r="AG27" i="4"/>
  <c r="AK27" i="4"/>
  <c r="AJ27" i="4"/>
  <c r="N30" i="4"/>
  <c r="A29" i="4"/>
  <c r="B28" i="4"/>
  <c r="C28" i="4" s="1"/>
  <c r="H30" i="4"/>
  <c r="I29" i="4"/>
  <c r="AE26" i="3"/>
  <c r="AB26" i="3"/>
  <c r="AF25" i="3"/>
  <c r="AC25" i="3"/>
  <c r="Z28" i="3"/>
  <c r="AA27" i="3"/>
  <c r="U25" i="3"/>
  <c r="W25" i="3"/>
  <c r="S27" i="3"/>
  <c r="T26" i="3"/>
  <c r="N25" i="3"/>
  <c r="P25" i="3"/>
  <c r="O25" i="3" s="1"/>
  <c r="Q25" i="3"/>
  <c r="X24" i="3"/>
  <c r="V24" i="3"/>
  <c r="M26" i="3"/>
  <c r="L27" i="3"/>
  <c r="M31" i="4"/>
  <c r="L30" i="4"/>
  <c r="O30" i="4"/>
  <c r="P30" i="4"/>
  <c r="AF29" i="4" l="1"/>
  <c r="AH28" i="4"/>
  <c r="AL28" i="4"/>
  <c r="AG28" i="4"/>
  <c r="AK28" i="4"/>
  <c r="AJ28" i="4"/>
  <c r="AI28" i="4"/>
  <c r="N31" i="4"/>
  <c r="H31" i="4"/>
  <c r="I30" i="4"/>
  <c r="A30" i="4"/>
  <c r="B29" i="4"/>
  <c r="C29" i="4" s="1"/>
  <c r="AE27" i="3"/>
  <c r="AB27" i="3"/>
  <c r="Z29" i="3"/>
  <c r="AA28" i="3"/>
  <c r="AC26" i="3"/>
  <c r="AF26" i="3"/>
  <c r="S28" i="3"/>
  <c r="T27" i="3"/>
  <c r="V25" i="3"/>
  <c r="X25" i="3"/>
  <c r="N26" i="3"/>
  <c r="Q26" i="3"/>
  <c r="P26" i="3"/>
  <c r="O26" i="3" s="1"/>
  <c r="W26" i="3"/>
  <c r="U26" i="3"/>
  <c r="M27" i="3"/>
  <c r="L28" i="3"/>
  <c r="M32" i="4"/>
  <c r="L31" i="4"/>
  <c r="P31" i="4"/>
  <c r="O31" i="4"/>
  <c r="AF30" i="4" l="1"/>
  <c r="AH29" i="4"/>
  <c r="AK29" i="4"/>
  <c r="AJ29" i="4"/>
  <c r="AI29" i="4"/>
  <c r="AL29" i="4"/>
  <c r="AG29" i="4"/>
  <c r="Q30" i="4"/>
  <c r="Q26" i="4"/>
  <c r="Q22" i="4"/>
  <c r="Q18" i="4"/>
  <c r="Q14" i="4"/>
  <c r="Q10" i="4"/>
  <c r="Q6" i="4"/>
  <c r="Q29" i="4"/>
  <c r="Q25" i="4"/>
  <c r="Q21" i="4"/>
  <c r="Q17" i="4"/>
  <c r="Q13" i="4"/>
  <c r="Q9" i="4"/>
  <c r="Q5" i="4"/>
  <c r="Q32" i="4"/>
  <c r="Q24" i="4"/>
  <c r="Q16" i="4"/>
  <c r="Q8" i="4"/>
  <c r="Q19" i="4"/>
  <c r="Q31" i="4"/>
  <c r="Q23" i="4"/>
  <c r="Q15" i="4"/>
  <c r="Q7" i="4"/>
  <c r="Q28" i="4"/>
  <c r="Q20" i="4"/>
  <c r="Q12" i="4"/>
  <c r="Q27" i="4"/>
  <c r="Q11" i="4"/>
  <c r="N32" i="4"/>
  <c r="A31" i="4"/>
  <c r="B30" i="4"/>
  <c r="C30" i="4" s="1"/>
  <c r="H32" i="4"/>
  <c r="I31" i="4"/>
  <c r="AB28" i="3"/>
  <c r="AE28" i="3"/>
  <c r="AA29" i="3"/>
  <c r="Z30" i="3"/>
  <c r="AC27" i="3"/>
  <c r="AF27" i="3"/>
  <c r="X26" i="3"/>
  <c r="V26" i="3"/>
  <c r="M28" i="3"/>
  <c r="L29" i="3"/>
  <c r="Q27" i="3"/>
  <c r="P27" i="3"/>
  <c r="O27" i="3" s="1"/>
  <c r="N27" i="3"/>
  <c r="W27" i="3"/>
  <c r="U27" i="3"/>
  <c r="S29" i="3"/>
  <c r="T28" i="3"/>
  <c r="M33" i="4"/>
  <c r="L32" i="4"/>
  <c r="O32" i="4"/>
  <c r="P32" i="4"/>
  <c r="AF31" i="4" l="1"/>
  <c r="AH30" i="4"/>
  <c r="AJ30" i="4"/>
  <c r="AI30" i="4"/>
  <c r="AL30" i="4"/>
  <c r="AG30" i="4"/>
  <c r="AK30" i="4"/>
  <c r="Q33" i="4"/>
  <c r="N33" i="4"/>
  <c r="I32" i="4"/>
  <c r="H33" i="4"/>
  <c r="A32" i="4"/>
  <c r="B31" i="4"/>
  <c r="C31" i="4" s="1"/>
  <c r="Z31" i="3"/>
  <c r="AA30" i="3"/>
  <c r="AB29" i="3"/>
  <c r="AE29" i="3"/>
  <c r="AC28" i="3"/>
  <c r="AF28" i="3"/>
  <c r="S30" i="3"/>
  <c r="T29" i="3"/>
  <c r="X27" i="3"/>
  <c r="V27" i="3"/>
  <c r="L30" i="3"/>
  <c r="M29" i="3"/>
  <c r="N28" i="3"/>
  <c r="P28" i="3"/>
  <c r="O28" i="3" s="1"/>
  <c r="Q28" i="3"/>
  <c r="U28" i="3"/>
  <c r="W28" i="3"/>
  <c r="M34" i="4"/>
  <c r="L33" i="4"/>
  <c r="P33" i="4"/>
  <c r="O33" i="4"/>
  <c r="AF32" i="4" l="1"/>
  <c r="AH31" i="4"/>
  <c r="AI31" i="4"/>
  <c r="AL31" i="4"/>
  <c r="AG31" i="4"/>
  <c r="AK31" i="4"/>
  <c r="AJ31" i="4"/>
  <c r="Q34" i="4"/>
  <c r="N34" i="4"/>
  <c r="A33" i="4"/>
  <c r="B32" i="4"/>
  <c r="C32" i="4" s="1"/>
  <c r="H34" i="4"/>
  <c r="I33" i="4"/>
  <c r="Z32" i="3"/>
  <c r="AA31" i="3"/>
  <c r="AC29" i="3"/>
  <c r="AF29" i="3"/>
  <c r="AB30" i="3"/>
  <c r="AE30" i="3"/>
  <c r="X28" i="3"/>
  <c r="V28" i="3"/>
  <c r="N29" i="3"/>
  <c r="Q29" i="3"/>
  <c r="P29" i="3"/>
  <c r="O29" i="3" s="1"/>
  <c r="U29" i="3"/>
  <c r="W29" i="3"/>
  <c r="M30" i="3"/>
  <c r="L31" i="3"/>
  <c r="S31" i="3"/>
  <c r="T30" i="3"/>
  <c r="M35" i="4"/>
  <c r="L34" i="4"/>
  <c r="O34" i="4"/>
  <c r="P34" i="4"/>
  <c r="AF33" i="4" l="1"/>
  <c r="AH32" i="4"/>
  <c r="AL32" i="4"/>
  <c r="AG32" i="4"/>
  <c r="AK32" i="4"/>
  <c r="AJ32" i="4"/>
  <c r="AI32" i="4"/>
  <c r="Q35" i="4"/>
  <c r="N35" i="4"/>
  <c r="H35" i="4"/>
  <c r="I34" i="4"/>
  <c r="A34" i="4"/>
  <c r="B33" i="4"/>
  <c r="C33" i="4" s="1"/>
  <c r="AC30" i="3"/>
  <c r="AF30" i="3"/>
  <c r="AB31" i="3"/>
  <c r="AE31" i="3"/>
  <c r="AA32" i="3"/>
  <c r="Z33" i="3"/>
  <c r="N30" i="3"/>
  <c r="Q30" i="3"/>
  <c r="P30" i="3"/>
  <c r="O30" i="3" s="1"/>
  <c r="S32" i="3"/>
  <c r="T31" i="3"/>
  <c r="M31" i="3"/>
  <c r="L32" i="3"/>
  <c r="W30" i="3"/>
  <c r="U30" i="3"/>
  <c r="X29" i="3"/>
  <c r="V29" i="3"/>
  <c r="M36" i="4"/>
  <c r="L35" i="4"/>
  <c r="P35" i="4"/>
  <c r="O35" i="4"/>
  <c r="AF34" i="4" l="1"/>
  <c r="AH33" i="4"/>
  <c r="AK33" i="4"/>
  <c r="AJ33" i="4"/>
  <c r="AI33" i="4"/>
  <c r="AL33" i="4"/>
  <c r="AG33" i="4"/>
  <c r="Q36" i="4"/>
  <c r="N36" i="4"/>
  <c r="A35" i="4"/>
  <c r="B34" i="4"/>
  <c r="C34" i="4" s="1"/>
  <c r="H36" i="4"/>
  <c r="I35" i="4"/>
  <c r="AF31" i="3"/>
  <c r="AC31" i="3"/>
  <c r="Z34" i="3"/>
  <c r="AA33" i="3"/>
  <c r="AE32" i="3"/>
  <c r="AB32" i="3"/>
  <c r="Q31" i="3"/>
  <c r="P31" i="3"/>
  <c r="O31" i="3" s="1"/>
  <c r="N31" i="3"/>
  <c r="X30" i="3"/>
  <c r="V30" i="3"/>
  <c r="S33" i="3"/>
  <c r="T32" i="3"/>
  <c r="M32" i="3"/>
  <c r="L33" i="3"/>
  <c r="W31" i="3"/>
  <c r="U31" i="3"/>
  <c r="M37" i="4"/>
  <c r="O36" i="4"/>
  <c r="L36" i="4"/>
  <c r="P36" i="4"/>
  <c r="AF35" i="4" l="1"/>
  <c r="AH34" i="4"/>
  <c r="AJ34" i="4"/>
  <c r="AI34" i="4"/>
  <c r="AL34" i="4"/>
  <c r="AG34" i="4"/>
  <c r="AK34" i="4"/>
  <c r="Q37" i="4"/>
  <c r="N37" i="4"/>
  <c r="R36" i="4"/>
  <c r="I36" i="4"/>
  <c r="H37" i="4"/>
  <c r="R5" i="4"/>
  <c r="R7" i="4"/>
  <c r="R6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A36" i="4"/>
  <c r="B35" i="4"/>
  <c r="C35" i="4" s="1"/>
  <c r="AE33" i="3"/>
  <c r="AB33" i="3"/>
  <c r="Z35" i="3"/>
  <c r="AA34" i="3"/>
  <c r="AC32" i="3"/>
  <c r="AF32" i="3"/>
  <c r="N32" i="3"/>
  <c r="P32" i="3"/>
  <c r="O32" i="3" s="1"/>
  <c r="Q32" i="3"/>
  <c r="S34" i="3"/>
  <c r="T33" i="3"/>
  <c r="X31" i="3"/>
  <c r="V31" i="3"/>
  <c r="L34" i="3"/>
  <c r="M33" i="3"/>
  <c r="U32" i="3"/>
  <c r="W32" i="3"/>
  <c r="M38" i="4"/>
  <c r="P37" i="4"/>
  <c r="O37" i="4"/>
  <c r="R37" i="4"/>
  <c r="L37" i="4"/>
  <c r="AF36" i="4" l="1"/>
  <c r="AH35" i="4"/>
  <c r="AI35" i="4"/>
  <c r="AL35" i="4"/>
  <c r="AG35" i="4"/>
  <c r="AK35" i="4"/>
  <c r="AJ35" i="4"/>
  <c r="Q38" i="4"/>
  <c r="N38" i="4"/>
  <c r="A37" i="4"/>
  <c r="B36" i="4"/>
  <c r="C36" i="4" s="1"/>
  <c r="H38" i="4"/>
  <c r="I37" i="4"/>
  <c r="AF33" i="3"/>
  <c r="AC33" i="3"/>
  <c r="AB34" i="3"/>
  <c r="AE34" i="3"/>
  <c r="Z36" i="3"/>
  <c r="AA35" i="3"/>
  <c r="M34" i="3"/>
  <c r="L35" i="3"/>
  <c r="S35" i="3"/>
  <c r="T34" i="3"/>
  <c r="X32" i="3"/>
  <c r="V32" i="3"/>
  <c r="N33" i="3"/>
  <c r="P33" i="3"/>
  <c r="O33" i="3" s="1"/>
  <c r="Q33" i="3"/>
  <c r="U33" i="3"/>
  <c r="W33" i="3"/>
  <c r="M39" i="4"/>
  <c r="O38" i="4"/>
  <c r="P38" i="4"/>
  <c r="R38" i="4"/>
  <c r="L38" i="4"/>
  <c r="AF37" i="4" l="1"/>
  <c r="AH36" i="4"/>
  <c r="AL36" i="4"/>
  <c r="AG36" i="4"/>
  <c r="AK36" i="4"/>
  <c r="AJ36" i="4"/>
  <c r="AI36" i="4"/>
  <c r="Q39" i="4"/>
  <c r="N39" i="4"/>
  <c r="H39" i="4"/>
  <c r="I38" i="4"/>
  <c r="A38" i="4"/>
  <c r="B37" i="4"/>
  <c r="C37" i="4" s="1"/>
  <c r="AB35" i="3"/>
  <c r="AE35" i="3"/>
  <c r="AA36" i="3"/>
  <c r="Z37" i="3"/>
  <c r="AC34" i="3"/>
  <c r="AF34" i="3"/>
  <c r="N34" i="3"/>
  <c r="Q34" i="3"/>
  <c r="P34" i="3"/>
  <c r="O34" i="3" s="1"/>
  <c r="M35" i="3"/>
  <c r="L36" i="3"/>
  <c r="W34" i="3"/>
  <c r="U34" i="3"/>
  <c r="V33" i="3"/>
  <c r="X33" i="3"/>
  <c r="T35" i="3"/>
  <c r="S36" i="3"/>
  <c r="M40" i="4"/>
  <c r="O39" i="4"/>
  <c r="L39" i="4"/>
  <c r="P39" i="4"/>
  <c r="R39" i="4"/>
  <c r="AF38" i="4" l="1"/>
  <c r="AH37" i="4"/>
  <c r="AK37" i="4"/>
  <c r="AJ37" i="4"/>
  <c r="AI37" i="4"/>
  <c r="AL37" i="4"/>
  <c r="AG37" i="4"/>
  <c r="Q40" i="4"/>
  <c r="N40" i="4"/>
  <c r="A39" i="4"/>
  <c r="B38" i="4"/>
  <c r="C38" i="4" s="1"/>
  <c r="H40" i="4"/>
  <c r="I39" i="4"/>
  <c r="AC35" i="3"/>
  <c r="AF35" i="3"/>
  <c r="AA37" i="3"/>
  <c r="Z38" i="3"/>
  <c r="AB36" i="3"/>
  <c r="AE36" i="3"/>
  <c r="V34" i="3"/>
  <c r="X34" i="3"/>
  <c r="S37" i="3"/>
  <c r="T36" i="3"/>
  <c r="L37" i="3"/>
  <c r="M36" i="3"/>
  <c r="W35" i="3"/>
  <c r="U35" i="3"/>
  <c r="Q35" i="3"/>
  <c r="P35" i="3"/>
  <c r="O35" i="3" s="1"/>
  <c r="N35" i="3"/>
  <c r="M41" i="4"/>
  <c r="O40" i="4"/>
  <c r="L40" i="4"/>
  <c r="R40" i="4"/>
  <c r="P40" i="4"/>
  <c r="AF39" i="4" l="1"/>
  <c r="AH38" i="4"/>
  <c r="AJ38" i="4"/>
  <c r="AI38" i="4"/>
  <c r="AL38" i="4"/>
  <c r="AG38" i="4"/>
  <c r="AK38" i="4"/>
  <c r="Q41" i="4"/>
  <c r="N41" i="4"/>
  <c r="I40" i="4"/>
  <c r="H41" i="4"/>
  <c r="A40" i="4"/>
  <c r="B39" i="4"/>
  <c r="C39" i="4" s="1"/>
  <c r="Z39" i="3"/>
  <c r="AA38" i="3"/>
  <c r="AB37" i="3"/>
  <c r="AE37" i="3"/>
  <c r="AC36" i="3"/>
  <c r="AF36" i="3"/>
  <c r="X35" i="3"/>
  <c r="V35" i="3"/>
  <c r="U36" i="3"/>
  <c r="W36" i="3"/>
  <c r="S38" i="3"/>
  <c r="T37" i="3"/>
  <c r="N36" i="3"/>
  <c r="P36" i="3"/>
  <c r="O36" i="3" s="1"/>
  <c r="Q36" i="3"/>
  <c r="L38" i="3"/>
  <c r="M37" i="3"/>
  <c r="M42" i="4"/>
  <c r="P41" i="4"/>
  <c r="R41" i="4"/>
  <c r="O41" i="4"/>
  <c r="L41" i="4"/>
  <c r="AF40" i="4" l="1"/>
  <c r="AH39" i="4"/>
  <c r="AI39" i="4"/>
  <c r="AL39" i="4"/>
  <c r="AG39" i="4"/>
  <c r="AK39" i="4"/>
  <c r="AJ39" i="4"/>
  <c r="Q42" i="4"/>
  <c r="N42" i="4"/>
  <c r="A41" i="4"/>
  <c r="B40" i="4"/>
  <c r="C40" i="4" s="1"/>
  <c r="H42" i="4"/>
  <c r="I41" i="4"/>
  <c r="AF37" i="3"/>
  <c r="AC37" i="3"/>
  <c r="AE38" i="3"/>
  <c r="AB38" i="3"/>
  <c r="AA39" i="3"/>
  <c r="Z40" i="3"/>
  <c r="M38" i="3"/>
  <c r="L39" i="3"/>
  <c r="U37" i="3"/>
  <c r="W37" i="3"/>
  <c r="X36" i="3"/>
  <c r="V36" i="3"/>
  <c r="S39" i="3"/>
  <c r="T38" i="3"/>
  <c r="N37" i="3"/>
  <c r="P37" i="3"/>
  <c r="O37" i="3" s="1"/>
  <c r="Q37" i="3"/>
  <c r="M43" i="4"/>
  <c r="O42" i="4"/>
  <c r="R42" i="4"/>
  <c r="L42" i="4"/>
  <c r="P42" i="4"/>
  <c r="AF41" i="4" l="1"/>
  <c r="AH40" i="4"/>
  <c r="AL40" i="4"/>
  <c r="AG40" i="4"/>
  <c r="AK40" i="4"/>
  <c r="AJ40" i="4"/>
  <c r="AI40" i="4"/>
  <c r="Q43" i="4"/>
  <c r="N43" i="4"/>
  <c r="H43" i="4"/>
  <c r="I42" i="4"/>
  <c r="A42" i="4"/>
  <c r="B41" i="4"/>
  <c r="C41" i="4" s="1"/>
  <c r="AF38" i="3"/>
  <c r="AC38" i="3"/>
  <c r="Z41" i="3"/>
  <c r="AA40" i="3"/>
  <c r="AE39" i="3"/>
  <c r="AB39" i="3"/>
  <c r="U38" i="3"/>
  <c r="W38" i="3"/>
  <c r="V37" i="3"/>
  <c r="X37" i="3"/>
  <c r="L40" i="3"/>
  <c r="M39" i="3"/>
  <c r="S40" i="3"/>
  <c r="T39" i="3"/>
  <c r="P38" i="3"/>
  <c r="O38" i="3" s="1"/>
  <c r="Q38" i="3"/>
  <c r="N38" i="3"/>
  <c r="M44" i="4"/>
  <c r="O43" i="4"/>
  <c r="P43" i="4"/>
  <c r="R43" i="4"/>
  <c r="L43" i="4"/>
  <c r="AF42" i="4" l="1"/>
  <c r="AH41" i="4"/>
  <c r="AK41" i="4"/>
  <c r="AJ41" i="4"/>
  <c r="AI41" i="4"/>
  <c r="AL41" i="4"/>
  <c r="AG41" i="4"/>
  <c r="Q44" i="4"/>
  <c r="N44" i="4"/>
  <c r="B42" i="4"/>
  <c r="C42" i="4" s="1"/>
  <c r="A43" i="4"/>
  <c r="H44" i="4"/>
  <c r="I43" i="4"/>
  <c r="AE40" i="3"/>
  <c r="AB40" i="3"/>
  <c r="AA41" i="3"/>
  <c r="Z42" i="3"/>
  <c r="AF39" i="3"/>
  <c r="AC39" i="3"/>
  <c r="X38" i="3"/>
  <c r="V38" i="3"/>
  <c r="N39" i="3"/>
  <c r="P39" i="3"/>
  <c r="O39" i="3" s="1"/>
  <c r="Q39" i="3"/>
  <c r="L41" i="3"/>
  <c r="M40" i="3"/>
  <c r="U39" i="3"/>
  <c r="W39" i="3"/>
  <c r="S41" i="3"/>
  <c r="T40" i="3"/>
  <c r="M45" i="4"/>
  <c r="O44" i="4"/>
  <c r="L44" i="4"/>
  <c r="R44" i="4"/>
  <c r="P44" i="4"/>
  <c r="AF43" i="4" l="1"/>
  <c r="AH42" i="4"/>
  <c r="AJ42" i="4"/>
  <c r="AI42" i="4"/>
  <c r="AL42" i="4"/>
  <c r="AG42" i="4"/>
  <c r="AK42" i="4"/>
  <c r="Q45" i="4"/>
  <c r="N45" i="4"/>
  <c r="I44" i="4"/>
  <c r="H45" i="4"/>
  <c r="A44" i="4"/>
  <c r="B43" i="4"/>
  <c r="C43" i="4" s="1"/>
  <c r="AC40" i="3"/>
  <c r="AF40" i="3"/>
  <c r="AA42" i="3"/>
  <c r="Z43" i="3"/>
  <c r="AB41" i="3"/>
  <c r="AE41" i="3"/>
  <c r="U40" i="3"/>
  <c r="W40" i="3"/>
  <c r="N40" i="3"/>
  <c r="P40" i="3"/>
  <c r="O40" i="3" s="1"/>
  <c r="Q40" i="3"/>
  <c r="S42" i="3"/>
  <c r="T41" i="3"/>
  <c r="L42" i="3"/>
  <c r="M41" i="3"/>
  <c r="V39" i="3"/>
  <c r="X39" i="3"/>
  <c r="M46" i="4"/>
  <c r="P45" i="4"/>
  <c r="O45" i="4"/>
  <c r="R45" i="4"/>
  <c r="L45" i="4"/>
  <c r="AF44" i="4" l="1"/>
  <c r="AH43" i="4"/>
  <c r="AI43" i="4"/>
  <c r="AL43" i="4"/>
  <c r="AG43" i="4"/>
  <c r="AK43" i="4"/>
  <c r="AJ43" i="4"/>
  <c r="Q46" i="4"/>
  <c r="N46" i="4"/>
  <c r="A45" i="4"/>
  <c r="B44" i="4"/>
  <c r="C44" i="4" s="1"/>
  <c r="H46" i="4"/>
  <c r="I45" i="4"/>
  <c r="S46" i="4" s="1"/>
  <c r="Z44" i="3"/>
  <c r="AA43" i="3"/>
  <c r="AB42" i="3"/>
  <c r="AE42" i="3"/>
  <c r="AF41" i="3"/>
  <c r="AC41" i="3"/>
  <c r="X40" i="3"/>
  <c r="V40" i="3"/>
  <c r="S43" i="3"/>
  <c r="T42" i="3"/>
  <c r="N41" i="3"/>
  <c r="P41" i="3"/>
  <c r="O41" i="3" s="1"/>
  <c r="Q41" i="3"/>
  <c r="L43" i="3"/>
  <c r="M42" i="3"/>
  <c r="U41" i="3"/>
  <c r="W41" i="3"/>
  <c r="M47" i="4"/>
  <c r="O46" i="4"/>
  <c r="L46" i="4"/>
  <c r="P46" i="4"/>
  <c r="R46" i="4"/>
  <c r="AF45" i="4" l="1"/>
  <c r="AH44" i="4"/>
  <c r="AL44" i="4"/>
  <c r="AG44" i="4"/>
  <c r="AK44" i="4"/>
  <c r="AJ44" i="4"/>
  <c r="AI44" i="4"/>
  <c r="Q47" i="4"/>
  <c r="N47" i="4"/>
  <c r="H47" i="4"/>
  <c r="I46" i="4"/>
  <c r="S5" i="4"/>
  <c r="AK5" i="4"/>
  <c r="S6" i="4"/>
  <c r="S7" i="4"/>
  <c r="S8" i="4"/>
  <c r="S10" i="4"/>
  <c r="S9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A46" i="4"/>
  <c r="B45" i="4"/>
  <c r="C45" i="4" s="1"/>
  <c r="Z45" i="3"/>
  <c r="AA44" i="3"/>
  <c r="AC42" i="3"/>
  <c r="AF42" i="3"/>
  <c r="AB43" i="3"/>
  <c r="AE43" i="3"/>
  <c r="AF43" i="3" s="1"/>
  <c r="L44" i="3"/>
  <c r="M43" i="3"/>
  <c r="X41" i="3"/>
  <c r="V41" i="3"/>
  <c r="U42" i="3"/>
  <c r="W42" i="3"/>
  <c r="N42" i="3"/>
  <c r="P42" i="3"/>
  <c r="O42" i="3" s="1"/>
  <c r="Q42" i="3"/>
  <c r="T43" i="3"/>
  <c r="S44" i="3"/>
  <c r="M48" i="4"/>
  <c r="S47" i="4"/>
  <c r="O47" i="4"/>
  <c r="P47" i="4"/>
  <c r="R47" i="4"/>
  <c r="L47" i="4"/>
  <c r="AF46" i="4" l="1"/>
  <c r="AH45" i="4"/>
  <c r="AK45" i="4"/>
  <c r="AJ45" i="4"/>
  <c r="AI45" i="4"/>
  <c r="AL45" i="4"/>
  <c r="AG45" i="4"/>
  <c r="Q48" i="4"/>
  <c r="N48" i="4"/>
  <c r="B46" i="4"/>
  <c r="C46" i="4" s="1"/>
  <c r="A47" i="4"/>
  <c r="H48" i="4"/>
  <c r="I47" i="4"/>
  <c r="AE44" i="3"/>
  <c r="AF44" i="3" s="1"/>
  <c r="AB44" i="3"/>
  <c r="Z46" i="3"/>
  <c r="AA45" i="3"/>
  <c r="Q43" i="3"/>
  <c r="N43" i="3"/>
  <c r="P43" i="3"/>
  <c r="O43" i="3" s="1"/>
  <c r="W43" i="3"/>
  <c r="U43" i="3"/>
  <c r="X42" i="3"/>
  <c r="V42" i="3"/>
  <c r="T44" i="3"/>
  <c r="S45" i="3"/>
  <c r="L45" i="3"/>
  <c r="M44" i="3"/>
  <c r="M49" i="4"/>
  <c r="O48" i="4"/>
  <c r="L48" i="4"/>
  <c r="R48" i="4"/>
  <c r="S48" i="4"/>
  <c r="P48" i="4"/>
  <c r="AF47" i="4" l="1"/>
  <c r="AH46" i="4"/>
  <c r="AJ46" i="4"/>
  <c r="AI46" i="4"/>
  <c r="AL46" i="4"/>
  <c r="AG46" i="4"/>
  <c r="AK46" i="4"/>
  <c r="Q49" i="4"/>
  <c r="N49" i="4"/>
  <c r="I48" i="4"/>
  <c r="H49" i="4"/>
  <c r="B47" i="4"/>
  <c r="C47" i="4" s="1"/>
  <c r="A48" i="4"/>
  <c r="AB45" i="3"/>
  <c r="AE45" i="3"/>
  <c r="AF45" i="3" s="1"/>
  <c r="Z47" i="3"/>
  <c r="AA46" i="3"/>
  <c r="W44" i="3"/>
  <c r="U44" i="3"/>
  <c r="V43" i="3"/>
  <c r="X43" i="3"/>
  <c r="N44" i="3"/>
  <c r="Q44" i="3"/>
  <c r="P44" i="3"/>
  <c r="O44" i="3" s="1"/>
  <c r="M45" i="3"/>
  <c r="L46" i="3"/>
  <c r="T45" i="3"/>
  <c r="S46" i="3"/>
  <c r="M50" i="4"/>
  <c r="P49" i="4"/>
  <c r="O49" i="4"/>
  <c r="S49" i="4"/>
  <c r="R49" i="4"/>
  <c r="L49" i="4"/>
  <c r="AF48" i="4" l="1"/>
  <c r="AH47" i="4"/>
  <c r="AI47" i="4"/>
  <c r="AL47" i="4"/>
  <c r="AG47" i="4"/>
  <c r="AK47" i="4"/>
  <c r="AJ47" i="4"/>
  <c r="Q50" i="4"/>
  <c r="N50" i="4"/>
  <c r="A49" i="4"/>
  <c r="B48" i="4"/>
  <c r="C48" i="4" s="1"/>
  <c r="H50" i="4"/>
  <c r="I49" i="4"/>
  <c r="AE46" i="3"/>
  <c r="AF46" i="3" s="1"/>
  <c r="AB46" i="3"/>
  <c r="AA47" i="3"/>
  <c r="Z48" i="3"/>
  <c r="M46" i="3"/>
  <c r="L47" i="3"/>
  <c r="Q45" i="3"/>
  <c r="P45" i="3"/>
  <c r="O45" i="3" s="1"/>
  <c r="N45" i="3"/>
  <c r="W45" i="3"/>
  <c r="U45" i="3"/>
  <c r="T46" i="3"/>
  <c r="S47" i="3"/>
  <c r="X44" i="3"/>
  <c r="V44" i="3"/>
  <c r="M51" i="4"/>
  <c r="O50" i="4"/>
  <c r="S50" i="4"/>
  <c r="R50" i="4"/>
  <c r="L50" i="4"/>
  <c r="P50" i="4"/>
  <c r="AF49" i="4" l="1"/>
  <c r="AH48" i="4"/>
  <c r="AL48" i="4"/>
  <c r="AG48" i="4"/>
  <c r="AK48" i="4"/>
  <c r="AJ48" i="4"/>
  <c r="AI48" i="4"/>
  <c r="Q51" i="4"/>
  <c r="N51" i="4"/>
  <c r="H51" i="4"/>
  <c r="I50" i="4"/>
  <c r="A50" i="4"/>
  <c r="B49" i="4"/>
  <c r="C49" i="4" s="1"/>
  <c r="Z49" i="3"/>
  <c r="AA48" i="3"/>
  <c r="AB47" i="3"/>
  <c r="AE47" i="3"/>
  <c r="AF47" i="3" s="1"/>
  <c r="U46" i="3"/>
  <c r="W46" i="3"/>
  <c r="M47" i="3"/>
  <c r="L48" i="3"/>
  <c r="N46" i="3"/>
  <c r="P46" i="3"/>
  <c r="O46" i="3" s="1"/>
  <c r="Q46" i="3"/>
  <c r="V45" i="3"/>
  <c r="X45" i="3"/>
  <c r="S48" i="3"/>
  <c r="T47" i="3"/>
  <c r="M52" i="4"/>
  <c r="S51" i="4"/>
  <c r="O51" i="4"/>
  <c r="P51" i="4"/>
  <c r="R51" i="4"/>
  <c r="L51" i="4"/>
  <c r="AF50" i="4" l="1"/>
  <c r="AH49" i="4"/>
  <c r="AK49" i="4"/>
  <c r="AJ49" i="4"/>
  <c r="AI49" i="4"/>
  <c r="AL49" i="4"/>
  <c r="AG49" i="4"/>
  <c r="Q52" i="4"/>
  <c r="N52" i="4"/>
  <c r="B50" i="4"/>
  <c r="C50" i="4" s="1"/>
  <c r="A51" i="4"/>
  <c r="H52" i="4"/>
  <c r="I51" i="4"/>
  <c r="AE48" i="3"/>
  <c r="AF48" i="3" s="1"/>
  <c r="AB48" i="3"/>
  <c r="AA49" i="3"/>
  <c r="Z50" i="3"/>
  <c r="L49" i="3"/>
  <c r="M48" i="3"/>
  <c r="Q47" i="3"/>
  <c r="N47" i="3"/>
  <c r="P47" i="3"/>
  <c r="O47" i="3" s="1"/>
  <c r="V46" i="3"/>
  <c r="X46" i="3"/>
  <c r="T48" i="3"/>
  <c r="S49" i="3"/>
  <c r="U47" i="3"/>
  <c r="W47" i="3"/>
  <c r="M53" i="4"/>
  <c r="O52" i="4"/>
  <c r="L52" i="4"/>
  <c r="S52" i="4"/>
  <c r="P52" i="4"/>
  <c r="R52" i="4"/>
  <c r="AF51" i="4" l="1"/>
  <c r="AH50" i="4"/>
  <c r="AJ50" i="4"/>
  <c r="AI50" i="4"/>
  <c r="AL50" i="4"/>
  <c r="AG50" i="4"/>
  <c r="AK50" i="4"/>
  <c r="Q53" i="4"/>
  <c r="N53" i="4"/>
  <c r="I52" i="4"/>
  <c r="H53" i="4"/>
  <c r="B51" i="4"/>
  <c r="C51" i="4" s="1"/>
  <c r="A52" i="4"/>
  <c r="Z51" i="3"/>
  <c r="AA50" i="3"/>
  <c r="AE49" i="3"/>
  <c r="AF49" i="3" s="1"/>
  <c r="AB49" i="3"/>
  <c r="X47" i="3"/>
  <c r="V47" i="3"/>
  <c r="U48" i="3"/>
  <c r="W48" i="3"/>
  <c r="Q48" i="3"/>
  <c r="N48" i="3"/>
  <c r="P48" i="3"/>
  <c r="O48" i="3" s="1"/>
  <c r="S50" i="3"/>
  <c r="T49" i="3"/>
  <c r="M49" i="3"/>
  <c r="L50" i="3"/>
  <c r="M54" i="4"/>
  <c r="P53" i="4"/>
  <c r="S53" i="4"/>
  <c r="O53" i="4"/>
  <c r="R53" i="4"/>
  <c r="L53" i="4"/>
  <c r="AF52" i="4" l="1"/>
  <c r="AH51" i="4"/>
  <c r="AI51" i="4"/>
  <c r="AL51" i="4"/>
  <c r="AG51" i="4"/>
  <c r="AK51" i="4"/>
  <c r="AJ51" i="4"/>
  <c r="Q54" i="4"/>
  <c r="N54" i="4"/>
  <c r="A53" i="4"/>
  <c r="B52" i="4"/>
  <c r="C52" i="4" s="1"/>
  <c r="H54" i="4"/>
  <c r="I53" i="4"/>
  <c r="AB50" i="3"/>
  <c r="AE50" i="3"/>
  <c r="AF50" i="3" s="1"/>
  <c r="Z52" i="3"/>
  <c r="AA51" i="3"/>
  <c r="V48" i="3"/>
  <c r="X48" i="3"/>
  <c r="L51" i="3"/>
  <c r="M50" i="3"/>
  <c r="U49" i="3"/>
  <c r="W49" i="3"/>
  <c r="P49" i="3"/>
  <c r="O49" i="3" s="1"/>
  <c r="Q49" i="3"/>
  <c r="N49" i="3"/>
  <c r="S51" i="3"/>
  <c r="T50" i="3"/>
  <c r="M55" i="4"/>
  <c r="O54" i="4"/>
  <c r="S54" i="4"/>
  <c r="R54" i="4"/>
  <c r="L54" i="4"/>
  <c r="P54" i="4"/>
  <c r="AF53" i="4" l="1"/>
  <c r="AH52" i="4"/>
  <c r="AL52" i="4"/>
  <c r="AG52" i="4"/>
  <c r="AK52" i="4"/>
  <c r="AJ52" i="4"/>
  <c r="AI52" i="4"/>
  <c r="Q55" i="4"/>
  <c r="N55" i="4"/>
  <c r="H55" i="4"/>
  <c r="I55" i="4" s="1"/>
  <c r="T55" i="4" s="1"/>
  <c r="I54" i="4"/>
  <c r="A54" i="4"/>
  <c r="B53" i="4"/>
  <c r="C53" i="4" s="1"/>
  <c r="Z53" i="3"/>
  <c r="AA52" i="3"/>
  <c r="AE51" i="3"/>
  <c r="AF51" i="3" s="1"/>
  <c r="AB51" i="3"/>
  <c r="X49" i="3"/>
  <c r="V49" i="3"/>
  <c r="S52" i="3"/>
  <c r="T51" i="3"/>
  <c r="N50" i="3"/>
  <c r="P50" i="3"/>
  <c r="O50" i="3" s="1"/>
  <c r="Q50" i="3"/>
  <c r="U50" i="3"/>
  <c r="W50" i="3"/>
  <c r="L52" i="3"/>
  <c r="M51" i="3"/>
  <c r="M56" i="4"/>
  <c r="S55" i="4"/>
  <c r="O55" i="4"/>
  <c r="P55" i="4"/>
  <c r="R55" i="4"/>
  <c r="L55" i="4"/>
  <c r="AF54" i="4" l="1"/>
  <c r="AH53" i="4"/>
  <c r="AK53" i="4"/>
  <c r="AJ53" i="4"/>
  <c r="AI53" i="4"/>
  <c r="AL53" i="4"/>
  <c r="AG53" i="4"/>
  <c r="Q56" i="4"/>
  <c r="N56" i="4"/>
  <c r="A55" i="4"/>
  <c r="B54" i="4"/>
  <c r="C54" i="4" s="1"/>
  <c r="AL5" i="4"/>
  <c r="T6" i="4"/>
  <c r="T5" i="4"/>
  <c r="T7" i="4"/>
  <c r="T9" i="4"/>
  <c r="T8" i="4"/>
  <c r="T10" i="4"/>
  <c r="T11" i="4"/>
  <c r="T13" i="4"/>
  <c r="T12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AE52" i="3"/>
  <c r="AF52" i="3" s="1"/>
  <c r="AB52" i="3"/>
  <c r="Z54" i="3"/>
  <c r="AA53" i="3"/>
  <c r="M52" i="3"/>
  <c r="L53" i="3"/>
  <c r="V50" i="3"/>
  <c r="X50" i="3"/>
  <c r="W51" i="3"/>
  <c r="U51" i="3"/>
  <c r="N51" i="3"/>
  <c r="P51" i="3"/>
  <c r="O51" i="3" s="1"/>
  <c r="Q51" i="3"/>
  <c r="S53" i="3"/>
  <c r="T52" i="3"/>
  <c r="M57" i="4"/>
  <c r="O56" i="4"/>
  <c r="L56" i="4"/>
  <c r="R56" i="4"/>
  <c r="S56" i="4"/>
  <c r="T56" i="4"/>
  <c r="P56" i="4"/>
  <c r="AF55" i="4" l="1"/>
  <c r="AH54" i="4"/>
  <c r="AJ54" i="4"/>
  <c r="AI54" i="4"/>
  <c r="AL54" i="4"/>
  <c r="AG54" i="4"/>
  <c r="AK54" i="4"/>
  <c r="Q57" i="4"/>
  <c r="N57" i="4"/>
  <c r="A56" i="4"/>
  <c r="B55" i="4"/>
  <c r="C55" i="4" s="1"/>
  <c r="Z55" i="3"/>
  <c r="AA54" i="3"/>
  <c r="AB53" i="3"/>
  <c r="AE53" i="3"/>
  <c r="AF53" i="3" s="1"/>
  <c r="W52" i="3"/>
  <c r="U52" i="3"/>
  <c r="X51" i="3"/>
  <c r="V51" i="3"/>
  <c r="T53" i="3"/>
  <c r="S54" i="3"/>
  <c r="M53" i="3"/>
  <c r="L54" i="3"/>
  <c r="P52" i="3"/>
  <c r="O52" i="3" s="1"/>
  <c r="N52" i="3"/>
  <c r="Q52" i="3"/>
  <c r="M58" i="4"/>
  <c r="T57" i="4"/>
  <c r="P57" i="4"/>
  <c r="O57" i="4"/>
  <c r="S57" i="4"/>
  <c r="R57" i="4"/>
  <c r="L57" i="4"/>
  <c r="AF56" i="4" l="1"/>
  <c r="AH55" i="4"/>
  <c r="AI55" i="4"/>
  <c r="AL55" i="4"/>
  <c r="AG55" i="4"/>
  <c r="AK55" i="4"/>
  <c r="AJ55" i="4"/>
  <c r="Q58" i="4"/>
  <c r="N58" i="4"/>
  <c r="A57" i="4"/>
  <c r="B56" i="4"/>
  <c r="C56" i="4" s="1"/>
  <c r="AE54" i="3"/>
  <c r="AF54" i="3" s="1"/>
  <c r="AB54" i="3"/>
  <c r="AA55" i="3"/>
  <c r="Z56" i="3"/>
  <c r="M54" i="3"/>
  <c r="L55" i="3"/>
  <c r="T54" i="3"/>
  <c r="S55" i="3"/>
  <c r="Q53" i="3"/>
  <c r="N53" i="3"/>
  <c r="P53" i="3"/>
  <c r="O53" i="3" s="1"/>
  <c r="W53" i="3"/>
  <c r="U53" i="3"/>
  <c r="X52" i="3"/>
  <c r="V52" i="3"/>
  <c r="M59" i="4"/>
  <c r="O58" i="4"/>
  <c r="S58" i="4"/>
  <c r="L58" i="4"/>
  <c r="P58" i="4"/>
  <c r="R58" i="4"/>
  <c r="T58" i="4"/>
  <c r="AF57" i="4" l="1"/>
  <c r="AH56" i="4"/>
  <c r="AL56" i="4"/>
  <c r="AG56" i="4"/>
  <c r="AK56" i="4"/>
  <c r="AJ56" i="4"/>
  <c r="AI56" i="4"/>
  <c r="Q59" i="4"/>
  <c r="N59" i="4"/>
  <c r="A58" i="4"/>
  <c r="B57" i="4"/>
  <c r="C57" i="4" s="1"/>
  <c r="AE55" i="3"/>
  <c r="AF55" i="3" s="1"/>
  <c r="AB55" i="3"/>
  <c r="Z57" i="3"/>
  <c r="AA56" i="3"/>
  <c r="N54" i="3"/>
  <c r="Q54" i="3"/>
  <c r="P54" i="3"/>
  <c r="O54" i="3" s="1"/>
  <c r="T55" i="3"/>
  <c r="S56" i="3"/>
  <c r="X53" i="3"/>
  <c r="V53" i="3"/>
  <c r="L56" i="3"/>
  <c r="M55" i="3"/>
  <c r="W54" i="3"/>
  <c r="U54" i="3"/>
  <c r="M60" i="4"/>
  <c r="T59" i="4"/>
  <c r="S59" i="4"/>
  <c r="R59" i="4"/>
  <c r="L59" i="4"/>
  <c r="O59" i="4"/>
  <c r="P59" i="4"/>
  <c r="AF58" i="4" l="1"/>
  <c r="AH57" i="4"/>
  <c r="AK57" i="4"/>
  <c r="AJ57" i="4"/>
  <c r="AI57" i="4"/>
  <c r="AL57" i="4"/>
  <c r="AG57" i="4"/>
  <c r="Q60" i="4"/>
  <c r="N60" i="4"/>
  <c r="B58" i="4"/>
  <c r="C58" i="4" s="1"/>
  <c r="A59" i="4"/>
  <c r="Z58" i="3"/>
  <c r="AA57" i="3"/>
  <c r="AE56" i="3"/>
  <c r="AF56" i="3" s="1"/>
  <c r="AB56" i="3"/>
  <c r="L57" i="3"/>
  <c r="M56" i="3"/>
  <c r="V54" i="3"/>
  <c r="X54" i="3"/>
  <c r="U55" i="3"/>
  <c r="W55" i="3"/>
  <c r="Q55" i="3"/>
  <c r="P55" i="3"/>
  <c r="O55" i="3" s="1"/>
  <c r="N55" i="3"/>
  <c r="T56" i="3"/>
  <c r="S57" i="3"/>
  <c r="M61" i="4"/>
  <c r="O60" i="4"/>
  <c r="L60" i="4"/>
  <c r="R60" i="4"/>
  <c r="S60" i="4"/>
  <c r="T60" i="4"/>
  <c r="P60" i="4"/>
  <c r="AF59" i="4" l="1"/>
  <c r="AH58" i="4"/>
  <c r="AJ58" i="4"/>
  <c r="AI58" i="4"/>
  <c r="AL58" i="4"/>
  <c r="AG58" i="4"/>
  <c r="AK58" i="4"/>
  <c r="Q61" i="4"/>
  <c r="N61" i="4"/>
  <c r="A60" i="4"/>
  <c r="B59" i="4"/>
  <c r="C59" i="4" s="1"/>
  <c r="AB57" i="3"/>
  <c r="AE57" i="3"/>
  <c r="AF57" i="3" s="1"/>
  <c r="Z59" i="3"/>
  <c r="AA58" i="3"/>
  <c r="X55" i="3"/>
  <c r="V55" i="3"/>
  <c r="T57" i="3"/>
  <c r="S58" i="3"/>
  <c r="W56" i="3"/>
  <c r="U56" i="3"/>
  <c r="P56" i="3"/>
  <c r="O56" i="3" s="1"/>
  <c r="N56" i="3"/>
  <c r="Q56" i="3"/>
  <c r="M57" i="3"/>
  <c r="L58" i="3"/>
  <c r="M62" i="4"/>
  <c r="T61" i="4"/>
  <c r="P61" i="4"/>
  <c r="O61" i="4"/>
  <c r="S61" i="4"/>
  <c r="R61" i="4"/>
  <c r="L61" i="4"/>
  <c r="AF60" i="4" l="1"/>
  <c r="AH59" i="4"/>
  <c r="AI59" i="4"/>
  <c r="AL59" i="4"/>
  <c r="AG59" i="4"/>
  <c r="AK59" i="4"/>
  <c r="AJ59" i="4"/>
  <c r="Q62" i="4"/>
  <c r="N62" i="4"/>
  <c r="A61" i="4"/>
  <c r="B60" i="4"/>
  <c r="C60" i="4" s="1"/>
  <c r="AB58" i="3"/>
  <c r="AE58" i="3"/>
  <c r="AF58" i="3" s="1"/>
  <c r="Z60" i="3"/>
  <c r="AA59" i="3"/>
  <c r="N57" i="3"/>
  <c r="Q57" i="3"/>
  <c r="P57" i="3"/>
  <c r="O57" i="3" s="1"/>
  <c r="U57" i="3"/>
  <c r="W57" i="3"/>
  <c r="T58" i="3"/>
  <c r="S59" i="3"/>
  <c r="M58" i="3"/>
  <c r="L59" i="3"/>
  <c r="X56" i="3"/>
  <c r="V56" i="3"/>
  <c r="M63" i="4"/>
  <c r="O62" i="4"/>
  <c r="S62" i="4"/>
  <c r="R62" i="4"/>
  <c r="T62" i="4"/>
  <c r="L62" i="4"/>
  <c r="P62" i="4"/>
  <c r="AF61" i="4" l="1"/>
  <c r="AH60" i="4"/>
  <c r="AL60" i="4"/>
  <c r="AG60" i="4"/>
  <c r="AK60" i="4"/>
  <c r="AJ60" i="4"/>
  <c r="AI60" i="4"/>
  <c r="Q63" i="4"/>
  <c r="N63" i="4"/>
  <c r="B61" i="4"/>
  <c r="C61" i="4" s="1"/>
  <c r="A62" i="4"/>
  <c r="AB59" i="3"/>
  <c r="AE59" i="3"/>
  <c r="AF59" i="3" s="1"/>
  <c r="Z61" i="3"/>
  <c r="AA60" i="3"/>
  <c r="Q58" i="3"/>
  <c r="P58" i="3"/>
  <c r="O58" i="3" s="1"/>
  <c r="N58" i="3"/>
  <c r="T59" i="3"/>
  <c r="S60" i="3"/>
  <c r="X57" i="3"/>
  <c r="V57" i="3"/>
  <c r="W58" i="3"/>
  <c r="U58" i="3"/>
  <c r="L60" i="3"/>
  <c r="M59" i="3"/>
  <c r="M64" i="4"/>
  <c r="T63" i="4"/>
  <c r="S63" i="4"/>
  <c r="P63" i="4"/>
  <c r="O63" i="4"/>
  <c r="R63" i="4"/>
  <c r="L63" i="4"/>
  <c r="AF62" i="4" l="1"/>
  <c r="AH61" i="4"/>
  <c r="AK61" i="4"/>
  <c r="AJ61" i="4"/>
  <c r="AI61" i="4"/>
  <c r="AL61" i="4"/>
  <c r="AG61" i="4"/>
  <c r="Q64" i="4"/>
  <c r="N64" i="4"/>
  <c r="A63" i="4"/>
  <c r="B62" i="4"/>
  <c r="C62" i="4" s="1"/>
  <c r="Z62" i="3"/>
  <c r="AA61" i="3"/>
  <c r="AE60" i="3"/>
  <c r="AF60" i="3" s="1"/>
  <c r="AB60" i="3"/>
  <c r="L61" i="3"/>
  <c r="M60" i="3"/>
  <c r="T60" i="3"/>
  <c r="S61" i="3"/>
  <c r="V58" i="3"/>
  <c r="X58" i="3"/>
  <c r="U59" i="3"/>
  <c r="W59" i="3"/>
  <c r="N59" i="3"/>
  <c r="Q59" i="3"/>
  <c r="P59" i="3"/>
  <c r="O59" i="3" s="1"/>
  <c r="M65" i="4"/>
  <c r="O64" i="4"/>
  <c r="L64" i="4"/>
  <c r="R64" i="4"/>
  <c r="S64" i="4"/>
  <c r="T64" i="4"/>
  <c r="P64" i="4"/>
  <c r="AF63" i="4" l="1"/>
  <c r="AH62" i="4"/>
  <c r="AJ62" i="4"/>
  <c r="AI62" i="4"/>
  <c r="AL62" i="4"/>
  <c r="AG62" i="4"/>
  <c r="AK62" i="4"/>
  <c r="Q65" i="4"/>
  <c r="N65" i="4"/>
  <c r="A64" i="4"/>
  <c r="B63" i="4"/>
  <c r="C63" i="4" s="1"/>
  <c r="AE61" i="3"/>
  <c r="AF61" i="3" s="1"/>
  <c r="AB61" i="3"/>
  <c r="AA62" i="3"/>
  <c r="Z63" i="3"/>
  <c r="V59" i="3"/>
  <c r="X59" i="3"/>
  <c r="S62" i="3"/>
  <c r="T61" i="3"/>
  <c r="Q60" i="3"/>
  <c r="P60" i="3"/>
  <c r="O60" i="3" s="1"/>
  <c r="N60" i="3"/>
  <c r="W60" i="3"/>
  <c r="U60" i="3"/>
  <c r="M61" i="3"/>
  <c r="L62" i="3"/>
  <c r="M66" i="4"/>
  <c r="P65" i="4"/>
  <c r="S65" i="4"/>
  <c r="T65" i="4"/>
  <c r="R65" i="4"/>
  <c r="O65" i="4"/>
  <c r="L65" i="4"/>
  <c r="AF64" i="4" l="1"/>
  <c r="AH63" i="4"/>
  <c r="AI63" i="4"/>
  <c r="AL63" i="4"/>
  <c r="AG63" i="4"/>
  <c r="AK63" i="4"/>
  <c r="AJ63" i="4"/>
  <c r="Q66" i="4"/>
  <c r="N66" i="4"/>
  <c r="A65" i="4"/>
  <c r="B64" i="4"/>
  <c r="C64" i="4" s="1"/>
  <c r="AE62" i="3"/>
  <c r="AF62" i="3" s="1"/>
  <c r="AB62" i="3"/>
  <c r="AA63" i="3"/>
  <c r="Z64" i="3"/>
  <c r="X60" i="3"/>
  <c r="V60" i="3"/>
  <c r="W61" i="3"/>
  <c r="U61" i="3"/>
  <c r="L63" i="3"/>
  <c r="M62" i="3"/>
  <c r="T62" i="3"/>
  <c r="S63" i="3"/>
  <c r="N61" i="3"/>
  <c r="Q61" i="3"/>
  <c r="P61" i="3"/>
  <c r="O61" i="3" s="1"/>
  <c r="M67" i="4"/>
  <c r="O66" i="4"/>
  <c r="R66" i="4"/>
  <c r="L66" i="4"/>
  <c r="S66" i="4"/>
  <c r="P66" i="4"/>
  <c r="T66" i="4"/>
  <c r="AF65" i="4" l="1"/>
  <c r="AH64" i="4"/>
  <c r="AL64" i="4"/>
  <c r="AG64" i="4"/>
  <c r="AK64" i="4"/>
  <c r="AJ64" i="4"/>
  <c r="AI64" i="4"/>
  <c r="Q67" i="4"/>
  <c r="N67" i="4"/>
  <c r="A66" i="4"/>
  <c r="B65" i="4"/>
  <c r="C65" i="4" s="1"/>
  <c r="AB63" i="3"/>
  <c r="AE63" i="3"/>
  <c r="AF63" i="3" s="1"/>
  <c r="AA64" i="3"/>
  <c r="Z65" i="3"/>
  <c r="S64" i="3"/>
  <c r="T63" i="3"/>
  <c r="X61" i="3"/>
  <c r="V61" i="3"/>
  <c r="P62" i="3"/>
  <c r="O62" i="3" s="1"/>
  <c r="N62" i="3"/>
  <c r="Q62" i="3"/>
  <c r="W62" i="3"/>
  <c r="U62" i="3"/>
  <c r="L64" i="3"/>
  <c r="M63" i="3"/>
  <c r="M68" i="4"/>
  <c r="O67" i="4"/>
  <c r="P67" i="4"/>
  <c r="L67" i="4"/>
  <c r="T67" i="4"/>
  <c r="R67" i="4"/>
  <c r="S67" i="4"/>
  <c r="AF66" i="4" l="1"/>
  <c r="AH65" i="4"/>
  <c r="AK65" i="4"/>
  <c r="AJ65" i="4"/>
  <c r="AI65" i="4"/>
  <c r="AL65" i="4"/>
  <c r="AG65" i="4"/>
  <c r="Q68" i="4"/>
  <c r="N68" i="4"/>
  <c r="B66" i="4"/>
  <c r="C66" i="4" s="1"/>
  <c r="A67" i="4"/>
  <c r="AA65" i="3"/>
  <c r="Z66" i="3"/>
  <c r="AE64" i="3"/>
  <c r="AF64" i="3" s="1"/>
  <c r="AB64" i="3"/>
  <c r="Q63" i="3"/>
  <c r="P63" i="3"/>
  <c r="O63" i="3" s="1"/>
  <c r="N63" i="3"/>
  <c r="X62" i="3"/>
  <c r="V62" i="3"/>
  <c r="U63" i="3"/>
  <c r="W63" i="3"/>
  <c r="T64" i="3"/>
  <c r="S65" i="3"/>
  <c r="L65" i="3"/>
  <c r="M64" i="3"/>
  <c r="M69" i="4"/>
  <c r="O68" i="4"/>
  <c r="P68" i="4"/>
  <c r="T68" i="4"/>
  <c r="R68" i="4"/>
  <c r="L68" i="4"/>
  <c r="S68" i="4"/>
  <c r="AF67" i="4" l="1"/>
  <c r="AH66" i="4"/>
  <c r="AJ66" i="4"/>
  <c r="AI66" i="4"/>
  <c r="AL66" i="4"/>
  <c r="AG66" i="4"/>
  <c r="AK66" i="4"/>
  <c r="Q69" i="4"/>
  <c r="N69" i="4"/>
  <c r="A68" i="4"/>
  <c r="B67" i="4"/>
  <c r="C67" i="4" s="1"/>
  <c r="Z67" i="3"/>
  <c r="AA66" i="3"/>
  <c r="AE65" i="3"/>
  <c r="AF65" i="3" s="1"/>
  <c r="AB65" i="3"/>
  <c r="Q64" i="3"/>
  <c r="P64" i="3"/>
  <c r="O64" i="3" s="1"/>
  <c r="N64" i="3"/>
  <c r="L66" i="3"/>
  <c r="M65" i="3"/>
  <c r="U64" i="3"/>
  <c r="W64" i="3"/>
  <c r="V63" i="3"/>
  <c r="X63" i="3"/>
  <c r="T65" i="3"/>
  <c r="S66" i="3"/>
  <c r="M70" i="4"/>
  <c r="T69" i="4"/>
  <c r="O69" i="4"/>
  <c r="L69" i="4"/>
  <c r="S69" i="4"/>
  <c r="R69" i="4"/>
  <c r="P69" i="4"/>
  <c r="AF68" i="4" l="1"/>
  <c r="AH67" i="4"/>
  <c r="AI67" i="4"/>
  <c r="AL67" i="4"/>
  <c r="AG67" i="4"/>
  <c r="AK67" i="4"/>
  <c r="AJ67" i="4"/>
  <c r="Q70" i="4"/>
  <c r="N70" i="4"/>
  <c r="A69" i="4"/>
  <c r="B68" i="4"/>
  <c r="C68" i="4" s="1"/>
  <c r="AB66" i="3"/>
  <c r="AE66" i="3"/>
  <c r="AF66" i="3" s="1"/>
  <c r="Z68" i="3"/>
  <c r="AA67" i="3"/>
  <c r="M66" i="3"/>
  <c r="L67" i="3"/>
  <c r="S67" i="3"/>
  <c r="T66" i="3"/>
  <c r="U65" i="3"/>
  <c r="W65" i="3"/>
  <c r="X64" i="3"/>
  <c r="V64" i="3"/>
  <c r="P65" i="3"/>
  <c r="O65" i="3" s="1"/>
  <c r="N65" i="3"/>
  <c r="Q65" i="3"/>
  <c r="M71" i="4"/>
  <c r="O70" i="4"/>
  <c r="L70" i="4"/>
  <c r="S70" i="4"/>
  <c r="R70" i="4"/>
  <c r="T70" i="4"/>
  <c r="P70" i="4"/>
  <c r="AF69" i="4" l="1"/>
  <c r="AH68" i="4"/>
  <c r="AL68" i="4"/>
  <c r="AG68" i="4"/>
  <c r="AK68" i="4"/>
  <c r="AJ68" i="4"/>
  <c r="AI68" i="4"/>
  <c r="Q71" i="4"/>
  <c r="N71" i="4"/>
  <c r="A70" i="4"/>
  <c r="B69" i="4"/>
  <c r="C69" i="4" s="1"/>
  <c r="Z69" i="3"/>
  <c r="AA68" i="3"/>
  <c r="AB67" i="3"/>
  <c r="AE67" i="3"/>
  <c r="AF67" i="3" s="1"/>
  <c r="L68" i="3"/>
  <c r="M67" i="3"/>
  <c r="U66" i="3"/>
  <c r="W66" i="3"/>
  <c r="X65" i="3"/>
  <c r="V65" i="3"/>
  <c r="Q66" i="3"/>
  <c r="P66" i="3"/>
  <c r="O66" i="3" s="1"/>
  <c r="N66" i="3"/>
  <c r="T67" i="3"/>
  <c r="S68" i="3"/>
  <c r="M72" i="4"/>
  <c r="S71" i="4"/>
  <c r="T71" i="4"/>
  <c r="P71" i="4"/>
  <c r="O71" i="4"/>
  <c r="R71" i="4"/>
  <c r="L71" i="4"/>
  <c r="AF70" i="4" l="1"/>
  <c r="AH69" i="4"/>
  <c r="AK69" i="4"/>
  <c r="AJ69" i="4"/>
  <c r="AI69" i="4"/>
  <c r="AL69" i="4"/>
  <c r="AG69" i="4"/>
  <c r="Q72" i="4"/>
  <c r="N72" i="4"/>
  <c r="B70" i="4"/>
  <c r="C70" i="4" s="1"/>
  <c r="A71" i="4"/>
  <c r="AE68" i="3"/>
  <c r="AF68" i="3" s="1"/>
  <c r="AB68" i="3"/>
  <c r="Z70" i="3"/>
  <c r="AA69" i="3"/>
  <c r="P67" i="3"/>
  <c r="O67" i="3" s="1"/>
  <c r="N67" i="3"/>
  <c r="Q67" i="3"/>
  <c r="W67" i="3"/>
  <c r="U67" i="3"/>
  <c r="X66" i="3"/>
  <c r="V66" i="3"/>
  <c r="S69" i="3"/>
  <c r="T68" i="3"/>
  <c r="M68" i="3"/>
  <c r="L69" i="3"/>
  <c r="M73" i="4"/>
  <c r="O72" i="4"/>
  <c r="S72" i="4"/>
  <c r="R72" i="4"/>
  <c r="P72" i="4"/>
  <c r="L72" i="4"/>
  <c r="T72" i="4"/>
  <c r="AF71" i="4" l="1"/>
  <c r="AH70" i="4"/>
  <c r="AJ70" i="4"/>
  <c r="AI70" i="4"/>
  <c r="AL70" i="4"/>
  <c r="AG70" i="4"/>
  <c r="AK70" i="4"/>
  <c r="Q73" i="4"/>
  <c r="N73" i="4"/>
  <c r="A72" i="4"/>
  <c r="B71" i="4"/>
  <c r="C71" i="4" s="1"/>
  <c r="AA70" i="3"/>
  <c r="Z71" i="3"/>
  <c r="AE69" i="3"/>
  <c r="AF69" i="3" s="1"/>
  <c r="AB69" i="3"/>
  <c r="S70" i="3"/>
  <c r="T69" i="3"/>
  <c r="L70" i="3"/>
  <c r="M69" i="3"/>
  <c r="P68" i="3"/>
  <c r="O68" i="3" s="1"/>
  <c r="N68" i="3"/>
  <c r="Q68" i="3"/>
  <c r="X67" i="3"/>
  <c r="V67" i="3"/>
  <c r="U68" i="3"/>
  <c r="W68" i="3"/>
  <c r="M74" i="4"/>
  <c r="P73" i="4"/>
  <c r="S73" i="4"/>
  <c r="L73" i="4"/>
  <c r="O73" i="4"/>
  <c r="T73" i="4"/>
  <c r="R73" i="4"/>
  <c r="AF72" i="4" l="1"/>
  <c r="AH71" i="4"/>
  <c r="AI71" i="4"/>
  <c r="AL71" i="4"/>
  <c r="AG71" i="4"/>
  <c r="AK71" i="4"/>
  <c r="AJ71" i="4"/>
  <c r="Q74" i="4"/>
  <c r="N74" i="4"/>
  <c r="A73" i="4"/>
  <c r="B72" i="4"/>
  <c r="C72" i="4" s="1"/>
  <c r="AA71" i="3"/>
  <c r="Z72" i="3"/>
  <c r="AE70" i="3"/>
  <c r="AF70" i="3" s="1"/>
  <c r="AB70" i="3"/>
  <c r="W69" i="3"/>
  <c r="U69" i="3"/>
  <c r="P69" i="3"/>
  <c r="O69" i="3" s="1"/>
  <c r="N69" i="3"/>
  <c r="Q69" i="3"/>
  <c r="X68" i="3"/>
  <c r="V68" i="3"/>
  <c r="M70" i="3"/>
  <c r="L71" i="3"/>
  <c r="T70" i="3"/>
  <c r="S71" i="3"/>
  <c r="M75" i="4"/>
  <c r="O74" i="4"/>
  <c r="R74" i="4"/>
  <c r="T74" i="4"/>
  <c r="P74" i="4"/>
  <c r="L74" i="4"/>
  <c r="S74" i="4"/>
  <c r="AF73" i="4" l="1"/>
  <c r="AH72" i="4"/>
  <c r="AL72" i="4"/>
  <c r="AG72" i="4"/>
  <c r="AK72" i="4"/>
  <c r="AJ72" i="4"/>
  <c r="AI72" i="4"/>
  <c r="Q75" i="4"/>
  <c r="N75" i="4"/>
  <c r="A74" i="4"/>
  <c r="B73" i="4"/>
  <c r="C73" i="4" s="1"/>
  <c r="Z73" i="3"/>
  <c r="AA72" i="3"/>
  <c r="AE71" i="3"/>
  <c r="AF71" i="3" s="1"/>
  <c r="AB71" i="3"/>
  <c r="S72" i="3"/>
  <c r="T71" i="3"/>
  <c r="X69" i="3"/>
  <c r="V69" i="3"/>
  <c r="W70" i="3"/>
  <c r="U70" i="3"/>
  <c r="Q70" i="3"/>
  <c r="N70" i="3"/>
  <c r="P70" i="3"/>
  <c r="O70" i="3" s="1"/>
  <c r="M71" i="3"/>
  <c r="L72" i="3"/>
  <c r="M76" i="4"/>
  <c r="O75" i="4"/>
  <c r="P75" i="4"/>
  <c r="T75" i="4"/>
  <c r="L75" i="4"/>
  <c r="S75" i="4"/>
  <c r="R75" i="4"/>
  <c r="AF74" i="4" l="1"/>
  <c r="AH73" i="4"/>
  <c r="AK73" i="4"/>
  <c r="AJ73" i="4"/>
  <c r="AI73" i="4"/>
  <c r="AL73" i="4"/>
  <c r="AG73" i="4"/>
  <c r="Q76" i="4"/>
  <c r="N76" i="4"/>
  <c r="B74" i="4"/>
  <c r="C74" i="4" s="1"/>
  <c r="A75" i="4"/>
  <c r="AE72" i="3"/>
  <c r="AF72" i="3" s="1"/>
  <c r="AB72" i="3"/>
  <c r="Z74" i="3"/>
  <c r="AA73" i="3"/>
  <c r="U71" i="3"/>
  <c r="W71" i="3"/>
  <c r="N71" i="3"/>
  <c r="P71" i="3"/>
  <c r="O71" i="3" s="1"/>
  <c r="Q71" i="3"/>
  <c r="M72" i="3"/>
  <c r="L73" i="3"/>
  <c r="X70" i="3"/>
  <c r="V70" i="3"/>
  <c r="T72" i="3"/>
  <c r="S73" i="3"/>
  <c r="M77" i="4"/>
  <c r="O76" i="4"/>
  <c r="P76" i="4"/>
  <c r="L76" i="4"/>
  <c r="R76" i="4"/>
  <c r="S76" i="4"/>
  <c r="T76" i="4"/>
  <c r="AF75" i="4" l="1"/>
  <c r="AH74" i="4"/>
  <c r="AJ74" i="4"/>
  <c r="AI74" i="4"/>
  <c r="AL74" i="4"/>
  <c r="AG74" i="4"/>
  <c r="AK74" i="4"/>
  <c r="Q77" i="4"/>
  <c r="N77" i="4"/>
  <c r="A76" i="4"/>
  <c r="B75" i="4"/>
  <c r="C75" i="4" s="1"/>
  <c r="AE73" i="3"/>
  <c r="AF73" i="3" s="1"/>
  <c r="AB73" i="3"/>
  <c r="Z75" i="3"/>
  <c r="AA74" i="3"/>
  <c r="V71" i="3"/>
  <c r="X71" i="3"/>
  <c r="S74" i="3"/>
  <c r="T73" i="3"/>
  <c r="M73" i="3"/>
  <c r="L74" i="3"/>
  <c r="W72" i="3"/>
  <c r="U72" i="3"/>
  <c r="P72" i="3"/>
  <c r="O72" i="3" s="1"/>
  <c r="Q72" i="3"/>
  <c r="N72" i="3"/>
  <c r="M78" i="4"/>
  <c r="T77" i="4"/>
  <c r="O77" i="4"/>
  <c r="L77" i="4"/>
  <c r="R77" i="4"/>
  <c r="S77" i="4"/>
  <c r="P77" i="4"/>
  <c r="AF76" i="4" l="1"/>
  <c r="AH75" i="4"/>
  <c r="AI75" i="4"/>
  <c r="AL75" i="4"/>
  <c r="AG75" i="4"/>
  <c r="AK75" i="4"/>
  <c r="AJ75" i="4"/>
  <c r="Q78" i="4"/>
  <c r="N78" i="4"/>
  <c r="A77" i="4"/>
  <c r="B76" i="4"/>
  <c r="C76" i="4" s="1"/>
  <c r="AA75" i="3"/>
  <c r="Z76" i="3"/>
  <c r="AE74" i="3"/>
  <c r="AF74" i="3" s="1"/>
  <c r="AB74" i="3"/>
  <c r="W73" i="3"/>
  <c r="U73" i="3"/>
  <c r="L75" i="3"/>
  <c r="M74" i="3"/>
  <c r="N73" i="3"/>
  <c r="Q73" i="3"/>
  <c r="P73" i="3"/>
  <c r="O73" i="3" s="1"/>
  <c r="V72" i="3"/>
  <c r="X72" i="3"/>
  <c r="S75" i="3"/>
  <c r="T74" i="3"/>
  <c r="M79" i="4"/>
  <c r="O78" i="4"/>
  <c r="L78" i="4"/>
  <c r="P78" i="4"/>
  <c r="S78" i="4"/>
  <c r="R78" i="4"/>
  <c r="T78" i="4"/>
  <c r="AF77" i="4" l="1"/>
  <c r="AH76" i="4"/>
  <c r="AL76" i="4"/>
  <c r="AG76" i="4"/>
  <c r="AK76" i="4"/>
  <c r="AJ76" i="4"/>
  <c r="AI76" i="4"/>
  <c r="Q79" i="4"/>
  <c r="N79" i="4"/>
  <c r="A78" i="4"/>
  <c r="B77" i="4"/>
  <c r="C77" i="4" s="1"/>
  <c r="Z77" i="3"/>
  <c r="AA76" i="3"/>
  <c r="AE75" i="3"/>
  <c r="AF75" i="3" s="1"/>
  <c r="AB75" i="3"/>
  <c r="T75" i="3"/>
  <c r="S76" i="3"/>
  <c r="U74" i="3"/>
  <c r="W74" i="3"/>
  <c r="X73" i="3"/>
  <c r="V73" i="3"/>
  <c r="Q74" i="3"/>
  <c r="P74" i="3"/>
  <c r="O74" i="3" s="1"/>
  <c r="N74" i="3"/>
  <c r="L76" i="3"/>
  <c r="M75" i="3"/>
  <c r="M80" i="4"/>
  <c r="O79" i="4"/>
  <c r="R79" i="4"/>
  <c r="L79" i="4"/>
  <c r="S79" i="4"/>
  <c r="T79" i="4"/>
  <c r="P79" i="4"/>
  <c r="AF78" i="4" l="1"/>
  <c r="AH77" i="4"/>
  <c r="AK77" i="4"/>
  <c r="AJ77" i="4"/>
  <c r="AI77" i="4"/>
  <c r="AL77" i="4"/>
  <c r="AG77" i="4"/>
  <c r="Q80" i="4"/>
  <c r="N80" i="4"/>
  <c r="B78" i="4"/>
  <c r="C78" i="4" s="1"/>
  <c r="A79" i="4"/>
  <c r="AB76" i="3"/>
  <c r="AE76" i="3"/>
  <c r="AF76" i="3" s="1"/>
  <c r="AA77" i="3"/>
  <c r="Z78" i="3"/>
  <c r="V74" i="3"/>
  <c r="X74" i="3"/>
  <c r="L77" i="3"/>
  <c r="M76" i="3"/>
  <c r="S77" i="3"/>
  <c r="T76" i="3"/>
  <c r="N75" i="3"/>
  <c r="Q75" i="3"/>
  <c r="P75" i="3"/>
  <c r="O75" i="3" s="1"/>
  <c r="W75" i="3"/>
  <c r="U75" i="3"/>
  <c r="M81" i="4"/>
  <c r="P80" i="4"/>
  <c r="T80" i="4"/>
  <c r="L80" i="4"/>
  <c r="O80" i="4"/>
  <c r="S80" i="4"/>
  <c r="R80" i="4"/>
  <c r="AF79" i="4" l="1"/>
  <c r="AH78" i="4"/>
  <c r="AJ78" i="4"/>
  <c r="AI78" i="4"/>
  <c r="AL78" i="4"/>
  <c r="AG78" i="4"/>
  <c r="AK78" i="4"/>
  <c r="Q81" i="4"/>
  <c r="N81" i="4"/>
  <c r="A80" i="4"/>
  <c r="B79" i="4"/>
  <c r="C79" i="4" s="1"/>
  <c r="AB77" i="3"/>
  <c r="AE77" i="3"/>
  <c r="AF77" i="3" s="1"/>
  <c r="AA78" i="3"/>
  <c r="Z79" i="3"/>
  <c r="P76" i="3"/>
  <c r="O76" i="3" s="1"/>
  <c r="N76" i="3"/>
  <c r="Q76" i="3"/>
  <c r="M77" i="3"/>
  <c r="L78" i="3"/>
  <c r="X75" i="3"/>
  <c r="V75" i="3"/>
  <c r="W76" i="3"/>
  <c r="U76" i="3"/>
  <c r="T77" i="3"/>
  <c r="S78" i="3"/>
  <c r="M82" i="4"/>
  <c r="P81" i="4"/>
  <c r="S81" i="4"/>
  <c r="L81" i="4"/>
  <c r="O81" i="4"/>
  <c r="T81" i="4"/>
  <c r="R81" i="4"/>
  <c r="AF80" i="4" l="1"/>
  <c r="AH79" i="4"/>
  <c r="AI79" i="4"/>
  <c r="AL79" i="4"/>
  <c r="AG79" i="4"/>
  <c r="AK79" i="4"/>
  <c r="AJ79" i="4"/>
  <c r="Q82" i="4"/>
  <c r="N82" i="4"/>
  <c r="A81" i="4"/>
  <c r="B80" i="4"/>
  <c r="C80" i="4" s="1"/>
  <c r="Z80" i="3"/>
  <c r="AA79" i="3"/>
  <c r="AE78" i="3"/>
  <c r="AF78" i="3" s="1"/>
  <c r="AB78" i="3"/>
  <c r="L79" i="3"/>
  <c r="M78" i="3"/>
  <c r="T78" i="3"/>
  <c r="S79" i="3"/>
  <c r="U77" i="3"/>
  <c r="W77" i="3"/>
  <c r="V76" i="3"/>
  <c r="X76" i="3"/>
  <c r="P77" i="3"/>
  <c r="O77" i="3" s="1"/>
  <c r="N77" i="3"/>
  <c r="Q77" i="3"/>
  <c r="M83" i="4"/>
  <c r="O82" i="4"/>
  <c r="R82" i="4"/>
  <c r="S82" i="4"/>
  <c r="P82" i="4"/>
  <c r="L82" i="4"/>
  <c r="T82" i="4"/>
  <c r="AF81" i="4" l="1"/>
  <c r="AH80" i="4"/>
  <c r="AL80" i="4"/>
  <c r="AG80" i="4"/>
  <c r="AK80" i="4"/>
  <c r="AJ80" i="4"/>
  <c r="AI80" i="4"/>
  <c r="Q83" i="4"/>
  <c r="N83" i="4"/>
  <c r="A82" i="4"/>
  <c r="B81" i="4"/>
  <c r="C81" i="4" s="1"/>
  <c r="AE79" i="3"/>
  <c r="AF79" i="3" s="1"/>
  <c r="AB79" i="3"/>
  <c r="Z81" i="3"/>
  <c r="AA80" i="3"/>
  <c r="Q78" i="3"/>
  <c r="N78" i="3"/>
  <c r="P78" i="3"/>
  <c r="O78" i="3" s="1"/>
  <c r="V77" i="3"/>
  <c r="X77" i="3"/>
  <c r="M79" i="3"/>
  <c r="L80" i="3"/>
  <c r="T79" i="3"/>
  <c r="S80" i="3"/>
  <c r="U78" i="3"/>
  <c r="W78" i="3"/>
  <c r="M84" i="4"/>
  <c r="P83" i="4"/>
  <c r="L83" i="4"/>
  <c r="R83" i="4"/>
  <c r="S83" i="4"/>
  <c r="O83" i="4"/>
  <c r="T83" i="4"/>
  <c r="AF82" i="4" l="1"/>
  <c r="AH81" i="4"/>
  <c r="AK81" i="4"/>
  <c r="AJ81" i="4"/>
  <c r="AI81" i="4"/>
  <c r="AL81" i="4"/>
  <c r="AG81" i="4"/>
  <c r="Q84" i="4"/>
  <c r="N84" i="4"/>
  <c r="B82" i="4"/>
  <c r="C82" i="4" s="1"/>
  <c r="A83" i="4"/>
  <c r="Z82" i="3"/>
  <c r="AA81" i="3"/>
  <c r="AE80" i="3"/>
  <c r="AF80" i="3" s="1"/>
  <c r="AB80" i="3"/>
  <c r="Q79" i="3"/>
  <c r="N79" i="3"/>
  <c r="P79" i="3"/>
  <c r="O79" i="3" s="1"/>
  <c r="S81" i="3"/>
  <c r="T80" i="3"/>
  <c r="U79" i="3"/>
  <c r="W79" i="3"/>
  <c r="X78" i="3"/>
  <c r="V78" i="3"/>
  <c r="L81" i="3"/>
  <c r="M80" i="3"/>
  <c r="M85" i="4"/>
  <c r="O84" i="4"/>
  <c r="P84" i="4"/>
  <c r="L84" i="4"/>
  <c r="T84" i="4"/>
  <c r="R84" i="4"/>
  <c r="S84" i="4"/>
  <c r="AF83" i="4" l="1"/>
  <c r="AH82" i="4"/>
  <c r="AJ82" i="4"/>
  <c r="AI82" i="4"/>
  <c r="AL82" i="4"/>
  <c r="AG82" i="4"/>
  <c r="AK82" i="4"/>
  <c r="Q85" i="4"/>
  <c r="N85" i="4"/>
  <c r="A84" i="4"/>
  <c r="B83" i="4"/>
  <c r="C83" i="4" s="1"/>
  <c r="AE81" i="3"/>
  <c r="AF81" i="3" s="1"/>
  <c r="AB81" i="3"/>
  <c r="Z83" i="3"/>
  <c r="AA82" i="3"/>
  <c r="Q80" i="3"/>
  <c r="P80" i="3"/>
  <c r="O80" i="3" s="1"/>
  <c r="N80" i="3"/>
  <c r="W80" i="3"/>
  <c r="U80" i="3"/>
  <c r="L82" i="3"/>
  <c r="M81" i="3"/>
  <c r="S82" i="3"/>
  <c r="T81" i="3"/>
  <c r="X79" i="3"/>
  <c r="V79" i="3"/>
  <c r="M86" i="4"/>
  <c r="T85" i="4"/>
  <c r="L85" i="4"/>
  <c r="S85" i="4"/>
  <c r="R85" i="4"/>
  <c r="P85" i="4"/>
  <c r="O85" i="4"/>
  <c r="AF84" i="4" l="1"/>
  <c r="AH83" i="4"/>
  <c r="AI83" i="4"/>
  <c r="AL83" i="4"/>
  <c r="AG83" i="4"/>
  <c r="AK83" i="4"/>
  <c r="AJ83" i="4"/>
  <c r="Q86" i="4"/>
  <c r="N86" i="4"/>
  <c r="A85" i="4"/>
  <c r="B84" i="4"/>
  <c r="C84" i="4" s="1"/>
  <c r="AE82" i="3"/>
  <c r="AF82" i="3" s="1"/>
  <c r="AB82" i="3"/>
  <c r="AA83" i="3"/>
  <c r="Z84" i="3"/>
  <c r="S83" i="3"/>
  <c r="T82" i="3"/>
  <c r="X80" i="3"/>
  <c r="V80" i="3"/>
  <c r="M82" i="3"/>
  <c r="L83" i="3"/>
  <c r="W81" i="3"/>
  <c r="U81" i="3"/>
  <c r="N81" i="3"/>
  <c r="Q81" i="3"/>
  <c r="P81" i="3"/>
  <c r="O81" i="3" s="1"/>
  <c r="M87" i="4"/>
  <c r="O86" i="4"/>
  <c r="L86" i="4"/>
  <c r="P86" i="4"/>
  <c r="S86" i="4"/>
  <c r="T86" i="4"/>
  <c r="R86" i="4"/>
  <c r="AF85" i="4" l="1"/>
  <c r="AH84" i="4"/>
  <c r="AL84" i="4"/>
  <c r="AG84" i="4"/>
  <c r="AK84" i="4"/>
  <c r="AJ84" i="4"/>
  <c r="AI84" i="4"/>
  <c r="Q87" i="4"/>
  <c r="N87" i="4"/>
  <c r="B85" i="4"/>
  <c r="C85" i="4" s="1"/>
  <c r="A86" i="4"/>
  <c r="Z85" i="3"/>
  <c r="AA84" i="3"/>
  <c r="AE83" i="3"/>
  <c r="AF83" i="3" s="1"/>
  <c r="AB83" i="3"/>
  <c r="L84" i="3"/>
  <c r="M83" i="3"/>
  <c r="W82" i="3"/>
  <c r="U82" i="3"/>
  <c r="V81" i="3"/>
  <c r="X81" i="3"/>
  <c r="N82" i="3"/>
  <c r="P82" i="3"/>
  <c r="O82" i="3" s="1"/>
  <c r="Q82" i="3"/>
  <c r="T83" i="3"/>
  <c r="S84" i="3"/>
  <c r="M88" i="4"/>
  <c r="S87" i="4"/>
  <c r="L87" i="4"/>
  <c r="P87" i="4"/>
  <c r="O87" i="4"/>
  <c r="T87" i="4"/>
  <c r="R87" i="4"/>
  <c r="AF86" i="4" l="1"/>
  <c r="AH85" i="4"/>
  <c r="AK85" i="4"/>
  <c r="AJ85" i="4"/>
  <c r="AI85" i="4"/>
  <c r="AL85" i="4"/>
  <c r="AG85" i="4"/>
  <c r="Q88" i="4"/>
  <c r="N88" i="4"/>
  <c r="A87" i="4"/>
  <c r="B86" i="4"/>
  <c r="C86" i="4" s="1"/>
  <c r="AB84" i="3"/>
  <c r="AE84" i="3"/>
  <c r="AF84" i="3" s="1"/>
  <c r="Z86" i="3"/>
  <c r="AA85" i="3"/>
  <c r="S85" i="3"/>
  <c r="T84" i="3"/>
  <c r="V82" i="3"/>
  <c r="X82" i="3"/>
  <c r="W83" i="3"/>
  <c r="U83" i="3"/>
  <c r="P83" i="3"/>
  <c r="O83" i="3" s="1"/>
  <c r="Q83" i="3"/>
  <c r="N83" i="3"/>
  <c r="L85" i="3"/>
  <c r="M84" i="3"/>
  <c r="M89" i="4"/>
  <c r="S88" i="4"/>
  <c r="P88" i="4"/>
  <c r="T88" i="4"/>
  <c r="L88" i="4"/>
  <c r="O88" i="4"/>
  <c r="R88" i="4"/>
  <c r="AF87" i="4" l="1"/>
  <c r="AH86" i="4"/>
  <c r="AJ86" i="4"/>
  <c r="AI86" i="4"/>
  <c r="AL86" i="4"/>
  <c r="AG86" i="4"/>
  <c r="AK86" i="4"/>
  <c r="Q89" i="4"/>
  <c r="N89" i="4"/>
  <c r="A88" i="4"/>
  <c r="B87" i="4"/>
  <c r="C87" i="4" s="1"/>
  <c r="AB85" i="3"/>
  <c r="AE85" i="3"/>
  <c r="AF85" i="3" s="1"/>
  <c r="AA86" i="3"/>
  <c r="Z87" i="3"/>
  <c r="U84" i="3"/>
  <c r="W84" i="3"/>
  <c r="P84" i="3"/>
  <c r="O84" i="3" s="1"/>
  <c r="N84" i="3"/>
  <c r="Q84" i="3"/>
  <c r="S86" i="3"/>
  <c r="T85" i="3"/>
  <c r="L86" i="3"/>
  <c r="M85" i="3"/>
  <c r="X83" i="3"/>
  <c r="V83" i="3"/>
  <c r="M90" i="4"/>
  <c r="T89" i="4"/>
  <c r="R89" i="4"/>
  <c r="L89" i="4"/>
  <c r="P89" i="4"/>
  <c r="S89" i="4"/>
  <c r="O89" i="4"/>
  <c r="AF88" i="4" l="1"/>
  <c r="AH87" i="4"/>
  <c r="AI87" i="4"/>
  <c r="AL87" i="4"/>
  <c r="AG87" i="4"/>
  <c r="AK87" i="4"/>
  <c r="AJ87" i="4"/>
  <c r="Q90" i="4"/>
  <c r="N90" i="4"/>
  <c r="A89" i="4"/>
  <c r="B88" i="4"/>
  <c r="C88" i="4" s="1"/>
  <c r="AE86" i="3"/>
  <c r="AF86" i="3" s="1"/>
  <c r="AB86" i="3"/>
  <c r="AA87" i="3"/>
  <c r="Z88" i="3"/>
  <c r="U85" i="3"/>
  <c r="W85" i="3"/>
  <c r="S87" i="3"/>
  <c r="T86" i="3"/>
  <c r="L87" i="3"/>
  <c r="M86" i="3"/>
  <c r="X84" i="3"/>
  <c r="V84" i="3"/>
  <c r="N85" i="3"/>
  <c r="Q85" i="3"/>
  <c r="P85" i="3"/>
  <c r="O85" i="3" s="1"/>
  <c r="M91" i="4"/>
  <c r="O90" i="4"/>
  <c r="R90" i="4"/>
  <c r="P90" i="4"/>
  <c r="L90" i="4"/>
  <c r="S90" i="4"/>
  <c r="T90" i="4"/>
  <c r="AF89" i="4" l="1"/>
  <c r="AH88" i="4"/>
  <c r="AL88" i="4"/>
  <c r="AG88" i="4"/>
  <c r="AK88" i="4"/>
  <c r="AJ88" i="4"/>
  <c r="AI88" i="4"/>
  <c r="Q91" i="4"/>
  <c r="N91" i="4"/>
  <c r="A90" i="4"/>
  <c r="B89" i="4"/>
  <c r="C89" i="4" s="1"/>
  <c r="Z89" i="3"/>
  <c r="AA88" i="3"/>
  <c r="AE87" i="3"/>
  <c r="AF87" i="3" s="1"/>
  <c r="AB87" i="3"/>
  <c r="N86" i="3"/>
  <c r="P86" i="3"/>
  <c r="O86" i="3" s="1"/>
  <c r="Q86" i="3"/>
  <c r="X85" i="3"/>
  <c r="V85" i="3"/>
  <c r="L88" i="3"/>
  <c r="M87" i="3"/>
  <c r="W86" i="3"/>
  <c r="U86" i="3"/>
  <c r="T87" i="3"/>
  <c r="S88" i="3"/>
  <c r="M92" i="4"/>
  <c r="T91" i="4"/>
  <c r="O91" i="4"/>
  <c r="S91" i="4"/>
  <c r="L91" i="4"/>
  <c r="R91" i="4"/>
  <c r="P91" i="4"/>
  <c r="AF90" i="4" l="1"/>
  <c r="AH89" i="4"/>
  <c r="AK89" i="4"/>
  <c r="AJ89" i="4"/>
  <c r="AI89" i="4"/>
  <c r="AL89" i="4"/>
  <c r="AG89" i="4"/>
  <c r="Q92" i="4"/>
  <c r="N92" i="4"/>
  <c r="A91" i="4"/>
  <c r="B90" i="4"/>
  <c r="C90" i="4" s="1"/>
  <c r="AE88" i="3"/>
  <c r="AF88" i="3" s="1"/>
  <c r="AB88" i="3"/>
  <c r="Z90" i="3"/>
  <c r="AA89" i="3"/>
  <c r="V86" i="3"/>
  <c r="X86" i="3"/>
  <c r="W87" i="3"/>
  <c r="U87" i="3"/>
  <c r="L89" i="3"/>
  <c r="M88" i="3"/>
  <c r="T88" i="3"/>
  <c r="S89" i="3"/>
  <c r="P87" i="3"/>
  <c r="O87" i="3" s="1"/>
  <c r="Q87" i="3"/>
  <c r="N87" i="3"/>
  <c r="M93" i="4"/>
  <c r="T92" i="4"/>
  <c r="L92" i="4"/>
  <c r="O92" i="4"/>
  <c r="R92" i="4"/>
  <c r="P92" i="4"/>
  <c r="S92" i="4"/>
  <c r="AF91" i="4" l="1"/>
  <c r="AH90" i="4"/>
  <c r="AJ90" i="4"/>
  <c r="AI90" i="4"/>
  <c r="AL90" i="4"/>
  <c r="AG90" i="4"/>
  <c r="AK90" i="4"/>
  <c r="Q93" i="4"/>
  <c r="N93" i="4"/>
  <c r="B91" i="4"/>
  <c r="C91" i="4" s="1"/>
  <c r="A92" i="4"/>
  <c r="AE89" i="3"/>
  <c r="AF89" i="3" s="1"/>
  <c r="AB89" i="3"/>
  <c r="AA90" i="3"/>
  <c r="Z91" i="3"/>
  <c r="S90" i="3"/>
  <c r="T89" i="3"/>
  <c r="P88" i="3"/>
  <c r="O88" i="3" s="1"/>
  <c r="N88" i="3"/>
  <c r="Q88" i="3"/>
  <c r="U88" i="3"/>
  <c r="W88" i="3"/>
  <c r="M89" i="3"/>
  <c r="L90" i="3"/>
  <c r="X87" i="3"/>
  <c r="V87" i="3"/>
  <c r="M94" i="4"/>
  <c r="L93" i="4"/>
  <c r="P93" i="4"/>
  <c r="R93" i="4"/>
  <c r="T93" i="4"/>
  <c r="S93" i="4"/>
  <c r="O93" i="4"/>
  <c r="AF92" i="4" l="1"/>
  <c r="AH91" i="4"/>
  <c r="AI91" i="4"/>
  <c r="AL91" i="4"/>
  <c r="AG91" i="4"/>
  <c r="AK91" i="4"/>
  <c r="AJ91" i="4"/>
  <c r="Q94" i="4"/>
  <c r="N94" i="4"/>
  <c r="A93" i="4"/>
  <c r="B92" i="4"/>
  <c r="C92" i="4" s="1"/>
  <c r="AA91" i="3"/>
  <c r="Z92" i="3"/>
  <c r="AE90" i="3"/>
  <c r="AF90" i="3" s="1"/>
  <c r="AB90" i="3"/>
  <c r="L91" i="3"/>
  <c r="M90" i="3"/>
  <c r="U89" i="3"/>
  <c r="W89" i="3"/>
  <c r="P89" i="3"/>
  <c r="O89" i="3" s="1"/>
  <c r="N89" i="3"/>
  <c r="Q89" i="3"/>
  <c r="X88" i="3"/>
  <c r="V88" i="3"/>
  <c r="S91" i="3"/>
  <c r="T90" i="3"/>
  <c r="M95" i="4"/>
  <c r="T94" i="4"/>
  <c r="L94" i="4"/>
  <c r="O94" i="4"/>
  <c r="R94" i="4"/>
  <c r="P94" i="4"/>
  <c r="S94" i="4"/>
  <c r="AF93" i="4" l="1"/>
  <c r="AH92" i="4"/>
  <c r="AL92" i="4"/>
  <c r="AG92" i="4"/>
  <c r="AK92" i="4"/>
  <c r="AJ92" i="4"/>
  <c r="AI92" i="4"/>
  <c r="Q95" i="4"/>
  <c r="N95" i="4"/>
  <c r="B93" i="4"/>
  <c r="C93" i="4" s="1"/>
  <c r="A94" i="4"/>
  <c r="AA92" i="3"/>
  <c r="Z93" i="3"/>
  <c r="AE91" i="3"/>
  <c r="AF91" i="3" s="1"/>
  <c r="AB91" i="3"/>
  <c r="W90" i="3"/>
  <c r="U90" i="3"/>
  <c r="N90" i="3"/>
  <c r="Q90" i="3"/>
  <c r="P90" i="3"/>
  <c r="O90" i="3" s="1"/>
  <c r="X89" i="3"/>
  <c r="V89" i="3"/>
  <c r="T91" i="3"/>
  <c r="S92" i="3"/>
  <c r="L92" i="3"/>
  <c r="M91" i="3"/>
  <c r="M96" i="4"/>
  <c r="L95" i="4"/>
  <c r="P95" i="4"/>
  <c r="R95" i="4"/>
  <c r="T95" i="4"/>
  <c r="S95" i="4"/>
  <c r="O95" i="4"/>
  <c r="AF94" i="4" l="1"/>
  <c r="AH93" i="4"/>
  <c r="AK93" i="4"/>
  <c r="AJ93" i="4"/>
  <c r="AI93" i="4"/>
  <c r="AL93" i="4"/>
  <c r="AG93" i="4"/>
  <c r="Q96" i="4"/>
  <c r="N96" i="4"/>
  <c r="A95" i="4"/>
  <c r="B94" i="4"/>
  <c r="C94" i="4" s="1"/>
  <c r="AA93" i="3"/>
  <c r="Z94" i="3"/>
  <c r="AE92" i="3"/>
  <c r="AF92" i="3" s="1"/>
  <c r="AB92" i="3"/>
  <c r="X90" i="3"/>
  <c r="V90" i="3"/>
  <c r="L93" i="3"/>
  <c r="M92" i="3"/>
  <c r="U91" i="3"/>
  <c r="W91" i="3"/>
  <c r="N91" i="3"/>
  <c r="Q91" i="3"/>
  <c r="P91" i="3"/>
  <c r="O91" i="3" s="1"/>
  <c r="S93" i="3"/>
  <c r="T92" i="3"/>
  <c r="M97" i="4"/>
  <c r="T96" i="4"/>
  <c r="S96" i="4"/>
  <c r="O96" i="4"/>
  <c r="R96" i="4"/>
  <c r="P96" i="4"/>
  <c r="L96" i="4"/>
  <c r="AF95" i="4" l="1"/>
  <c r="AH94" i="4"/>
  <c r="AJ94" i="4"/>
  <c r="AI94" i="4"/>
  <c r="AL94" i="4"/>
  <c r="AG94" i="4"/>
  <c r="AK94" i="4"/>
  <c r="Q97" i="4"/>
  <c r="N97" i="4"/>
  <c r="A96" i="4"/>
  <c r="B95" i="4"/>
  <c r="C95" i="4" s="1"/>
  <c r="Z95" i="3"/>
  <c r="AA94" i="3"/>
  <c r="AE93" i="3"/>
  <c r="AF93" i="3" s="1"/>
  <c r="AB93" i="3"/>
  <c r="U92" i="3"/>
  <c r="W92" i="3"/>
  <c r="S94" i="3"/>
  <c r="T93" i="3"/>
  <c r="N92" i="3"/>
  <c r="P92" i="3"/>
  <c r="O92" i="3" s="1"/>
  <c r="Q92" i="3"/>
  <c r="X91" i="3"/>
  <c r="V91" i="3"/>
  <c r="L94" i="3"/>
  <c r="M93" i="3"/>
  <c r="M98" i="4"/>
  <c r="L97" i="4"/>
  <c r="P97" i="4"/>
  <c r="R97" i="4"/>
  <c r="T97" i="4"/>
  <c r="S97" i="4"/>
  <c r="O97" i="4"/>
  <c r="AF96" i="4" l="1"/>
  <c r="AH95" i="4"/>
  <c r="AI95" i="4"/>
  <c r="AL95" i="4"/>
  <c r="AG95" i="4"/>
  <c r="AK95" i="4"/>
  <c r="AJ95" i="4"/>
  <c r="Q98" i="4"/>
  <c r="N98" i="4"/>
  <c r="A97" i="4"/>
  <c r="B96" i="4"/>
  <c r="C96" i="4" s="1"/>
  <c r="AB94" i="3"/>
  <c r="AE94" i="3"/>
  <c r="AF94" i="3" s="1"/>
  <c r="Z96" i="3"/>
  <c r="AA95" i="3"/>
  <c r="N93" i="3"/>
  <c r="Q93" i="3"/>
  <c r="P93" i="3"/>
  <c r="O93" i="3" s="1"/>
  <c r="V92" i="3"/>
  <c r="X92" i="3"/>
  <c r="M94" i="3"/>
  <c r="L95" i="3"/>
  <c r="W93" i="3"/>
  <c r="U93" i="3"/>
  <c r="T94" i="3"/>
  <c r="S95" i="3"/>
  <c r="M99" i="4"/>
  <c r="T98" i="4"/>
  <c r="L98" i="4"/>
  <c r="O98" i="4"/>
  <c r="R98" i="4"/>
  <c r="P98" i="4"/>
  <c r="S98" i="4"/>
  <c r="AF97" i="4" l="1"/>
  <c r="AH96" i="4"/>
  <c r="AL96" i="4"/>
  <c r="AG96" i="4"/>
  <c r="AK96" i="4"/>
  <c r="AJ96" i="4"/>
  <c r="AI96" i="4"/>
  <c r="Q99" i="4"/>
  <c r="N99" i="4"/>
  <c r="B97" i="4"/>
  <c r="C97" i="4" s="1"/>
  <c r="A98" i="4"/>
  <c r="Z97" i="3"/>
  <c r="AA96" i="3"/>
  <c r="AE95" i="3"/>
  <c r="AF95" i="3" s="1"/>
  <c r="AB95" i="3"/>
  <c r="W94" i="3"/>
  <c r="U94" i="3"/>
  <c r="N94" i="3"/>
  <c r="P94" i="3"/>
  <c r="O94" i="3" s="1"/>
  <c r="Q94" i="3"/>
  <c r="V93" i="3"/>
  <c r="X93" i="3"/>
  <c r="T95" i="3"/>
  <c r="S96" i="3"/>
  <c r="L96" i="3"/>
  <c r="M95" i="3"/>
  <c r="M100" i="4"/>
  <c r="L99" i="4"/>
  <c r="P99" i="4"/>
  <c r="R99" i="4"/>
  <c r="T99" i="4"/>
  <c r="S99" i="4"/>
  <c r="O99" i="4"/>
  <c r="AF98" i="4" l="1"/>
  <c r="AH97" i="4"/>
  <c r="AK97" i="4"/>
  <c r="AJ97" i="4"/>
  <c r="AI97" i="4"/>
  <c r="AL97" i="4"/>
  <c r="AG97" i="4"/>
  <c r="Q100" i="4"/>
  <c r="N100" i="4"/>
  <c r="B98" i="4"/>
  <c r="C98" i="4" s="1"/>
  <c r="A99" i="4"/>
  <c r="AE96" i="3"/>
  <c r="AF96" i="3" s="1"/>
  <c r="AB96" i="3"/>
  <c r="AA97" i="3"/>
  <c r="Z98" i="3"/>
  <c r="U95" i="3"/>
  <c r="W95" i="3"/>
  <c r="L97" i="3"/>
  <c r="M96" i="3"/>
  <c r="P95" i="3"/>
  <c r="O95" i="3" s="1"/>
  <c r="N95" i="3"/>
  <c r="Q95" i="3"/>
  <c r="S97" i="3"/>
  <c r="T96" i="3"/>
  <c r="X94" i="3"/>
  <c r="V94" i="3"/>
  <c r="M101" i="4"/>
  <c r="T100" i="4"/>
  <c r="L100" i="4"/>
  <c r="O100" i="4"/>
  <c r="R100" i="4"/>
  <c r="P100" i="4"/>
  <c r="S100" i="4"/>
  <c r="AF99" i="4" l="1"/>
  <c r="AH98" i="4"/>
  <c r="AJ98" i="4"/>
  <c r="AI98" i="4"/>
  <c r="AL98" i="4"/>
  <c r="AG98" i="4"/>
  <c r="AK98" i="4"/>
  <c r="Q101" i="4"/>
  <c r="N101" i="4"/>
  <c r="B99" i="4"/>
  <c r="C99" i="4" s="1"/>
  <c r="A100" i="4"/>
  <c r="AA98" i="3"/>
  <c r="Z99" i="3"/>
  <c r="AE97" i="3"/>
  <c r="AF97" i="3" s="1"/>
  <c r="AB97" i="3"/>
  <c r="X95" i="3"/>
  <c r="V95" i="3"/>
  <c r="S98" i="3"/>
  <c r="T97" i="3"/>
  <c r="N96" i="3"/>
  <c r="P96" i="3"/>
  <c r="O96" i="3" s="1"/>
  <c r="Q96" i="3"/>
  <c r="U96" i="3"/>
  <c r="W96" i="3"/>
  <c r="M97" i="3"/>
  <c r="L98" i="3"/>
  <c r="M102" i="4"/>
  <c r="L101" i="4"/>
  <c r="P101" i="4"/>
  <c r="R101" i="4"/>
  <c r="T101" i="4"/>
  <c r="S101" i="4"/>
  <c r="O101" i="4"/>
  <c r="AF100" i="4" l="1"/>
  <c r="AH99" i="4"/>
  <c r="AI99" i="4"/>
  <c r="AL99" i="4"/>
  <c r="AG99" i="4"/>
  <c r="AK99" i="4"/>
  <c r="AJ99" i="4"/>
  <c r="Q102" i="4"/>
  <c r="N102" i="4"/>
  <c r="A101" i="4"/>
  <c r="B100" i="4"/>
  <c r="C100" i="4" s="1"/>
  <c r="Z100" i="3"/>
  <c r="AA99" i="3"/>
  <c r="AB98" i="3"/>
  <c r="AE98" i="3"/>
  <c r="AF98" i="3" s="1"/>
  <c r="W97" i="3"/>
  <c r="U97" i="3"/>
  <c r="N97" i="3"/>
  <c r="Q97" i="3"/>
  <c r="P97" i="3"/>
  <c r="O97" i="3" s="1"/>
  <c r="L99" i="3"/>
  <c r="M98" i="3"/>
  <c r="T98" i="3"/>
  <c r="S99" i="3"/>
  <c r="V96" i="3"/>
  <c r="X96" i="3"/>
  <c r="M103" i="4"/>
  <c r="T102" i="4"/>
  <c r="L102" i="4"/>
  <c r="O102" i="4"/>
  <c r="R102" i="4"/>
  <c r="P102" i="4"/>
  <c r="S102" i="4"/>
  <c r="AF101" i="4" l="1"/>
  <c r="AH100" i="4"/>
  <c r="AL100" i="4"/>
  <c r="AG100" i="4"/>
  <c r="AK100" i="4"/>
  <c r="AJ100" i="4"/>
  <c r="AI100" i="4"/>
  <c r="Q103" i="4"/>
  <c r="N103" i="4"/>
  <c r="A102" i="4"/>
  <c r="B101" i="4"/>
  <c r="C101" i="4" s="1"/>
  <c r="AB99" i="3"/>
  <c r="AE99" i="3"/>
  <c r="AF99" i="3" s="1"/>
  <c r="Z101" i="3"/>
  <c r="AA100" i="3"/>
  <c r="W98" i="3"/>
  <c r="U98" i="3"/>
  <c r="N98" i="3"/>
  <c r="P98" i="3"/>
  <c r="O98" i="3" s="1"/>
  <c r="Q98" i="3"/>
  <c r="L100" i="3"/>
  <c r="M99" i="3"/>
  <c r="T99" i="3"/>
  <c r="S100" i="3"/>
  <c r="X97" i="3"/>
  <c r="V97" i="3"/>
  <c r="M104" i="4"/>
  <c r="L103" i="4"/>
  <c r="P103" i="4"/>
  <c r="R103" i="4"/>
  <c r="T103" i="4"/>
  <c r="S103" i="4"/>
  <c r="O103" i="4"/>
  <c r="AF102" i="4" l="1"/>
  <c r="AH101" i="4"/>
  <c r="AK101" i="4"/>
  <c r="AJ101" i="4"/>
  <c r="AI101" i="4"/>
  <c r="AL101" i="4"/>
  <c r="AG101" i="4"/>
  <c r="Q104" i="4"/>
  <c r="N104" i="4"/>
  <c r="A103" i="4"/>
  <c r="B102" i="4"/>
  <c r="C102" i="4" s="1"/>
  <c r="AA101" i="3"/>
  <c r="Z102" i="3"/>
  <c r="AE100" i="3"/>
  <c r="AF100" i="3" s="1"/>
  <c r="AB100" i="3"/>
  <c r="U99" i="3"/>
  <c r="W99" i="3"/>
  <c r="N99" i="3"/>
  <c r="P99" i="3"/>
  <c r="O99" i="3" s="1"/>
  <c r="Q99" i="3"/>
  <c r="L101" i="3"/>
  <c r="M100" i="3"/>
  <c r="S101" i="3"/>
  <c r="T100" i="3"/>
  <c r="X98" i="3"/>
  <c r="V98" i="3"/>
  <c r="M105" i="4"/>
  <c r="T104" i="4"/>
  <c r="S104" i="4"/>
  <c r="O104" i="4"/>
  <c r="R104" i="4"/>
  <c r="P104" i="4"/>
  <c r="L104" i="4"/>
  <c r="AF103" i="4" l="1"/>
  <c r="AH102" i="4"/>
  <c r="AJ102" i="4"/>
  <c r="AI102" i="4"/>
  <c r="AL102" i="4"/>
  <c r="AG102" i="4"/>
  <c r="AK102" i="4"/>
  <c r="Q105" i="4"/>
  <c r="N105" i="4"/>
  <c r="M106" i="4"/>
  <c r="B103" i="4"/>
  <c r="C103" i="4" s="1"/>
  <c r="A104" i="4"/>
  <c r="Z103" i="3"/>
  <c r="AA103" i="3" s="1"/>
  <c r="AA102" i="3"/>
  <c r="AE101" i="3"/>
  <c r="AF101" i="3" s="1"/>
  <c r="AB101" i="3"/>
  <c r="S102" i="3"/>
  <c r="T101" i="3"/>
  <c r="V99" i="3"/>
  <c r="X99" i="3"/>
  <c r="N100" i="3"/>
  <c r="P100" i="3"/>
  <c r="O100" i="3" s="1"/>
  <c r="Q100" i="3"/>
  <c r="L102" i="3"/>
  <c r="M101" i="3"/>
  <c r="W100" i="3"/>
  <c r="U100" i="3"/>
  <c r="L105" i="4"/>
  <c r="P105" i="4"/>
  <c r="R105" i="4"/>
  <c r="T105" i="4"/>
  <c r="S105" i="4"/>
  <c r="O105" i="4"/>
  <c r="AF104" i="4" l="1"/>
  <c r="AH103" i="4"/>
  <c r="AI103" i="4"/>
  <c r="AL103" i="4"/>
  <c r="AG103" i="4"/>
  <c r="AK103" i="4"/>
  <c r="AJ103" i="4"/>
  <c r="P106" i="4"/>
  <c r="Q106" i="4"/>
  <c r="N106" i="4"/>
  <c r="S106" i="4"/>
  <c r="T106" i="4"/>
  <c r="L106" i="4"/>
  <c r="M107" i="4"/>
  <c r="R106" i="4"/>
  <c r="O106" i="4"/>
  <c r="B104" i="4"/>
  <c r="C104" i="4" s="1"/>
  <c r="A105" i="4"/>
  <c r="AE102" i="3"/>
  <c r="AF102" i="3" s="1"/>
  <c r="AB102" i="3"/>
  <c r="AE103" i="3"/>
  <c r="AF103" i="3" s="1"/>
  <c r="AB103" i="3"/>
  <c r="M102" i="3"/>
  <c r="L103" i="3"/>
  <c r="X100" i="3"/>
  <c r="V100" i="3"/>
  <c r="W101" i="3"/>
  <c r="U101" i="3"/>
  <c r="N101" i="3"/>
  <c r="Q101" i="3"/>
  <c r="P101" i="3"/>
  <c r="O101" i="3" s="1"/>
  <c r="T102" i="3"/>
  <c r="S103" i="3"/>
  <c r="T103" i="3" s="1"/>
  <c r="AF105" i="4" l="1"/>
  <c r="AH104" i="4"/>
  <c r="AL104" i="4"/>
  <c r="AG104" i="4"/>
  <c r="AK104" i="4"/>
  <c r="AJ104" i="4"/>
  <c r="AI104" i="4"/>
  <c r="Q107" i="4"/>
  <c r="N107" i="4"/>
  <c r="P107" i="4"/>
  <c r="S107" i="4"/>
  <c r="O107" i="4"/>
  <c r="L107" i="4"/>
  <c r="T107" i="4"/>
  <c r="R107" i="4"/>
  <c r="M108" i="4"/>
  <c r="A106" i="4"/>
  <c r="B105" i="4"/>
  <c r="C105" i="4" s="1"/>
  <c r="P108" i="4"/>
  <c r="R108" i="4"/>
  <c r="W102" i="3"/>
  <c r="U102" i="3"/>
  <c r="U103" i="3"/>
  <c r="W103" i="3"/>
  <c r="X101" i="3"/>
  <c r="V101" i="3"/>
  <c r="Q102" i="3"/>
  <c r="P102" i="3"/>
  <c r="O102" i="3" s="1"/>
  <c r="N102" i="3"/>
  <c r="AF106" i="4" l="1"/>
  <c r="AH105" i="4"/>
  <c r="AK105" i="4"/>
  <c r="AJ105" i="4"/>
  <c r="AI105" i="4"/>
  <c r="AL105" i="4"/>
  <c r="AL106" i="4" s="1"/>
  <c r="AG105" i="4"/>
  <c r="L108" i="4"/>
  <c r="Q108" i="4"/>
  <c r="O108" i="4"/>
  <c r="S108" i="4"/>
  <c r="N108" i="4"/>
  <c r="T108" i="4"/>
  <c r="M109" i="4"/>
  <c r="B106" i="4"/>
  <c r="C106" i="4" s="1"/>
  <c r="A107" i="4"/>
  <c r="X103" i="3"/>
  <c r="V103" i="3"/>
  <c r="X102" i="3"/>
  <c r="V102" i="3"/>
  <c r="AH106" i="4" l="1"/>
  <c r="AJ106" i="4"/>
  <c r="AI106" i="4"/>
  <c r="AG106" i="4"/>
  <c r="AK106" i="4"/>
  <c r="AF107" i="4"/>
  <c r="L109" i="4"/>
  <c r="T109" i="4"/>
  <c r="R109" i="4"/>
  <c r="Q109" i="4"/>
  <c r="N109" i="4"/>
  <c r="O109" i="4"/>
  <c r="S109" i="4"/>
  <c r="P109" i="4"/>
  <c r="M110" i="4"/>
  <c r="A108" i="4"/>
  <c r="B107" i="4"/>
  <c r="C107" i="4" s="1"/>
  <c r="AH107" i="4" l="1"/>
  <c r="AJ107" i="4"/>
  <c r="AI107" i="4"/>
  <c r="AG107" i="4"/>
  <c r="AK107" i="4"/>
  <c r="AF108" i="4"/>
  <c r="AL107" i="4"/>
  <c r="AL108" i="4" s="1"/>
  <c r="Q110" i="4"/>
  <c r="N110" i="4"/>
  <c r="L110" i="4"/>
  <c r="M111" i="4"/>
  <c r="S110" i="4"/>
  <c r="T110" i="4"/>
  <c r="R110" i="4"/>
  <c r="P110" i="4"/>
  <c r="O110" i="4"/>
  <c r="A109" i="4"/>
  <c r="B108" i="4"/>
  <c r="C108" i="4" s="1"/>
  <c r="P111" i="4"/>
  <c r="AH108" i="4" l="1"/>
  <c r="AJ108" i="4"/>
  <c r="AI108" i="4"/>
  <c r="AG108" i="4"/>
  <c r="AK108" i="4"/>
  <c r="AF109" i="4"/>
  <c r="R111" i="4"/>
  <c r="T111" i="4"/>
  <c r="L111" i="4"/>
  <c r="Q111" i="4"/>
  <c r="S111" i="4"/>
  <c r="O111" i="4"/>
  <c r="M112" i="4"/>
  <c r="N111" i="4"/>
  <c r="B109" i="4"/>
  <c r="C109" i="4" s="1"/>
  <c r="A110" i="4"/>
  <c r="P112" i="4"/>
  <c r="M113" i="4"/>
  <c r="AH109" i="4" l="1"/>
  <c r="AJ109" i="4"/>
  <c r="AI109" i="4"/>
  <c r="AG109" i="4"/>
  <c r="AK109" i="4"/>
  <c r="AF110" i="4"/>
  <c r="AL109" i="4"/>
  <c r="S112" i="4"/>
  <c r="N112" i="4"/>
  <c r="R112" i="4"/>
  <c r="T112" i="4"/>
  <c r="O112" i="4"/>
  <c r="L112" i="4"/>
  <c r="Q113" i="4"/>
  <c r="Q112" i="4"/>
  <c r="N113" i="4"/>
  <c r="A111" i="4"/>
  <c r="B110" i="4"/>
  <c r="C110" i="4" s="1"/>
  <c r="L113" i="4"/>
  <c r="R113" i="4"/>
  <c r="T113" i="4"/>
  <c r="M114" i="4"/>
  <c r="P113" i="4"/>
  <c r="S113" i="4"/>
  <c r="O113" i="4"/>
  <c r="AH110" i="4" l="1"/>
  <c r="AJ110" i="4"/>
  <c r="AI110" i="4"/>
  <c r="AG110" i="4"/>
  <c r="AK110" i="4"/>
  <c r="AF111" i="4"/>
  <c r="AL110" i="4"/>
  <c r="Q114" i="4"/>
  <c r="N114" i="4"/>
  <c r="A112" i="4"/>
  <c r="B111" i="4"/>
  <c r="C111" i="4" s="1"/>
  <c r="O114" i="4"/>
  <c r="L114" i="4"/>
  <c r="T114" i="4"/>
  <c r="S114" i="4"/>
  <c r="M115" i="4"/>
  <c r="P114" i="4"/>
  <c r="R114" i="4"/>
  <c r="AH111" i="4" l="1"/>
  <c r="AJ111" i="4"/>
  <c r="AI111" i="4"/>
  <c r="AG111" i="4"/>
  <c r="AK111" i="4"/>
  <c r="AF112" i="4"/>
  <c r="AL111" i="4"/>
  <c r="AL112" i="4" s="1"/>
  <c r="Q115" i="4"/>
  <c r="N115" i="4"/>
  <c r="B112" i="4"/>
  <c r="C112" i="4" s="1"/>
  <c r="A113" i="4"/>
  <c r="P115" i="4"/>
  <c r="L115" i="4"/>
  <c r="T115" i="4"/>
  <c r="R115" i="4"/>
  <c r="S115" i="4"/>
  <c r="M116" i="4"/>
  <c r="O115" i="4"/>
  <c r="AL113" i="4" l="1"/>
  <c r="AH112" i="4"/>
  <c r="AJ112" i="4"/>
  <c r="AI112" i="4"/>
  <c r="AG112" i="4"/>
  <c r="AK112" i="4"/>
  <c r="AF113" i="4"/>
  <c r="Q116" i="4"/>
  <c r="N116" i="4"/>
  <c r="B113" i="4"/>
  <c r="C113" i="4" s="1"/>
  <c r="A114" i="4"/>
  <c r="M117" i="4"/>
  <c r="S116" i="4"/>
  <c r="O116" i="4"/>
  <c r="P116" i="4"/>
  <c r="T116" i="4"/>
  <c r="R116" i="4"/>
  <c r="L116" i="4"/>
  <c r="AJ113" i="4" l="1"/>
  <c r="AI113" i="4"/>
  <c r="AG113" i="4"/>
  <c r="AH113" i="4"/>
  <c r="AK113" i="4"/>
  <c r="AF114" i="4"/>
  <c r="AL114" i="4"/>
  <c r="Q117" i="4"/>
  <c r="N117" i="4"/>
  <c r="B114" i="4"/>
  <c r="C114" i="4" s="1"/>
  <c r="A115" i="4"/>
  <c r="L117" i="4"/>
  <c r="O117" i="4"/>
  <c r="R117" i="4"/>
  <c r="P117" i="4"/>
  <c r="T117" i="4"/>
  <c r="M118" i="4"/>
  <c r="S117" i="4"/>
  <c r="AH114" i="4" l="1"/>
  <c r="AJ114" i="4"/>
  <c r="AI114" i="4"/>
  <c r="AG114" i="4"/>
  <c r="AK114" i="4"/>
  <c r="AF115" i="4"/>
  <c r="Q118" i="4"/>
  <c r="N118" i="4"/>
  <c r="A116" i="4"/>
  <c r="B115" i="4"/>
  <c r="C115" i="4" s="1"/>
  <c r="O118" i="4"/>
  <c r="L118" i="4"/>
  <c r="P118" i="4"/>
  <c r="T118" i="4"/>
  <c r="M119" i="4"/>
  <c r="R118" i="4"/>
  <c r="S118" i="4"/>
  <c r="AH115" i="4" l="1"/>
  <c r="AJ115" i="4"/>
  <c r="AI115" i="4"/>
  <c r="AG115" i="4"/>
  <c r="AK115" i="4"/>
  <c r="AF116" i="4"/>
  <c r="AL115" i="4"/>
  <c r="AL116" i="4" s="1"/>
  <c r="Q119" i="4"/>
  <c r="N119" i="4"/>
  <c r="B116" i="4"/>
  <c r="C116" i="4" s="1"/>
  <c r="A117" i="4"/>
  <c r="P119" i="4"/>
  <c r="S119" i="4"/>
  <c r="O119" i="4"/>
  <c r="R119" i="4"/>
  <c r="M120" i="4"/>
  <c r="T119" i="4"/>
  <c r="L119" i="4"/>
  <c r="AH116" i="4" l="1"/>
  <c r="AJ116" i="4"/>
  <c r="AI116" i="4"/>
  <c r="AG116" i="4"/>
  <c r="AK116" i="4"/>
  <c r="AF117" i="4"/>
  <c r="Q120" i="4"/>
  <c r="N120" i="4"/>
  <c r="B117" i="4"/>
  <c r="C117" i="4" s="1"/>
  <c r="A118" i="4"/>
  <c r="T120" i="4"/>
  <c r="O120" i="4"/>
  <c r="R120" i="4"/>
  <c r="P120" i="4"/>
  <c r="L120" i="4"/>
  <c r="M121" i="4"/>
  <c r="S120" i="4"/>
  <c r="AH117" i="4" l="1"/>
  <c r="AJ117" i="4"/>
  <c r="AI117" i="4"/>
  <c r="AG117" i="4"/>
  <c r="AK117" i="4"/>
  <c r="AF118" i="4"/>
  <c r="AL117" i="4"/>
  <c r="AL118" i="4" s="1"/>
  <c r="Q121" i="4"/>
  <c r="N121" i="4"/>
  <c r="B118" i="4"/>
  <c r="C118" i="4" s="1"/>
  <c r="A119" i="4"/>
  <c r="L121" i="4"/>
  <c r="O121" i="4"/>
  <c r="S121" i="4"/>
  <c r="R121" i="4"/>
  <c r="T121" i="4"/>
  <c r="P121" i="4"/>
  <c r="M122" i="4"/>
  <c r="AH118" i="4" l="1"/>
  <c r="AJ118" i="4"/>
  <c r="AI118" i="4"/>
  <c r="AG118" i="4"/>
  <c r="AK118" i="4"/>
  <c r="AF119" i="4"/>
  <c r="Q122" i="4"/>
  <c r="N122" i="4"/>
  <c r="A120" i="4"/>
  <c r="B119" i="4"/>
  <c r="C119" i="4" s="1"/>
  <c r="O122" i="4"/>
  <c r="S122" i="4"/>
  <c r="L122" i="4"/>
  <c r="P122" i="4"/>
  <c r="R122" i="4"/>
  <c r="T122" i="4"/>
  <c r="M123" i="4"/>
  <c r="AH119" i="4" l="1"/>
  <c r="AJ119" i="4"/>
  <c r="AI119" i="4"/>
  <c r="AG119" i="4"/>
  <c r="AK119" i="4"/>
  <c r="AF120" i="4"/>
  <c r="AL119" i="4"/>
  <c r="Q123" i="4"/>
  <c r="N123" i="4"/>
  <c r="B120" i="4"/>
  <c r="C120" i="4" s="1"/>
  <c r="A121" i="4"/>
  <c r="P123" i="4"/>
  <c r="R123" i="4"/>
  <c r="T123" i="4"/>
  <c r="O123" i="4"/>
  <c r="L123" i="4"/>
  <c r="M124" i="4"/>
  <c r="S123" i="4"/>
  <c r="AL120" i="4" l="1"/>
  <c r="AH120" i="4"/>
  <c r="AJ120" i="4"/>
  <c r="AI120" i="4"/>
  <c r="AG120" i="4"/>
  <c r="AK120" i="4"/>
  <c r="AF121" i="4"/>
  <c r="Q124" i="4"/>
  <c r="N124" i="4"/>
  <c r="B121" i="4"/>
  <c r="C121" i="4" s="1"/>
  <c r="A122" i="4"/>
  <c r="S124" i="4"/>
  <c r="L124" i="4"/>
  <c r="P124" i="4"/>
  <c r="T124" i="4"/>
  <c r="M125" i="4"/>
  <c r="R124" i="4"/>
  <c r="O124" i="4"/>
  <c r="AJ121" i="4" l="1"/>
  <c r="AI121" i="4"/>
  <c r="AH121" i="4"/>
  <c r="AG121" i="4"/>
  <c r="AK121" i="4"/>
  <c r="AF122" i="4"/>
  <c r="AL121" i="4"/>
  <c r="AL122" i="4" s="1"/>
  <c r="Q125" i="4"/>
  <c r="N125" i="4"/>
  <c r="B122" i="4"/>
  <c r="C122" i="4" s="1"/>
  <c r="A123" i="4"/>
  <c r="L125" i="4"/>
  <c r="T125" i="4"/>
  <c r="P125" i="4"/>
  <c r="R125" i="4"/>
  <c r="S125" i="4"/>
  <c r="O125" i="4"/>
  <c r="M126" i="4"/>
  <c r="AH122" i="4" l="1"/>
  <c r="AJ122" i="4"/>
  <c r="AI122" i="4"/>
  <c r="AG122" i="4"/>
  <c r="AK122" i="4"/>
  <c r="AF123" i="4"/>
  <c r="Q126" i="4"/>
  <c r="N126" i="4"/>
  <c r="A124" i="4"/>
  <c r="B123" i="4"/>
  <c r="C123" i="4" s="1"/>
  <c r="O126" i="4"/>
  <c r="R126" i="4"/>
  <c r="T126" i="4"/>
  <c r="M127" i="4"/>
  <c r="P126" i="4"/>
  <c r="L126" i="4"/>
  <c r="S126" i="4"/>
  <c r="AH123" i="4" l="1"/>
  <c r="AJ123" i="4"/>
  <c r="AI123" i="4"/>
  <c r="AG123" i="4"/>
  <c r="AK123" i="4"/>
  <c r="AF124" i="4"/>
  <c r="AL123" i="4"/>
  <c r="AL124" i="4" s="1"/>
  <c r="Q127" i="4"/>
  <c r="N127" i="4"/>
  <c r="B124" i="4"/>
  <c r="C124" i="4" s="1"/>
  <c r="A125" i="4"/>
  <c r="P127" i="4"/>
  <c r="T127" i="4"/>
  <c r="S127" i="4"/>
  <c r="L127" i="4"/>
  <c r="M128" i="4"/>
  <c r="R127" i="4"/>
  <c r="O127" i="4"/>
  <c r="AH124" i="4" l="1"/>
  <c r="AJ124" i="4"/>
  <c r="AI124" i="4"/>
  <c r="AG124" i="4"/>
  <c r="AK124" i="4"/>
  <c r="AF125" i="4"/>
  <c r="Q128" i="4"/>
  <c r="N128" i="4"/>
  <c r="B125" i="4"/>
  <c r="C125" i="4" s="1"/>
  <c r="A126" i="4"/>
  <c r="P128" i="4"/>
  <c r="L128" i="4"/>
  <c r="M129" i="4"/>
  <c r="S128" i="4"/>
  <c r="R128" i="4"/>
  <c r="T128" i="4"/>
  <c r="O128" i="4"/>
  <c r="AH125" i="4" l="1"/>
  <c r="AJ125" i="4"/>
  <c r="AI125" i="4"/>
  <c r="AG125" i="4"/>
  <c r="AK125" i="4"/>
  <c r="AF126" i="4"/>
  <c r="AL125" i="4"/>
  <c r="AL126" i="4" s="1"/>
  <c r="Q129" i="4"/>
  <c r="N129" i="4"/>
  <c r="B126" i="4"/>
  <c r="C126" i="4" s="1"/>
  <c r="A127" i="4"/>
  <c r="L129" i="4"/>
  <c r="R129" i="4"/>
  <c r="S129" i="4"/>
  <c r="M130" i="4"/>
  <c r="P129" i="4"/>
  <c r="T129" i="4"/>
  <c r="O129" i="4"/>
  <c r="AH126" i="4" l="1"/>
  <c r="AJ126" i="4"/>
  <c r="AI126" i="4"/>
  <c r="AG126" i="4"/>
  <c r="AK126" i="4"/>
  <c r="AF127" i="4"/>
  <c r="Q130" i="4"/>
  <c r="N130" i="4"/>
  <c r="A128" i="4"/>
  <c r="B127" i="4"/>
  <c r="C127" i="4" s="1"/>
  <c r="O130" i="4"/>
  <c r="L130" i="4"/>
  <c r="M131" i="4"/>
  <c r="R130" i="4"/>
  <c r="T130" i="4"/>
  <c r="S130" i="4"/>
  <c r="P130" i="4"/>
  <c r="AH127" i="4" l="1"/>
  <c r="AJ127" i="4"/>
  <c r="AI127" i="4"/>
  <c r="AG127" i="4"/>
  <c r="AK127" i="4"/>
  <c r="AF128" i="4"/>
  <c r="AL127" i="4"/>
  <c r="AL128" i="4" s="1"/>
  <c r="Q131" i="4"/>
  <c r="N131" i="4"/>
  <c r="B128" i="4"/>
  <c r="C128" i="4" s="1"/>
  <c r="A129" i="4"/>
  <c r="P131" i="4"/>
  <c r="L131" i="4"/>
  <c r="S131" i="4"/>
  <c r="O131" i="4"/>
  <c r="R131" i="4"/>
  <c r="M132" i="4"/>
  <c r="T131" i="4"/>
  <c r="AH128" i="4" l="1"/>
  <c r="AI128" i="4"/>
  <c r="AK128" i="4"/>
  <c r="AJ128" i="4"/>
  <c r="AG128" i="4"/>
  <c r="AF129" i="4"/>
  <c r="Q132" i="4"/>
  <c r="N132" i="4"/>
  <c r="B129" i="4"/>
  <c r="C129" i="4" s="1"/>
  <c r="A130" i="4"/>
  <c r="M133" i="4"/>
  <c r="S132" i="4"/>
  <c r="O132" i="4"/>
  <c r="T132" i="4"/>
  <c r="L132" i="4"/>
  <c r="P132" i="4"/>
  <c r="R132" i="4"/>
  <c r="AJ129" i="4" l="1"/>
  <c r="AH129" i="4"/>
  <c r="AI129" i="4"/>
  <c r="AK129" i="4"/>
  <c r="AG129" i="4"/>
  <c r="AF130" i="4"/>
  <c r="AL129" i="4"/>
  <c r="AL130" i="4" s="1"/>
  <c r="Q133" i="4"/>
  <c r="N133" i="4"/>
  <c r="B130" i="4"/>
  <c r="C130" i="4" s="1"/>
  <c r="A131" i="4"/>
  <c r="L133" i="4"/>
  <c r="O133" i="4"/>
  <c r="P133" i="4"/>
  <c r="T133" i="4"/>
  <c r="M134" i="4"/>
  <c r="R133" i="4"/>
  <c r="S133" i="4"/>
  <c r="AH130" i="4" l="1"/>
  <c r="AJ130" i="4"/>
  <c r="AI130" i="4"/>
  <c r="AK130" i="4"/>
  <c r="AG130" i="4"/>
  <c r="AF131" i="4"/>
  <c r="Q134" i="4"/>
  <c r="N134" i="4"/>
  <c r="A132" i="4"/>
  <c r="B131" i="4"/>
  <c r="C131" i="4" s="1"/>
  <c r="O134" i="4"/>
  <c r="L134" i="4"/>
  <c r="T134" i="4"/>
  <c r="R134" i="4"/>
  <c r="S134" i="4"/>
  <c r="M135" i="4"/>
  <c r="P134" i="4"/>
  <c r="AH131" i="4" l="1"/>
  <c r="AJ131" i="4"/>
  <c r="AI131" i="4"/>
  <c r="AK131" i="4"/>
  <c r="AK132" i="4" s="1"/>
  <c r="AG131" i="4"/>
  <c r="AF132" i="4"/>
  <c r="AL131" i="4"/>
  <c r="AL132" i="4" s="1"/>
  <c r="Q135" i="4"/>
  <c r="N135" i="4"/>
  <c r="B132" i="4"/>
  <c r="C132" i="4" s="1"/>
  <c r="A133" i="4"/>
  <c r="M136" i="4"/>
  <c r="T135" i="4"/>
  <c r="P135" i="4"/>
  <c r="S135" i="4"/>
  <c r="R135" i="4"/>
  <c r="O135" i="4"/>
  <c r="L135" i="4"/>
  <c r="AK133" i="4" l="1"/>
  <c r="AL133" i="4"/>
  <c r="AH132" i="4"/>
  <c r="AJ132" i="4"/>
  <c r="AI132" i="4"/>
  <c r="AG132" i="4"/>
  <c r="AF133" i="4"/>
  <c r="Q136" i="4"/>
  <c r="N136" i="4"/>
  <c r="B133" i="4"/>
  <c r="C133" i="4" s="1"/>
  <c r="A134" i="4"/>
  <c r="L136" i="4"/>
  <c r="M137" i="4"/>
  <c r="O136" i="4"/>
  <c r="R136" i="4"/>
  <c r="T136" i="4"/>
  <c r="S136" i="4"/>
  <c r="P136" i="4"/>
  <c r="AH133" i="4" l="1"/>
  <c r="AJ133" i="4"/>
  <c r="AG133" i="4"/>
  <c r="AI133" i="4"/>
  <c r="AF134" i="4"/>
  <c r="Q137" i="4"/>
  <c r="N137" i="4"/>
  <c r="B134" i="4"/>
  <c r="C134" i="4" s="1"/>
  <c r="A135" i="4"/>
  <c r="O137" i="4"/>
  <c r="P137" i="4"/>
  <c r="R137" i="4"/>
  <c r="S137" i="4"/>
  <c r="M138" i="4"/>
  <c r="T137" i="4"/>
  <c r="L137" i="4"/>
  <c r="AH134" i="4" l="1"/>
  <c r="AG134" i="4"/>
  <c r="AJ134" i="4"/>
  <c r="AI134" i="4"/>
  <c r="AF135" i="4"/>
  <c r="AL134" i="4"/>
  <c r="AL135" i="4" s="1"/>
  <c r="AK134" i="4"/>
  <c r="AK135" i="4" s="1"/>
  <c r="Q138" i="4"/>
  <c r="N138" i="4"/>
  <c r="A136" i="4"/>
  <c r="B135" i="4"/>
  <c r="C135" i="4" s="1"/>
  <c r="P138" i="4"/>
  <c r="R138" i="4"/>
  <c r="M139" i="4"/>
  <c r="T138" i="4"/>
  <c r="L138" i="4"/>
  <c r="S138" i="4"/>
  <c r="O138" i="4"/>
  <c r="AH135" i="4" l="1"/>
  <c r="AI135" i="4"/>
  <c r="AG135" i="4"/>
  <c r="AJ135" i="4"/>
  <c r="AF136" i="4"/>
  <c r="AK136" i="4" s="1"/>
  <c r="Q139" i="4"/>
  <c r="N139" i="4"/>
  <c r="B136" i="4"/>
  <c r="C136" i="4" s="1"/>
  <c r="A137" i="4"/>
  <c r="M140" i="4"/>
  <c r="O139" i="4"/>
  <c r="P139" i="4"/>
  <c r="L139" i="4"/>
  <c r="R139" i="4"/>
  <c r="S139" i="4"/>
  <c r="T139" i="4"/>
  <c r="AH136" i="4" l="1"/>
  <c r="AJ136" i="4"/>
  <c r="AI136" i="4"/>
  <c r="AG136" i="4"/>
  <c r="AF137" i="4"/>
  <c r="AL136" i="4"/>
  <c r="AL137" i="4" s="1"/>
  <c r="Q140" i="4"/>
  <c r="N140" i="4"/>
  <c r="B137" i="4"/>
  <c r="C137" i="4" s="1"/>
  <c r="A138" i="4"/>
  <c r="L140" i="4"/>
  <c r="P140" i="4"/>
  <c r="R140" i="4"/>
  <c r="O140" i="4"/>
  <c r="T140" i="4"/>
  <c r="M141" i="4"/>
  <c r="S140" i="4"/>
  <c r="AH137" i="4" l="1"/>
  <c r="AJ137" i="4"/>
  <c r="AI137" i="4"/>
  <c r="AG137" i="4"/>
  <c r="AF138" i="4"/>
  <c r="AL138" i="4"/>
  <c r="AK137" i="4"/>
  <c r="AK138" i="4" s="1"/>
  <c r="Q141" i="4"/>
  <c r="N141" i="4"/>
  <c r="B138" i="4"/>
  <c r="C138" i="4" s="1"/>
  <c r="A139" i="4"/>
  <c r="O141" i="4"/>
  <c r="R141" i="4"/>
  <c r="T141" i="4"/>
  <c r="S141" i="4"/>
  <c r="P141" i="4"/>
  <c r="M142" i="4"/>
  <c r="L141" i="4"/>
  <c r="AH138" i="4" l="1"/>
  <c r="AG138" i="4"/>
  <c r="AI138" i="4"/>
  <c r="AJ138" i="4"/>
  <c r="AF139" i="4"/>
  <c r="Q142" i="4"/>
  <c r="N142" i="4"/>
  <c r="A140" i="4"/>
  <c r="B139" i="4"/>
  <c r="C139" i="4" s="1"/>
  <c r="P142" i="4"/>
  <c r="S142" i="4"/>
  <c r="L142" i="4"/>
  <c r="T142" i="4"/>
  <c r="R142" i="4"/>
  <c r="M143" i="4"/>
  <c r="O142" i="4"/>
  <c r="AH139" i="4" l="1"/>
  <c r="AI139" i="4"/>
  <c r="AG139" i="4"/>
  <c r="AJ139" i="4"/>
  <c r="AF140" i="4"/>
  <c r="AL139" i="4"/>
  <c r="AL140" i="4" s="1"/>
  <c r="AK139" i="4"/>
  <c r="AK140" i="4" s="1"/>
  <c r="Q143" i="4"/>
  <c r="N143" i="4"/>
  <c r="B140" i="4"/>
  <c r="C140" i="4" s="1"/>
  <c r="A141" i="4"/>
  <c r="M144" i="4"/>
  <c r="T143" i="4"/>
  <c r="R143" i="4"/>
  <c r="P143" i="4"/>
  <c r="S143" i="4"/>
  <c r="L143" i="4"/>
  <c r="O143" i="4"/>
  <c r="AH140" i="4" l="1"/>
  <c r="AJ140" i="4"/>
  <c r="AI140" i="4"/>
  <c r="AG140" i="4"/>
  <c r="AF141" i="4"/>
  <c r="Q144" i="4"/>
  <c r="N144" i="4"/>
  <c r="B141" i="4"/>
  <c r="C141" i="4" s="1"/>
  <c r="A142" i="4"/>
  <c r="L144" i="4"/>
  <c r="M145" i="4"/>
  <c r="S144" i="4"/>
  <c r="R144" i="4"/>
  <c r="T144" i="4"/>
  <c r="O144" i="4"/>
  <c r="P144" i="4"/>
  <c r="AH141" i="4" l="1"/>
  <c r="AJ141" i="4"/>
  <c r="AG141" i="4"/>
  <c r="AI141" i="4"/>
  <c r="AF142" i="4"/>
  <c r="AL141" i="4"/>
  <c r="AL142" i="4" s="1"/>
  <c r="AK141" i="4"/>
  <c r="Q145" i="4"/>
  <c r="N145" i="4"/>
  <c r="B142" i="4"/>
  <c r="C142" i="4" s="1"/>
  <c r="A143" i="4"/>
  <c r="O145" i="4"/>
  <c r="P145" i="4"/>
  <c r="T145" i="4"/>
  <c r="S145" i="4"/>
  <c r="M146" i="4"/>
  <c r="R145" i="4"/>
  <c r="L145" i="4"/>
  <c r="AH142" i="4" l="1"/>
  <c r="AG142" i="4"/>
  <c r="AJ142" i="4"/>
  <c r="AI142" i="4"/>
  <c r="AF143" i="4"/>
  <c r="AL143" i="4"/>
  <c r="AK142" i="4"/>
  <c r="AK143" i="4" s="1"/>
  <c r="Q146" i="4"/>
  <c r="N146" i="4"/>
  <c r="A144" i="4"/>
  <c r="B143" i="4"/>
  <c r="C143" i="4" s="1"/>
  <c r="P146" i="4"/>
  <c r="R146" i="4"/>
  <c r="S146" i="4"/>
  <c r="T146" i="4"/>
  <c r="L146" i="4"/>
  <c r="M147" i="4"/>
  <c r="O146" i="4"/>
  <c r="AH143" i="4" l="1"/>
  <c r="AI143" i="4"/>
  <c r="AG143" i="4"/>
  <c r="AJ143" i="4"/>
  <c r="AF144" i="4"/>
  <c r="Q147" i="4"/>
  <c r="N147" i="4"/>
  <c r="B144" i="4"/>
  <c r="C144" i="4" s="1"/>
  <c r="A145" i="4"/>
  <c r="M148" i="4"/>
  <c r="O147" i="4"/>
  <c r="P147" i="4"/>
  <c r="L147" i="4"/>
  <c r="R147" i="4"/>
  <c r="S147" i="4"/>
  <c r="T147" i="4"/>
  <c r="AH144" i="4" l="1"/>
  <c r="AJ144" i="4"/>
  <c r="AI144" i="4"/>
  <c r="AG144" i="4"/>
  <c r="AF145" i="4"/>
  <c r="AL144" i="4"/>
  <c r="AL145" i="4" s="1"/>
  <c r="AK144" i="4"/>
  <c r="AK145" i="4" s="1"/>
  <c r="Q148" i="4"/>
  <c r="N148" i="4"/>
  <c r="B145" i="4"/>
  <c r="C145" i="4" s="1"/>
  <c r="A146" i="4"/>
  <c r="L148" i="4"/>
  <c r="P148" i="4"/>
  <c r="R148" i="4"/>
  <c r="O148" i="4"/>
  <c r="S148" i="4"/>
  <c r="T148" i="4"/>
  <c r="M149" i="4"/>
  <c r="AJ145" i="4" l="1"/>
  <c r="AH145" i="4"/>
  <c r="AI145" i="4"/>
  <c r="AG145" i="4"/>
  <c r="AF146" i="4"/>
  <c r="AK146" i="4" s="1"/>
  <c r="Q149" i="4"/>
  <c r="N149" i="4"/>
  <c r="B146" i="4"/>
  <c r="C146" i="4" s="1"/>
  <c r="A147" i="4"/>
  <c r="O149" i="4"/>
  <c r="R149" i="4"/>
  <c r="T149" i="4"/>
  <c r="M150" i="4"/>
  <c r="S149" i="4"/>
  <c r="P149" i="4"/>
  <c r="L149" i="4"/>
  <c r="AH146" i="4" l="1"/>
  <c r="AG146" i="4"/>
  <c r="AI146" i="4"/>
  <c r="AJ146" i="4"/>
  <c r="AF147" i="4"/>
  <c r="AL146" i="4"/>
  <c r="AL147" i="4" s="1"/>
  <c r="Q150" i="4"/>
  <c r="N150" i="4"/>
  <c r="A148" i="4"/>
  <c r="B147" i="4"/>
  <c r="C147" i="4" s="1"/>
  <c r="P150" i="4"/>
  <c r="S150" i="4"/>
  <c r="T150" i="4"/>
  <c r="R150" i="4"/>
  <c r="M151" i="4"/>
  <c r="L150" i="4"/>
  <c r="O150" i="4"/>
  <c r="AH147" i="4" l="1"/>
  <c r="AI147" i="4"/>
  <c r="AG147" i="4"/>
  <c r="AJ147" i="4"/>
  <c r="AF148" i="4"/>
  <c r="AK147" i="4"/>
  <c r="AK148" i="4" s="1"/>
  <c r="Q151" i="4"/>
  <c r="N151" i="4"/>
  <c r="B148" i="4"/>
  <c r="C148" i="4" s="1"/>
  <c r="A149" i="4"/>
  <c r="M152" i="4"/>
  <c r="T151" i="4"/>
  <c r="P151" i="4"/>
  <c r="S151" i="4"/>
  <c r="R151" i="4"/>
  <c r="L151" i="4"/>
  <c r="O151" i="4"/>
  <c r="AH148" i="4" l="1"/>
  <c r="AJ148" i="4"/>
  <c r="AI148" i="4"/>
  <c r="AG148" i="4"/>
  <c r="AF149" i="4"/>
  <c r="AK149" i="4" s="1"/>
  <c r="AL148" i="4"/>
  <c r="AL149" i="4" s="1"/>
  <c r="Q152" i="4"/>
  <c r="N152" i="4"/>
  <c r="A150" i="4"/>
  <c r="B149" i="4"/>
  <c r="C149" i="4" s="1"/>
  <c r="L152" i="4"/>
  <c r="M153" i="4"/>
  <c r="S152" i="4"/>
  <c r="O152" i="4"/>
  <c r="R152" i="4"/>
  <c r="T152" i="4"/>
  <c r="P152" i="4"/>
  <c r="AK150" i="4" l="1"/>
  <c r="AL150" i="4"/>
  <c r="AH149" i="4"/>
  <c r="AJ149" i="4"/>
  <c r="AG149" i="4"/>
  <c r="AI149" i="4"/>
  <c r="AF150" i="4"/>
  <c r="Q153" i="4"/>
  <c r="N153" i="4"/>
  <c r="A151" i="4"/>
  <c r="B150" i="4"/>
  <c r="C150" i="4" s="1"/>
  <c r="O153" i="4"/>
  <c r="P153" i="4"/>
  <c r="T153" i="4"/>
  <c r="S153" i="4"/>
  <c r="M154" i="4"/>
  <c r="R153" i="4"/>
  <c r="L153" i="4"/>
  <c r="AL151" i="4" l="1"/>
  <c r="AK151" i="4"/>
  <c r="AH150" i="4"/>
  <c r="AG150" i="4"/>
  <c r="AJ150" i="4"/>
  <c r="AI150" i="4"/>
  <c r="AF151" i="4"/>
  <c r="Q154" i="4"/>
  <c r="N154" i="4"/>
  <c r="A152" i="4"/>
  <c r="B151" i="4"/>
  <c r="C151" i="4" s="1"/>
  <c r="P154" i="4"/>
  <c r="R154" i="4"/>
  <c r="T154" i="4"/>
  <c r="L154" i="4"/>
  <c r="M155" i="4"/>
  <c r="S154" i="4"/>
  <c r="O154" i="4"/>
  <c r="AH151" i="4" l="1"/>
  <c r="AI151" i="4"/>
  <c r="AG151" i="4"/>
  <c r="AJ151" i="4"/>
  <c r="AF152" i="4"/>
  <c r="AK152" i="4"/>
  <c r="Q155" i="4"/>
  <c r="N155" i="4"/>
  <c r="B152" i="4"/>
  <c r="C152" i="4" s="1"/>
  <c r="A153" i="4"/>
  <c r="M156" i="4"/>
  <c r="O155" i="4"/>
  <c r="R155" i="4"/>
  <c r="S155" i="4"/>
  <c r="P155" i="4"/>
  <c r="L155" i="4"/>
  <c r="T155" i="4"/>
  <c r="AH152" i="4" l="1"/>
  <c r="AJ152" i="4"/>
  <c r="AI152" i="4"/>
  <c r="AG152" i="4"/>
  <c r="AF153" i="4"/>
  <c r="AL152" i="4"/>
  <c r="AL153" i="4" s="1"/>
  <c r="Q156" i="4"/>
  <c r="N156" i="4"/>
  <c r="B153" i="4"/>
  <c r="C153" i="4" s="1"/>
  <c r="A154" i="4"/>
  <c r="L156" i="4"/>
  <c r="P156" i="4"/>
  <c r="R156" i="4"/>
  <c r="O156" i="4"/>
  <c r="S156" i="4"/>
  <c r="T156" i="4"/>
  <c r="M157" i="4"/>
  <c r="AJ153" i="4" l="1"/>
  <c r="AH153" i="4"/>
  <c r="AI153" i="4"/>
  <c r="AG153" i="4"/>
  <c r="AF154" i="4"/>
  <c r="AK153" i="4"/>
  <c r="AK154" i="4" s="1"/>
  <c r="Q157" i="4"/>
  <c r="N157" i="4"/>
  <c r="B154" i="4"/>
  <c r="C154" i="4" s="1"/>
  <c r="A155" i="4"/>
  <c r="M158" i="4"/>
  <c r="R157" i="4"/>
  <c r="S157" i="4"/>
  <c r="L157" i="4"/>
  <c r="O157" i="4"/>
  <c r="P157" i="4"/>
  <c r="T157" i="4"/>
  <c r="AH154" i="4" l="1"/>
  <c r="AG154" i="4"/>
  <c r="AI154" i="4"/>
  <c r="AJ154" i="4"/>
  <c r="AF155" i="4"/>
  <c r="AL154" i="4"/>
  <c r="AL155" i="4" s="1"/>
  <c r="Q158" i="4"/>
  <c r="N158" i="4"/>
  <c r="A156" i="4"/>
  <c r="B155" i="4"/>
  <c r="C155" i="4" s="1"/>
  <c r="O158" i="4"/>
  <c r="L158" i="4"/>
  <c r="S158" i="4"/>
  <c r="M159" i="4"/>
  <c r="T158" i="4"/>
  <c r="P158" i="4"/>
  <c r="R158" i="4"/>
  <c r="AH155" i="4" l="1"/>
  <c r="AI155" i="4"/>
  <c r="AG155" i="4"/>
  <c r="AJ155" i="4"/>
  <c r="AF156" i="4"/>
  <c r="AK155" i="4"/>
  <c r="AK156" i="4" s="1"/>
  <c r="Q159" i="4"/>
  <c r="N159" i="4"/>
  <c r="B156" i="4"/>
  <c r="C156" i="4" s="1"/>
  <c r="A157" i="4"/>
  <c r="P159" i="4"/>
  <c r="S159" i="4"/>
  <c r="T159" i="4"/>
  <c r="R159" i="4"/>
  <c r="L159" i="4"/>
  <c r="M160" i="4"/>
  <c r="O159" i="4"/>
  <c r="AK157" i="4" l="1"/>
  <c r="AH156" i="4"/>
  <c r="AJ156" i="4"/>
  <c r="AI156" i="4"/>
  <c r="AG156" i="4"/>
  <c r="AF157" i="4"/>
  <c r="AL156" i="4"/>
  <c r="AL157" i="4" s="1"/>
  <c r="Q160" i="4"/>
  <c r="N160" i="4"/>
  <c r="B157" i="4"/>
  <c r="C157" i="4" s="1"/>
  <c r="A158" i="4"/>
  <c r="M161" i="4"/>
  <c r="S160" i="4"/>
  <c r="O160" i="4"/>
  <c r="P160" i="4"/>
  <c r="R160" i="4"/>
  <c r="L160" i="4"/>
  <c r="T160" i="4"/>
  <c r="AH157" i="4" l="1"/>
  <c r="AJ157" i="4"/>
  <c r="AG157" i="4"/>
  <c r="AI157" i="4"/>
  <c r="AF158" i="4"/>
  <c r="Q161" i="4"/>
  <c r="N161" i="4"/>
  <c r="B158" i="4"/>
  <c r="C158" i="4" s="1"/>
  <c r="A159" i="4"/>
  <c r="L161" i="4"/>
  <c r="O161" i="4"/>
  <c r="T161" i="4"/>
  <c r="M162" i="4"/>
  <c r="S161" i="4"/>
  <c r="P161" i="4"/>
  <c r="R161" i="4"/>
  <c r="AH158" i="4" l="1"/>
  <c r="AG158" i="4"/>
  <c r="AJ158" i="4"/>
  <c r="AI158" i="4"/>
  <c r="AF159" i="4"/>
  <c r="AK158" i="4"/>
  <c r="AK159" i="4" s="1"/>
  <c r="AL158" i="4"/>
  <c r="AL159" i="4" s="1"/>
  <c r="Q162" i="4"/>
  <c r="N162" i="4"/>
  <c r="A160" i="4"/>
  <c r="B159" i="4"/>
  <c r="C159" i="4" s="1"/>
  <c r="O162" i="4"/>
  <c r="L162" i="4"/>
  <c r="T162" i="4"/>
  <c r="R162" i="4"/>
  <c r="S162" i="4"/>
  <c r="M163" i="4"/>
  <c r="P162" i="4"/>
  <c r="AK160" i="4" l="1"/>
  <c r="AL160" i="4"/>
  <c r="AH159" i="4"/>
  <c r="AI159" i="4"/>
  <c r="AG159" i="4"/>
  <c r="AJ159" i="4"/>
  <c r="AF160" i="4"/>
  <c r="Q163" i="4"/>
  <c r="N163" i="4"/>
  <c r="B160" i="4"/>
  <c r="C160" i="4" s="1"/>
  <c r="A161" i="4"/>
  <c r="P163" i="4"/>
  <c r="S163" i="4"/>
  <c r="O163" i="4"/>
  <c r="R163" i="4"/>
  <c r="M164" i="4"/>
  <c r="L163" i="4"/>
  <c r="T163" i="4"/>
  <c r="AH160" i="4" l="1"/>
  <c r="AJ160" i="4"/>
  <c r="AI160" i="4"/>
  <c r="AG160" i="4"/>
  <c r="AF161" i="4"/>
  <c r="Q164" i="4"/>
  <c r="N164" i="4"/>
  <c r="B161" i="4"/>
  <c r="C161" i="4" s="1"/>
  <c r="A162" i="4"/>
  <c r="T164" i="4"/>
  <c r="O164" i="4"/>
  <c r="L164" i="4"/>
  <c r="M165" i="4"/>
  <c r="R164" i="4"/>
  <c r="P164" i="4"/>
  <c r="S164" i="4"/>
  <c r="AH161" i="4" l="1"/>
  <c r="AJ161" i="4"/>
  <c r="AI161" i="4"/>
  <c r="AG161" i="4"/>
  <c r="AF162" i="4"/>
  <c r="AK161" i="4"/>
  <c r="AK162" i="4" s="1"/>
  <c r="AL161" i="4"/>
  <c r="Q165" i="4"/>
  <c r="N165" i="4"/>
  <c r="B162" i="4"/>
  <c r="C162" i="4" s="1"/>
  <c r="A163" i="4"/>
  <c r="S165" i="4"/>
  <c r="M166" i="4"/>
  <c r="P165" i="4"/>
  <c r="L165" i="4"/>
  <c r="O165" i="4"/>
  <c r="T165" i="4"/>
  <c r="R165" i="4"/>
  <c r="AH162" i="4" l="1"/>
  <c r="AG162" i="4"/>
  <c r="AI162" i="4"/>
  <c r="AJ162" i="4"/>
  <c r="AF163" i="4"/>
  <c r="AK163" i="4" s="1"/>
  <c r="AL162" i="4"/>
  <c r="Q166" i="4"/>
  <c r="N166" i="4"/>
  <c r="A164" i="4"/>
  <c r="B163" i="4"/>
  <c r="C163" i="4" s="1"/>
  <c r="P166" i="4"/>
  <c r="R166" i="4"/>
  <c r="M167" i="4"/>
  <c r="T166" i="4"/>
  <c r="L166" i="4"/>
  <c r="S166" i="4"/>
  <c r="O166" i="4"/>
  <c r="AH163" i="4" l="1"/>
  <c r="AI163" i="4"/>
  <c r="AG163" i="4"/>
  <c r="AJ163" i="4"/>
  <c r="AF164" i="4"/>
  <c r="AL163" i="4"/>
  <c r="Q167" i="4"/>
  <c r="N167" i="4"/>
  <c r="B164" i="4"/>
  <c r="C164" i="4" s="1"/>
  <c r="A165" i="4"/>
  <c r="M168" i="4"/>
  <c r="O167" i="4"/>
  <c r="P167" i="4"/>
  <c r="L167" i="4"/>
  <c r="R167" i="4"/>
  <c r="S167" i="4"/>
  <c r="T167" i="4"/>
  <c r="AH164" i="4" l="1"/>
  <c r="AJ164" i="4"/>
  <c r="AI164" i="4"/>
  <c r="AG164" i="4"/>
  <c r="AF165" i="4"/>
  <c r="AK164" i="4"/>
  <c r="AK165" i="4" s="1"/>
  <c r="AL164" i="4"/>
  <c r="Q168" i="4"/>
  <c r="N168" i="4"/>
  <c r="B165" i="4"/>
  <c r="C165" i="4" s="1"/>
  <c r="A166" i="4"/>
  <c r="L168" i="4"/>
  <c r="P168" i="4"/>
  <c r="S168" i="4"/>
  <c r="R168" i="4"/>
  <c r="O168" i="4"/>
  <c r="T168" i="4"/>
  <c r="M169" i="4"/>
  <c r="AH165" i="4" l="1"/>
  <c r="AJ165" i="4"/>
  <c r="AG165" i="4"/>
  <c r="AI165" i="4"/>
  <c r="AF166" i="4"/>
  <c r="AK166" i="4" s="1"/>
  <c r="AL165" i="4"/>
  <c r="AL166" i="4" s="1"/>
  <c r="Q169" i="4"/>
  <c r="N169" i="4"/>
  <c r="B166" i="4"/>
  <c r="C166" i="4" s="1"/>
  <c r="A167" i="4"/>
  <c r="O169" i="4"/>
  <c r="R169" i="4"/>
  <c r="S169" i="4"/>
  <c r="P169" i="4"/>
  <c r="T169" i="4"/>
  <c r="M170" i="4"/>
  <c r="L169" i="4"/>
  <c r="AH166" i="4" l="1"/>
  <c r="AG166" i="4"/>
  <c r="AJ166" i="4"/>
  <c r="AI166" i="4"/>
  <c r="AF167" i="4"/>
  <c r="Q170" i="4"/>
  <c r="N170" i="4"/>
  <c r="A168" i="4"/>
  <c r="B167" i="4"/>
  <c r="C167" i="4" s="1"/>
  <c r="P170" i="4"/>
  <c r="S170" i="4"/>
  <c r="T170" i="4"/>
  <c r="R170" i="4"/>
  <c r="M171" i="4"/>
  <c r="O170" i="4"/>
  <c r="L170" i="4"/>
  <c r="AH167" i="4" l="1"/>
  <c r="AI167" i="4"/>
  <c r="AG167" i="4"/>
  <c r="AJ167" i="4"/>
  <c r="AF168" i="4"/>
  <c r="AL167" i="4"/>
  <c r="AL168" i="4" s="1"/>
  <c r="AK167" i="4"/>
  <c r="Q171" i="4"/>
  <c r="N171" i="4"/>
  <c r="B168" i="4"/>
  <c r="C168" i="4" s="1"/>
  <c r="A169" i="4"/>
  <c r="M172" i="4"/>
  <c r="T171" i="4"/>
  <c r="P171" i="4"/>
  <c r="S171" i="4"/>
  <c r="R171" i="4"/>
  <c r="L171" i="4"/>
  <c r="O171" i="4"/>
  <c r="AH168" i="4" l="1"/>
  <c r="AJ168" i="4"/>
  <c r="AI168" i="4"/>
  <c r="AG168" i="4"/>
  <c r="AF169" i="4"/>
  <c r="AK168" i="4"/>
  <c r="AK169" i="4" s="1"/>
  <c r="Q172" i="4"/>
  <c r="N172" i="4"/>
  <c r="B169" i="4"/>
  <c r="C169" i="4" s="1"/>
  <c r="A170" i="4"/>
  <c r="L172" i="4"/>
  <c r="M173" i="4"/>
  <c r="S172" i="4"/>
  <c r="R172" i="4"/>
  <c r="T172" i="4"/>
  <c r="O172" i="4"/>
  <c r="P172" i="4"/>
  <c r="AH169" i="4" l="1"/>
  <c r="AJ169" i="4"/>
  <c r="AI169" i="4"/>
  <c r="AG169" i="4"/>
  <c r="AF170" i="4"/>
  <c r="AL169" i="4"/>
  <c r="AL170" i="4" s="1"/>
  <c r="Q173" i="4"/>
  <c r="N173" i="4"/>
  <c r="B170" i="4"/>
  <c r="C170" i="4" s="1"/>
  <c r="A171" i="4"/>
  <c r="O173" i="4"/>
  <c r="P173" i="4"/>
  <c r="R173" i="4"/>
  <c r="S173" i="4"/>
  <c r="M174" i="4"/>
  <c r="T173" i="4"/>
  <c r="L173" i="4"/>
  <c r="AH170" i="4" l="1"/>
  <c r="AG170" i="4"/>
  <c r="AI170" i="4"/>
  <c r="AJ170" i="4"/>
  <c r="AF171" i="4"/>
  <c r="AK170" i="4"/>
  <c r="Q174" i="4"/>
  <c r="N174" i="4"/>
  <c r="A172" i="4"/>
  <c r="B171" i="4"/>
  <c r="C171" i="4" s="1"/>
  <c r="P174" i="4"/>
  <c r="R174" i="4"/>
  <c r="T174" i="4"/>
  <c r="L174" i="4"/>
  <c r="M175" i="4"/>
  <c r="S174" i="4"/>
  <c r="O174" i="4"/>
  <c r="AH171" i="4" l="1"/>
  <c r="AI171" i="4"/>
  <c r="AG171" i="4"/>
  <c r="AJ171" i="4"/>
  <c r="AF172" i="4"/>
  <c r="AK171" i="4"/>
  <c r="AK172" i="4" s="1"/>
  <c r="AL171" i="4"/>
  <c r="Q175" i="4"/>
  <c r="N175" i="4"/>
  <c r="B172" i="4"/>
  <c r="C172" i="4" s="1"/>
  <c r="A173" i="4"/>
  <c r="M176" i="4"/>
  <c r="O175" i="4"/>
  <c r="R175" i="4"/>
  <c r="P175" i="4"/>
  <c r="L175" i="4"/>
  <c r="S175" i="4"/>
  <c r="T175" i="4"/>
  <c r="AH172" i="4" l="1"/>
  <c r="AJ172" i="4"/>
  <c r="AI172" i="4"/>
  <c r="AG172" i="4"/>
  <c r="AF173" i="4"/>
  <c r="AK173" i="4"/>
  <c r="AL172" i="4"/>
  <c r="Q176" i="4"/>
  <c r="N176" i="4"/>
  <c r="B173" i="4"/>
  <c r="C173" i="4" s="1"/>
  <c r="A174" i="4"/>
  <c r="L176" i="4"/>
  <c r="P176" i="4"/>
  <c r="R176" i="4"/>
  <c r="O176" i="4"/>
  <c r="S176" i="4"/>
  <c r="T176" i="4"/>
  <c r="M177" i="4"/>
  <c r="AH173" i="4" l="1"/>
  <c r="AJ173" i="4"/>
  <c r="AG173" i="4"/>
  <c r="AI173" i="4"/>
  <c r="AF174" i="4"/>
  <c r="AK174" i="4"/>
  <c r="AL173" i="4"/>
  <c r="AL174" i="4" s="1"/>
  <c r="Q177" i="4"/>
  <c r="N177" i="4"/>
  <c r="B174" i="4"/>
  <c r="C174" i="4" s="1"/>
  <c r="A175" i="4"/>
  <c r="O177" i="4"/>
  <c r="R177" i="4"/>
  <c r="M178" i="4"/>
  <c r="S177" i="4"/>
  <c r="P177" i="4"/>
  <c r="T177" i="4"/>
  <c r="L177" i="4"/>
  <c r="AH174" i="4" l="1"/>
  <c r="AG174" i="4"/>
  <c r="AJ174" i="4"/>
  <c r="AI174" i="4"/>
  <c r="AF175" i="4"/>
  <c r="Q178" i="4"/>
  <c r="N178" i="4"/>
  <c r="A176" i="4"/>
  <c r="B175" i="4"/>
  <c r="C175" i="4" s="1"/>
  <c r="P178" i="4"/>
  <c r="S178" i="4"/>
  <c r="L178" i="4"/>
  <c r="T178" i="4"/>
  <c r="R178" i="4"/>
  <c r="M179" i="4"/>
  <c r="O178" i="4"/>
  <c r="AH175" i="4" l="1"/>
  <c r="AI175" i="4"/>
  <c r="AG175" i="4"/>
  <c r="AJ175" i="4"/>
  <c r="AF176" i="4"/>
  <c r="AK175" i="4"/>
  <c r="AK176" i="4" s="1"/>
  <c r="AL175" i="4"/>
  <c r="Q179" i="4"/>
  <c r="N179" i="4"/>
  <c r="B176" i="4"/>
  <c r="C176" i="4" s="1"/>
  <c r="A177" i="4"/>
  <c r="M180" i="4"/>
  <c r="T179" i="4"/>
  <c r="L179" i="4"/>
  <c r="P179" i="4"/>
  <c r="S179" i="4"/>
  <c r="R179" i="4"/>
  <c r="O179" i="4"/>
  <c r="AH176" i="4" l="1"/>
  <c r="AJ176" i="4"/>
  <c r="AI176" i="4"/>
  <c r="AG176" i="4"/>
  <c r="AF177" i="4"/>
  <c r="AL176" i="4"/>
  <c r="AL177" i="4" s="1"/>
  <c r="AK177" i="4"/>
  <c r="Q180" i="4"/>
  <c r="N180" i="4"/>
  <c r="B177" i="4"/>
  <c r="C177" i="4" s="1"/>
  <c r="A178" i="4"/>
  <c r="L180" i="4"/>
  <c r="M181" i="4"/>
  <c r="T180" i="4"/>
  <c r="S180" i="4"/>
  <c r="R180" i="4"/>
  <c r="P180" i="4"/>
  <c r="O180" i="4"/>
  <c r="AL178" i="4" l="1"/>
  <c r="AJ177" i="4"/>
  <c r="AI177" i="4"/>
  <c r="AG177" i="4"/>
  <c r="AH177" i="4"/>
  <c r="AF178" i="4"/>
  <c r="AK178" i="4" s="1"/>
  <c r="Q181" i="4"/>
  <c r="N181" i="4"/>
  <c r="B178" i="4"/>
  <c r="C178" i="4" s="1"/>
  <c r="A179" i="4"/>
  <c r="O181" i="4"/>
  <c r="P181" i="4"/>
  <c r="T181" i="4"/>
  <c r="S181" i="4"/>
  <c r="M182" i="4"/>
  <c r="R181" i="4"/>
  <c r="L181" i="4"/>
  <c r="AK179" i="4" l="1"/>
  <c r="AL179" i="4"/>
  <c r="AH178" i="4"/>
  <c r="AG178" i="4"/>
  <c r="AI178" i="4"/>
  <c r="AJ178" i="4"/>
  <c r="AF179" i="4"/>
  <c r="Q182" i="4"/>
  <c r="N182" i="4"/>
  <c r="A180" i="4"/>
  <c r="B179" i="4"/>
  <c r="C179" i="4" s="1"/>
  <c r="P182" i="4"/>
  <c r="R182" i="4"/>
  <c r="T182" i="4"/>
  <c r="L182" i="4"/>
  <c r="M183" i="4"/>
  <c r="S182" i="4"/>
  <c r="O182" i="4"/>
  <c r="AH179" i="4" l="1"/>
  <c r="AI179" i="4"/>
  <c r="AG179" i="4"/>
  <c r="AJ179" i="4"/>
  <c r="AF180" i="4"/>
  <c r="Q183" i="4"/>
  <c r="N183" i="4"/>
  <c r="B180" i="4"/>
  <c r="C180" i="4" s="1"/>
  <c r="A181" i="4"/>
  <c r="M184" i="4"/>
  <c r="O183" i="4"/>
  <c r="P183" i="4"/>
  <c r="L183" i="4"/>
  <c r="T183" i="4"/>
  <c r="R183" i="4"/>
  <c r="S183" i="4"/>
  <c r="AH180" i="4" l="1"/>
  <c r="AJ180" i="4"/>
  <c r="AI180" i="4"/>
  <c r="AG180" i="4"/>
  <c r="AF181" i="4"/>
  <c r="AK180" i="4"/>
  <c r="AK181" i="4" s="1"/>
  <c r="AL180" i="4"/>
  <c r="AL181" i="4" s="1"/>
  <c r="Q184" i="4"/>
  <c r="N184" i="4"/>
  <c r="B181" i="4"/>
  <c r="C181" i="4" s="1"/>
  <c r="A182" i="4"/>
  <c r="L184" i="4"/>
  <c r="P184" i="4"/>
  <c r="S184" i="4"/>
  <c r="R184" i="4"/>
  <c r="O184" i="4"/>
  <c r="T184" i="4"/>
  <c r="M185" i="4"/>
  <c r="AH181" i="4" l="1"/>
  <c r="AJ181" i="4"/>
  <c r="AG181" i="4"/>
  <c r="AI181" i="4"/>
  <c r="AF182" i="4"/>
  <c r="Q185" i="4"/>
  <c r="N185" i="4"/>
  <c r="B182" i="4"/>
  <c r="C182" i="4" s="1"/>
  <c r="A183" i="4"/>
  <c r="O185" i="4"/>
  <c r="R185" i="4"/>
  <c r="T185" i="4"/>
  <c r="M186" i="4"/>
  <c r="S185" i="4"/>
  <c r="P185" i="4"/>
  <c r="L185" i="4"/>
  <c r="AH182" i="4" l="1"/>
  <c r="AG182" i="4"/>
  <c r="AJ182" i="4"/>
  <c r="AI182" i="4"/>
  <c r="AF183" i="4"/>
  <c r="AK182" i="4"/>
  <c r="AL182" i="4"/>
  <c r="AL183" i="4" s="1"/>
  <c r="Q186" i="4"/>
  <c r="N186" i="4"/>
  <c r="A184" i="4"/>
  <c r="B183" i="4"/>
  <c r="C183" i="4" s="1"/>
  <c r="P186" i="4"/>
  <c r="S186" i="4"/>
  <c r="M187" i="4"/>
  <c r="T186" i="4"/>
  <c r="R186" i="4"/>
  <c r="L186" i="4"/>
  <c r="O186" i="4"/>
  <c r="AK183" i="4" l="1"/>
  <c r="AH183" i="4"/>
  <c r="AI183" i="4"/>
  <c r="AG183" i="4"/>
  <c r="AJ183" i="4"/>
  <c r="AF184" i="4"/>
  <c r="AL184" i="4" s="1"/>
  <c r="Q187" i="4"/>
  <c r="N187" i="4"/>
  <c r="B184" i="4"/>
  <c r="C184" i="4" s="1"/>
  <c r="A185" i="4"/>
  <c r="M188" i="4"/>
  <c r="T187" i="4"/>
  <c r="P187" i="4"/>
  <c r="S187" i="4"/>
  <c r="R187" i="4"/>
  <c r="L187" i="4"/>
  <c r="O187" i="4"/>
  <c r="AH184" i="4" l="1"/>
  <c r="AJ184" i="4"/>
  <c r="AI184" i="4"/>
  <c r="AG184" i="4"/>
  <c r="AF185" i="4"/>
  <c r="AK184" i="4"/>
  <c r="Q188" i="4"/>
  <c r="N188" i="4"/>
  <c r="B185" i="4"/>
  <c r="C185" i="4" s="1"/>
  <c r="A186" i="4"/>
  <c r="L188" i="4"/>
  <c r="M189" i="4"/>
  <c r="O188" i="4"/>
  <c r="R188" i="4"/>
  <c r="T188" i="4"/>
  <c r="S188" i="4"/>
  <c r="P188" i="4"/>
  <c r="AK185" i="4" l="1"/>
  <c r="AJ185" i="4"/>
  <c r="AI185" i="4"/>
  <c r="AH185" i="4"/>
  <c r="AG185" i="4"/>
  <c r="AF186" i="4"/>
  <c r="AL185" i="4"/>
  <c r="Q189" i="4"/>
  <c r="N189" i="4"/>
  <c r="B186" i="4"/>
  <c r="C186" i="4" s="1"/>
  <c r="A187" i="4"/>
  <c r="O189" i="4"/>
  <c r="P189" i="4"/>
  <c r="R189" i="4"/>
  <c r="S189" i="4"/>
  <c r="M190" i="4"/>
  <c r="T189" i="4"/>
  <c r="L189" i="4"/>
  <c r="AH186" i="4" l="1"/>
  <c r="AG186" i="4"/>
  <c r="AI186" i="4"/>
  <c r="AJ186" i="4"/>
  <c r="AF187" i="4"/>
  <c r="AK186" i="4"/>
  <c r="AL186" i="4"/>
  <c r="AL187" i="4" s="1"/>
  <c r="Q190" i="4"/>
  <c r="N190" i="4"/>
  <c r="A188" i="4"/>
  <c r="B187" i="4"/>
  <c r="C187" i="4" s="1"/>
  <c r="P190" i="4"/>
  <c r="R190" i="4"/>
  <c r="M191" i="4"/>
  <c r="T190" i="4"/>
  <c r="L190" i="4"/>
  <c r="S190" i="4"/>
  <c r="O190" i="4"/>
  <c r="AH187" i="4" l="1"/>
  <c r="AI187" i="4"/>
  <c r="AG187" i="4"/>
  <c r="AJ187" i="4"/>
  <c r="AF188" i="4"/>
  <c r="AL188" i="4" s="1"/>
  <c r="AK187" i="4"/>
  <c r="AK188" i="4" s="1"/>
  <c r="Q191" i="4"/>
  <c r="N191" i="4"/>
  <c r="B188" i="4"/>
  <c r="C188" i="4" s="1"/>
  <c r="A189" i="4"/>
  <c r="M192" i="4"/>
  <c r="O191" i="4"/>
  <c r="P191" i="4"/>
  <c r="L191" i="4"/>
  <c r="R191" i="4"/>
  <c r="S191" i="4"/>
  <c r="T191" i="4"/>
  <c r="AL189" i="4" l="1"/>
  <c r="AK189" i="4"/>
  <c r="AH188" i="4"/>
  <c r="AJ188" i="4"/>
  <c r="AI188" i="4"/>
  <c r="AG188" i="4"/>
  <c r="AF189" i="4"/>
  <c r="Q192" i="4"/>
  <c r="N192" i="4"/>
  <c r="B189" i="4"/>
  <c r="C189" i="4" s="1"/>
  <c r="A190" i="4"/>
  <c r="L192" i="4"/>
  <c r="P192" i="4"/>
  <c r="R192" i="4"/>
  <c r="O192" i="4"/>
  <c r="S192" i="4"/>
  <c r="T192" i="4"/>
  <c r="M193" i="4"/>
  <c r="AH189" i="4" l="1"/>
  <c r="AJ189" i="4"/>
  <c r="AG189" i="4"/>
  <c r="AI189" i="4"/>
  <c r="AF190" i="4"/>
  <c r="Q193" i="4"/>
  <c r="N193" i="4"/>
  <c r="B190" i="4"/>
  <c r="C190" i="4" s="1"/>
  <c r="A191" i="4"/>
  <c r="O193" i="4"/>
  <c r="R193" i="4"/>
  <c r="S193" i="4"/>
  <c r="P193" i="4"/>
  <c r="T193" i="4"/>
  <c r="M194" i="4"/>
  <c r="L193" i="4"/>
  <c r="AH190" i="4" l="1"/>
  <c r="AG190" i="4"/>
  <c r="AJ190" i="4"/>
  <c r="AI190" i="4"/>
  <c r="AF191" i="4"/>
  <c r="AL190" i="4"/>
  <c r="AL191" i="4" s="1"/>
  <c r="AK190" i="4"/>
  <c r="AK191" i="4" s="1"/>
  <c r="Q194" i="4"/>
  <c r="N194" i="4"/>
  <c r="A192" i="4"/>
  <c r="B191" i="4"/>
  <c r="C191" i="4" s="1"/>
  <c r="P194" i="4"/>
  <c r="S194" i="4"/>
  <c r="L194" i="4"/>
  <c r="T194" i="4"/>
  <c r="R194" i="4"/>
  <c r="M195" i="4"/>
  <c r="O194" i="4"/>
  <c r="AH191" i="4" l="1"/>
  <c r="AI191" i="4"/>
  <c r="AG191" i="4"/>
  <c r="AJ191" i="4"/>
  <c r="AF192" i="4"/>
  <c r="AK192" i="4" s="1"/>
  <c r="Q195" i="4"/>
  <c r="N195" i="4"/>
  <c r="B192" i="4"/>
  <c r="C192" i="4" s="1"/>
  <c r="A193" i="4"/>
  <c r="M196" i="4"/>
  <c r="T195" i="4"/>
  <c r="L195" i="4"/>
  <c r="P195" i="4"/>
  <c r="S195" i="4"/>
  <c r="R195" i="4"/>
  <c r="O195" i="4"/>
  <c r="AH192" i="4" l="1"/>
  <c r="AJ192" i="4"/>
  <c r="AI192" i="4"/>
  <c r="AG192" i="4"/>
  <c r="AF193" i="4"/>
  <c r="AL192" i="4"/>
  <c r="AL193" i="4" s="1"/>
  <c r="Q196" i="4"/>
  <c r="N196" i="4"/>
  <c r="B193" i="4"/>
  <c r="C193" i="4" s="1"/>
  <c r="A194" i="4"/>
  <c r="L196" i="4"/>
  <c r="M197" i="4"/>
  <c r="R196" i="4"/>
  <c r="T196" i="4"/>
  <c r="P196" i="4"/>
  <c r="S196" i="4"/>
  <c r="O196" i="4"/>
  <c r="AH193" i="4" l="1"/>
  <c r="AJ193" i="4"/>
  <c r="AI193" i="4"/>
  <c r="AG193" i="4"/>
  <c r="AF194" i="4"/>
  <c r="AK193" i="4"/>
  <c r="AK194" i="4" s="1"/>
  <c r="Q197" i="4"/>
  <c r="N197" i="4"/>
  <c r="B194" i="4"/>
  <c r="C194" i="4" s="1"/>
  <c r="A195" i="4"/>
  <c r="O197" i="4"/>
  <c r="P197" i="4"/>
  <c r="S197" i="4"/>
  <c r="M198" i="4"/>
  <c r="T197" i="4"/>
  <c r="R197" i="4"/>
  <c r="L197" i="4"/>
  <c r="AH194" i="4" l="1"/>
  <c r="AG194" i="4"/>
  <c r="AI194" i="4"/>
  <c r="AJ194" i="4"/>
  <c r="AF195" i="4"/>
  <c r="AL194" i="4"/>
  <c r="AL195" i="4" s="1"/>
  <c r="Q198" i="4"/>
  <c r="N198" i="4"/>
  <c r="A196" i="4"/>
  <c r="B195" i="4"/>
  <c r="C195" i="4" s="1"/>
  <c r="P198" i="4"/>
  <c r="R198" i="4"/>
  <c r="S198" i="4"/>
  <c r="T198" i="4"/>
  <c r="L198" i="4"/>
  <c r="M199" i="4"/>
  <c r="O198" i="4"/>
  <c r="AH195" i="4" l="1"/>
  <c r="AG195" i="4"/>
  <c r="AJ195" i="4"/>
  <c r="AI195" i="4"/>
  <c r="AF196" i="4"/>
  <c r="AL196" i="4"/>
  <c r="AK195" i="4"/>
  <c r="AK196" i="4" s="1"/>
  <c r="Q199" i="4"/>
  <c r="N199" i="4"/>
  <c r="B196" i="4"/>
  <c r="C196" i="4" s="1"/>
  <c r="A197" i="4"/>
  <c r="M200" i="4"/>
  <c r="O199" i="4"/>
  <c r="S199" i="4"/>
  <c r="P199" i="4"/>
  <c r="L199" i="4"/>
  <c r="R199" i="4"/>
  <c r="T199" i="4"/>
  <c r="AL197" i="4" l="1"/>
  <c r="AK197" i="4"/>
  <c r="AI196" i="4"/>
  <c r="AG196" i="4"/>
  <c r="AH196" i="4"/>
  <c r="AJ196" i="4"/>
  <c r="AF197" i="4"/>
  <c r="Q200" i="4"/>
  <c r="N200" i="4"/>
  <c r="A198" i="4"/>
  <c r="B197" i="4"/>
  <c r="C197" i="4" s="1"/>
  <c r="L200" i="4"/>
  <c r="P200" i="4"/>
  <c r="R200" i="4"/>
  <c r="O200" i="4"/>
  <c r="S200" i="4"/>
  <c r="M201" i="4"/>
  <c r="T200" i="4"/>
  <c r="AJ197" i="4" l="1"/>
  <c r="AH197" i="4"/>
  <c r="AI197" i="4"/>
  <c r="AG197" i="4"/>
  <c r="AF198" i="4"/>
  <c r="Q201" i="4"/>
  <c r="N201" i="4"/>
  <c r="A199" i="4"/>
  <c r="B198" i="4"/>
  <c r="C198" i="4" s="1"/>
  <c r="O201" i="4"/>
  <c r="R201" i="4"/>
  <c r="S201" i="4"/>
  <c r="P201" i="4"/>
  <c r="T201" i="4"/>
  <c r="M202" i="4"/>
  <c r="L201" i="4"/>
  <c r="AH198" i="4" l="1"/>
  <c r="AJ198" i="4"/>
  <c r="AI198" i="4"/>
  <c r="AG198" i="4"/>
  <c r="AF199" i="4"/>
  <c r="AL198" i="4"/>
  <c r="AL199" i="4" s="1"/>
  <c r="AK198" i="4"/>
  <c r="AK199" i="4" s="1"/>
  <c r="Q202" i="4"/>
  <c r="N202" i="4"/>
  <c r="B199" i="4"/>
  <c r="C199" i="4" s="1"/>
  <c r="A200" i="4"/>
  <c r="P202" i="4"/>
  <c r="S202" i="4"/>
  <c r="L202" i="4"/>
  <c r="T202" i="4"/>
  <c r="R202" i="4"/>
  <c r="M203" i="4"/>
  <c r="O202" i="4"/>
  <c r="AH199" i="4" l="1"/>
  <c r="AG199" i="4"/>
  <c r="AI199" i="4"/>
  <c r="AJ199" i="4"/>
  <c r="AF200" i="4"/>
  <c r="Q203" i="4"/>
  <c r="N203" i="4"/>
  <c r="B200" i="4"/>
  <c r="C200" i="4" s="1"/>
  <c r="A201" i="4"/>
  <c r="M204" i="4"/>
  <c r="T203" i="4"/>
  <c r="S203" i="4"/>
  <c r="P203" i="4"/>
  <c r="R203" i="4"/>
  <c r="O203" i="4"/>
  <c r="L203" i="4"/>
  <c r="AH200" i="4" l="1"/>
  <c r="AI200" i="4"/>
  <c r="AG200" i="4"/>
  <c r="AJ200" i="4"/>
  <c r="AF201" i="4"/>
  <c r="AL200" i="4"/>
  <c r="AL201" i="4" s="1"/>
  <c r="AK200" i="4"/>
  <c r="AK201" i="4" s="1"/>
  <c r="Q204" i="4"/>
  <c r="N204" i="4"/>
  <c r="A202" i="4"/>
  <c r="B201" i="4"/>
  <c r="C201" i="4" s="1"/>
  <c r="R204" i="4"/>
  <c r="T204" i="4"/>
  <c r="O204" i="4"/>
  <c r="P204" i="4"/>
  <c r="M205" i="4"/>
  <c r="S204" i="4"/>
  <c r="L204" i="4"/>
  <c r="AJ201" i="4" l="1"/>
  <c r="AI201" i="4"/>
  <c r="AH201" i="4"/>
  <c r="AG201" i="4"/>
  <c r="AF202" i="4"/>
  <c r="Q205" i="4"/>
  <c r="N205" i="4"/>
  <c r="B202" i="4"/>
  <c r="C202" i="4" s="1"/>
  <c r="A203" i="4"/>
  <c r="S205" i="4"/>
  <c r="L205" i="4"/>
  <c r="O205" i="4"/>
  <c r="T205" i="4"/>
  <c r="P205" i="4"/>
  <c r="R205" i="4"/>
  <c r="AH202" i="4" l="1"/>
  <c r="AJ202" i="4"/>
  <c r="AI202" i="4"/>
  <c r="AG202" i="4"/>
  <c r="AF203" i="4"/>
  <c r="AL202" i="4"/>
  <c r="AL203" i="4" s="1"/>
  <c r="AK202" i="4"/>
  <c r="AK203" i="4" s="1"/>
  <c r="A204" i="4"/>
  <c r="B203" i="4"/>
  <c r="C203" i="4" s="1"/>
  <c r="AH203" i="4" l="1"/>
  <c r="AG203" i="4"/>
  <c r="AJ203" i="4"/>
  <c r="AI203" i="4"/>
  <c r="AF204" i="4"/>
  <c r="AL204" i="4" s="1"/>
  <c r="B204" i="4"/>
  <c r="C204" i="4" s="1"/>
  <c r="A205" i="4"/>
  <c r="B205" i="4" s="1"/>
  <c r="C205" i="4" s="1"/>
  <c r="AI204" i="4" l="1"/>
  <c r="AG204" i="4"/>
  <c r="AH204" i="4"/>
  <c r="AJ204" i="4"/>
  <c r="AF205" i="4"/>
  <c r="AK204" i="4"/>
  <c r="AK205" i="4" s="1"/>
  <c r="AJ205" i="4" l="1"/>
  <c r="AH205" i="4"/>
  <c r="AI205" i="4"/>
  <c r="AG205" i="4"/>
  <c r="AF206" i="4"/>
  <c r="AK206" i="4" s="1"/>
  <c r="AL205" i="4"/>
  <c r="AL206" i="4" s="1"/>
  <c r="AH206" i="4" l="1"/>
  <c r="AJ206" i="4"/>
  <c r="AI206" i="4"/>
  <c r="AG206" i="4"/>
  <c r="AF207" i="4"/>
  <c r="AL207" i="4" s="1"/>
  <c r="AH207" i="4" l="1"/>
  <c r="AG207" i="4"/>
  <c r="AJ207" i="4"/>
  <c r="AJ208" i="4" s="1"/>
  <c r="AI207" i="4"/>
  <c r="AF208" i="4"/>
  <c r="AK207" i="4"/>
  <c r="AK208" i="4" s="1"/>
  <c r="AH208" i="4" l="1"/>
  <c r="AI208" i="4"/>
  <c r="AG208" i="4"/>
  <c r="AF209" i="4"/>
  <c r="AL208" i="4"/>
  <c r="AL209" i="4" l="1"/>
  <c r="AH209" i="4"/>
  <c r="AI209" i="4"/>
  <c r="AG209" i="4"/>
  <c r="AF210" i="4"/>
  <c r="AK209" i="4"/>
  <c r="AK210" i="4" s="1"/>
  <c r="AJ209" i="4"/>
  <c r="AJ210" i="4" s="1"/>
  <c r="AH210" i="4" l="1"/>
  <c r="AI210" i="4"/>
  <c r="AG210" i="4"/>
  <c r="AF211" i="4"/>
  <c r="AJ211" i="4" s="1"/>
  <c r="AL210" i="4"/>
  <c r="AH211" i="4" l="1"/>
  <c r="AG211" i="4"/>
  <c r="AI211" i="4"/>
  <c r="AF212" i="4"/>
  <c r="AK211" i="4"/>
  <c r="AK212" i="4" s="1"/>
  <c r="AL211" i="4"/>
  <c r="AL212" i="4" s="1"/>
  <c r="AI212" i="4" l="1"/>
  <c r="AG212" i="4"/>
  <c r="AH212" i="4"/>
  <c r="AF213" i="4"/>
  <c r="AK213" i="4" s="1"/>
  <c r="AJ212" i="4"/>
  <c r="AJ213" i="4" s="1"/>
  <c r="AH213" i="4" l="1"/>
  <c r="AI213" i="4"/>
  <c r="AG213" i="4"/>
  <c r="AF214" i="4"/>
  <c r="AJ214" i="4" s="1"/>
  <c r="AL213" i="4"/>
  <c r="AL214" i="4" s="1"/>
  <c r="AH214" i="4" l="1"/>
  <c r="AI214" i="4"/>
  <c r="AG214" i="4"/>
  <c r="AF215" i="4"/>
  <c r="AK214" i="4"/>
  <c r="AH215" i="4" l="1"/>
  <c r="AI215" i="4"/>
  <c r="AG215" i="4"/>
  <c r="AF216" i="4"/>
  <c r="AK215" i="4"/>
  <c r="AK216" i="4" s="1"/>
  <c r="AL215" i="4"/>
  <c r="AL216" i="4" s="1"/>
  <c r="AJ215" i="4"/>
  <c r="AJ216" i="4" s="1"/>
  <c r="AH216" i="4" l="1"/>
  <c r="AI216" i="4"/>
  <c r="AG216" i="4"/>
  <c r="AF217" i="4"/>
  <c r="AL217" i="4" s="1"/>
  <c r="AJ217" i="4"/>
  <c r="AH217" i="4" l="1"/>
  <c r="AI217" i="4"/>
  <c r="AG217" i="4"/>
  <c r="AF218" i="4"/>
  <c r="AK217" i="4"/>
  <c r="AK218" i="4" s="1"/>
  <c r="AH218" i="4" l="1"/>
  <c r="AI218" i="4"/>
  <c r="AG218" i="4"/>
  <c r="AF219" i="4"/>
  <c r="AJ218" i="4"/>
  <c r="AJ219" i="4" s="1"/>
  <c r="AL218" i="4"/>
  <c r="AL219" i="4" s="1"/>
  <c r="AH219" i="4" l="1"/>
  <c r="AG219" i="4"/>
  <c r="AI219" i="4"/>
  <c r="AF220" i="4"/>
  <c r="AL220" i="4" s="1"/>
  <c r="AK219" i="4"/>
  <c r="AI220" i="4" l="1"/>
  <c r="AG220" i="4"/>
  <c r="AH220" i="4"/>
  <c r="AF221" i="4"/>
  <c r="AJ220" i="4"/>
  <c r="AJ221" i="4" s="1"/>
  <c r="AK220" i="4"/>
  <c r="AK221" i="4" s="1"/>
  <c r="AH221" i="4" l="1"/>
  <c r="AI221" i="4"/>
  <c r="AG221" i="4"/>
  <c r="AF222" i="4"/>
  <c r="AL221" i="4"/>
  <c r="AH222" i="4" l="1"/>
  <c r="AI222" i="4"/>
  <c r="AG222" i="4"/>
  <c r="AF223" i="4"/>
  <c r="AK222" i="4"/>
  <c r="AL222" i="4"/>
  <c r="AL223" i="4" s="1"/>
  <c r="AJ222" i="4"/>
  <c r="AJ223" i="4" s="1"/>
  <c r="AH223" i="4" l="1"/>
  <c r="AI223" i="4"/>
  <c r="AG223" i="4"/>
  <c r="AF224" i="4"/>
  <c r="AL224" i="4"/>
  <c r="AJ224" i="4"/>
  <c r="AK223" i="4"/>
  <c r="AK224" i="4" s="1"/>
  <c r="AH224" i="4" l="1"/>
  <c r="AI224" i="4"/>
  <c r="AG224" i="4"/>
  <c r="AF225" i="4"/>
  <c r="AK225" i="4"/>
  <c r="AL225" i="4"/>
  <c r="AI225" i="4" l="1"/>
  <c r="AH225" i="4"/>
  <c r="AG225" i="4"/>
  <c r="AF226" i="4"/>
  <c r="AJ225" i="4"/>
  <c r="AH226" i="4" l="1"/>
  <c r="AI226" i="4"/>
  <c r="AG226" i="4"/>
  <c r="AF227" i="4"/>
  <c r="AJ226" i="4"/>
  <c r="AJ227" i="4" s="1"/>
  <c r="AK226" i="4"/>
  <c r="AK227" i="4" s="1"/>
  <c r="AL226" i="4"/>
  <c r="AL227" i="4" s="1"/>
  <c r="AH227" i="4" l="1"/>
  <c r="AG227" i="4"/>
  <c r="AI227" i="4"/>
  <c r="AF228" i="4"/>
  <c r="AL228" i="4"/>
  <c r="AK228" i="4"/>
  <c r="AK229" i="4" l="1"/>
  <c r="AI228" i="4"/>
  <c r="AG228" i="4"/>
  <c r="AH228" i="4"/>
  <c r="AF229" i="4"/>
  <c r="AL229" i="4" s="1"/>
  <c r="AJ228" i="4"/>
  <c r="AH229" i="4" l="1"/>
  <c r="AI229" i="4"/>
  <c r="AG229" i="4"/>
  <c r="AF230" i="4"/>
  <c r="AL230" i="4" s="1"/>
  <c r="AJ229" i="4"/>
  <c r="AJ230" i="4" s="1"/>
  <c r="AH230" i="4" l="1"/>
  <c r="AI230" i="4"/>
  <c r="AG230" i="4"/>
  <c r="AF231" i="4"/>
  <c r="AK230" i="4"/>
  <c r="AK231" i="4" s="1"/>
  <c r="AH231" i="4" l="1"/>
  <c r="AI231" i="4"/>
  <c r="AG231" i="4"/>
  <c r="AF232" i="4"/>
  <c r="AJ231" i="4"/>
  <c r="AJ232" i="4" s="1"/>
  <c r="AL231" i="4"/>
  <c r="AL232" i="4" s="1"/>
  <c r="AH232" i="4" l="1"/>
  <c r="AI232" i="4"/>
  <c r="AG232" i="4"/>
  <c r="AF233" i="4"/>
  <c r="AK232" i="4"/>
  <c r="AK233" i="4" s="1"/>
  <c r="AH233" i="4" l="1"/>
  <c r="AI233" i="4"/>
  <c r="AG233" i="4"/>
  <c r="AF234" i="4"/>
  <c r="AL233" i="4"/>
  <c r="AL234" i="4" s="1"/>
  <c r="AJ233" i="4"/>
  <c r="AJ234" i="4" s="1"/>
  <c r="AH234" i="4" l="1"/>
  <c r="AI234" i="4"/>
  <c r="AG234" i="4"/>
  <c r="AF235" i="4"/>
  <c r="AK234" i="4"/>
  <c r="AK235" i="4" s="1"/>
  <c r="AH235" i="4" l="1"/>
  <c r="AG235" i="4"/>
  <c r="AI235" i="4"/>
  <c r="AF236" i="4"/>
  <c r="AL235" i="4"/>
  <c r="AL236" i="4" s="1"/>
  <c r="AJ235" i="4"/>
  <c r="AJ236" i="4" s="1"/>
  <c r="AI236" i="4" l="1"/>
  <c r="AG236" i="4"/>
  <c r="AH236" i="4"/>
  <c r="AF237" i="4"/>
  <c r="AJ237" i="4" s="1"/>
  <c r="AK236" i="4"/>
  <c r="AH237" i="4" l="1"/>
  <c r="AI237" i="4"/>
  <c r="AG237" i="4"/>
  <c r="AF238" i="4"/>
  <c r="AL237" i="4"/>
  <c r="AL238" i="4" s="1"/>
  <c r="AK237" i="4"/>
  <c r="AK238" i="4" s="1"/>
  <c r="AH238" i="4" l="1"/>
  <c r="AI238" i="4"/>
  <c r="AG238" i="4"/>
  <c r="AF239" i="4"/>
  <c r="AJ238" i="4"/>
  <c r="AH239" i="4" l="1"/>
  <c r="AI239" i="4"/>
  <c r="AG239" i="4"/>
  <c r="AF240" i="4"/>
  <c r="AL239" i="4"/>
  <c r="AL240" i="4" s="1"/>
  <c r="AJ239" i="4"/>
  <c r="AK239" i="4"/>
  <c r="AK240" i="4" s="1"/>
  <c r="AI240" i="4" l="1"/>
  <c r="AH240" i="4"/>
  <c r="AG240" i="4"/>
  <c r="AF241" i="4"/>
  <c r="AJ240" i="4"/>
  <c r="AJ241" i="4" s="1"/>
  <c r="AL241" i="4"/>
  <c r="AH241" i="4" l="1"/>
  <c r="AI241" i="4"/>
  <c r="AG241" i="4"/>
  <c r="AF242" i="4"/>
  <c r="AK241" i="4"/>
  <c r="AK242" i="4" s="1"/>
  <c r="AH242" i="4" l="1"/>
  <c r="AI242" i="4"/>
  <c r="AG242" i="4"/>
  <c r="AF243" i="4"/>
  <c r="AJ242" i="4"/>
  <c r="AJ243" i="4" s="1"/>
  <c r="AL242" i="4"/>
  <c r="AL243" i="4" s="1"/>
  <c r="AH243" i="4" l="1"/>
  <c r="AG243" i="4"/>
  <c r="AI243" i="4"/>
  <c r="AF244" i="4"/>
  <c r="AK243" i="4"/>
  <c r="AK244" i="4" s="1"/>
  <c r="AH244" i="4" l="1"/>
  <c r="AI244" i="4"/>
  <c r="AG244" i="4"/>
  <c r="AF245" i="4"/>
  <c r="AJ244" i="4"/>
  <c r="AJ245" i="4" s="1"/>
  <c r="AL244" i="4"/>
  <c r="AL245" i="4" s="1"/>
  <c r="AH245" i="4" l="1"/>
  <c r="AI245" i="4"/>
  <c r="AG245" i="4"/>
  <c r="AF246" i="4"/>
  <c r="AK245" i="4"/>
  <c r="AK246" i="4" s="1"/>
  <c r="AH246" i="4" l="1"/>
  <c r="AI246" i="4"/>
  <c r="AG246" i="4"/>
  <c r="AF247" i="4"/>
  <c r="AL246" i="4"/>
  <c r="AJ246" i="4"/>
  <c r="AJ247" i="4" s="1"/>
  <c r="AH247" i="4" l="1"/>
  <c r="AI247" i="4"/>
  <c r="AG247" i="4"/>
  <c r="AF248" i="4"/>
  <c r="AJ248" i="4"/>
  <c r="AK247" i="4"/>
  <c r="AL247" i="4"/>
  <c r="AL248" i="4" s="1"/>
  <c r="AI248" i="4" l="1"/>
  <c r="AG248" i="4"/>
  <c r="AH248" i="4"/>
  <c r="AF249" i="4"/>
  <c r="AL249" i="4" s="1"/>
  <c r="AK248" i="4"/>
  <c r="AK249" i="4" s="1"/>
  <c r="AH249" i="4" l="1"/>
  <c r="AI249" i="4"/>
  <c r="AG249" i="4"/>
  <c r="AF250" i="4"/>
  <c r="AJ249" i="4"/>
  <c r="AJ250" i="4" s="1"/>
  <c r="AH250" i="4" l="1"/>
  <c r="AI250" i="4"/>
  <c r="AG250" i="4"/>
  <c r="AF251" i="4"/>
  <c r="AK250" i="4"/>
  <c r="AK251" i="4" s="1"/>
  <c r="AL250" i="4"/>
  <c r="AL251" i="4" s="1"/>
  <c r="AH251" i="4" l="1"/>
  <c r="AG251" i="4"/>
  <c r="AI251" i="4"/>
  <c r="AF252" i="4"/>
  <c r="AJ251" i="4"/>
  <c r="AJ252" i="4" s="1"/>
  <c r="AI252" i="4" l="1"/>
  <c r="AG252" i="4"/>
  <c r="AH252" i="4"/>
  <c r="AF253" i="4"/>
  <c r="AK252" i="4"/>
  <c r="AL252" i="4"/>
  <c r="AL253" i="4" s="1"/>
  <c r="AH253" i="4" l="1"/>
  <c r="AI253" i="4"/>
  <c r="AG253" i="4"/>
  <c r="AF254" i="4"/>
  <c r="AJ253" i="4"/>
  <c r="AK253" i="4"/>
  <c r="AK254" i="4" l="1"/>
  <c r="AH254" i="4"/>
  <c r="AI254" i="4"/>
  <c r="AG254" i="4"/>
  <c r="AF255" i="4"/>
  <c r="AJ254" i="4"/>
  <c r="AL254" i="4"/>
  <c r="AL255" i="4" l="1"/>
  <c r="AJ255" i="4"/>
  <c r="AH255" i="4"/>
  <c r="AI255" i="4"/>
  <c r="AG255" i="4"/>
  <c r="AF256" i="4"/>
  <c r="AK255" i="4"/>
  <c r="AK256" i="4" s="1"/>
  <c r="AI256" i="4" l="1"/>
  <c r="AH256" i="4"/>
  <c r="AG256" i="4"/>
  <c r="AF257" i="4"/>
  <c r="AJ256" i="4"/>
  <c r="AJ257" i="4" s="1"/>
  <c r="AL256" i="4"/>
  <c r="AL257" i="4" s="1"/>
  <c r="AH257" i="4" l="1"/>
  <c r="AI257" i="4"/>
  <c r="AG257" i="4"/>
  <c r="AF258" i="4"/>
  <c r="AJ258" i="4" s="1"/>
  <c r="AK257" i="4"/>
  <c r="AK258" i="4" s="1"/>
  <c r="AH258" i="4" l="1"/>
  <c r="AI258" i="4"/>
  <c r="AG258" i="4"/>
  <c r="AF259" i="4"/>
  <c r="AL258" i="4"/>
  <c r="AL259" i="4" s="1"/>
  <c r="AH259" i="4" l="1"/>
  <c r="AG259" i="4"/>
  <c r="AI259" i="4"/>
  <c r="AF260" i="4"/>
  <c r="AK259" i="4"/>
  <c r="AJ259" i="4"/>
  <c r="AH260" i="4" l="1"/>
  <c r="AI260" i="4"/>
  <c r="AG260" i="4"/>
  <c r="AF261" i="4"/>
  <c r="AJ260" i="4"/>
  <c r="AL260" i="4"/>
  <c r="AK260" i="4"/>
  <c r="AK261" i="4" s="1"/>
  <c r="AH261" i="4" l="1"/>
  <c r="AI261" i="4"/>
  <c r="AG261" i="4"/>
  <c r="AF262" i="4"/>
  <c r="AL261" i="4"/>
  <c r="AJ261" i="4"/>
  <c r="AJ262" i="4" s="1"/>
  <c r="AH262" i="4" l="1"/>
  <c r="AI262" i="4"/>
  <c r="AG262" i="4"/>
  <c r="AF263" i="4"/>
  <c r="AK262" i="4"/>
  <c r="AK263" i="4" s="1"/>
  <c r="AL262" i="4"/>
  <c r="AL263" i="4" s="1"/>
  <c r="AH263" i="4" l="1"/>
  <c r="AI263" i="4"/>
  <c r="AG263" i="4"/>
  <c r="AF264" i="4"/>
  <c r="AJ263" i="4"/>
  <c r="AJ264" i="4" s="1"/>
  <c r="AI264" i="4" l="1"/>
  <c r="AG264" i="4"/>
  <c r="AH264" i="4"/>
  <c r="AF265" i="4"/>
  <c r="AK264" i="4"/>
  <c r="AK265" i="4" s="1"/>
  <c r="AL264" i="4"/>
  <c r="AL265" i="4" s="1"/>
  <c r="AK266" i="4" l="1"/>
  <c r="AH265" i="4"/>
  <c r="AI265" i="4"/>
  <c r="AG265" i="4"/>
  <c r="AF266" i="4"/>
  <c r="AJ265" i="4"/>
  <c r="AJ266" i="4" s="1"/>
  <c r="AH266" i="4" l="1"/>
  <c r="AI266" i="4"/>
  <c r="AG266" i="4"/>
  <c r="AF267" i="4"/>
  <c r="AL266" i="4"/>
  <c r="AL267" i="4" s="1"/>
  <c r="AH267" i="4" l="1"/>
  <c r="AG267" i="4"/>
  <c r="AI267" i="4"/>
  <c r="AF268" i="4"/>
  <c r="AJ267" i="4"/>
  <c r="AJ268" i="4" s="1"/>
  <c r="AK267" i="4"/>
  <c r="AK268" i="4" s="1"/>
  <c r="AI268" i="4" l="1"/>
  <c r="AG268" i="4"/>
  <c r="AH268" i="4"/>
  <c r="AF269" i="4"/>
  <c r="AL268" i="4"/>
  <c r="AL269" i="4" s="1"/>
  <c r="AH269" i="4" l="1"/>
  <c r="AI269" i="4"/>
  <c r="AG269" i="4"/>
  <c r="AF270" i="4"/>
  <c r="AJ269" i="4"/>
  <c r="AJ270" i="4" s="1"/>
  <c r="AK269" i="4"/>
  <c r="AK270" i="4" s="1"/>
  <c r="AH270" i="4" l="1"/>
  <c r="AI270" i="4"/>
  <c r="AG270" i="4"/>
  <c r="AF271" i="4"/>
  <c r="AL270" i="4"/>
  <c r="AL271" i="4" s="1"/>
  <c r="AH271" i="4" l="1"/>
  <c r="AI271" i="4"/>
  <c r="AG271" i="4"/>
  <c r="AF272" i="4"/>
  <c r="AK271" i="4"/>
  <c r="AK272" i="4" s="1"/>
  <c r="AJ271" i="4"/>
  <c r="AJ272" i="4" s="1"/>
  <c r="AI272" i="4" l="1"/>
  <c r="AH272" i="4"/>
  <c r="AG272" i="4"/>
  <c r="AF273" i="4"/>
  <c r="AL272" i="4"/>
  <c r="AH273" i="4" l="1"/>
  <c r="AI273" i="4"/>
  <c r="AG273" i="4"/>
  <c r="AF274" i="4"/>
  <c r="AJ273" i="4"/>
  <c r="AJ274" i="4" s="1"/>
  <c r="AK273" i="4"/>
  <c r="AK274" i="4" s="1"/>
  <c r="AL273" i="4"/>
  <c r="AL274" i="4" s="1"/>
  <c r="AH274" i="4" l="1"/>
  <c r="AI274" i="4"/>
  <c r="AG274" i="4"/>
  <c r="AF275" i="4"/>
  <c r="AK275" i="4"/>
  <c r="AL275" i="4"/>
  <c r="AH275" i="4" l="1"/>
  <c r="AG275" i="4"/>
  <c r="AI275" i="4"/>
  <c r="AF276" i="4"/>
  <c r="AJ275" i="4"/>
  <c r="AJ276" i="4" l="1"/>
  <c r="AH276" i="4"/>
  <c r="AI276" i="4"/>
  <c r="AG276" i="4"/>
  <c r="AF277" i="4"/>
  <c r="AL276" i="4"/>
  <c r="AL277" i="4" s="1"/>
  <c r="AK276" i="4"/>
  <c r="AK277" i="4" s="1"/>
  <c r="AH277" i="4" l="1"/>
  <c r="AI277" i="4"/>
  <c r="AG277" i="4"/>
  <c r="AF278" i="4"/>
  <c r="AL278" i="4" s="1"/>
  <c r="AJ277" i="4"/>
  <c r="AJ278" i="4" s="1"/>
  <c r="AH278" i="4" l="1"/>
  <c r="AI278" i="4"/>
  <c r="AG278" i="4"/>
  <c r="AF279" i="4"/>
  <c r="AK278" i="4"/>
  <c r="AH279" i="4" l="1"/>
  <c r="AI279" i="4"/>
  <c r="AG279" i="4"/>
  <c r="AF280" i="4"/>
  <c r="AK279" i="4"/>
  <c r="AK280" i="4" s="1"/>
  <c r="AJ279" i="4"/>
  <c r="AJ280" i="4" s="1"/>
  <c r="AL279" i="4"/>
  <c r="AL280" i="4" s="1"/>
  <c r="AI280" i="4" l="1"/>
  <c r="AG280" i="4"/>
  <c r="AH280" i="4"/>
  <c r="AF281" i="4"/>
  <c r="AJ281" i="4"/>
  <c r="AL281" i="4"/>
  <c r="AH281" i="4" l="1"/>
  <c r="AI281" i="4"/>
  <c r="AG281" i="4"/>
  <c r="AF282" i="4"/>
  <c r="AK281" i="4"/>
  <c r="AK282" i="4" s="1"/>
  <c r="AH282" i="4" l="1"/>
  <c r="AI282" i="4"/>
  <c r="AG282" i="4"/>
  <c r="AF283" i="4"/>
  <c r="AJ282" i="4"/>
  <c r="AJ283" i="4" s="1"/>
  <c r="AL282" i="4"/>
  <c r="AL283" i="4" s="1"/>
  <c r="AH283" i="4" l="1"/>
  <c r="AG283" i="4"/>
  <c r="AI283" i="4"/>
  <c r="AF284" i="4"/>
  <c r="AL284" i="4" s="1"/>
  <c r="AK283" i="4"/>
  <c r="AK284" i="4" s="1"/>
  <c r="AI284" i="4" l="1"/>
  <c r="AG284" i="4"/>
  <c r="AH284" i="4"/>
  <c r="AF285" i="4"/>
  <c r="AJ284" i="4"/>
  <c r="AJ285" i="4" s="1"/>
  <c r="AH285" i="4" l="1"/>
  <c r="AI285" i="4"/>
  <c r="AG285" i="4"/>
  <c r="AF286" i="4"/>
  <c r="AK285" i="4"/>
  <c r="AL285" i="4"/>
  <c r="AL286" i="4" s="1"/>
  <c r="AH286" i="4" l="1"/>
  <c r="AI286" i="4"/>
  <c r="AG286" i="4"/>
  <c r="AF287" i="4"/>
  <c r="AJ286" i="4"/>
  <c r="AJ287" i="4" s="1"/>
  <c r="AK286" i="4"/>
  <c r="AK287" i="4" s="1"/>
  <c r="AH287" i="4" l="1"/>
  <c r="AG287" i="4"/>
  <c r="AI287" i="4"/>
  <c r="AF288" i="4"/>
  <c r="AJ288" i="4" s="1"/>
  <c r="AL287" i="4"/>
  <c r="AL288" i="4" s="1"/>
  <c r="AI288" i="4" l="1"/>
  <c r="AH288" i="4"/>
  <c r="AG288" i="4"/>
  <c r="AF289" i="4"/>
  <c r="AK288" i="4"/>
  <c r="AG289" i="4" l="1"/>
  <c r="AH289" i="4"/>
  <c r="AI289" i="4"/>
  <c r="AF290" i="4"/>
  <c r="AK289" i="4"/>
  <c r="AK290" i="4" s="1"/>
  <c r="AL289" i="4"/>
  <c r="AL290" i="4" s="1"/>
  <c r="AJ289" i="4"/>
  <c r="AJ290" i="4" s="1"/>
  <c r="AH290" i="4" l="1"/>
  <c r="AI290" i="4"/>
  <c r="AG290" i="4"/>
  <c r="AF291" i="4"/>
  <c r="AJ291" i="4"/>
  <c r="AL291" i="4"/>
  <c r="AH291" i="4" l="1"/>
  <c r="AG291" i="4"/>
  <c r="AI291" i="4"/>
  <c r="AF292" i="4"/>
  <c r="AK291" i="4"/>
  <c r="AK292" i="4" s="1"/>
  <c r="AI292" i="4" l="1"/>
  <c r="AH292" i="4"/>
  <c r="AG292" i="4"/>
  <c r="AF293" i="4"/>
  <c r="AJ292" i="4"/>
  <c r="AJ293" i="4" s="1"/>
  <c r="AL292" i="4"/>
  <c r="AL293" i="4" l="1"/>
  <c r="AG293" i="4"/>
  <c r="AH293" i="4"/>
  <c r="AI293" i="4"/>
  <c r="AF294" i="4"/>
  <c r="AK293" i="4"/>
  <c r="AK294" i="4" s="1"/>
  <c r="AH294" i="4" l="1"/>
  <c r="AI294" i="4"/>
  <c r="AG294" i="4"/>
  <c r="AF295" i="4"/>
  <c r="AJ294" i="4"/>
  <c r="AJ295" i="4" s="1"/>
  <c r="AL294" i="4"/>
  <c r="AL295" i="4" s="1"/>
  <c r="AH295" i="4" l="1"/>
  <c r="AG295" i="4"/>
  <c r="AI295" i="4"/>
  <c r="AF296" i="4"/>
  <c r="AK295" i="4"/>
  <c r="AK296" i="4" s="1"/>
  <c r="AI296" i="4" l="1"/>
  <c r="AH296" i="4"/>
  <c r="AG296" i="4"/>
  <c r="AF297" i="4"/>
  <c r="AL296" i="4"/>
  <c r="AL297" i="4" s="1"/>
  <c r="AJ296" i="4"/>
  <c r="AJ297" i="4" s="1"/>
  <c r="AL298" i="4" l="1"/>
  <c r="AG297" i="4"/>
  <c r="AH297" i="4"/>
  <c r="AI297" i="4"/>
  <c r="AF298" i="4"/>
  <c r="AK297" i="4"/>
  <c r="AK298" i="4" s="1"/>
  <c r="AH298" i="4" l="1"/>
  <c r="AI298" i="4"/>
  <c r="AG298" i="4"/>
  <c r="AF299" i="4"/>
  <c r="AJ298" i="4"/>
  <c r="AJ299" i="4" s="1"/>
  <c r="AH299" i="4" l="1"/>
  <c r="AG299" i="4"/>
  <c r="AI299" i="4"/>
  <c r="AF300" i="4"/>
  <c r="AJ300" i="4" s="1"/>
  <c r="AK299" i="4"/>
  <c r="AL299" i="4"/>
  <c r="AL300" i="4" s="1"/>
  <c r="AI300" i="4" l="1"/>
  <c r="AH300" i="4"/>
  <c r="AG300" i="4"/>
  <c r="AF301" i="4"/>
  <c r="AK300" i="4"/>
  <c r="AK301" i="4" s="1"/>
  <c r="AG301" i="4" l="1"/>
  <c r="AH301" i="4"/>
  <c r="AI301" i="4"/>
  <c r="AF302" i="4"/>
  <c r="AL301" i="4"/>
  <c r="AL302" i="4" s="1"/>
  <c r="AJ301" i="4"/>
  <c r="AJ302" i="4" s="1"/>
  <c r="AJ303" i="4" l="1"/>
  <c r="AH302" i="4"/>
  <c r="AI302" i="4"/>
  <c r="AG302" i="4"/>
  <c r="AF303" i="4"/>
  <c r="AK302" i="4"/>
  <c r="AK303" i="4" s="1"/>
  <c r="AH303" i="4" l="1"/>
  <c r="AG303" i="4"/>
  <c r="AI303" i="4"/>
  <c r="AF304" i="4"/>
  <c r="AL303" i="4"/>
  <c r="AL304" i="4" s="1"/>
  <c r="AJ304" i="4"/>
  <c r="AI304" i="4" l="1"/>
  <c r="AH304" i="4"/>
  <c r="AG304" i="4"/>
  <c r="AF305" i="4"/>
  <c r="AL305" i="4" s="1"/>
  <c r="AK304" i="4"/>
  <c r="AK305" i="4" s="1"/>
  <c r="AG305" i="4" l="1"/>
  <c r="AH305" i="4"/>
  <c r="AI305" i="4"/>
  <c r="AJ305" i="4"/>
</calcChain>
</file>

<file path=xl/sharedStrings.xml><?xml version="1.0" encoding="utf-8"?>
<sst xmlns="http://schemas.openxmlformats.org/spreadsheetml/2006/main" count="115" uniqueCount="83">
  <si>
    <t>MG90S</t>
  </si>
  <si>
    <t>U</t>
  </si>
  <si>
    <t>t [s/60°]</t>
  </si>
  <si>
    <t>Drehzahl:</t>
  </si>
  <si>
    <t>Max</t>
  </si>
  <si>
    <t>[1/s]</t>
  </si>
  <si>
    <t>Min_Pos</t>
  </si>
  <si>
    <t>Max_Pos</t>
  </si>
  <si>
    <t>steps/180°</t>
  </si>
  <si>
    <t>[steps/s]</t>
  </si>
  <si>
    <t>[rad/s]</t>
  </si>
  <si>
    <t>[1/min]</t>
  </si>
  <si>
    <t>[steps/min]</t>
  </si>
  <si>
    <t>steps/360°</t>
  </si>
  <si>
    <t>Drehzahl-Steuerung</t>
  </si>
  <si>
    <t>Winkelgeschw. Steuerung</t>
  </si>
  <si>
    <t>Auflösung:</t>
  </si>
  <si>
    <t>Min</t>
  </si>
  <si>
    <t>[1 Step/ x ms]</t>
  </si>
  <si>
    <t>f [1/s]</t>
  </si>
  <si>
    <t>Beschleunigung</t>
  </si>
  <si>
    <t>[1/s^2]</t>
  </si>
  <si>
    <t>[°/s^2]</t>
  </si>
  <si>
    <t>[steps/s^2]</t>
  </si>
  <si>
    <t>t [s]</t>
  </si>
  <si>
    <t>[°/s]</t>
  </si>
  <si>
    <t>Geschw Val</t>
  </si>
  <si>
    <t>[°/Step]</t>
  </si>
  <si>
    <t>f = (alpha/2PI) * t</t>
  </si>
  <si>
    <t>omega = 2PI * f</t>
  </si>
  <si>
    <t>TaskCyc [Hz]</t>
  </si>
  <si>
    <t>vCtrl_Max</t>
  </si>
  <si>
    <t>Winkelgeschw. Max</t>
  </si>
  <si>
    <t>CPU_F [Hz]</t>
  </si>
  <si>
    <t>Geschwindigkkeits Werte</t>
  </si>
  <si>
    <t>Prescaler</t>
  </si>
  <si>
    <t>ms/Step</t>
  </si>
  <si>
    <t>IsrCnt</t>
  </si>
  <si>
    <t>OCR</t>
  </si>
  <si>
    <t>Tick [s]</t>
  </si>
  <si>
    <t>TicksTo_ms</t>
  </si>
  <si>
    <t>Steps</t>
  </si>
  <si>
    <t>Grad</t>
  </si>
  <si>
    <t>°/s</t>
  </si>
  <si>
    <t>rad/s</t>
  </si>
  <si>
    <t>alpha</t>
  </si>
  <si>
    <t>st/s^2</t>
  </si>
  <si>
    <t>st/ms^2</t>
  </si>
  <si>
    <t>°/s^2</t>
  </si>
  <si>
    <t>rad/s^2</t>
  </si>
  <si>
    <t>t [ms]</t>
  </si>
  <si>
    <t>w [st/s]</t>
  </si>
  <si>
    <t>w [st/ms]</t>
  </si>
  <si>
    <t>w [°/s]</t>
  </si>
  <si>
    <t>w [rad/s]</t>
  </si>
  <si>
    <t>ms/st</t>
  </si>
  <si>
    <t>st/ms</t>
  </si>
  <si>
    <t>b</t>
  </si>
  <si>
    <t>Beschleunigungswert - b</t>
  </si>
  <si>
    <t>U/min</t>
  </si>
  <si>
    <t>inc</t>
  </si>
  <si>
    <t>T_ISR</t>
  </si>
  <si>
    <t>w(1) [st/ms]</t>
  </si>
  <si>
    <t>w(20) [st/ms]</t>
  </si>
  <si>
    <t>w(30) [st/ms]</t>
  </si>
  <si>
    <t>w(40) [st/ms]</t>
  </si>
  <si>
    <t>w(50) [st/ms]</t>
  </si>
  <si>
    <t>w(10) [st/ms]</t>
  </si>
  <si>
    <t>Geschw. (t, alpha) - w[st/ms]</t>
  </si>
  <si>
    <t>Weg. (t, alpha) - s[st]</t>
  </si>
  <si>
    <t>s(10) [st]</t>
  </si>
  <si>
    <t>s(40) [st]</t>
  </si>
  <si>
    <t>s(50) [st]</t>
  </si>
  <si>
    <t>delta t</t>
  </si>
  <si>
    <t>delta t[ms]:</t>
  </si>
  <si>
    <t>w(5) [st/ms]</t>
  </si>
  <si>
    <t>w(25) [st/ms]</t>
  </si>
  <si>
    <t>w(2) [st/ms]</t>
  </si>
  <si>
    <t>ms / w_inc</t>
  </si>
  <si>
    <t>ISR_Cnt / w_inc</t>
  </si>
  <si>
    <t>s(2) [st]</t>
  </si>
  <si>
    <t>s(5) [st]</t>
  </si>
  <si>
    <t>s(25) [st]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</si>
</sst>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0" fontId="0" fillId="0" borderId="3" xfId="0" applyBorder="1"/>
    <xf numFmtId="2" fontId="1" fillId="0" borderId="0" xfId="0" applyNumberFormat="1" applyFont="1" applyAlignment="1">
      <alignment horizontal="left"/>
    </xf>
    <xf numFmtId="0" fontId="0" fillId="0" borderId="4" xfId="0" applyBorder="1"/>
    <xf numFmtId="2" fontId="0" fillId="0" borderId="4" xfId="0" applyNumberFormat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0" fillId="0" borderId="5" xfId="0" applyBorder="1" applyAlignment="1">
      <alignment wrapText="1"/>
    </xf>
    <xf numFmtId="166" fontId="0" fillId="0" borderId="0" xfId="0" applyNumberFormat="1" applyBorder="1"/>
    <xf numFmtId="166" fontId="0" fillId="0" borderId="0" xfId="0" applyNumberFormat="1"/>
    <xf numFmtId="0" fontId="0" fillId="0" borderId="7" xfId="0" applyBorder="1" applyAlignment="1">
      <alignment wrapText="1"/>
    </xf>
    <xf numFmtId="0" fontId="0" fillId="0" borderId="8" xfId="0" applyBorder="1"/>
    <xf numFmtId="0" fontId="0" fillId="3" borderId="0" xfId="0" applyFill="1"/>
    <xf numFmtId="0" fontId="0" fillId="3" borderId="5" xfId="0" applyFill="1" applyBorder="1" applyAlignment="1">
      <alignment wrapText="1"/>
    </xf>
    <xf numFmtId="0" fontId="1" fillId="0" borderId="0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/>
    <xf numFmtId="0" fontId="0" fillId="0" borderId="0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1" fillId="3" borderId="6" xfId="0" applyFont="1" applyFill="1" applyBorder="1" applyAlignment="1">
      <alignment horizontal="right"/>
    </xf>
    <xf numFmtId="0" fontId="0" fillId="3" borderId="6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Data'!$B$2</c:f>
              <c:strCache>
                <c:ptCount val="1"/>
                <c:pt idx="0">
                  <c:v>t [s/60°]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Data'!$A$3:$A$4</c:f>
              <c:numCache>
                <c:formatCode>General</c:formatCode>
                <c:ptCount val="2"/>
                <c:pt idx="0">
                  <c:v>4.8</c:v>
                </c:pt>
                <c:pt idx="1">
                  <c:v>6</c:v>
                </c:pt>
              </c:numCache>
            </c:numRef>
          </c:xVal>
          <c:yVal>
            <c:numRef>
              <c:f>'Motor Data'!$B$3:$B$4</c:f>
              <c:numCache>
                <c:formatCode>General</c:formatCode>
                <c:ptCount val="2"/>
                <c:pt idx="0">
                  <c:v>0.1</c:v>
                </c:pt>
                <c:pt idx="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9-43EB-B769-4F3E77E0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16543"/>
        <c:axId val="1873221119"/>
      </c:scatterChart>
      <c:valAx>
        <c:axId val="187321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21119"/>
        <c:crosses val="autoZero"/>
        <c:crossBetween val="midCat"/>
      </c:valAx>
      <c:valAx>
        <c:axId val="18732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321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'Motor Data'!$Q$7</c:f>
              <c:strCache>
                <c:ptCount val="1"/>
                <c:pt idx="0">
                  <c:v>[steps/s]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Data'!$N$8:$N$107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'Motor Data'!$Q$8:$Q$107</c:f>
              <c:numCache>
                <c:formatCode>General</c:formatCode>
                <c:ptCount val="100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96.000000000000014</c:v>
                </c:pt>
                <c:pt idx="6">
                  <c:v>112.00000000000001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175.99999999999997</c:v>
                </c:pt>
                <c:pt idx="11">
                  <c:v>191.99999999999997</c:v>
                </c:pt>
                <c:pt idx="12">
                  <c:v>207.99999999999997</c:v>
                </c:pt>
                <c:pt idx="13">
                  <c:v>223.99999999999997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288.00000000000006</c:v>
                </c:pt>
                <c:pt idx="18">
                  <c:v>304.00000000000006</c:v>
                </c:pt>
                <c:pt idx="19">
                  <c:v>320.00000000000006</c:v>
                </c:pt>
                <c:pt idx="20">
                  <c:v>336.00000000000006</c:v>
                </c:pt>
                <c:pt idx="21">
                  <c:v>352.00000000000011</c:v>
                </c:pt>
                <c:pt idx="22">
                  <c:v>368.00000000000011</c:v>
                </c:pt>
                <c:pt idx="23">
                  <c:v>384.00000000000011</c:v>
                </c:pt>
                <c:pt idx="24">
                  <c:v>400.00000000000011</c:v>
                </c:pt>
                <c:pt idx="25">
                  <c:v>416.00000000000011</c:v>
                </c:pt>
                <c:pt idx="26">
                  <c:v>432.00000000000011</c:v>
                </c:pt>
                <c:pt idx="27">
                  <c:v>448.00000000000011</c:v>
                </c:pt>
                <c:pt idx="28">
                  <c:v>464.00000000000017</c:v>
                </c:pt>
                <c:pt idx="29">
                  <c:v>480.00000000000017</c:v>
                </c:pt>
                <c:pt idx="30">
                  <c:v>496.00000000000017</c:v>
                </c:pt>
                <c:pt idx="31">
                  <c:v>512.00000000000023</c:v>
                </c:pt>
                <c:pt idx="32">
                  <c:v>528.00000000000023</c:v>
                </c:pt>
                <c:pt idx="33">
                  <c:v>544.00000000000023</c:v>
                </c:pt>
                <c:pt idx="34">
                  <c:v>560.00000000000023</c:v>
                </c:pt>
                <c:pt idx="35">
                  <c:v>576.00000000000023</c:v>
                </c:pt>
                <c:pt idx="36">
                  <c:v>592.00000000000023</c:v>
                </c:pt>
                <c:pt idx="37">
                  <c:v>608.00000000000023</c:v>
                </c:pt>
                <c:pt idx="38">
                  <c:v>624.00000000000034</c:v>
                </c:pt>
                <c:pt idx="39">
                  <c:v>640.00000000000034</c:v>
                </c:pt>
                <c:pt idx="40">
                  <c:v>656.00000000000034</c:v>
                </c:pt>
                <c:pt idx="41">
                  <c:v>672.00000000000034</c:v>
                </c:pt>
                <c:pt idx="42">
                  <c:v>688.00000000000034</c:v>
                </c:pt>
                <c:pt idx="43">
                  <c:v>704.00000000000034</c:v>
                </c:pt>
                <c:pt idx="44">
                  <c:v>720.00000000000034</c:v>
                </c:pt>
                <c:pt idx="45">
                  <c:v>736.00000000000034</c:v>
                </c:pt>
                <c:pt idx="46">
                  <c:v>752.00000000000045</c:v>
                </c:pt>
                <c:pt idx="47">
                  <c:v>768.00000000000045</c:v>
                </c:pt>
                <c:pt idx="48">
                  <c:v>784.00000000000045</c:v>
                </c:pt>
                <c:pt idx="49">
                  <c:v>800.00000000000034</c:v>
                </c:pt>
                <c:pt idx="50">
                  <c:v>816.00000000000034</c:v>
                </c:pt>
                <c:pt idx="51">
                  <c:v>832.00000000000034</c:v>
                </c:pt>
                <c:pt idx="52">
                  <c:v>848.00000000000045</c:v>
                </c:pt>
                <c:pt idx="53">
                  <c:v>864.00000000000045</c:v>
                </c:pt>
                <c:pt idx="54">
                  <c:v>880.00000000000045</c:v>
                </c:pt>
                <c:pt idx="55">
                  <c:v>896.00000000000045</c:v>
                </c:pt>
                <c:pt idx="56">
                  <c:v>912.00000000000045</c:v>
                </c:pt>
                <c:pt idx="57">
                  <c:v>928.00000000000045</c:v>
                </c:pt>
                <c:pt idx="58">
                  <c:v>944.00000000000045</c:v>
                </c:pt>
                <c:pt idx="59">
                  <c:v>960.00000000000045</c:v>
                </c:pt>
                <c:pt idx="60">
                  <c:v>976.00000000000045</c:v>
                </c:pt>
                <c:pt idx="61">
                  <c:v>992.00000000000057</c:v>
                </c:pt>
                <c:pt idx="62">
                  <c:v>1008.0000000000006</c:v>
                </c:pt>
                <c:pt idx="63">
                  <c:v>1024.0000000000005</c:v>
                </c:pt>
                <c:pt idx="64">
                  <c:v>1040.0000000000005</c:v>
                </c:pt>
                <c:pt idx="65">
                  <c:v>1056.0000000000007</c:v>
                </c:pt>
                <c:pt idx="66">
                  <c:v>1072.0000000000007</c:v>
                </c:pt>
                <c:pt idx="67">
                  <c:v>1088.0000000000007</c:v>
                </c:pt>
                <c:pt idx="68">
                  <c:v>1104.0000000000007</c:v>
                </c:pt>
                <c:pt idx="69">
                  <c:v>1120.0000000000007</c:v>
                </c:pt>
                <c:pt idx="70">
                  <c:v>1136.0000000000007</c:v>
                </c:pt>
                <c:pt idx="71">
                  <c:v>1152.0000000000007</c:v>
                </c:pt>
                <c:pt idx="72">
                  <c:v>1168.0000000000007</c:v>
                </c:pt>
                <c:pt idx="73">
                  <c:v>1184.0000000000007</c:v>
                </c:pt>
                <c:pt idx="74">
                  <c:v>1200.0000000000007</c:v>
                </c:pt>
                <c:pt idx="75">
                  <c:v>1216.0000000000007</c:v>
                </c:pt>
                <c:pt idx="76">
                  <c:v>1232.0000000000007</c:v>
                </c:pt>
                <c:pt idx="77">
                  <c:v>1248.0000000000007</c:v>
                </c:pt>
                <c:pt idx="78">
                  <c:v>1264.0000000000007</c:v>
                </c:pt>
                <c:pt idx="79">
                  <c:v>1280.0000000000007</c:v>
                </c:pt>
                <c:pt idx="80">
                  <c:v>1296.0000000000009</c:v>
                </c:pt>
                <c:pt idx="81">
                  <c:v>1312.0000000000009</c:v>
                </c:pt>
                <c:pt idx="82">
                  <c:v>1328.0000000000009</c:v>
                </c:pt>
                <c:pt idx="83">
                  <c:v>1344.0000000000009</c:v>
                </c:pt>
                <c:pt idx="84">
                  <c:v>1360.0000000000009</c:v>
                </c:pt>
                <c:pt idx="85">
                  <c:v>1376.0000000000009</c:v>
                </c:pt>
                <c:pt idx="86">
                  <c:v>1392.0000000000009</c:v>
                </c:pt>
                <c:pt idx="87">
                  <c:v>1408.0000000000009</c:v>
                </c:pt>
                <c:pt idx="88">
                  <c:v>1424.0000000000009</c:v>
                </c:pt>
                <c:pt idx="89">
                  <c:v>1440.0000000000009</c:v>
                </c:pt>
                <c:pt idx="90">
                  <c:v>1456.0000000000009</c:v>
                </c:pt>
                <c:pt idx="91">
                  <c:v>1472.0000000000009</c:v>
                </c:pt>
                <c:pt idx="92">
                  <c:v>1488.0000000000009</c:v>
                </c:pt>
                <c:pt idx="93">
                  <c:v>1504.0000000000009</c:v>
                </c:pt>
                <c:pt idx="94">
                  <c:v>1520.0000000000009</c:v>
                </c:pt>
                <c:pt idx="95">
                  <c:v>1536.0000000000009</c:v>
                </c:pt>
                <c:pt idx="96">
                  <c:v>1552.0000000000009</c:v>
                </c:pt>
                <c:pt idx="97">
                  <c:v>1568.0000000000011</c:v>
                </c:pt>
                <c:pt idx="98">
                  <c:v>1584.0000000000011</c:v>
                </c:pt>
                <c:pt idx="99">
                  <c:v>1600.0000000000011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B7-4D16-B035-CD7EDAF1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110687"/>
        <c:axId val="1539111103"/>
      </c:scatterChart>
      <c:valAx>
        <c:axId val="15391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1103"/>
        <c:crosses val="autoZero"/>
        <c:crossBetween val="midCat"/>
      </c:valAx>
      <c:valAx>
        <c:axId val="15391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1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Beschleu.!$AG$4</c:f>
              <c:strCache>
                <c:ptCount val="1"/>
                <c:pt idx="0">
                  <c:v>s(2) [st]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Beschleu.!$AG$5:$AG$105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5.0000000000000002E-5</c:v>
                </c:pt>
                <c:pt idx="2">
                  <c:v>2.0000000000000001E-4</c:v>
                </c:pt>
                <c:pt idx="3">
                  <c:v>4.5000000000000004E-4</c:v>
                </c:pt>
                <c:pt idx="4">
                  <c:v>8.0000000000000004E-4</c:v>
                </c:pt>
                <c:pt idx="5">
                  <c:v>1.25E-3</c:v>
                </c:pt>
                <c:pt idx="6">
                  <c:v>1.8000000000000002E-3</c:v>
                </c:pt>
                <c:pt idx="7">
                  <c:v>2.4499999999999999E-3</c:v>
                </c:pt>
                <c:pt idx="8">
                  <c:v>3.2000000000000002E-3</c:v>
                </c:pt>
                <c:pt idx="9">
                  <c:v>4.0499999999999998E-3</c:v>
                </c:pt>
                <c:pt idx="10">
                  <c:v>5.0000000000000001E-3</c:v>
                </c:pt>
                <c:pt idx="11">
                  <c:v>6.0500000000000007E-3</c:v>
                </c:pt>
                <c:pt idx="12">
                  <c:v>7.2000000000000007E-3</c:v>
                </c:pt>
                <c:pt idx="13">
                  <c:v>8.4500000000000009E-3</c:v>
                </c:pt>
                <c:pt idx="14">
                  <c:v>9.7999999999999997E-3</c:v>
                </c:pt>
                <c:pt idx="15">
                  <c:v>1.1250000000000001E-2</c:v>
                </c:pt>
                <c:pt idx="16">
                  <c:v>1.2800000000000001E-2</c:v>
                </c:pt>
                <c:pt idx="17">
                  <c:v>1.4450000000000001E-2</c:v>
                </c:pt>
                <c:pt idx="18">
                  <c:v>1.6199999999999999E-2</c:v>
                </c:pt>
                <c:pt idx="19">
                  <c:v>1.805E-2</c:v>
                </c:pt>
                <c:pt idx="20">
                  <c:v>0.02</c:v>
                </c:pt>
                <c:pt idx="21">
                  <c:v>2.205E-2</c:v>
                </c:pt>
                <c:pt idx="22">
                  <c:v>2.4200000000000003E-2</c:v>
                </c:pt>
                <c:pt idx="23">
                  <c:v>2.6450000000000001E-2</c:v>
                </c:pt>
                <c:pt idx="24">
                  <c:v>2.8800000000000003E-2</c:v>
                </c:pt>
                <c:pt idx="25">
                  <c:v>3.125E-2</c:v>
                </c:pt>
                <c:pt idx="26">
                  <c:v>3.3800000000000004E-2</c:v>
                </c:pt>
                <c:pt idx="27">
                  <c:v>3.6450000000000003E-2</c:v>
                </c:pt>
                <c:pt idx="28">
                  <c:v>3.9199999999999999E-2</c:v>
                </c:pt>
                <c:pt idx="29">
                  <c:v>4.2050000000000004E-2</c:v>
                </c:pt>
                <c:pt idx="30">
                  <c:v>4.5000000000000005E-2</c:v>
                </c:pt>
                <c:pt idx="31">
                  <c:v>4.8050000000000002E-2</c:v>
                </c:pt>
                <c:pt idx="32">
                  <c:v>5.1200000000000002E-2</c:v>
                </c:pt>
                <c:pt idx="33">
                  <c:v>5.4450000000000005E-2</c:v>
                </c:pt>
                <c:pt idx="34">
                  <c:v>5.7800000000000004E-2</c:v>
                </c:pt>
                <c:pt idx="35">
                  <c:v>6.1250000000000006E-2</c:v>
                </c:pt>
                <c:pt idx="36">
                  <c:v>6.4799999999999996E-2</c:v>
                </c:pt>
                <c:pt idx="37">
                  <c:v>6.8449999999999997E-2</c:v>
                </c:pt>
                <c:pt idx="38">
                  <c:v>7.22E-2</c:v>
                </c:pt>
                <c:pt idx="39">
                  <c:v>7.6050000000000006E-2</c:v>
                </c:pt>
                <c:pt idx="40">
                  <c:v>0.08</c:v>
                </c:pt>
                <c:pt idx="41">
                  <c:v>8.405E-2</c:v>
                </c:pt>
                <c:pt idx="42">
                  <c:v>8.8200000000000001E-2</c:v>
                </c:pt>
                <c:pt idx="43">
                  <c:v>9.2450000000000004E-2</c:v>
                </c:pt>
                <c:pt idx="44">
                  <c:v>9.6800000000000011E-2</c:v>
                </c:pt>
                <c:pt idx="45">
                  <c:v>0.10125000000000001</c:v>
                </c:pt>
                <c:pt idx="46">
                  <c:v>0.10580000000000001</c:v>
                </c:pt>
                <c:pt idx="47">
                  <c:v>0.11045000000000001</c:v>
                </c:pt>
                <c:pt idx="48">
                  <c:v>0.11520000000000001</c:v>
                </c:pt>
                <c:pt idx="49">
                  <c:v>0.12005</c:v>
                </c:pt>
                <c:pt idx="50">
                  <c:v>0.125</c:v>
                </c:pt>
                <c:pt idx="51">
                  <c:v>0.13005</c:v>
                </c:pt>
                <c:pt idx="52">
                  <c:v>0.13520000000000001</c:v>
                </c:pt>
                <c:pt idx="53">
                  <c:v>0.14045000000000002</c:v>
                </c:pt>
                <c:pt idx="54">
                  <c:v>0.14580000000000001</c:v>
                </c:pt>
                <c:pt idx="55">
                  <c:v>0.15125</c:v>
                </c:pt>
                <c:pt idx="56">
                  <c:v>0.15679999999999999</c:v>
                </c:pt>
                <c:pt idx="57">
                  <c:v>0.16245000000000001</c:v>
                </c:pt>
                <c:pt idx="58">
                  <c:v>0.16820000000000002</c:v>
                </c:pt>
                <c:pt idx="59">
                  <c:v>0.17405000000000001</c:v>
                </c:pt>
                <c:pt idx="60">
                  <c:v>0.18000000000000002</c:v>
                </c:pt>
                <c:pt idx="61">
                  <c:v>0.18605000000000002</c:v>
                </c:pt>
                <c:pt idx="62">
                  <c:v>0.19220000000000001</c:v>
                </c:pt>
                <c:pt idx="63">
                  <c:v>0.19845000000000002</c:v>
                </c:pt>
                <c:pt idx="64">
                  <c:v>0.20480000000000001</c:v>
                </c:pt>
                <c:pt idx="65">
                  <c:v>0.21125000000000002</c:v>
                </c:pt>
                <c:pt idx="66">
                  <c:v>0.21780000000000002</c:v>
                </c:pt>
                <c:pt idx="67">
                  <c:v>0.22445000000000001</c:v>
                </c:pt>
                <c:pt idx="68">
                  <c:v>0.23120000000000002</c:v>
                </c:pt>
                <c:pt idx="69">
                  <c:v>0.23805000000000001</c:v>
                </c:pt>
                <c:pt idx="70">
                  <c:v>0.24500000000000002</c:v>
                </c:pt>
                <c:pt idx="71">
                  <c:v>0.25205</c:v>
                </c:pt>
                <c:pt idx="72">
                  <c:v>0.25919999999999999</c:v>
                </c:pt>
                <c:pt idx="73">
                  <c:v>0.26645000000000002</c:v>
                </c:pt>
                <c:pt idx="74">
                  <c:v>0.27379999999999999</c:v>
                </c:pt>
                <c:pt idx="75">
                  <c:v>0.28125</c:v>
                </c:pt>
                <c:pt idx="76">
                  <c:v>0.2888</c:v>
                </c:pt>
                <c:pt idx="77">
                  <c:v>0.29644999999999999</c:v>
                </c:pt>
                <c:pt idx="78">
                  <c:v>0.30420000000000003</c:v>
                </c:pt>
                <c:pt idx="79">
                  <c:v>0.31204999999999999</c:v>
                </c:pt>
                <c:pt idx="80">
                  <c:v>0.32</c:v>
                </c:pt>
                <c:pt idx="81">
                  <c:v>0.32805000000000001</c:v>
                </c:pt>
                <c:pt idx="82">
                  <c:v>0.3362</c:v>
                </c:pt>
                <c:pt idx="83">
                  <c:v>0.34445000000000003</c:v>
                </c:pt>
                <c:pt idx="84">
                  <c:v>0.3528</c:v>
                </c:pt>
                <c:pt idx="85">
                  <c:v>0.36125000000000002</c:v>
                </c:pt>
                <c:pt idx="86">
                  <c:v>0.36980000000000002</c:v>
                </c:pt>
                <c:pt idx="87">
                  <c:v>0.37845000000000001</c:v>
                </c:pt>
                <c:pt idx="88">
                  <c:v>0.38720000000000004</c:v>
                </c:pt>
                <c:pt idx="89">
                  <c:v>0.39605000000000001</c:v>
                </c:pt>
                <c:pt idx="90">
                  <c:v>0.40500000000000003</c:v>
                </c:pt>
                <c:pt idx="91">
                  <c:v>0.41405000000000003</c:v>
                </c:pt>
                <c:pt idx="92">
                  <c:v>0.42320000000000002</c:v>
                </c:pt>
                <c:pt idx="93">
                  <c:v>0.43245</c:v>
                </c:pt>
                <c:pt idx="94">
                  <c:v>0.44180000000000003</c:v>
                </c:pt>
                <c:pt idx="95">
                  <c:v>0.45125000000000004</c:v>
                </c:pt>
                <c:pt idx="96">
                  <c:v>0.46080000000000004</c:v>
                </c:pt>
                <c:pt idx="97">
                  <c:v>0.47045000000000003</c:v>
                </c:pt>
                <c:pt idx="98">
                  <c:v>0.48020000000000002</c:v>
                </c:pt>
                <c:pt idx="99">
                  <c:v>0.49005000000000004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D-4E46-96A2-E3E00D7338BC}"/>
            </c:ext>
          </c:extLst>
        </c:ser>
        <c:ser>
          <c:idx val="1"/>
          <c:order val="1"/>
          <c:tx>
            <c:strRef>
              <c:f>Beschleu.!$AH$4</c:f>
              <c:strCache>
                <c:ptCount val="1"/>
                <c:pt idx="0">
                  <c:v>s(5) [st]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Beschleu.!$AH$5:$AH$105</c:f>
              <c:numCache>
                <c:formatCode>General</c:formatCode>
                <c:ptCount val="101"/>
                <c:pt idx="0">
                  <c:v>0</c:v>
                </c:pt>
                <c:pt idx="1">
                  <c:v>1.25E-4</c:v>
                </c:pt>
                <c:pt idx="2">
                  <c:v>5.0000000000000001E-4</c:v>
                </c:pt>
                <c:pt idx="3">
                  <c:v>1.1250000000000001E-3</c:v>
                </c:pt>
                <c:pt idx="4">
                  <c:v>2E-3</c:v>
                </c:pt>
                <c:pt idx="5">
                  <c:v>3.1250000000000002E-3</c:v>
                </c:pt>
                <c:pt idx="6">
                  <c:v>4.5000000000000005E-3</c:v>
                </c:pt>
                <c:pt idx="7">
                  <c:v>6.1250000000000002E-3</c:v>
                </c:pt>
                <c:pt idx="8">
                  <c:v>8.0000000000000002E-3</c:v>
                </c:pt>
                <c:pt idx="9">
                  <c:v>1.0125E-2</c:v>
                </c:pt>
                <c:pt idx="10">
                  <c:v>1.2500000000000001E-2</c:v>
                </c:pt>
                <c:pt idx="11">
                  <c:v>1.5125E-2</c:v>
                </c:pt>
                <c:pt idx="12">
                  <c:v>1.8000000000000002E-2</c:v>
                </c:pt>
                <c:pt idx="13">
                  <c:v>2.1125000000000001E-2</c:v>
                </c:pt>
                <c:pt idx="14">
                  <c:v>2.4500000000000001E-2</c:v>
                </c:pt>
                <c:pt idx="15">
                  <c:v>2.8125000000000001E-2</c:v>
                </c:pt>
                <c:pt idx="16">
                  <c:v>3.2000000000000001E-2</c:v>
                </c:pt>
                <c:pt idx="17">
                  <c:v>3.6124999999999997E-2</c:v>
                </c:pt>
                <c:pt idx="18">
                  <c:v>4.0500000000000001E-2</c:v>
                </c:pt>
                <c:pt idx="19">
                  <c:v>4.5124999999999998E-2</c:v>
                </c:pt>
                <c:pt idx="20">
                  <c:v>0.05</c:v>
                </c:pt>
                <c:pt idx="21">
                  <c:v>5.5125E-2</c:v>
                </c:pt>
                <c:pt idx="22">
                  <c:v>6.0499999999999998E-2</c:v>
                </c:pt>
                <c:pt idx="23">
                  <c:v>6.6125000000000003E-2</c:v>
                </c:pt>
                <c:pt idx="24">
                  <c:v>7.2000000000000008E-2</c:v>
                </c:pt>
                <c:pt idx="25">
                  <c:v>7.8125E-2</c:v>
                </c:pt>
                <c:pt idx="26">
                  <c:v>8.4500000000000006E-2</c:v>
                </c:pt>
                <c:pt idx="27">
                  <c:v>9.1124999999999998E-2</c:v>
                </c:pt>
                <c:pt idx="28">
                  <c:v>9.8000000000000004E-2</c:v>
                </c:pt>
                <c:pt idx="29">
                  <c:v>0.105125</c:v>
                </c:pt>
                <c:pt idx="30">
                  <c:v>0.1125</c:v>
                </c:pt>
                <c:pt idx="31">
                  <c:v>0.120125</c:v>
                </c:pt>
                <c:pt idx="32">
                  <c:v>0.128</c:v>
                </c:pt>
                <c:pt idx="33">
                  <c:v>0.136125</c:v>
                </c:pt>
                <c:pt idx="34">
                  <c:v>0.14449999999999999</c:v>
                </c:pt>
                <c:pt idx="35">
                  <c:v>0.15312500000000001</c:v>
                </c:pt>
                <c:pt idx="36">
                  <c:v>0.16200000000000001</c:v>
                </c:pt>
                <c:pt idx="37">
                  <c:v>0.171125</c:v>
                </c:pt>
                <c:pt idx="38">
                  <c:v>0.18049999999999999</c:v>
                </c:pt>
                <c:pt idx="39">
                  <c:v>0.19012500000000002</c:v>
                </c:pt>
                <c:pt idx="40">
                  <c:v>0.2</c:v>
                </c:pt>
                <c:pt idx="41">
                  <c:v>0.21012500000000001</c:v>
                </c:pt>
                <c:pt idx="42">
                  <c:v>0.2205</c:v>
                </c:pt>
                <c:pt idx="43">
                  <c:v>0.231125</c:v>
                </c:pt>
                <c:pt idx="44">
                  <c:v>0.24199999999999999</c:v>
                </c:pt>
                <c:pt idx="45">
                  <c:v>0.25312499999999999</c:v>
                </c:pt>
                <c:pt idx="46">
                  <c:v>0.26450000000000001</c:v>
                </c:pt>
                <c:pt idx="47">
                  <c:v>0.27612500000000001</c:v>
                </c:pt>
                <c:pt idx="48">
                  <c:v>0.28800000000000003</c:v>
                </c:pt>
                <c:pt idx="49">
                  <c:v>0.30012500000000003</c:v>
                </c:pt>
                <c:pt idx="50">
                  <c:v>0.3125</c:v>
                </c:pt>
                <c:pt idx="51">
                  <c:v>0.325125</c:v>
                </c:pt>
                <c:pt idx="52">
                  <c:v>0.33800000000000002</c:v>
                </c:pt>
                <c:pt idx="53">
                  <c:v>0.35112500000000002</c:v>
                </c:pt>
                <c:pt idx="54">
                  <c:v>0.36449999999999999</c:v>
                </c:pt>
                <c:pt idx="55">
                  <c:v>0.37812499999999999</c:v>
                </c:pt>
                <c:pt idx="56">
                  <c:v>0.39200000000000002</c:v>
                </c:pt>
                <c:pt idx="57">
                  <c:v>0.40612500000000001</c:v>
                </c:pt>
                <c:pt idx="58">
                  <c:v>0.42049999999999998</c:v>
                </c:pt>
                <c:pt idx="59">
                  <c:v>0.43512499999999998</c:v>
                </c:pt>
                <c:pt idx="60">
                  <c:v>0.45</c:v>
                </c:pt>
                <c:pt idx="61">
                  <c:v>0.46512500000000001</c:v>
                </c:pt>
                <c:pt idx="62">
                  <c:v>0.48049999999999998</c:v>
                </c:pt>
                <c:pt idx="63">
                  <c:v>0.49612499999999998</c:v>
                </c:pt>
                <c:pt idx="64">
                  <c:v>0.51200000000000001</c:v>
                </c:pt>
                <c:pt idx="65">
                  <c:v>0.52812499999999996</c:v>
                </c:pt>
                <c:pt idx="66">
                  <c:v>0.54449999999999998</c:v>
                </c:pt>
                <c:pt idx="67">
                  <c:v>0.56112499999999998</c:v>
                </c:pt>
                <c:pt idx="68">
                  <c:v>0.57799999999999996</c:v>
                </c:pt>
                <c:pt idx="69">
                  <c:v>0.59512500000000002</c:v>
                </c:pt>
                <c:pt idx="70">
                  <c:v>0.61250000000000004</c:v>
                </c:pt>
                <c:pt idx="71">
                  <c:v>0.63012500000000005</c:v>
                </c:pt>
                <c:pt idx="72">
                  <c:v>0.64800000000000002</c:v>
                </c:pt>
                <c:pt idx="73">
                  <c:v>0.66612499999999997</c:v>
                </c:pt>
                <c:pt idx="74">
                  <c:v>0.6845</c:v>
                </c:pt>
                <c:pt idx="75">
                  <c:v>0.703125</c:v>
                </c:pt>
                <c:pt idx="76">
                  <c:v>0.72199999999999998</c:v>
                </c:pt>
                <c:pt idx="77">
                  <c:v>0.74112500000000003</c:v>
                </c:pt>
                <c:pt idx="78">
                  <c:v>0.76050000000000006</c:v>
                </c:pt>
                <c:pt idx="79">
                  <c:v>0.78012500000000007</c:v>
                </c:pt>
                <c:pt idx="80">
                  <c:v>0.8</c:v>
                </c:pt>
                <c:pt idx="81">
                  <c:v>0.82012499999999999</c:v>
                </c:pt>
                <c:pt idx="82">
                  <c:v>0.84050000000000002</c:v>
                </c:pt>
                <c:pt idx="83">
                  <c:v>0.86112500000000003</c:v>
                </c:pt>
                <c:pt idx="84">
                  <c:v>0.88200000000000001</c:v>
                </c:pt>
                <c:pt idx="85">
                  <c:v>0.90312500000000007</c:v>
                </c:pt>
                <c:pt idx="86">
                  <c:v>0.92449999999999999</c:v>
                </c:pt>
                <c:pt idx="87">
                  <c:v>0.94612499999999999</c:v>
                </c:pt>
                <c:pt idx="88">
                  <c:v>0.96799999999999997</c:v>
                </c:pt>
                <c:pt idx="89">
                  <c:v>0.99012500000000003</c:v>
                </c:pt>
                <c:pt idx="90">
                  <c:v>1.0125</c:v>
                </c:pt>
                <c:pt idx="91">
                  <c:v>1.0351250000000001</c:v>
                </c:pt>
                <c:pt idx="92">
                  <c:v>1.0580000000000001</c:v>
                </c:pt>
                <c:pt idx="93">
                  <c:v>1.0811250000000001</c:v>
                </c:pt>
                <c:pt idx="94">
                  <c:v>1.1045</c:v>
                </c:pt>
                <c:pt idx="95">
                  <c:v>1.128125</c:v>
                </c:pt>
                <c:pt idx="96">
                  <c:v>1.1520000000000001</c:v>
                </c:pt>
                <c:pt idx="97">
                  <c:v>1.1761250000000001</c:v>
                </c:pt>
                <c:pt idx="98">
                  <c:v>1.2005000000000001</c:v>
                </c:pt>
                <c:pt idx="99">
                  <c:v>1.225125</c:v>
                </c:pt>
                <c:pt idx="100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D-4E46-96A2-E3E00D7338BC}"/>
            </c:ext>
          </c:extLst>
        </c:ser>
        <c:ser>
          <c:idx val="2"/>
          <c:order val="2"/>
          <c:tx>
            <c:strRef>
              <c:f>Beschleu.!$AI$4</c:f>
              <c:strCache>
                <c:ptCount val="1"/>
                <c:pt idx="0">
                  <c:v>s(10) [st]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Beschleu.!$AI$5:$AI$105</c:f>
              <c:numCache>
                <c:formatCode>General</c:formatCode>
                <c:ptCount val="101"/>
                <c:pt idx="0">
                  <c:v>0</c:v>
                </c:pt>
                <c:pt idx="1">
                  <c:v>2.5000000000000001E-4</c:v>
                </c:pt>
                <c:pt idx="2">
                  <c:v>1E-3</c:v>
                </c:pt>
                <c:pt idx="3">
                  <c:v>2.2500000000000003E-3</c:v>
                </c:pt>
                <c:pt idx="4">
                  <c:v>4.0000000000000001E-3</c:v>
                </c:pt>
                <c:pt idx="5">
                  <c:v>6.2500000000000003E-3</c:v>
                </c:pt>
                <c:pt idx="6">
                  <c:v>9.0000000000000011E-3</c:v>
                </c:pt>
                <c:pt idx="7">
                  <c:v>1.225E-2</c:v>
                </c:pt>
                <c:pt idx="8">
                  <c:v>1.6E-2</c:v>
                </c:pt>
                <c:pt idx="9">
                  <c:v>2.0250000000000001E-2</c:v>
                </c:pt>
                <c:pt idx="10">
                  <c:v>2.5000000000000001E-2</c:v>
                </c:pt>
                <c:pt idx="11">
                  <c:v>3.0249999999999999E-2</c:v>
                </c:pt>
                <c:pt idx="12">
                  <c:v>3.6000000000000004E-2</c:v>
                </c:pt>
                <c:pt idx="13">
                  <c:v>4.2250000000000003E-2</c:v>
                </c:pt>
                <c:pt idx="14">
                  <c:v>4.9000000000000002E-2</c:v>
                </c:pt>
                <c:pt idx="15">
                  <c:v>5.6250000000000001E-2</c:v>
                </c:pt>
                <c:pt idx="16">
                  <c:v>6.4000000000000001E-2</c:v>
                </c:pt>
                <c:pt idx="17">
                  <c:v>7.2249999999999995E-2</c:v>
                </c:pt>
                <c:pt idx="18">
                  <c:v>8.1000000000000003E-2</c:v>
                </c:pt>
                <c:pt idx="19">
                  <c:v>9.0249999999999997E-2</c:v>
                </c:pt>
                <c:pt idx="20">
                  <c:v>0.1</c:v>
                </c:pt>
                <c:pt idx="21">
                  <c:v>0.11025</c:v>
                </c:pt>
                <c:pt idx="22">
                  <c:v>0.121</c:v>
                </c:pt>
                <c:pt idx="23">
                  <c:v>0.13225000000000001</c:v>
                </c:pt>
                <c:pt idx="24">
                  <c:v>0.14400000000000002</c:v>
                </c:pt>
                <c:pt idx="25">
                  <c:v>0.15625</c:v>
                </c:pt>
                <c:pt idx="26">
                  <c:v>0.16900000000000001</c:v>
                </c:pt>
                <c:pt idx="27">
                  <c:v>0.18225</c:v>
                </c:pt>
                <c:pt idx="28">
                  <c:v>0.19600000000000001</c:v>
                </c:pt>
                <c:pt idx="29">
                  <c:v>0.21024999999999999</c:v>
                </c:pt>
                <c:pt idx="30">
                  <c:v>0.22500000000000001</c:v>
                </c:pt>
                <c:pt idx="31">
                  <c:v>0.24024999999999999</c:v>
                </c:pt>
                <c:pt idx="32">
                  <c:v>0.25600000000000001</c:v>
                </c:pt>
                <c:pt idx="33">
                  <c:v>0.27224999999999999</c:v>
                </c:pt>
                <c:pt idx="34">
                  <c:v>0.28899999999999998</c:v>
                </c:pt>
                <c:pt idx="35">
                  <c:v>0.30625000000000002</c:v>
                </c:pt>
                <c:pt idx="36">
                  <c:v>0.32400000000000001</c:v>
                </c:pt>
                <c:pt idx="37">
                  <c:v>0.34225</c:v>
                </c:pt>
                <c:pt idx="38">
                  <c:v>0.36099999999999999</c:v>
                </c:pt>
                <c:pt idx="39">
                  <c:v>0.38025000000000003</c:v>
                </c:pt>
                <c:pt idx="40">
                  <c:v>0.4</c:v>
                </c:pt>
                <c:pt idx="41">
                  <c:v>0.42025000000000001</c:v>
                </c:pt>
                <c:pt idx="42">
                  <c:v>0.441</c:v>
                </c:pt>
                <c:pt idx="43">
                  <c:v>0.46224999999999999</c:v>
                </c:pt>
                <c:pt idx="44">
                  <c:v>0.48399999999999999</c:v>
                </c:pt>
                <c:pt idx="45">
                  <c:v>0.50624999999999998</c:v>
                </c:pt>
                <c:pt idx="46">
                  <c:v>0.52900000000000003</c:v>
                </c:pt>
                <c:pt idx="47">
                  <c:v>0.55225000000000002</c:v>
                </c:pt>
                <c:pt idx="48">
                  <c:v>0.57600000000000007</c:v>
                </c:pt>
                <c:pt idx="49">
                  <c:v>0.60025000000000006</c:v>
                </c:pt>
                <c:pt idx="50">
                  <c:v>0.625</c:v>
                </c:pt>
                <c:pt idx="51">
                  <c:v>0.65024999999999999</c:v>
                </c:pt>
                <c:pt idx="52">
                  <c:v>0.67600000000000005</c:v>
                </c:pt>
                <c:pt idx="53">
                  <c:v>0.70225000000000004</c:v>
                </c:pt>
                <c:pt idx="54">
                  <c:v>0.72899999999999998</c:v>
                </c:pt>
                <c:pt idx="55">
                  <c:v>0.75624999999999998</c:v>
                </c:pt>
                <c:pt idx="56">
                  <c:v>0.78400000000000003</c:v>
                </c:pt>
                <c:pt idx="57">
                  <c:v>0.81225000000000003</c:v>
                </c:pt>
                <c:pt idx="58">
                  <c:v>0.84099999999999997</c:v>
                </c:pt>
                <c:pt idx="59">
                  <c:v>0.87024999999999997</c:v>
                </c:pt>
                <c:pt idx="60">
                  <c:v>0.9</c:v>
                </c:pt>
                <c:pt idx="61">
                  <c:v>0.93025000000000002</c:v>
                </c:pt>
                <c:pt idx="62">
                  <c:v>0.96099999999999997</c:v>
                </c:pt>
                <c:pt idx="63">
                  <c:v>0.99224999999999997</c:v>
                </c:pt>
                <c:pt idx="64">
                  <c:v>1.024</c:v>
                </c:pt>
                <c:pt idx="65">
                  <c:v>1.0562499999999999</c:v>
                </c:pt>
                <c:pt idx="66">
                  <c:v>1.089</c:v>
                </c:pt>
                <c:pt idx="67">
                  <c:v>1.12225</c:v>
                </c:pt>
                <c:pt idx="68">
                  <c:v>1.1559999999999999</c:v>
                </c:pt>
                <c:pt idx="69">
                  <c:v>1.19025</c:v>
                </c:pt>
                <c:pt idx="70">
                  <c:v>1.2250000000000001</c:v>
                </c:pt>
                <c:pt idx="71">
                  <c:v>1.2602500000000001</c:v>
                </c:pt>
                <c:pt idx="72">
                  <c:v>1.296</c:v>
                </c:pt>
                <c:pt idx="73">
                  <c:v>1.3322499999999999</c:v>
                </c:pt>
                <c:pt idx="74">
                  <c:v>1.369</c:v>
                </c:pt>
                <c:pt idx="75">
                  <c:v>1.40625</c:v>
                </c:pt>
                <c:pt idx="76">
                  <c:v>1.444</c:v>
                </c:pt>
                <c:pt idx="77">
                  <c:v>1.4822500000000001</c:v>
                </c:pt>
                <c:pt idx="78">
                  <c:v>1.5210000000000001</c:v>
                </c:pt>
                <c:pt idx="79">
                  <c:v>1.5602500000000001</c:v>
                </c:pt>
                <c:pt idx="80">
                  <c:v>1.6</c:v>
                </c:pt>
                <c:pt idx="81">
                  <c:v>1.64025</c:v>
                </c:pt>
                <c:pt idx="82">
                  <c:v>1.681</c:v>
                </c:pt>
                <c:pt idx="83">
                  <c:v>1.7222500000000001</c:v>
                </c:pt>
                <c:pt idx="84">
                  <c:v>1.764</c:v>
                </c:pt>
                <c:pt idx="85">
                  <c:v>1.8062500000000001</c:v>
                </c:pt>
                <c:pt idx="86">
                  <c:v>1.849</c:v>
                </c:pt>
                <c:pt idx="87">
                  <c:v>1.89225</c:v>
                </c:pt>
                <c:pt idx="88">
                  <c:v>1.9359999999999999</c:v>
                </c:pt>
                <c:pt idx="89">
                  <c:v>1.9802500000000001</c:v>
                </c:pt>
                <c:pt idx="90">
                  <c:v>2.0249999999999999</c:v>
                </c:pt>
                <c:pt idx="91">
                  <c:v>2.0702500000000001</c:v>
                </c:pt>
                <c:pt idx="92">
                  <c:v>2.1160000000000001</c:v>
                </c:pt>
                <c:pt idx="93">
                  <c:v>2.1622500000000002</c:v>
                </c:pt>
                <c:pt idx="94">
                  <c:v>2.2090000000000001</c:v>
                </c:pt>
                <c:pt idx="95">
                  <c:v>2.2562500000000001</c:v>
                </c:pt>
                <c:pt idx="96">
                  <c:v>2.3040000000000003</c:v>
                </c:pt>
                <c:pt idx="97">
                  <c:v>2.3522500000000002</c:v>
                </c:pt>
                <c:pt idx="98">
                  <c:v>2.4010000000000002</c:v>
                </c:pt>
                <c:pt idx="99">
                  <c:v>2.45025</c:v>
                </c:pt>
                <c:pt idx="10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D-4E46-96A2-E3E00D7338BC}"/>
            </c:ext>
          </c:extLst>
        </c:ser>
        <c:ser>
          <c:idx val="3"/>
          <c:order val="3"/>
          <c:tx>
            <c:strRef>
              <c:f>Beschleu.!$AJ$4</c:f>
              <c:strCache>
                <c:ptCount val="1"/>
                <c:pt idx="0">
                  <c:v>s(25) [st]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Beschleu.!$AJ$5:$AJ$105</c:f>
              <c:numCache>
                <c:formatCode>General</c:formatCode>
                <c:ptCount val="101"/>
                <c:pt idx="0">
                  <c:v>0</c:v>
                </c:pt>
                <c:pt idx="1">
                  <c:v>6.2500000000000001E-4</c:v>
                </c:pt>
                <c:pt idx="2">
                  <c:v>2.5000000000000001E-3</c:v>
                </c:pt>
                <c:pt idx="3">
                  <c:v>5.6249999999999998E-3</c:v>
                </c:pt>
                <c:pt idx="4">
                  <c:v>0.01</c:v>
                </c:pt>
                <c:pt idx="5">
                  <c:v>1.5625E-2</c:v>
                </c:pt>
                <c:pt idx="6">
                  <c:v>2.2499999999999999E-2</c:v>
                </c:pt>
                <c:pt idx="7">
                  <c:v>3.0624999999999999E-2</c:v>
                </c:pt>
                <c:pt idx="8">
                  <c:v>0.04</c:v>
                </c:pt>
                <c:pt idx="9">
                  <c:v>5.0625000000000003E-2</c:v>
                </c:pt>
                <c:pt idx="10">
                  <c:v>6.25E-2</c:v>
                </c:pt>
                <c:pt idx="11">
                  <c:v>7.5624999999999998E-2</c:v>
                </c:pt>
                <c:pt idx="12">
                  <c:v>0.09</c:v>
                </c:pt>
                <c:pt idx="13">
                  <c:v>0.105625</c:v>
                </c:pt>
                <c:pt idx="14">
                  <c:v>0.1225</c:v>
                </c:pt>
                <c:pt idx="15">
                  <c:v>0.140625</c:v>
                </c:pt>
                <c:pt idx="16">
                  <c:v>0.16</c:v>
                </c:pt>
                <c:pt idx="17">
                  <c:v>0.18062500000000001</c:v>
                </c:pt>
                <c:pt idx="18">
                  <c:v>0.20250000000000001</c:v>
                </c:pt>
                <c:pt idx="19">
                  <c:v>0.22562499999999999</c:v>
                </c:pt>
                <c:pt idx="20">
                  <c:v>0.25</c:v>
                </c:pt>
                <c:pt idx="21">
                  <c:v>0.27562500000000001</c:v>
                </c:pt>
                <c:pt idx="22">
                  <c:v>0.30249999999999999</c:v>
                </c:pt>
                <c:pt idx="23">
                  <c:v>0.330625</c:v>
                </c:pt>
                <c:pt idx="24">
                  <c:v>0.36</c:v>
                </c:pt>
                <c:pt idx="25">
                  <c:v>0.390625</c:v>
                </c:pt>
                <c:pt idx="26">
                  <c:v>0.42249999999999999</c:v>
                </c:pt>
                <c:pt idx="27">
                  <c:v>0.455625</c:v>
                </c:pt>
                <c:pt idx="28">
                  <c:v>0.49</c:v>
                </c:pt>
                <c:pt idx="29">
                  <c:v>0.52562500000000001</c:v>
                </c:pt>
                <c:pt idx="30">
                  <c:v>0.5625</c:v>
                </c:pt>
                <c:pt idx="31">
                  <c:v>0.60062499999999996</c:v>
                </c:pt>
                <c:pt idx="32">
                  <c:v>0.64</c:v>
                </c:pt>
                <c:pt idx="33">
                  <c:v>0.68062500000000004</c:v>
                </c:pt>
                <c:pt idx="34">
                  <c:v>0.72250000000000003</c:v>
                </c:pt>
                <c:pt idx="35">
                  <c:v>0.765625</c:v>
                </c:pt>
                <c:pt idx="36">
                  <c:v>0.81</c:v>
                </c:pt>
                <c:pt idx="37">
                  <c:v>0.85562499999999997</c:v>
                </c:pt>
                <c:pt idx="38">
                  <c:v>0.90249999999999997</c:v>
                </c:pt>
                <c:pt idx="39">
                  <c:v>0.95062500000000005</c:v>
                </c:pt>
                <c:pt idx="40">
                  <c:v>1</c:v>
                </c:pt>
                <c:pt idx="41">
                  <c:v>1.0506249999999999</c:v>
                </c:pt>
                <c:pt idx="42">
                  <c:v>1.1025</c:v>
                </c:pt>
                <c:pt idx="43">
                  <c:v>1.1556250000000001</c:v>
                </c:pt>
                <c:pt idx="44">
                  <c:v>1.21</c:v>
                </c:pt>
                <c:pt idx="45">
                  <c:v>1.265625</c:v>
                </c:pt>
                <c:pt idx="46">
                  <c:v>1.3225</c:v>
                </c:pt>
                <c:pt idx="47">
                  <c:v>1.380625</c:v>
                </c:pt>
                <c:pt idx="48">
                  <c:v>1.44</c:v>
                </c:pt>
                <c:pt idx="49">
                  <c:v>1.5006250000000001</c:v>
                </c:pt>
                <c:pt idx="50">
                  <c:v>1.5625</c:v>
                </c:pt>
                <c:pt idx="51">
                  <c:v>1.6256250000000001</c:v>
                </c:pt>
                <c:pt idx="52">
                  <c:v>1.69</c:v>
                </c:pt>
                <c:pt idx="53">
                  <c:v>1.755625</c:v>
                </c:pt>
                <c:pt idx="54">
                  <c:v>1.8225</c:v>
                </c:pt>
                <c:pt idx="55">
                  <c:v>1.890625</c:v>
                </c:pt>
                <c:pt idx="56">
                  <c:v>1.96</c:v>
                </c:pt>
                <c:pt idx="57">
                  <c:v>2.0306250000000001</c:v>
                </c:pt>
                <c:pt idx="58">
                  <c:v>2.1025</c:v>
                </c:pt>
                <c:pt idx="59">
                  <c:v>2.1756250000000001</c:v>
                </c:pt>
                <c:pt idx="60">
                  <c:v>2.25</c:v>
                </c:pt>
                <c:pt idx="61">
                  <c:v>2.3256250000000001</c:v>
                </c:pt>
                <c:pt idx="62">
                  <c:v>2.4024999999999999</c:v>
                </c:pt>
                <c:pt idx="63">
                  <c:v>2.4806249999999999</c:v>
                </c:pt>
                <c:pt idx="64">
                  <c:v>2.56</c:v>
                </c:pt>
                <c:pt idx="65">
                  <c:v>2.640625</c:v>
                </c:pt>
                <c:pt idx="66">
                  <c:v>2.7225000000000001</c:v>
                </c:pt>
                <c:pt idx="67">
                  <c:v>2.805625</c:v>
                </c:pt>
                <c:pt idx="68">
                  <c:v>2.89</c:v>
                </c:pt>
                <c:pt idx="69">
                  <c:v>2.975625</c:v>
                </c:pt>
                <c:pt idx="70">
                  <c:v>3.0625</c:v>
                </c:pt>
                <c:pt idx="71">
                  <c:v>3.1506250000000002</c:v>
                </c:pt>
                <c:pt idx="72">
                  <c:v>3.24</c:v>
                </c:pt>
                <c:pt idx="73">
                  <c:v>3.3306249999999999</c:v>
                </c:pt>
                <c:pt idx="74">
                  <c:v>3.4224999999999999</c:v>
                </c:pt>
                <c:pt idx="75">
                  <c:v>3.515625</c:v>
                </c:pt>
                <c:pt idx="76">
                  <c:v>3.61</c:v>
                </c:pt>
                <c:pt idx="77">
                  <c:v>3.7056249999999999</c:v>
                </c:pt>
                <c:pt idx="78">
                  <c:v>3.8025000000000002</c:v>
                </c:pt>
                <c:pt idx="79">
                  <c:v>3.9006250000000002</c:v>
                </c:pt>
                <c:pt idx="80">
                  <c:v>4</c:v>
                </c:pt>
                <c:pt idx="81">
                  <c:v>4.100625</c:v>
                </c:pt>
                <c:pt idx="82">
                  <c:v>4.2024999999999997</c:v>
                </c:pt>
                <c:pt idx="83">
                  <c:v>4.305625</c:v>
                </c:pt>
                <c:pt idx="84">
                  <c:v>4.41</c:v>
                </c:pt>
                <c:pt idx="85">
                  <c:v>4.515625</c:v>
                </c:pt>
                <c:pt idx="86">
                  <c:v>4.6225000000000005</c:v>
                </c:pt>
                <c:pt idx="87">
                  <c:v>4.7306249999999999</c:v>
                </c:pt>
                <c:pt idx="88">
                  <c:v>4.84</c:v>
                </c:pt>
                <c:pt idx="89">
                  <c:v>4.9506250000000005</c:v>
                </c:pt>
                <c:pt idx="90">
                  <c:v>5.0625</c:v>
                </c:pt>
                <c:pt idx="91">
                  <c:v>5.1756250000000001</c:v>
                </c:pt>
                <c:pt idx="92">
                  <c:v>5.29</c:v>
                </c:pt>
                <c:pt idx="93">
                  <c:v>5.4056249999999997</c:v>
                </c:pt>
                <c:pt idx="94">
                  <c:v>5.5225</c:v>
                </c:pt>
                <c:pt idx="95">
                  <c:v>5.640625</c:v>
                </c:pt>
                <c:pt idx="96">
                  <c:v>5.76</c:v>
                </c:pt>
                <c:pt idx="97">
                  <c:v>5.8806250000000002</c:v>
                </c:pt>
                <c:pt idx="98">
                  <c:v>6.0025000000000004</c:v>
                </c:pt>
                <c:pt idx="99">
                  <c:v>6.1256250000000003</c:v>
                </c:pt>
                <c:pt idx="100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E46-96A2-E3E00D7338BC}"/>
            </c:ext>
          </c:extLst>
        </c:ser>
        <c:ser>
          <c:idx val="4"/>
          <c:order val="4"/>
          <c:tx>
            <c:strRef>
              <c:f>Beschleu.!$AK$4</c:f>
              <c:strCache>
                <c:ptCount val="1"/>
                <c:pt idx="0">
                  <c:v>s(40) [st]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Beschleu.!$AK$5:$AK$105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9.0000000000000011E-3</c:v>
                </c:pt>
                <c:pt idx="4">
                  <c:v>1.6E-2</c:v>
                </c:pt>
                <c:pt idx="5">
                  <c:v>2.5000000000000001E-2</c:v>
                </c:pt>
                <c:pt idx="6">
                  <c:v>3.6000000000000004E-2</c:v>
                </c:pt>
                <c:pt idx="7">
                  <c:v>4.9000000000000002E-2</c:v>
                </c:pt>
                <c:pt idx="8">
                  <c:v>6.4000000000000001E-2</c:v>
                </c:pt>
                <c:pt idx="9">
                  <c:v>8.1000000000000003E-2</c:v>
                </c:pt>
                <c:pt idx="10">
                  <c:v>0.1</c:v>
                </c:pt>
                <c:pt idx="11">
                  <c:v>0.121</c:v>
                </c:pt>
                <c:pt idx="12">
                  <c:v>0.14400000000000002</c:v>
                </c:pt>
                <c:pt idx="13">
                  <c:v>0.16900000000000001</c:v>
                </c:pt>
                <c:pt idx="14">
                  <c:v>0.19600000000000001</c:v>
                </c:pt>
                <c:pt idx="15">
                  <c:v>0.22500000000000001</c:v>
                </c:pt>
                <c:pt idx="16">
                  <c:v>0.25600000000000001</c:v>
                </c:pt>
                <c:pt idx="17">
                  <c:v>0.28899999999999998</c:v>
                </c:pt>
                <c:pt idx="18">
                  <c:v>0.32400000000000001</c:v>
                </c:pt>
                <c:pt idx="19">
                  <c:v>0.36099999999999999</c:v>
                </c:pt>
                <c:pt idx="20">
                  <c:v>0.4</c:v>
                </c:pt>
                <c:pt idx="21">
                  <c:v>0.441</c:v>
                </c:pt>
                <c:pt idx="22">
                  <c:v>0.48399999999999999</c:v>
                </c:pt>
                <c:pt idx="23">
                  <c:v>0.52900000000000003</c:v>
                </c:pt>
                <c:pt idx="24">
                  <c:v>0.57600000000000007</c:v>
                </c:pt>
                <c:pt idx="25">
                  <c:v>0.625</c:v>
                </c:pt>
                <c:pt idx="26">
                  <c:v>0.67600000000000005</c:v>
                </c:pt>
                <c:pt idx="27">
                  <c:v>0.72899999999999998</c:v>
                </c:pt>
                <c:pt idx="28">
                  <c:v>0.78400000000000003</c:v>
                </c:pt>
                <c:pt idx="29">
                  <c:v>0.84099999999999997</c:v>
                </c:pt>
                <c:pt idx="30">
                  <c:v>0.9</c:v>
                </c:pt>
                <c:pt idx="31">
                  <c:v>0.96099999999999997</c:v>
                </c:pt>
                <c:pt idx="32">
                  <c:v>1.024</c:v>
                </c:pt>
                <c:pt idx="33">
                  <c:v>1.089</c:v>
                </c:pt>
                <c:pt idx="34">
                  <c:v>1.1559999999999999</c:v>
                </c:pt>
                <c:pt idx="35">
                  <c:v>1.2250000000000001</c:v>
                </c:pt>
                <c:pt idx="36">
                  <c:v>1.296</c:v>
                </c:pt>
                <c:pt idx="37">
                  <c:v>1.369</c:v>
                </c:pt>
                <c:pt idx="38">
                  <c:v>1.444</c:v>
                </c:pt>
                <c:pt idx="39">
                  <c:v>1.5210000000000001</c:v>
                </c:pt>
                <c:pt idx="40">
                  <c:v>1.6</c:v>
                </c:pt>
                <c:pt idx="41">
                  <c:v>1.681</c:v>
                </c:pt>
                <c:pt idx="42">
                  <c:v>1.764</c:v>
                </c:pt>
                <c:pt idx="43">
                  <c:v>1.849</c:v>
                </c:pt>
                <c:pt idx="44">
                  <c:v>1.9359999999999999</c:v>
                </c:pt>
                <c:pt idx="45">
                  <c:v>2.0249999999999999</c:v>
                </c:pt>
                <c:pt idx="46">
                  <c:v>2.1160000000000001</c:v>
                </c:pt>
                <c:pt idx="47">
                  <c:v>2.2090000000000001</c:v>
                </c:pt>
                <c:pt idx="48">
                  <c:v>2.3040000000000003</c:v>
                </c:pt>
                <c:pt idx="49">
                  <c:v>2.4010000000000002</c:v>
                </c:pt>
                <c:pt idx="50">
                  <c:v>2.5</c:v>
                </c:pt>
                <c:pt idx="51">
                  <c:v>2.601</c:v>
                </c:pt>
                <c:pt idx="52">
                  <c:v>2.7040000000000002</c:v>
                </c:pt>
                <c:pt idx="53">
                  <c:v>2.8090000000000002</c:v>
                </c:pt>
                <c:pt idx="54">
                  <c:v>2.9159999999999999</c:v>
                </c:pt>
                <c:pt idx="55">
                  <c:v>3.0249999999999999</c:v>
                </c:pt>
                <c:pt idx="56">
                  <c:v>3.1360000000000001</c:v>
                </c:pt>
                <c:pt idx="57">
                  <c:v>3.2490000000000001</c:v>
                </c:pt>
                <c:pt idx="58">
                  <c:v>3.3639999999999999</c:v>
                </c:pt>
                <c:pt idx="59">
                  <c:v>3.4809999999999999</c:v>
                </c:pt>
                <c:pt idx="60">
                  <c:v>3.6</c:v>
                </c:pt>
                <c:pt idx="61">
                  <c:v>3.7210000000000001</c:v>
                </c:pt>
                <c:pt idx="62">
                  <c:v>3.8439999999999999</c:v>
                </c:pt>
                <c:pt idx="63">
                  <c:v>3.9689999999999999</c:v>
                </c:pt>
                <c:pt idx="64">
                  <c:v>4.0960000000000001</c:v>
                </c:pt>
                <c:pt idx="65">
                  <c:v>4.2249999999999996</c:v>
                </c:pt>
                <c:pt idx="66">
                  <c:v>4.3559999999999999</c:v>
                </c:pt>
                <c:pt idx="67">
                  <c:v>4.4889999999999999</c:v>
                </c:pt>
                <c:pt idx="68">
                  <c:v>4.6239999999999997</c:v>
                </c:pt>
                <c:pt idx="69">
                  <c:v>4.7610000000000001</c:v>
                </c:pt>
                <c:pt idx="70">
                  <c:v>4.9000000000000004</c:v>
                </c:pt>
                <c:pt idx="71">
                  <c:v>5.0410000000000004</c:v>
                </c:pt>
                <c:pt idx="72">
                  <c:v>5.1840000000000002</c:v>
                </c:pt>
                <c:pt idx="73">
                  <c:v>5.3289999999999997</c:v>
                </c:pt>
                <c:pt idx="74">
                  <c:v>5.476</c:v>
                </c:pt>
                <c:pt idx="75">
                  <c:v>5.625</c:v>
                </c:pt>
                <c:pt idx="76">
                  <c:v>5.7759999999999998</c:v>
                </c:pt>
                <c:pt idx="77">
                  <c:v>5.9290000000000003</c:v>
                </c:pt>
                <c:pt idx="78">
                  <c:v>6.0840000000000005</c:v>
                </c:pt>
                <c:pt idx="79">
                  <c:v>6.2410000000000005</c:v>
                </c:pt>
                <c:pt idx="80">
                  <c:v>6.4</c:v>
                </c:pt>
                <c:pt idx="81">
                  <c:v>6.5609999999999999</c:v>
                </c:pt>
                <c:pt idx="82">
                  <c:v>6.7240000000000002</c:v>
                </c:pt>
                <c:pt idx="83">
                  <c:v>6.8890000000000002</c:v>
                </c:pt>
                <c:pt idx="84">
                  <c:v>7.056</c:v>
                </c:pt>
                <c:pt idx="85">
                  <c:v>7.2250000000000005</c:v>
                </c:pt>
                <c:pt idx="86">
                  <c:v>7.3959999999999999</c:v>
                </c:pt>
                <c:pt idx="87">
                  <c:v>7.569</c:v>
                </c:pt>
                <c:pt idx="88">
                  <c:v>7.7439999999999998</c:v>
                </c:pt>
                <c:pt idx="89">
                  <c:v>7.9210000000000003</c:v>
                </c:pt>
                <c:pt idx="90">
                  <c:v>8.1</c:v>
                </c:pt>
                <c:pt idx="91">
                  <c:v>8.2810000000000006</c:v>
                </c:pt>
                <c:pt idx="92">
                  <c:v>8.4640000000000004</c:v>
                </c:pt>
                <c:pt idx="93">
                  <c:v>8.6490000000000009</c:v>
                </c:pt>
                <c:pt idx="94">
                  <c:v>8.8360000000000003</c:v>
                </c:pt>
                <c:pt idx="95">
                  <c:v>9.0250000000000004</c:v>
                </c:pt>
                <c:pt idx="96">
                  <c:v>9.2160000000000011</c:v>
                </c:pt>
                <c:pt idx="97">
                  <c:v>9.4090000000000007</c:v>
                </c:pt>
                <c:pt idx="98">
                  <c:v>9.604000000000001</c:v>
                </c:pt>
                <c:pt idx="99">
                  <c:v>9.8010000000000002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D-4E46-96A2-E3E00D7338BC}"/>
            </c:ext>
          </c:extLst>
        </c:ser>
        <c:ser>
          <c:idx val="5"/>
          <c:order val="5"/>
          <c:tx>
            <c:strRef>
              <c:f>Beschleu.!$AL$4</c:f>
              <c:strCache>
                <c:ptCount val="1"/>
                <c:pt idx="0">
                  <c:v>s(50) [st]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Beschleu.!$AF$5:$AF$105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Beschleu.!$AL$5:$AL$105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1.25E-3</c:v>
                </c:pt>
                <c:pt idx="2">
                  <c:v>5.0000000000000001E-3</c:v>
                </c:pt>
                <c:pt idx="3">
                  <c:v>1.125E-2</c:v>
                </c:pt>
                <c:pt idx="4">
                  <c:v>0.02</c:v>
                </c:pt>
                <c:pt idx="5">
                  <c:v>3.125E-2</c:v>
                </c:pt>
                <c:pt idx="6">
                  <c:v>4.4999999999999998E-2</c:v>
                </c:pt>
                <c:pt idx="7">
                  <c:v>6.1249999999999999E-2</c:v>
                </c:pt>
                <c:pt idx="8">
                  <c:v>0.08</c:v>
                </c:pt>
                <c:pt idx="9">
                  <c:v>0.10125000000000001</c:v>
                </c:pt>
                <c:pt idx="10">
                  <c:v>0.125</c:v>
                </c:pt>
                <c:pt idx="11">
                  <c:v>0.15125</c:v>
                </c:pt>
                <c:pt idx="12">
                  <c:v>0.18</c:v>
                </c:pt>
                <c:pt idx="13">
                  <c:v>0.21124999999999999</c:v>
                </c:pt>
                <c:pt idx="14">
                  <c:v>0.245</c:v>
                </c:pt>
                <c:pt idx="15">
                  <c:v>0.28125</c:v>
                </c:pt>
                <c:pt idx="16">
                  <c:v>0.32</c:v>
                </c:pt>
                <c:pt idx="17">
                  <c:v>0.36125000000000002</c:v>
                </c:pt>
                <c:pt idx="18">
                  <c:v>0.40500000000000003</c:v>
                </c:pt>
                <c:pt idx="19">
                  <c:v>0.45124999999999998</c:v>
                </c:pt>
                <c:pt idx="20">
                  <c:v>0.5</c:v>
                </c:pt>
                <c:pt idx="21">
                  <c:v>0.55125000000000002</c:v>
                </c:pt>
                <c:pt idx="22">
                  <c:v>0.60499999999999998</c:v>
                </c:pt>
                <c:pt idx="23">
                  <c:v>0.66125</c:v>
                </c:pt>
                <c:pt idx="24">
                  <c:v>0.72</c:v>
                </c:pt>
                <c:pt idx="25">
                  <c:v>0.78125</c:v>
                </c:pt>
                <c:pt idx="26">
                  <c:v>0.84499999999999997</c:v>
                </c:pt>
                <c:pt idx="27">
                  <c:v>0.91125</c:v>
                </c:pt>
                <c:pt idx="28">
                  <c:v>0.98</c:v>
                </c:pt>
                <c:pt idx="29">
                  <c:v>1.05125</c:v>
                </c:pt>
                <c:pt idx="30">
                  <c:v>1.125</c:v>
                </c:pt>
                <c:pt idx="31">
                  <c:v>1.2012499999999999</c:v>
                </c:pt>
                <c:pt idx="32">
                  <c:v>1.28</c:v>
                </c:pt>
                <c:pt idx="33">
                  <c:v>1.3612500000000001</c:v>
                </c:pt>
                <c:pt idx="34">
                  <c:v>1.4450000000000001</c:v>
                </c:pt>
                <c:pt idx="35">
                  <c:v>1.53125</c:v>
                </c:pt>
                <c:pt idx="36">
                  <c:v>1.62</c:v>
                </c:pt>
                <c:pt idx="37">
                  <c:v>1.7112499999999999</c:v>
                </c:pt>
                <c:pt idx="38">
                  <c:v>1.8049999999999999</c:v>
                </c:pt>
                <c:pt idx="39">
                  <c:v>1.9012500000000001</c:v>
                </c:pt>
                <c:pt idx="40">
                  <c:v>2</c:v>
                </c:pt>
                <c:pt idx="41">
                  <c:v>2.1012499999999998</c:v>
                </c:pt>
                <c:pt idx="42">
                  <c:v>2.2050000000000001</c:v>
                </c:pt>
                <c:pt idx="43">
                  <c:v>2.3112500000000002</c:v>
                </c:pt>
                <c:pt idx="44">
                  <c:v>2.42</c:v>
                </c:pt>
                <c:pt idx="45">
                  <c:v>2.53125</c:v>
                </c:pt>
                <c:pt idx="46">
                  <c:v>2.645</c:v>
                </c:pt>
                <c:pt idx="47">
                  <c:v>2.76125</c:v>
                </c:pt>
                <c:pt idx="48">
                  <c:v>2.88</c:v>
                </c:pt>
                <c:pt idx="49">
                  <c:v>3.0012500000000002</c:v>
                </c:pt>
                <c:pt idx="50">
                  <c:v>3.125</c:v>
                </c:pt>
                <c:pt idx="51">
                  <c:v>3.2512500000000002</c:v>
                </c:pt>
                <c:pt idx="52">
                  <c:v>3.38</c:v>
                </c:pt>
                <c:pt idx="53">
                  <c:v>3.51125</c:v>
                </c:pt>
                <c:pt idx="54">
                  <c:v>3.645</c:v>
                </c:pt>
                <c:pt idx="55">
                  <c:v>3.78125</c:v>
                </c:pt>
                <c:pt idx="56">
                  <c:v>3.92</c:v>
                </c:pt>
                <c:pt idx="57">
                  <c:v>4.0612500000000002</c:v>
                </c:pt>
                <c:pt idx="58">
                  <c:v>4.2050000000000001</c:v>
                </c:pt>
                <c:pt idx="59">
                  <c:v>4.3512500000000003</c:v>
                </c:pt>
                <c:pt idx="60">
                  <c:v>4.5</c:v>
                </c:pt>
                <c:pt idx="61">
                  <c:v>4.6512500000000001</c:v>
                </c:pt>
                <c:pt idx="62">
                  <c:v>4.8049999999999997</c:v>
                </c:pt>
                <c:pt idx="63">
                  <c:v>4.9612499999999997</c:v>
                </c:pt>
                <c:pt idx="64">
                  <c:v>5.12</c:v>
                </c:pt>
                <c:pt idx="65">
                  <c:v>5.28125</c:v>
                </c:pt>
                <c:pt idx="66">
                  <c:v>5.4450000000000003</c:v>
                </c:pt>
                <c:pt idx="67">
                  <c:v>5.6112500000000001</c:v>
                </c:pt>
                <c:pt idx="68">
                  <c:v>5.78</c:v>
                </c:pt>
                <c:pt idx="69">
                  <c:v>5.9512499999999999</c:v>
                </c:pt>
                <c:pt idx="70">
                  <c:v>6.125</c:v>
                </c:pt>
                <c:pt idx="71">
                  <c:v>6.3012500000000005</c:v>
                </c:pt>
                <c:pt idx="72">
                  <c:v>6.48</c:v>
                </c:pt>
                <c:pt idx="73">
                  <c:v>6.6612499999999999</c:v>
                </c:pt>
                <c:pt idx="74">
                  <c:v>6.8449999999999998</c:v>
                </c:pt>
                <c:pt idx="75">
                  <c:v>7.03125</c:v>
                </c:pt>
                <c:pt idx="76">
                  <c:v>7.22</c:v>
                </c:pt>
                <c:pt idx="77">
                  <c:v>7.4112499999999999</c:v>
                </c:pt>
                <c:pt idx="78">
                  <c:v>7.6050000000000004</c:v>
                </c:pt>
                <c:pt idx="79">
                  <c:v>7.8012500000000005</c:v>
                </c:pt>
                <c:pt idx="80">
                  <c:v>8</c:v>
                </c:pt>
                <c:pt idx="81">
                  <c:v>8.2012499999999999</c:v>
                </c:pt>
                <c:pt idx="82">
                  <c:v>8.4049999999999994</c:v>
                </c:pt>
                <c:pt idx="83">
                  <c:v>8.6112500000000001</c:v>
                </c:pt>
                <c:pt idx="84">
                  <c:v>8.82</c:v>
                </c:pt>
                <c:pt idx="85">
                  <c:v>9.03125</c:v>
                </c:pt>
                <c:pt idx="86">
                  <c:v>9.245000000000001</c:v>
                </c:pt>
                <c:pt idx="87">
                  <c:v>9.4612499999999997</c:v>
                </c:pt>
                <c:pt idx="88">
                  <c:v>9.68</c:v>
                </c:pt>
                <c:pt idx="89">
                  <c:v>9.901250000000001</c:v>
                </c:pt>
                <c:pt idx="90">
                  <c:v>10.125</c:v>
                </c:pt>
                <c:pt idx="91">
                  <c:v>10.35125</c:v>
                </c:pt>
                <c:pt idx="92">
                  <c:v>10.58</c:v>
                </c:pt>
                <c:pt idx="93">
                  <c:v>10.811249999999999</c:v>
                </c:pt>
                <c:pt idx="94">
                  <c:v>11.045</c:v>
                </c:pt>
                <c:pt idx="95">
                  <c:v>11.28125</c:v>
                </c:pt>
                <c:pt idx="96">
                  <c:v>11.52</c:v>
                </c:pt>
                <c:pt idx="97">
                  <c:v>11.76125</c:v>
                </c:pt>
                <c:pt idx="98">
                  <c:v>12.005000000000001</c:v>
                </c:pt>
                <c:pt idx="99">
                  <c:v>12.251250000000001</c:v>
                </c:pt>
                <c:pt idx="100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E46-96A2-E3E00D733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488160"/>
        <c:axId val="1892505216"/>
      </c:scatterChart>
      <c:valAx>
        <c:axId val="18924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505216"/>
        <c:crosses val="autoZero"/>
        <c:crossBetween val="midCat"/>
      </c:valAx>
      <c:valAx>
        <c:axId val="1892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4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(alpha, 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Beschleu.!$L$4</c:f>
              <c:strCache>
                <c:ptCount val="1"/>
                <c:pt idx="0">
                  <c:v>w(1) [st/ms]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Beschleu.!$L$5:$L$205</c:f>
              <c:numCache>
                <c:formatCode>General</c:formatCode>
                <c:ptCount val="2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5A9-AAFB-BCE9F26F0A28}"/>
            </c:ext>
          </c:extLst>
        </c:ser>
        <c:ser>
          <c:idx val="1"/>
          <c:order val="1"/>
          <c:tx>
            <c:strRef>
              <c:f>Beschleu.!$M$4</c:f>
              <c:strCache>
                <c:ptCount val="1"/>
                <c:pt idx="0">
                  <c:v>w(2) [st/ms]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Beschleu.!$M$5:$M$205</c:f>
              <c:numCache>
                <c:formatCode>General</c:formatCode>
                <c:ptCount val="2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6.0000000000000006E-4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1.2000000000000001E-3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1.8000000000000002E-3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2.4000000000000002E-3</c:v>
                </c:pt>
                <c:pt idx="13">
                  <c:v>2.6000000000000003E-3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3.4000000000000002E-3</c:v>
                </c:pt>
                <c:pt idx="18">
                  <c:v>3.6000000000000003E-3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4.2000000000000006E-3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4.8000000000000004E-3</c:v>
                </c:pt>
                <c:pt idx="25">
                  <c:v>5.0000000000000001E-3</c:v>
                </c:pt>
                <c:pt idx="26">
                  <c:v>5.2000000000000006E-3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5.8000000000000005E-3</c:v>
                </c:pt>
                <c:pt idx="30">
                  <c:v>6.0000000000000001E-3</c:v>
                </c:pt>
                <c:pt idx="31">
                  <c:v>6.2000000000000006E-3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6.8000000000000005E-3</c:v>
                </c:pt>
                <c:pt idx="35">
                  <c:v>7.0000000000000001E-3</c:v>
                </c:pt>
                <c:pt idx="36">
                  <c:v>7.2000000000000007E-3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7.8000000000000005E-3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8.4000000000000012E-3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9.0000000000000011E-3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9.6000000000000009E-3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1.0400000000000001E-2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1.1000000000000001E-2</c:v>
                </c:pt>
                <c:pt idx="56">
                  <c:v>1.12E-2</c:v>
                </c:pt>
                <c:pt idx="57">
                  <c:v>1.14E-2</c:v>
                </c:pt>
                <c:pt idx="58">
                  <c:v>1.1600000000000001E-2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1.2400000000000001E-2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1.3000000000000001E-2</c:v>
                </c:pt>
                <c:pt idx="66">
                  <c:v>1.32E-2</c:v>
                </c:pt>
                <c:pt idx="67">
                  <c:v>1.34E-2</c:v>
                </c:pt>
                <c:pt idx="68">
                  <c:v>1.3600000000000001E-2</c:v>
                </c:pt>
                <c:pt idx="69">
                  <c:v>1.3800000000000002E-2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1.4400000000000001E-2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1.5000000000000001E-2</c:v>
                </c:pt>
                <c:pt idx="76">
                  <c:v>1.52E-2</c:v>
                </c:pt>
                <c:pt idx="77">
                  <c:v>1.54E-2</c:v>
                </c:pt>
                <c:pt idx="78">
                  <c:v>1.5600000000000001E-2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1.6800000000000002E-2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1.7400000000000002E-2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1.8000000000000002E-2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1.8600000000000002E-2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1.9200000000000002E-2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2.0200000000000003E-2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2.0800000000000003E-2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2.1400000000000002E-2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2.2000000000000002E-2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2.2600000000000002E-2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2.3200000000000002E-2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2.4200000000000003E-2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2.4800000000000003E-2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2.5400000000000002E-2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2.6000000000000002E-2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2.6600000000000002E-2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2.7200000000000002E-2</c:v>
                </c:pt>
                <c:pt idx="137">
                  <c:v>2.7400000000000001E-2</c:v>
                </c:pt>
                <c:pt idx="138">
                  <c:v>2.7600000000000003E-2</c:v>
                </c:pt>
                <c:pt idx="139">
                  <c:v>2.7800000000000002E-2</c:v>
                </c:pt>
                <c:pt idx="140">
                  <c:v>2.8000000000000001E-2</c:v>
                </c:pt>
                <c:pt idx="141">
                  <c:v>2.8200000000000003E-2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2.8800000000000003E-2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2.9400000000000003E-2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3.0000000000000002E-2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3.0600000000000002E-2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3.1200000000000002E-2</c:v>
                </c:pt>
                <c:pt idx="157">
                  <c:v>3.1400000000000004E-2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3.2600000000000004E-2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3.3600000000000005E-2</c:v>
                </c:pt>
                <c:pt idx="169">
                  <c:v>3.3800000000000004E-2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3.4800000000000005E-2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3.6000000000000004E-2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3.7000000000000005E-2</c:v>
                </c:pt>
                <c:pt idx="186">
                  <c:v>3.7200000000000004E-2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3.8200000000000005E-2</c:v>
                </c:pt>
                <c:pt idx="192">
                  <c:v>3.8400000000000004E-2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3.9400000000000004E-2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E-45A9-AAFB-BCE9F26F0A28}"/>
            </c:ext>
          </c:extLst>
        </c:ser>
        <c:ser>
          <c:idx val="2"/>
          <c:order val="2"/>
          <c:tx>
            <c:strRef>
              <c:f>Beschleu.!$N$4</c:f>
              <c:strCache>
                <c:ptCount val="1"/>
                <c:pt idx="0">
                  <c:v>w(5) [st/ms]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Beschleu.!$N$5:$N$205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6.5000000000000006E-3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9.0000000000000011E-3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1.0999999999999999E-2</c:v>
                </c:pt>
                <c:pt idx="23">
                  <c:v>1.15E-2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1.3000000000000001E-2</c:v>
                </c:pt>
                <c:pt idx="27">
                  <c:v>1.35E-2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1.4999999999999999E-2</c:v>
                </c:pt>
                <c:pt idx="31">
                  <c:v>1.55E-2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1.8000000000000002E-2</c:v>
                </c:pt>
                <c:pt idx="37">
                  <c:v>1.8499999999999999E-2</c:v>
                </c:pt>
                <c:pt idx="38">
                  <c:v>1.9E-2</c:v>
                </c:pt>
                <c:pt idx="39">
                  <c:v>1.95E-2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2.1500000000000002E-2</c:v>
                </c:pt>
                <c:pt idx="44">
                  <c:v>2.1999999999999999E-2</c:v>
                </c:pt>
                <c:pt idx="45">
                  <c:v>2.2499999999999999E-2</c:v>
                </c:pt>
                <c:pt idx="46">
                  <c:v>2.3E-2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2.5500000000000002E-2</c:v>
                </c:pt>
                <c:pt idx="52">
                  <c:v>2.6000000000000002E-2</c:v>
                </c:pt>
                <c:pt idx="53">
                  <c:v>2.6499999999999999E-2</c:v>
                </c:pt>
                <c:pt idx="54">
                  <c:v>2.7E-2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2.9500000000000002E-2</c:v>
                </c:pt>
                <c:pt idx="60">
                  <c:v>0.03</c:v>
                </c:pt>
                <c:pt idx="61">
                  <c:v>3.0499999999999999E-2</c:v>
                </c:pt>
                <c:pt idx="62">
                  <c:v>3.1E-2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3.5500000000000004E-2</c:v>
                </c:pt>
                <c:pt idx="72">
                  <c:v>3.6000000000000004E-2</c:v>
                </c:pt>
                <c:pt idx="73">
                  <c:v>3.6499999999999998E-2</c:v>
                </c:pt>
                <c:pt idx="74">
                  <c:v>3.6999999999999998E-2</c:v>
                </c:pt>
                <c:pt idx="75">
                  <c:v>3.7499999999999999E-2</c:v>
                </c:pt>
                <c:pt idx="76">
                  <c:v>3.7999999999999999E-2</c:v>
                </c:pt>
                <c:pt idx="77">
                  <c:v>3.85E-2</c:v>
                </c:pt>
                <c:pt idx="78">
                  <c:v>3.9E-2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4.3000000000000003E-2</c:v>
                </c:pt>
                <c:pt idx="87">
                  <c:v>4.3500000000000004E-2</c:v>
                </c:pt>
                <c:pt idx="88">
                  <c:v>4.3999999999999997E-2</c:v>
                </c:pt>
                <c:pt idx="89">
                  <c:v>4.4499999999999998E-2</c:v>
                </c:pt>
                <c:pt idx="90">
                  <c:v>4.4999999999999998E-2</c:v>
                </c:pt>
                <c:pt idx="91">
                  <c:v>4.5499999999999999E-2</c:v>
                </c:pt>
                <c:pt idx="92">
                  <c:v>4.5999999999999999E-2</c:v>
                </c:pt>
                <c:pt idx="93">
                  <c:v>4.65E-2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5.1000000000000004E-2</c:v>
                </c:pt>
                <c:pt idx="103">
                  <c:v>5.1500000000000004E-2</c:v>
                </c:pt>
                <c:pt idx="104">
                  <c:v>5.2000000000000005E-2</c:v>
                </c:pt>
                <c:pt idx="105">
                  <c:v>5.2499999999999998E-2</c:v>
                </c:pt>
                <c:pt idx="106">
                  <c:v>5.2999999999999999E-2</c:v>
                </c:pt>
                <c:pt idx="107">
                  <c:v>5.3499999999999999E-2</c:v>
                </c:pt>
                <c:pt idx="108">
                  <c:v>5.3999999999999999E-2</c:v>
                </c:pt>
                <c:pt idx="109">
                  <c:v>5.45E-2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5.9000000000000004E-2</c:v>
                </c:pt>
                <c:pt idx="119">
                  <c:v>5.9500000000000004E-2</c:v>
                </c:pt>
                <c:pt idx="120">
                  <c:v>0.06</c:v>
                </c:pt>
                <c:pt idx="121">
                  <c:v>6.0499999999999998E-2</c:v>
                </c:pt>
                <c:pt idx="122">
                  <c:v>6.0999999999999999E-2</c:v>
                </c:pt>
                <c:pt idx="123">
                  <c:v>6.1499999999999999E-2</c:v>
                </c:pt>
                <c:pt idx="124">
                  <c:v>6.2E-2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7.0500000000000007E-2</c:v>
                </c:pt>
                <c:pt idx="142">
                  <c:v>7.1000000000000008E-2</c:v>
                </c:pt>
                <c:pt idx="143">
                  <c:v>7.1500000000000008E-2</c:v>
                </c:pt>
                <c:pt idx="144">
                  <c:v>7.2000000000000008E-2</c:v>
                </c:pt>
                <c:pt idx="145">
                  <c:v>7.2499999999999995E-2</c:v>
                </c:pt>
                <c:pt idx="146">
                  <c:v>7.2999999999999995E-2</c:v>
                </c:pt>
                <c:pt idx="147">
                  <c:v>7.3499999999999996E-2</c:v>
                </c:pt>
                <c:pt idx="148">
                  <c:v>7.3999999999999996E-2</c:v>
                </c:pt>
                <c:pt idx="149">
                  <c:v>7.4499999999999997E-2</c:v>
                </c:pt>
                <c:pt idx="150">
                  <c:v>7.4999999999999997E-2</c:v>
                </c:pt>
                <c:pt idx="151">
                  <c:v>7.5499999999999998E-2</c:v>
                </c:pt>
                <c:pt idx="152">
                  <c:v>7.5999999999999998E-2</c:v>
                </c:pt>
                <c:pt idx="153">
                  <c:v>7.6499999999999999E-2</c:v>
                </c:pt>
                <c:pt idx="154">
                  <c:v>7.6999999999999999E-2</c:v>
                </c:pt>
                <c:pt idx="155">
                  <c:v>7.7499999999999999E-2</c:v>
                </c:pt>
                <c:pt idx="156">
                  <c:v>7.8E-2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8.6000000000000007E-2</c:v>
                </c:pt>
                <c:pt idx="173">
                  <c:v>8.6500000000000007E-2</c:v>
                </c:pt>
                <c:pt idx="174">
                  <c:v>8.7000000000000008E-2</c:v>
                </c:pt>
                <c:pt idx="175">
                  <c:v>8.7500000000000008E-2</c:v>
                </c:pt>
                <c:pt idx="176">
                  <c:v>8.7999999999999995E-2</c:v>
                </c:pt>
                <c:pt idx="177">
                  <c:v>8.8499999999999995E-2</c:v>
                </c:pt>
                <c:pt idx="178">
                  <c:v>8.8999999999999996E-2</c:v>
                </c:pt>
                <c:pt idx="179">
                  <c:v>8.9499999999999996E-2</c:v>
                </c:pt>
                <c:pt idx="180">
                  <c:v>0.09</c:v>
                </c:pt>
                <c:pt idx="181">
                  <c:v>9.0499999999999997E-2</c:v>
                </c:pt>
                <c:pt idx="182">
                  <c:v>9.0999999999999998E-2</c:v>
                </c:pt>
                <c:pt idx="183">
                  <c:v>9.1499999999999998E-2</c:v>
                </c:pt>
                <c:pt idx="184">
                  <c:v>9.1999999999999998E-2</c:v>
                </c:pt>
                <c:pt idx="185">
                  <c:v>9.2499999999999999E-2</c:v>
                </c:pt>
                <c:pt idx="186">
                  <c:v>9.2999999999999999E-2</c:v>
                </c:pt>
                <c:pt idx="187">
                  <c:v>9.35E-2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E-45A9-AAFB-BCE9F26F0A28}"/>
            </c:ext>
          </c:extLst>
        </c:ser>
        <c:ser>
          <c:idx val="3"/>
          <c:order val="3"/>
          <c:tx>
            <c:strRef>
              <c:f>Beschleu.!$O$4</c:f>
              <c:strCache>
                <c:ptCount val="1"/>
                <c:pt idx="0">
                  <c:v>w(10) [st/ms]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Beschleu.!$O$5:$O$205</c:f>
              <c:numCache>
                <c:formatCode>General</c:formatCode>
                <c:ptCount val="2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E-45A9-AAFB-BCE9F26F0A28}"/>
            </c:ext>
          </c:extLst>
        </c:ser>
        <c:ser>
          <c:idx val="4"/>
          <c:order val="4"/>
          <c:tx>
            <c:strRef>
              <c:f>Beschleu.!$P$4</c:f>
              <c:strCache>
                <c:ptCount val="1"/>
                <c:pt idx="0">
                  <c:v>w(20) [st/ms]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Beschleu.!$P$5:$P$205</c:f>
              <c:numCache>
                <c:formatCode>General</c:formatCode>
                <c:ptCount val="2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E-45A9-AAFB-BCE9F26F0A28}"/>
            </c:ext>
          </c:extLst>
        </c:ser>
        <c:ser>
          <c:idx val="5"/>
          <c:order val="5"/>
          <c:tx>
            <c:strRef>
              <c:f>Beschleu.!$Q$4</c:f>
              <c:strCache>
                <c:ptCount val="1"/>
                <c:pt idx="0">
                  <c:v>w(25) [st/ms]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Beschleu.!$Q$5:$Q$205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1.4999999999999999E-2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2.5000000000000001E-2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0.05</c:v>
                </c:pt>
                <c:pt idx="21">
                  <c:v>5.2499999999999998E-2</c:v>
                </c:pt>
                <c:pt idx="22">
                  <c:v>5.5E-2</c:v>
                </c:pt>
                <c:pt idx="23">
                  <c:v>5.7500000000000002E-2</c:v>
                </c:pt>
                <c:pt idx="24">
                  <c:v>0.06</c:v>
                </c:pt>
                <c:pt idx="25">
                  <c:v>6.25E-2</c:v>
                </c:pt>
                <c:pt idx="26">
                  <c:v>6.5000000000000002E-2</c:v>
                </c:pt>
                <c:pt idx="27">
                  <c:v>6.7500000000000004E-2</c:v>
                </c:pt>
                <c:pt idx="28">
                  <c:v>7.0000000000000007E-2</c:v>
                </c:pt>
                <c:pt idx="29">
                  <c:v>7.2499999999999995E-2</c:v>
                </c:pt>
                <c:pt idx="30">
                  <c:v>7.4999999999999997E-2</c:v>
                </c:pt>
                <c:pt idx="31">
                  <c:v>7.7499999999999999E-2</c:v>
                </c:pt>
                <c:pt idx="32">
                  <c:v>0.08</c:v>
                </c:pt>
                <c:pt idx="33">
                  <c:v>8.2500000000000004E-2</c:v>
                </c:pt>
                <c:pt idx="34">
                  <c:v>8.5000000000000006E-2</c:v>
                </c:pt>
                <c:pt idx="35">
                  <c:v>8.7500000000000008E-2</c:v>
                </c:pt>
                <c:pt idx="36">
                  <c:v>0.09</c:v>
                </c:pt>
                <c:pt idx="37">
                  <c:v>9.2499999999999999E-2</c:v>
                </c:pt>
                <c:pt idx="38">
                  <c:v>9.5000000000000001E-2</c:v>
                </c:pt>
                <c:pt idx="39">
                  <c:v>9.7500000000000003E-2</c:v>
                </c:pt>
                <c:pt idx="40">
                  <c:v>0.1</c:v>
                </c:pt>
                <c:pt idx="41">
                  <c:v>0.10250000000000001</c:v>
                </c:pt>
                <c:pt idx="42">
                  <c:v>0.105</c:v>
                </c:pt>
                <c:pt idx="43">
                  <c:v>0.1075</c:v>
                </c:pt>
                <c:pt idx="44">
                  <c:v>0.11</c:v>
                </c:pt>
                <c:pt idx="45">
                  <c:v>0.1125</c:v>
                </c:pt>
                <c:pt idx="46">
                  <c:v>0.115</c:v>
                </c:pt>
                <c:pt idx="47">
                  <c:v>0.11750000000000001</c:v>
                </c:pt>
                <c:pt idx="48">
                  <c:v>0.12</c:v>
                </c:pt>
                <c:pt idx="49">
                  <c:v>0.1225</c:v>
                </c:pt>
                <c:pt idx="50">
                  <c:v>0.125</c:v>
                </c:pt>
                <c:pt idx="51">
                  <c:v>0.1275</c:v>
                </c:pt>
                <c:pt idx="52">
                  <c:v>0.13</c:v>
                </c:pt>
                <c:pt idx="53">
                  <c:v>0.13250000000000001</c:v>
                </c:pt>
                <c:pt idx="54">
                  <c:v>0.13500000000000001</c:v>
                </c:pt>
                <c:pt idx="55">
                  <c:v>0.13750000000000001</c:v>
                </c:pt>
                <c:pt idx="56">
                  <c:v>0.14000000000000001</c:v>
                </c:pt>
                <c:pt idx="57">
                  <c:v>0.14250000000000002</c:v>
                </c:pt>
                <c:pt idx="58">
                  <c:v>0.14499999999999999</c:v>
                </c:pt>
                <c:pt idx="59">
                  <c:v>0.14749999999999999</c:v>
                </c:pt>
                <c:pt idx="60">
                  <c:v>0.15</c:v>
                </c:pt>
                <c:pt idx="61">
                  <c:v>0.1525</c:v>
                </c:pt>
                <c:pt idx="62">
                  <c:v>0.155</c:v>
                </c:pt>
                <c:pt idx="63">
                  <c:v>0.1575</c:v>
                </c:pt>
                <c:pt idx="64">
                  <c:v>0.16</c:v>
                </c:pt>
                <c:pt idx="65">
                  <c:v>0.16250000000000001</c:v>
                </c:pt>
                <c:pt idx="66">
                  <c:v>0.16500000000000001</c:v>
                </c:pt>
                <c:pt idx="67">
                  <c:v>0.16750000000000001</c:v>
                </c:pt>
                <c:pt idx="68">
                  <c:v>0.17</c:v>
                </c:pt>
                <c:pt idx="69">
                  <c:v>0.17250000000000001</c:v>
                </c:pt>
                <c:pt idx="70">
                  <c:v>0.17500000000000002</c:v>
                </c:pt>
                <c:pt idx="71">
                  <c:v>0.17749999999999999</c:v>
                </c:pt>
                <c:pt idx="72">
                  <c:v>0.18</c:v>
                </c:pt>
                <c:pt idx="73">
                  <c:v>0.1825</c:v>
                </c:pt>
                <c:pt idx="74">
                  <c:v>0.185</c:v>
                </c:pt>
                <c:pt idx="75">
                  <c:v>0.1875</c:v>
                </c:pt>
                <c:pt idx="76">
                  <c:v>0.19</c:v>
                </c:pt>
                <c:pt idx="77">
                  <c:v>0.1925</c:v>
                </c:pt>
                <c:pt idx="78">
                  <c:v>0.19500000000000001</c:v>
                </c:pt>
                <c:pt idx="79">
                  <c:v>0.19750000000000001</c:v>
                </c:pt>
                <c:pt idx="80">
                  <c:v>0.2</c:v>
                </c:pt>
                <c:pt idx="81">
                  <c:v>0.20250000000000001</c:v>
                </c:pt>
                <c:pt idx="82">
                  <c:v>0.20500000000000002</c:v>
                </c:pt>
                <c:pt idx="83">
                  <c:v>0.20750000000000002</c:v>
                </c:pt>
                <c:pt idx="84">
                  <c:v>0.21</c:v>
                </c:pt>
                <c:pt idx="85">
                  <c:v>0.21249999999999999</c:v>
                </c:pt>
                <c:pt idx="86">
                  <c:v>0.215</c:v>
                </c:pt>
                <c:pt idx="87">
                  <c:v>0.2175</c:v>
                </c:pt>
                <c:pt idx="88">
                  <c:v>0.22</c:v>
                </c:pt>
                <c:pt idx="89">
                  <c:v>0.2225</c:v>
                </c:pt>
                <c:pt idx="90">
                  <c:v>0.22500000000000001</c:v>
                </c:pt>
                <c:pt idx="91">
                  <c:v>0.22750000000000001</c:v>
                </c:pt>
                <c:pt idx="92">
                  <c:v>0.23</c:v>
                </c:pt>
                <c:pt idx="93">
                  <c:v>0.23250000000000001</c:v>
                </c:pt>
                <c:pt idx="94">
                  <c:v>0.23500000000000001</c:v>
                </c:pt>
                <c:pt idx="95">
                  <c:v>0.23750000000000002</c:v>
                </c:pt>
                <c:pt idx="96">
                  <c:v>0.24</c:v>
                </c:pt>
                <c:pt idx="97">
                  <c:v>0.24249999999999999</c:v>
                </c:pt>
                <c:pt idx="98">
                  <c:v>0.245</c:v>
                </c:pt>
                <c:pt idx="99">
                  <c:v>0.2475</c:v>
                </c:pt>
                <c:pt idx="100">
                  <c:v>0.25</c:v>
                </c:pt>
                <c:pt idx="101">
                  <c:v>0.2525</c:v>
                </c:pt>
                <c:pt idx="102">
                  <c:v>0.255</c:v>
                </c:pt>
                <c:pt idx="103">
                  <c:v>0.25750000000000001</c:v>
                </c:pt>
                <c:pt idx="104">
                  <c:v>0.26</c:v>
                </c:pt>
                <c:pt idx="105">
                  <c:v>0.26250000000000001</c:v>
                </c:pt>
                <c:pt idx="106">
                  <c:v>0.26500000000000001</c:v>
                </c:pt>
                <c:pt idx="107">
                  <c:v>0.26750000000000002</c:v>
                </c:pt>
                <c:pt idx="108">
                  <c:v>0.27</c:v>
                </c:pt>
                <c:pt idx="109">
                  <c:v>0.27250000000000002</c:v>
                </c:pt>
                <c:pt idx="110">
                  <c:v>0.27500000000000002</c:v>
                </c:pt>
                <c:pt idx="111">
                  <c:v>0.27750000000000002</c:v>
                </c:pt>
                <c:pt idx="112">
                  <c:v>0.28000000000000003</c:v>
                </c:pt>
                <c:pt idx="113">
                  <c:v>0.28250000000000003</c:v>
                </c:pt>
                <c:pt idx="114">
                  <c:v>0.28500000000000003</c:v>
                </c:pt>
                <c:pt idx="115">
                  <c:v>0.28750000000000003</c:v>
                </c:pt>
                <c:pt idx="116">
                  <c:v>0.28999999999999998</c:v>
                </c:pt>
                <c:pt idx="117">
                  <c:v>0.29249999999999998</c:v>
                </c:pt>
                <c:pt idx="118">
                  <c:v>0.29499999999999998</c:v>
                </c:pt>
                <c:pt idx="119">
                  <c:v>0.29749999999999999</c:v>
                </c:pt>
                <c:pt idx="120">
                  <c:v>0.3</c:v>
                </c:pt>
                <c:pt idx="121">
                  <c:v>0.30249999999999999</c:v>
                </c:pt>
                <c:pt idx="122">
                  <c:v>0.30499999999999999</c:v>
                </c:pt>
                <c:pt idx="123">
                  <c:v>0.3075</c:v>
                </c:pt>
                <c:pt idx="124">
                  <c:v>0.31</c:v>
                </c:pt>
                <c:pt idx="125">
                  <c:v>0.3125</c:v>
                </c:pt>
                <c:pt idx="126">
                  <c:v>0.315</c:v>
                </c:pt>
                <c:pt idx="127">
                  <c:v>0.3175</c:v>
                </c:pt>
                <c:pt idx="128">
                  <c:v>0.32</c:v>
                </c:pt>
                <c:pt idx="129">
                  <c:v>0.32250000000000001</c:v>
                </c:pt>
                <c:pt idx="130">
                  <c:v>0.32500000000000001</c:v>
                </c:pt>
                <c:pt idx="131">
                  <c:v>0.32750000000000001</c:v>
                </c:pt>
                <c:pt idx="132">
                  <c:v>0.33</c:v>
                </c:pt>
                <c:pt idx="133">
                  <c:v>0.33250000000000002</c:v>
                </c:pt>
                <c:pt idx="134">
                  <c:v>0.33500000000000002</c:v>
                </c:pt>
                <c:pt idx="135">
                  <c:v>0.33750000000000002</c:v>
                </c:pt>
                <c:pt idx="136">
                  <c:v>0.34</c:v>
                </c:pt>
                <c:pt idx="137">
                  <c:v>0.34250000000000003</c:v>
                </c:pt>
                <c:pt idx="138">
                  <c:v>0.34500000000000003</c:v>
                </c:pt>
                <c:pt idx="139">
                  <c:v>0.34750000000000003</c:v>
                </c:pt>
                <c:pt idx="140">
                  <c:v>0.35000000000000003</c:v>
                </c:pt>
                <c:pt idx="141">
                  <c:v>0.35249999999999998</c:v>
                </c:pt>
                <c:pt idx="142">
                  <c:v>0.35499999999999998</c:v>
                </c:pt>
                <c:pt idx="143">
                  <c:v>0.35749999999999998</c:v>
                </c:pt>
                <c:pt idx="144">
                  <c:v>0.36</c:v>
                </c:pt>
                <c:pt idx="145">
                  <c:v>0.36249999999999999</c:v>
                </c:pt>
                <c:pt idx="146">
                  <c:v>0.36499999999999999</c:v>
                </c:pt>
                <c:pt idx="147">
                  <c:v>0.36749999999999999</c:v>
                </c:pt>
                <c:pt idx="148">
                  <c:v>0.37</c:v>
                </c:pt>
                <c:pt idx="149">
                  <c:v>0.3725</c:v>
                </c:pt>
                <c:pt idx="150">
                  <c:v>0.375</c:v>
                </c:pt>
                <c:pt idx="151">
                  <c:v>0.3775</c:v>
                </c:pt>
                <c:pt idx="152">
                  <c:v>0.38</c:v>
                </c:pt>
                <c:pt idx="153">
                  <c:v>0.38250000000000001</c:v>
                </c:pt>
                <c:pt idx="154">
                  <c:v>0.38500000000000001</c:v>
                </c:pt>
                <c:pt idx="155">
                  <c:v>0.38750000000000001</c:v>
                </c:pt>
                <c:pt idx="156">
                  <c:v>0.39</c:v>
                </c:pt>
                <c:pt idx="157">
                  <c:v>0.39250000000000002</c:v>
                </c:pt>
                <c:pt idx="158">
                  <c:v>0.39500000000000002</c:v>
                </c:pt>
                <c:pt idx="159">
                  <c:v>0.39750000000000002</c:v>
                </c:pt>
                <c:pt idx="160">
                  <c:v>0.4</c:v>
                </c:pt>
                <c:pt idx="161">
                  <c:v>0.40250000000000002</c:v>
                </c:pt>
                <c:pt idx="162">
                  <c:v>0.40500000000000003</c:v>
                </c:pt>
                <c:pt idx="163">
                  <c:v>0.40750000000000003</c:v>
                </c:pt>
                <c:pt idx="164">
                  <c:v>0.41000000000000003</c:v>
                </c:pt>
                <c:pt idx="165">
                  <c:v>0.41250000000000003</c:v>
                </c:pt>
                <c:pt idx="166">
                  <c:v>0.41500000000000004</c:v>
                </c:pt>
                <c:pt idx="167">
                  <c:v>0.41749999999999998</c:v>
                </c:pt>
                <c:pt idx="168">
                  <c:v>0.42</c:v>
                </c:pt>
                <c:pt idx="169">
                  <c:v>0.42249999999999999</c:v>
                </c:pt>
                <c:pt idx="170">
                  <c:v>0.42499999999999999</c:v>
                </c:pt>
                <c:pt idx="171">
                  <c:v>0.42749999999999999</c:v>
                </c:pt>
                <c:pt idx="172">
                  <c:v>0.43</c:v>
                </c:pt>
                <c:pt idx="173">
                  <c:v>0.4325</c:v>
                </c:pt>
                <c:pt idx="174">
                  <c:v>0.435</c:v>
                </c:pt>
                <c:pt idx="175">
                  <c:v>0.4375</c:v>
                </c:pt>
                <c:pt idx="176">
                  <c:v>0.44</c:v>
                </c:pt>
                <c:pt idx="177">
                  <c:v>0.4425</c:v>
                </c:pt>
                <c:pt idx="178">
                  <c:v>0.44500000000000001</c:v>
                </c:pt>
                <c:pt idx="179">
                  <c:v>0.44750000000000001</c:v>
                </c:pt>
                <c:pt idx="180">
                  <c:v>0.45</c:v>
                </c:pt>
                <c:pt idx="181">
                  <c:v>0.45250000000000001</c:v>
                </c:pt>
                <c:pt idx="182">
                  <c:v>0.45500000000000002</c:v>
                </c:pt>
                <c:pt idx="183">
                  <c:v>0.45750000000000002</c:v>
                </c:pt>
                <c:pt idx="184">
                  <c:v>0.46</c:v>
                </c:pt>
                <c:pt idx="185">
                  <c:v>0.46250000000000002</c:v>
                </c:pt>
                <c:pt idx="186">
                  <c:v>0.46500000000000002</c:v>
                </c:pt>
                <c:pt idx="187">
                  <c:v>0.46750000000000003</c:v>
                </c:pt>
                <c:pt idx="188">
                  <c:v>0.47000000000000003</c:v>
                </c:pt>
                <c:pt idx="189">
                  <c:v>0.47250000000000003</c:v>
                </c:pt>
                <c:pt idx="190">
                  <c:v>0.47500000000000003</c:v>
                </c:pt>
                <c:pt idx="191">
                  <c:v>0.47750000000000004</c:v>
                </c:pt>
                <c:pt idx="192">
                  <c:v>0.48</c:v>
                </c:pt>
                <c:pt idx="193">
                  <c:v>0.48249999999999998</c:v>
                </c:pt>
                <c:pt idx="194">
                  <c:v>0.48499999999999999</c:v>
                </c:pt>
                <c:pt idx="195">
                  <c:v>0.48749999999999999</c:v>
                </c:pt>
                <c:pt idx="196">
                  <c:v>0.49</c:v>
                </c:pt>
                <c:pt idx="197">
                  <c:v>0.49249999999999999</c:v>
                </c:pt>
                <c:pt idx="198">
                  <c:v>0.495</c:v>
                </c:pt>
                <c:pt idx="199">
                  <c:v>0.4975</c:v>
                </c:pt>
                <c:pt idx="2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E-45A9-AAFB-BCE9F26F0A28}"/>
            </c:ext>
          </c:extLst>
        </c:ser>
        <c:ser>
          <c:idx val="6"/>
          <c:order val="6"/>
          <c:tx>
            <c:strRef>
              <c:f>Beschleu.!$R$4</c:f>
              <c:strCache>
                <c:ptCount val="1"/>
                <c:pt idx="0">
                  <c:v>w(30) [st/ms]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Beschleu.!$R$5:$R$205</c:f>
              <c:numCache>
                <c:formatCode>General</c:formatCode>
                <c:ptCount val="20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9.0000000000000011E-3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1.8000000000000002E-2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3.6000000000000004E-2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5.1000000000000004E-2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7.2000000000000008E-2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8.7000000000000008E-2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0.10200000000000001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0.14100000000000001</c:v>
                </c:pt>
                <c:pt idx="48">
                  <c:v>0.14400000000000002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0.17400000000000002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0.20400000000000001</c:v>
                </c:pt>
                <c:pt idx="69">
                  <c:v>0.20700000000000002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0.23700000000000002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0.28200000000000003</c:v>
                </c:pt>
                <c:pt idx="95">
                  <c:v>0.28500000000000003</c:v>
                </c:pt>
                <c:pt idx="96">
                  <c:v>0.28800000000000003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0.34500000000000003</c:v>
                </c:pt>
                <c:pt idx="116">
                  <c:v>0.34800000000000003</c:v>
                </c:pt>
                <c:pt idx="117">
                  <c:v>0.35100000000000003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0.40800000000000003</c:v>
                </c:pt>
                <c:pt idx="137">
                  <c:v>0.41100000000000003</c:v>
                </c:pt>
                <c:pt idx="138">
                  <c:v>0.41400000000000003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0.47100000000000003</c:v>
                </c:pt>
                <c:pt idx="158">
                  <c:v>0.47400000000000003</c:v>
                </c:pt>
                <c:pt idx="159">
                  <c:v>0.47700000000000004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0.56400000000000006</c:v>
                </c:pt>
                <c:pt idx="189">
                  <c:v>0.56700000000000006</c:v>
                </c:pt>
                <c:pt idx="190">
                  <c:v>0.57000000000000006</c:v>
                </c:pt>
                <c:pt idx="191">
                  <c:v>0.57300000000000006</c:v>
                </c:pt>
                <c:pt idx="192">
                  <c:v>0.57600000000000007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E-45A9-AAFB-BCE9F26F0A28}"/>
            </c:ext>
          </c:extLst>
        </c:ser>
        <c:ser>
          <c:idx val="7"/>
          <c:order val="7"/>
          <c:tx>
            <c:strRef>
              <c:f>Beschleu.!$S$4</c:f>
              <c:strCache>
                <c:ptCount val="1"/>
                <c:pt idx="0">
                  <c:v>w(40) [st/ms]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Beschleu.!$S$5:$S$205</c:f>
              <c:numCache>
                <c:formatCode>General</c:formatCode>
                <c:ptCount val="20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5.2000000000000005E-2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7.2000000000000008E-2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0.10400000000000001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0.14400000000000002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0.17200000000000001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0.20400000000000001</c:v>
                </c:pt>
                <c:pt idx="52">
                  <c:v>0.20800000000000002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0.23600000000000002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0.28400000000000003</c:v>
                </c:pt>
                <c:pt idx="72">
                  <c:v>0.28800000000000003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0.34400000000000003</c:v>
                </c:pt>
                <c:pt idx="87">
                  <c:v>0.34800000000000003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0.40800000000000003</c:v>
                </c:pt>
                <c:pt idx="103">
                  <c:v>0.41200000000000003</c:v>
                </c:pt>
                <c:pt idx="104">
                  <c:v>0.41600000000000004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0.47200000000000003</c:v>
                </c:pt>
                <c:pt idx="119">
                  <c:v>0.47600000000000003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0.56400000000000006</c:v>
                </c:pt>
                <c:pt idx="142">
                  <c:v>0.56800000000000006</c:v>
                </c:pt>
                <c:pt idx="143">
                  <c:v>0.57200000000000006</c:v>
                </c:pt>
                <c:pt idx="144">
                  <c:v>0.57600000000000007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0.68800000000000006</c:v>
                </c:pt>
                <c:pt idx="173">
                  <c:v>0.69200000000000006</c:v>
                </c:pt>
                <c:pt idx="174">
                  <c:v>0.69600000000000006</c:v>
                </c:pt>
                <c:pt idx="175">
                  <c:v>0.70000000000000007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E-45A9-AAFB-BCE9F26F0A28}"/>
            </c:ext>
          </c:extLst>
        </c:ser>
        <c:ser>
          <c:idx val="8"/>
          <c:order val="8"/>
          <c:tx>
            <c:strRef>
              <c:f>Beschleu.!$T$4</c:f>
              <c:strCache>
                <c:ptCount val="1"/>
                <c:pt idx="0">
                  <c:v>w(50) [st/ms]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Beschleu.!$K$5:$K$205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Beschleu.!$T$5:$T$205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0.69000000000000006</c:v>
                </c:pt>
                <c:pt idx="139">
                  <c:v>0.69500000000000006</c:v>
                </c:pt>
                <c:pt idx="140">
                  <c:v>0.70000000000000007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0.81500000000000006</c:v>
                </c:pt>
                <c:pt idx="164">
                  <c:v>0.82000000000000006</c:v>
                </c:pt>
                <c:pt idx="165">
                  <c:v>0.82500000000000007</c:v>
                </c:pt>
                <c:pt idx="166">
                  <c:v>0.83000000000000007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0.94000000000000006</c:v>
                </c:pt>
                <c:pt idx="189">
                  <c:v>0.94500000000000006</c:v>
                </c:pt>
                <c:pt idx="190">
                  <c:v>0.95000000000000007</c:v>
                </c:pt>
                <c:pt idx="191">
                  <c:v>0.95500000000000007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E-45A9-AAFB-BCE9F26F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62624"/>
        <c:axId val="1806258880"/>
      </c:scatterChart>
      <c:valAx>
        <c:axId val="1806262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58880"/>
        <c:crosses val="autoZero"/>
        <c:crossBetween val="midCat"/>
      </c:valAx>
      <c:valAx>
        <c:axId val="18062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</xdr:row>
      <xdr:rowOff>53975</xdr:rowOff>
    </xdr:from>
    <xdr:to>
      <xdr:col>12</xdr:col>
      <xdr:colOff>25400</xdr:colOff>
      <xdr:row>16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29E34C-AA80-47A1-9D90-0A687B2B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0</xdr:row>
      <xdr:rowOff>117474</xdr:rowOff>
    </xdr:from>
    <xdr:to>
      <xdr:col>27</xdr:col>
      <xdr:colOff>730249</xdr:colOff>
      <xdr:row>21</xdr:row>
      <xdr:rowOff>152399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1E8063F-805B-40C8-8D32-8CB398E26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123824</xdr:colOff>
      <xdr:row>4</xdr:row>
      <xdr:rowOff>69850</xdr:rowOff>
    </xdr:from>
    <xdr:to>
      <xdr:col>48</xdr:col>
      <xdr:colOff>139699</xdr:colOff>
      <xdr:row>29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542B9-C307-4D3E-A16D-723FF5294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200024</xdr:colOff>
      <xdr:row>4</xdr:row>
      <xdr:rowOff>165100</xdr:rowOff>
    </xdr:from>
    <xdr:to>
      <xdr:col>31</xdr:col>
      <xdr:colOff>304799</xdr:colOff>
      <xdr:row>40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2DEEC6-77E6-41C1-B953-30BE02A5C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D0B1-6266-4141-8BE4-85A9D5BCF6C5}">
  <dimension ref="A1:R107"/>
  <sheetViews>
    <sheetView workbookViewId="0">
      <selection activeCell="A24" sqref="A24:I67"/>
    </sheetView>
  </sheetViews>
  <sheetFormatPr baseColWidth="10" defaultColWidth="10.90625" defaultRowHeight="14.5" x14ac:dyDescent="0.35"/>
  <cols>
    <col min="1" max="1" width="14" style="3" customWidth="1"/>
    <col min="2" max="4" width="10.90625" style="3"/>
    <col min="5" max="5" width="11.7265625" style="3" customWidth="1"/>
    <col min="6" max="12" width="10.90625" style="3"/>
    <col min="13" max="13" width="10.90625" style="6" customWidth="1"/>
    <col min="14" max="14" width="10.7265625" customWidth="1"/>
    <col min="15" max="16384" width="10.90625" style="3"/>
  </cols>
  <sheetData>
    <row r="1" spans="1:18" ht="18.5" x14ac:dyDescent="0.45">
      <c r="A1" s="2" t="s">
        <v>0</v>
      </c>
      <c r="N1" s="7" t="s">
        <v>20</v>
      </c>
    </row>
    <row r="2" spans="1:18" x14ac:dyDescent="0.35">
      <c r="A2" s="3" t="s">
        <v>1</v>
      </c>
      <c r="B2" s="3" t="s">
        <v>2</v>
      </c>
      <c r="D2" s="3" t="s">
        <v>6</v>
      </c>
      <c r="E2" s="3">
        <v>10</v>
      </c>
      <c r="N2" t="s">
        <v>21</v>
      </c>
      <c r="O2" s="3">
        <v>2</v>
      </c>
      <c r="Q2" s="43" t="s">
        <v>29</v>
      </c>
      <c r="R2" s="43"/>
    </row>
    <row r="3" spans="1:18" x14ac:dyDescent="0.35">
      <c r="A3" s="4">
        <v>4.8</v>
      </c>
      <c r="B3" s="4">
        <v>0.1</v>
      </c>
      <c r="D3" s="3" t="s">
        <v>7</v>
      </c>
      <c r="E3" s="3">
        <v>410</v>
      </c>
      <c r="N3" t="s">
        <v>22</v>
      </c>
      <c r="O3" s="3">
        <f>O2*360</f>
        <v>720</v>
      </c>
      <c r="Q3" s="42" t="s">
        <v>28</v>
      </c>
      <c r="R3" s="42"/>
    </row>
    <row r="4" spans="1:18" x14ac:dyDescent="0.35">
      <c r="A4" s="3">
        <v>6</v>
      </c>
      <c r="B4" s="3">
        <v>0.08</v>
      </c>
      <c r="D4" s="3" t="s">
        <v>8</v>
      </c>
      <c r="E4" s="3">
        <f>E3-E2</f>
        <v>400</v>
      </c>
      <c r="N4" t="s">
        <v>23</v>
      </c>
      <c r="O4" s="3">
        <f>O2*$E$5</f>
        <v>1600</v>
      </c>
    </row>
    <row r="5" spans="1:18" x14ac:dyDescent="0.35">
      <c r="D5" s="3" t="s">
        <v>13</v>
      </c>
      <c r="E5" s="3">
        <f>(E3-E2)*2</f>
        <v>800</v>
      </c>
      <c r="P5" t="s">
        <v>31</v>
      </c>
      <c r="Q5" s="1">
        <v>20</v>
      </c>
    </row>
    <row r="6" spans="1:18" x14ac:dyDescent="0.35">
      <c r="A6" s="1" t="s">
        <v>3</v>
      </c>
      <c r="B6" s="3" t="s">
        <v>4</v>
      </c>
    </row>
    <row r="7" spans="1:18" x14ac:dyDescent="0.35">
      <c r="A7" s="1"/>
      <c r="B7" s="3">
        <f>1/(B3*6)</f>
        <v>1.6666666666666665</v>
      </c>
      <c r="C7" s="3" t="s">
        <v>5</v>
      </c>
      <c r="D7" s="3" t="s">
        <v>16</v>
      </c>
      <c r="E7" s="3" t="s">
        <v>27</v>
      </c>
      <c r="N7" t="s">
        <v>24</v>
      </c>
      <c r="O7" s="3" t="s">
        <v>19</v>
      </c>
      <c r="P7" s="3" t="s">
        <v>25</v>
      </c>
      <c r="Q7" s="3" t="s">
        <v>9</v>
      </c>
      <c r="R7" s="3" t="s">
        <v>26</v>
      </c>
    </row>
    <row r="8" spans="1:18" x14ac:dyDescent="0.35">
      <c r="A8" s="1"/>
      <c r="B8" s="3">
        <f>E4*2/(B3*6)</f>
        <v>1333.333333333333</v>
      </c>
      <c r="C8" s="3" t="s">
        <v>9</v>
      </c>
      <c r="E8" s="3">
        <f>180/E4</f>
        <v>0.45</v>
      </c>
      <c r="N8">
        <v>0.01</v>
      </c>
      <c r="O8" s="3">
        <f t="shared" ref="O8:O39" si="0">$O$2*$N8</f>
        <v>0.02</v>
      </c>
      <c r="P8" s="3">
        <f t="shared" ref="P8:P39" si="1">$O$3*$N8</f>
        <v>7.2</v>
      </c>
      <c r="Q8" s="3">
        <f t="shared" ref="Q8:Q39" si="2">$O$4*$N8</f>
        <v>16</v>
      </c>
      <c r="R8" s="3">
        <f>ROUND( (($Q$5/($E$5) / 1.25)*Q8), 1)</f>
        <v>0.3</v>
      </c>
    </row>
    <row r="9" spans="1:18" x14ac:dyDescent="0.35">
      <c r="A9" s="1"/>
      <c r="B9" s="3">
        <f>B7*60</f>
        <v>99.999999999999986</v>
      </c>
      <c r="C9" s="3" t="s">
        <v>11</v>
      </c>
      <c r="N9">
        <f>N8+0.01</f>
        <v>0.02</v>
      </c>
      <c r="O9" s="3">
        <f t="shared" si="0"/>
        <v>0.04</v>
      </c>
      <c r="P9" s="3">
        <f t="shared" si="1"/>
        <v>14.4</v>
      </c>
      <c r="Q9" s="3">
        <f t="shared" si="2"/>
        <v>32</v>
      </c>
      <c r="R9" s="3">
        <f t="shared" ref="R9:R72" si="3">ROUND( (($Q$5/($E$5) / 1.25)*Q9), 1)</f>
        <v>0.6</v>
      </c>
    </row>
    <row r="10" spans="1:18" x14ac:dyDescent="0.35">
      <c r="A10" s="1"/>
      <c r="B10" s="3">
        <f>B8*60</f>
        <v>79999.999999999985</v>
      </c>
      <c r="C10" s="3" t="s">
        <v>12</v>
      </c>
      <c r="N10">
        <f t="shared" ref="N10:N73" si="4">N9+0.01</f>
        <v>0.03</v>
      </c>
      <c r="O10" s="3">
        <f t="shared" si="0"/>
        <v>0.06</v>
      </c>
      <c r="P10" s="3">
        <f t="shared" si="1"/>
        <v>21.599999999999998</v>
      </c>
      <c r="Q10" s="3">
        <f t="shared" si="2"/>
        <v>48</v>
      </c>
      <c r="R10" s="3">
        <f t="shared" si="3"/>
        <v>1</v>
      </c>
    </row>
    <row r="11" spans="1:18" x14ac:dyDescent="0.35">
      <c r="A11" s="44" t="s">
        <v>32</v>
      </c>
      <c r="B11" s="44"/>
      <c r="N11">
        <f t="shared" si="4"/>
        <v>0.04</v>
      </c>
      <c r="O11" s="3">
        <f t="shared" si="0"/>
        <v>0.08</v>
      </c>
      <c r="P11" s="3">
        <f t="shared" si="1"/>
        <v>28.8</v>
      </c>
      <c r="Q11" s="3">
        <f t="shared" si="2"/>
        <v>64</v>
      </c>
      <c r="R11" s="3">
        <f t="shared" si="3"/>
        <v>1.3</v>
      </c>
    </row>
    <row r="12" spans="1:18" x14ac:dyDescent="0.35">
      <c r="A12" s="1"/>
      <c r="B12" s="3">
        <f>B7*2*PI()</f>
        <v>10.471975511965976</v>
      </c>
      <c r="C12" s="3" t="s">
        <v>10</v>
      </c>
      <c r="N12">
        <f t="shared" si="4"/>
        <v>0.05</v>
      </c>
      <c r="O12" s="3">
        <f t="shared" si="0"/>
        <v>0.1</v>
      </c>
      <c r="P12" s="3">
        <f t="shared" si="1"/>
        <v>36</v>
      </c>
      <c r="Q12" s="3">
        <f t="shared" si="2"/>
        <v>80</v>
      </c>
      <c r="R12" s="3">
        <f t="shared" si="3"/>
        <v>1.6</v>
      </c>
    </row>
    <row r="13" spans="1:18" x14ac:dyDescent="0.35">
      <c r="A13" s="44" t="s">
        <v>14</v>
      </c>
      <c r="B13" s="44"/>
      <c r="N13">
        <f t="shared" si="4"/>
        <v>6.0000000000000005E-2</v>
      </c>
      <c r="O13" s="3">
        <f t="shared" si="0"/>
        <v>0.12000000000000001</v>
      </c>
      <c r="P13" s="3">
        <f t="shared" si="1"/>
        <v>43.2</v>
      </c>
      <c r="Q13" s="3">
        <f t="shared" si="2"/>
        <v>96.000000000000014</v>
      </c>
      <c r="R13" s="3">
        <f t="shared" si="3"/>
        <v>1.9</v>
      </c>
    </row>
    <row r="14" spans="1:18" x14ac:dyDescent="0.35">
      <c r="A14" s="1"/>
      <c r="B14" s="3" t="s">
        <v>4</v>
      </c>
      <c r="C14" s="41" t="s">
        <v>17</v>
      </c>
      <c r="D14" s="41"/>
      <c r="E14" s="3" t="s">
        <v>30</v>
      </c>
      <c r="N14">
        <f t="shared" si="4"/>
        <v>7.0000000000000007E-2</v>
      </c>
      <c r="O14" s="3">
        <f t="shared" si="0"/>
        <v>0.14000000000000001</v>
      </c>
      <c r="P14" s="3">
        <f t="shared" si="1"/>
        <v>50.400000000000006</v>
      </c>
      <c r="Q14" s="3">
        <f t="shared" si="2"/>
        <v>112.00000000000001</v>
      </c>
      <c r="R14" s="3">
        <f t="shared" si="3"/>
        <v>2.2000000000000002</v>
      </c>
    </row>
    <row r="15" spans="1:18" x14ac:dyDescent="0.35">
      <c r="A15" s="5" t="s">
        <v>18</v>
      </c>
      <c r="B15" s="3">
        <v>1</v>
      </c>
      <c r="C15" s="3">
        <v>40</v>
      </c>
      <c r="D15" s="3">
        <v>20</v>
      </c>
      <c r="E15" s="3">
        <v>1000</v>
      </c>
      <c r="N15">
        <f t="shared" si="4"/>
        <v>0.08</v>
      </c>
      <c r="O15" s="3">
        <f t="shared" si="0"/>
        <v>0.16</v>
      </c>
      <c r="P15" s="3">
        <f t="shared" si="1"/>
        <v>57.6</v>
      </c>
      <c r="Q15" s="3">
        <f t="shared" si="2"/>
        <v>128</v>
      </c>
      <c r="R15" s="3">
        <f t="shared" si="3"/>
        <v>2.6</v>
      </c>
    </row>
    <row r="16" spans="1:18" x14ac:dyDescent="0.35">
      <c r="A16" s="5" t="s">
        <v>9</v>
      </c>
      <c r="B16" s="3">
        <f>B15*$E$15</f>
        <v>1000</v>
      </c>
      <c r="C16" s="3">
        <f>$B$16/C15</f>
        <v>25</v>
      </c>
      <c r="D16" s="3">
        <f>$B$16/D15</f>
        <v>50</v>
      </c>
      <c r="N16">
        <f t="shared" si="4"/>
        <v>0.09</v>
      </c>
      <c r="O16" s="3">
        <f t="shared" si="0"/>
        <v>0.18</v>
      </c>
      <c r="P16" s="3">
        <f t="shared" si="1"/>
        <v>64.8</v>
      </c>
      <c r="Q16" s="3">
        <f t="shared" si="2"/>
        <v>144</v>
      </c>
      <c r="R16" s="3">
        <f t="shared" si="3"/>
        <v>2.9</v>
      </c>
    </row>
    <row r="17" spans="1:18" x14ac:dyDescent="0.35">
      <c r="A17" s="5" t="s">
        <v>12</v>
      </c>
      <c r="B17" s="3">
        <f>B16*60</f>
        <v>60000</v>
      </c>
      <c r="C17" s="3">
        <f>C16*60</f>
        <v>1500</v>
      </c>
      <c r="D17" s="3">
        <f>D16*60</f>
        <v>3000</v>
      </c>
      <c r="N17">
        <f t="shared" si="4"/>
        <v>9.9999999999999992E-2</v>
      </c>
      <c r="O17" s="3">
        <f t="shared" si="0"/>
        <v>0.19999999999999998</v>
      </c>
      <c r="P17" s="3">
        <f t="shared" si="1"/>
        <v>72</v>
      </c>
      <c r="Q17" s="3">
        <f t="shared" si="2"/>
        <v>160</v>
      </c>
      <c r="R17" s="3">
        <f t="shared" si="3"/>
        <v>3.2</v>
      </c>
    </row>
    <row r="18" spans="1:18" x14ac:dyDescent="0.35">
      <c r="A18" s="5" t="s">
        <v>5</v>
      </c>
      <c r="B18" s="3">
        <f>B16/$E$5</f>
        <v>1.25</v>
      </c>
      <c r="C18" s="3">
        <f>C16/$E$5</f>
        <v>3.125E-2</v>
      </c>
      <c r="D18" s="3">
        <f>D16/$E$5</f>
        <v>6.25E-2</v>
      </c>
      <c r="N18">
        <f t="shared" si="4"/>
        <v>0.10999999999999999</v>
      </c>
      <c r="O18" s="3">
        <f t="shared" si="0"/>
        <v>0.21999999999999997</v>
      </c>
      <c r="P18" s="3">
        <f t="shared" si="1"/>
        <v>79.199999999999989</v>
      </c>
      <c r="Q18" s="3">
        <f t="shared" si="2"/>
        <v>175.99999999999997</v>
      </c>
      <c r="R18" s="3">
        <f t="shared" si="3"/>
        <v>3.5</v>
      </c>
    </row>
    <row r="19" spans="1:18" x14ac:dyDescent="0.35">
      <c r="A19" s="5" t="s">
        <v>11</v>
      </c>
      <c r="B19" s="3">
        <f>B18*60</f>
        <v>75</v>
      </c>
      <c r="C19" s="3">
        <f>C18*60</f>
        <v>1.875</v>
      </c>
      <c r="D19" s="3">
        <f>D18*60</f>
        <v>3.75</v>
      </c>
      <c r="N19">
        <f t="shared" si="4"/>
        <v>0.11999999999999998</v>
      </c>
      <c r="O19" s="3">
        <f t="shared" si="0"/>
        <v>0.23999999999999996</v>
      </c>
      <c r="P19" s="3">
        <f t="shared" si="1"/>
        <v>86.399999999999991</v>
      </c>
      <c r="Q19" s="3">
        <f t="shared" si="2"/>
        <v>191.99999999999997</v>
      </c>
      <c r="R19" s="3">
        <f t="shared" si="3"/>
        <v>3.8</v>
      </c>
    </row>
    <row r="20" spans="1:18" x14ac:dyDescent="0.35">
      <c r="A20" s="5"/>
      <c r="N20">
        <f t="shared" si="4"/>
        <v>0.12999999999999998</v>
      </c>
      <c r="O20" s="3">
        <f t="shared" si="0"/>
        <v>0.25999999999999995</v>
      </c>
      <c r="P20" s="3">
        <f t="shared" si="1"/>
        <v>93.59999999999998</v>
      </c>
      <c r="Q20" s="3">
        <f t="shared" si="2"/>
        <v>207.99999999999997</v>
      </c>
      <c r="R20" s="3">
        <f t="shared" si="3"/>
        <v>4.2</v>
      </c>
    </row>
    <row r="21" spans="1:18" x14ac:dyDescent="0.35">
      <c r="A21" s="44" t="s">
        <v>15</v>
      </c>
      <c r="B21" s="44"/>
      <c r="N21">
        <f t="shared" si="4"/>
        <v>0.13999999999999999</v>
      </c>
      <c r="O21" s="3">
        <f t="shared" si="0"/>
        <v>0.27999999999999997</v>
      </c>
      <c r="P21" s="3">
        <f t="shared" si="1"/>
        <v>100.79999999999998</v>
      </c>
      <c r="Q21" s="3">
        <f t="shared" si="2"/>
        <v>223.99999999999997</v>
      </c>
      <c r="R21" s="3">
        <f t="shared" si="3"/>
        <v>4.5</v>
      </c>
    </row>
    <row r="22" spans="1:18" x14ac:dyDescent="0.35">
      <c r="A22" s="5" t="s">
        <v>10</v>
      </c>
      <c r="B22" s="3">
        <f>B18*2*PI()</f>
        <v>7.8539816339744828</v>
      </c>
      <c r="N22">
        <f t="shared" si="4"/>
        <v>0.15</v>
      </c>
      <c r="O22" s="3">
        <f t="shared" si="0"/>
        <v>0.3</v>
      </c>
      <c r="P22" s="3">
        <f t="shared" si="1"/>
        <v>108</v>
      </c>
      <c r="Q22" s="3">
        <f t="shared" si="2"/>
        <v>240</v>
      </c>
      <c r="R22" s="3">
        <f t="shared" si="3"/>
        <v>4.8</v>
      </c>
    </row>
    <row r="23" spans="1:18" x14ac:dyDescent="0.35">
      <c r="N23">
        <f t="shared" si="4"/>
        <v>0.16</v>
      </c>
      <c r="O23" s="3">
        <f t="shared" si="0"/>
        <v>0.32</v>
      </c>
      <c r="P23" s="3">
        <f t="shared" si="1"/>
        <v>115.2</v>
      </c>
      <c r="Q23" s="3">
        <f t="shared" si="2"/>
        <v>256</v>
      </c>
      <c r="R23" s="3">
        <f t="shared" si="3"/>
        <v>5.0999999999999996</v>
      </c>
    </row>
    <row r="24" spans="1:18" x14ac:dyDescent="0.35">
      <c r="A24" s="1"/>
      <c r="N24">
        <f t="shared" si="4"/>
        <v>0.17</v>
      </c>
      <c r="O24" s="3">
        <f t="shared" si="0"/>
        <v>0.34</v>
      </c>
      <c r="P24" s="3">
        <f t="shared" si="1"/>
        <v>122.4</v>
      </c>
      <c r="Q24" s="3">
        <f t="shared" si="2"/>
        <v>272</v>
      </c>
      <c r="R24" s="3">
        <f t="shared" si="3"/>
        <v>5.4</v>
      </c>
    </row>
    <row r="25" spans="1:18" x14ac:dyDescent="0.35">
      <c r="N25">
        <f t="shared" si="4"/>
        <v>0.18000000000000002</v>
      </c>
      <c r="O25" s="3">
        <f t="shared" si="0"/>
        <v>0.36000000000000004</v>
      </c>
      <c r="P25" s="3">
        <f t="shared" si="1"/>
        <v>129.60000000000002</v>
      </c>
      <c r="Q25" s="3">
        <f t="shared" si="2"/>
        <v>288.00000000000006</v>
      </c>
      <c r="R25" s="3">
        <f t="shared" si="3"/>
        <v>5.8</v>
      </c>
    </row>
    <row r="26" spans="1:18" x14ac:dyDescent="0.35">
      <c r="N26">
        <f t="shared" si="4"/>
        <v>0.19000000000000003</v>
      </c>
      <c r="O26" s="3">
        <f t="shared" si="0"/>
        <v>0.38000000000000006</v>
      </c>
      <c r="P26" s="3">
        <f t="shared" si="1"/>
        <v>136.80000000000001</v>
      </c>
      <c r="Q26" s="3">
        <f t="shared" si="2"/>
        <v>304.00000000000006</v>
      </c>
      <c r="R26" s="3">
        <f t="shared" si="3"/>
        <v>6.1</v>
      </c>
    </row>
    <row r="27" spans="1:18" x14ac:dyDescent="0.35">
      <c r="N27">
        <f t="shared" si="4"/>
        <v>0.20000000000000004</v>
      </c>
      <c r="O27" s="3">
        <f t="shared" si="0"/>
        <v>0.40000000000000008</v>
      </c>
      <c r="P27" s="3">
        <f t="shared" si="1"/>
        <v>144.00000000000003</v>
      </c>
      <c r="Q27" s="3">
        <f t="shared" si="2"/>
        <v>320.00000000000006</v>
      </c>
      <c r="R27" s="3">
        <f t="shared" si="3"/>
        <v>6.4</v>
      </c>
    </row>
    <row r="28" spans="1:18" x14ac:dyDescent="0.35">
      <c r="N28">
        <f t="shared" si="4"/>
        <v>0.21000000000000005</v>
      </c>
      <c r="O28" s="3">
        <f t="shared" si="0"/>
        <v>0.4200000000000001</v>
      </c>
      <c r="P28" s="3">
        <f t="shared" si="1"/>
        <v>151.20000000000005</v>
      </c>
      <c r="Q28" s="3">
        <f t="shared" si="2"/>
        <v>336.00000000000006</v>
      </c>
      <c r="R28" s="3">
        <f t="shared" si="3"/>
        <v>6.7</v>
      </c>
    </row>
    <row r="29" spans="1:18" x14ac:dyDescent="0.35">
      <c r="N29">
        <f t="shared" si="4"/>
        <v>0.22000000000000006</v>
      </c>
      <c r="O29" s="3">
        <f t="shared" si="0"/>
        <v>0.44000000000000011</v>
      </c>
      <c r="P29" s="3">
        <f t="shared" si="1"/>
        <v>158.40000000000003</v>
      </c>
      <c r="Q29" s="3">
        <f t="shared" si="2"/>
        <v>352.00000000000011</v>
      </c>
      <c r="R29" s="3">
        <f t="shared" si="3"/>
        <v>7</v>
      </c>
    </row>
    <row r="30" spans="1:18" x14ac:dyDescent="0.35">
      <c r="N30">
        <f t="shared" si="4"/>
        <v>0.23000000000000007</v>
      </c>
      <c r="O30" s="3">
        <f t="shared" si="0"/>
        <v>0.46000000000000013</v>
      </c>
      <c r="P30" s="3">
        <f t="shared" si="1"/>
        <v>165.60000000000005</v>
      </c>
      <c r="Q30" s="3">
        <f t="shared" si="2"/>
        <v>368.00000000000011</v>
      </c>
      <c r="R30" s="3">
        <f t="shared" si="3"/>
        <v>7.4</v>
      </c>
    </row>
    <row r="31" spans="1:18" x14ac:dyDescent="0.35">
      <c r="N31">
        <f t="shared" si="4"/>
        <v>0.24000000000000007</v>
      </c>
      <c r="O31" s="3">
        <f t="shared" si="0"/>
        <v>0.48000000000000015</v>
      </c>
      <c r="P31" s="3">
        <f t="shared" si="1"/>
        <v>172.80000000000004</v>
      </c>
      <c r="Q31" s="3">
        <f t="shared" si="2"/>
        <v>384.00000000000011</v>
      </c>
      <c r="R31" s="3">
        <f t="shared" si="3"/>
        <v>7.7</v>
      </c>
    </row>
    <row r="32" spans="1:18" x14ac:dyDescent="0.35">
      <c r="N32">
        <f t="shared" si="4"/>
        <v>0.25000000000000006</v>
      </c>
      <c r="O32" s="3">
        <f t="shared" si="0"/>
        <v>0.50000000000000011</v>
      </c>
      <c r="P32" s="3">
        <f t="shared" si="1"/>
        <v>180.00000000000003</v>
      </c>
      <c r="Q32" s="3">
        <f t="shared" si="2"/>
        <v>400.00000000000011</v>
      </c>
      <c r="R32" s="3">
        <f t="shared" si="3"/>
        <v>8</v>
      </c>
    </row>
    <row r="33" spans="14:18" x14ac:dyDescent="0.35">
      <c r="N33">
        <f t="shared" si="4"/>
        <v>0.26000000000000006</v>
      </c>
      <c r="O33" s="3">
        <f t="shared" si="0"/>
        <v>0.52000000000000013</v>
      </c>
      <c r="P33" s="3">
        <f t="shared" si="1"/>
        <v>187.20000000000005</v>
      </c>
      <c r="Q33" s="3">
        <f t="shared" si="2"/>
        <v>416.00000000000011</v>
      </c>
      <c r="R33" s="3">
        <f t="shared" si="3"/>
        <v>8.3000000000000007</v>
      </c>
    </row>
    <row r="34" spans="14:18" x14ac:dyDescent="0.35">
      <c r="N34">
        <f t="shared" si="4"/>
        <v>0.27000000000000007</v>
      </c>
      <c r="O34" s="3">
        <f t="shared" si="0"/>
        <v>0.54000000000000015</v>
      </c>
      <c r="P34" s="3">
        <f t="shared" si="1"/>
        <v>194.40000000000006</v>
      </c>
      <c r="Q34" s="3">
        <f t="shared" si="2"/>
        <v>432.00000000000011</v>
      </c>
      <c r="R34" s="3">
        <f t="shared" si="3"/>
        <v>8.6</v>
      </c>
    </row>
    <row r="35" spans="14:18" x14ac:dyDescent="0.35">
      <c r="N35">
        <f t="shared" si="4"/>
        <v>0.28000000000000008</v>
      </c>
      <c r="O35" s="3">
        <f t="shared" si="0"/>
        <v>0.56000000000000016</v>
      </c>
      <c r="P35" s="3">
        <f t="shared" si="1"/>
        <v>201.60000000000005</v>
      </c>
      <c r="Q35" s="3">
        <f t="shared" si="2"/>
        <v>448.00000000000011</v>
      </c>
      <c r="R35" s="3">
        <f t="shared" si="3"/>
        <v>9</v>
      </c>
    </row>
    <row r="36" spans="14:18" x14ac:dyDescent="0.35">
      <c r="N36">
        <f t="shared" si="4"/>
        <v>0.29000000000000009</v>
      </c>
      <c r="O36" s="3">
        <f t="shared" si="0"/>
        <v>0.58000000000000018</v>
      </c>
      <c r="P36" s="3">
        <f t="shared" si="1"/>
        <v>208.80000000000007</v>
      </c>
      <c r="Q36" s="3">
        <f t="shared" si="2"/>
        <v>464.00000000000017</v>
      </c>
      <c r="R36" s="3">
        <f t="shared" si="3"/>
        <v>9.3000000000000007</v>
      </c>
    </row>
    <row r="37" spans="14:18" x14ac:dyDescent="0.35">
      <c r="N37">
        <f t="shared" si="4"/>
        <v>0.3000000000000001</v>
      </c>
      <c r="O37" s="3">
        <f t="shared" si="0"/>
        <v>0.6000000000000002</v>
      </c>
      <c r="P37" s="3">
        <f t="shared" si="1"/>
        <v>216.00000000000009</v>
      </c>
      <c r="Q37" s="3">
        <f t="shared" si="2"/>
        <v>480.00000000000017</v>
      </c>
      <c r="R37" s="3">
        <f t="shared" si="3"/>
        <v>9.6</v>
      </c>
    </row>
    <row r="38" spans="14:18" x14ac:dyDescent="0.35">
      <c r="N38">
        <f t="shared" si="4"/>
        <v>0.31000000000000011</v>
      </c>
      <c r="O38" s="3">
        <f t="shared" si="0"/>
        <v>0.62000000000000022</v>
      </c>
      <c r="P38" s="3">
        <f t="shared" si="1"/>
        <v>223.20000000000007</v>
      </c>
      <c r="Q38" s="3">
        <f t="shared" si="2"/>
        <v>496.00000000000017</v>
      </c>
      <c r="R38" s="3">
        <f t="shared" si="3"/>
        <v>9.9</v>
      </c>
    </row>
    <row r="39" spans="14:18" x14ac:dyDescent="0.35">
      <c r="N39">
        <f t="shared" si="4"/>
        <v>0.32000000000000012</v>
      </c>
      <c r="O39" s="3">
        <f t="shared" si="0"/>
        <v>0.64000000000000024</v>
      </c>
      <c r="P39" s="3">
        <f t="shared" si="1"/>
        <v>230.40000000000009</v>
      </c>
      <c r="Q39" s="3">
        <f t="shared" si="2"/>
        <v>512.00000000000023</v>
      </c>
      <c r="R39" s="3">
        <f t="shared" si="3"/>
        <v>10.199999999999999</v>
      </c>
    </row>
    <row r="40" spans="14:18" x14ac:dyDescent="0.35">
      <c r="N40">
        <f t="shared" si="4"/>
        <v>0.33000000000000013</v>
      </c>
      <c r="O40" s="3">
        <f t="shared" ref="O40:O71" si="5">$O$2*$N40</f>
        <v>0.66000000000000025</v>
      </c>
      <c r="P40" s="3">
        <f t="shared" ref="P40:P71" si="6">$O$3*$N40</f>
        <v>237.60000000000008</v>
      </c>
      <c r="Q40" s="3">
        <f t="shared" ref="Q40:Q71" si="7">$O$4*$N40</f>
        <v>528.00000000000023</v>
      </c>
      <c r="R40" s="3">
        <f t="shared" si="3"/>
        <v>10.6</v>
      </c>
    </row>
    <row r="41" spans="14:18" x14ac:dyDescent="0.35">
      <c r="N41">
        <f t="shared" si="4"/>
        <v>0.34000000000000014</v>
      </c>
      <c r="O41" s="3">
        <f t="shared" si="5"/>
        <v>0.68000000000000027</v>
      </c>
      <c r="P41" s="3">
        <f t="shared" si="6"/>
        <v>244.8000000000001</v>
      </c>
      <c r="Q41" s="3">
        <f t="shared" si="7"/>
        <v>544.00000000000023</v>
      </c>
      <c r="R41" s="3">
        <f t="shared" si="3"/>
        <v>10.9</v>
      </c>
    </row>
    <row r="42" spans="14:18" x14ac:dyDescent="0.35">
      <c r="N42">
        <f t="shared" si="4"/>
        <v>0.35000000000000014</v>
      </c>
      <c r="O42" s="3">
        <f t="shared" si="5"/>
        <v>0.70000000000000029</v>
      </c>
      <c r="P42" s="3">
        <f t="shared" si="6"/>
        <v>252.00000000000011</v>
      </c>
      <c r="Q42" s="3">
        <f t="shared" si="7"/>
        <v>560.00000000000023</v>
      </c>
      <c r="R42" s="3">
        <f t="shared" si="3"/>
        <v>11.2</v>
      </c>
    </row>
    <row r="43" spans="14:18" x14ac:dyDescent="0.35">
      <c r="N43">
        <f t="shared" si="4"/>
        <v>0.36000000000000015</v>
      </c>
      <c r="O43" s="3">
        <f t="shared" si="5"/>
        <v>0.72000000000000031</v>
      </c>
      <c r="P43" s="3">
        <f t="shared" si="6"/>
        <v>259.2000000000001</v>
      </c>
      <c r="Q43" s="3">
        <f t="shared" si="7"/>
        <v>576.00000000000023</v>
      </c>
      <c r="R43" s="3">
        <f t="shared" si="3"/>
        <v>11.5</v>
      </c>
    </row>
    <row r="44" spans="14:18" x14ac:dyDescent="0.35">
      <c r="N44">
        <f t="shared" si="4"/>
        <v>0.37000000000000016</v>
      </c>
      <c r="O44" s="3">
        <f t="shared" si="5"/>
        <v>0.74000000000000032</v>
      </c>
      <c r="P44" s="3">
        <f t="shared" si="6"/>
        <v>266.40000000000009</v>
      </c>
      <c r="Q44" s="3">
        <f t="shared" si="7"/>
        <v>592.00000000000023</v>
      </c>
      <c r="R44" s="3">
        <f t="shared" si="3"/>
        <v>11.8</v>
      </c>
    </row>
    <row r="45" spans="14:18" x14ac:dyDescent="0.35">
      <c r="N45">
        <f t="shared" si="4"/>
        <v>0.38000000000000017</v>
      </c>
      <c r="O45" s="3">
        <f t="shared" si="5"/>
        <v>0.76000000000000034</v>
      </c>
      <c r="P45" s="3">
        <f t="shared" si="6"/>
        <v>273.60000000000014</v>
      </c>
      <c r="Q45" s="3">
        <f t="shared" si="7"/>
        <v>608.00000000000023</v>
      </c>
      <c r="R45" s="3">
        <f t="shared" si="3"/>
        <v>12.2</v>
      </c>
    </row>
    <row r="46" spans="14:18" x14ac:dyDescent="0.35">
      <c r="N46">
        <f t="shared" si="4"/>
        <v>0.39000000000000018</v>
      </c>
      <c r="O46" s="3">
        <f t="shared" si="5"/>
        <v>0.78000000000000036</v>
      </c>
      <c r="P46" s="3">
        <f t="shared" si="6"/>
        <v>280.80000000000013</v>
      </c>
      <c r="Q46" s="3">
        <f t="shared" si="7"/>
        <v>624.00000000000034</v>
      </c>
      <c r="R46" s="3">
        <f t="shared" si="3"/>
        <v>12.5</v>
      </c>
    </row>
    <row r="47" spans="14:18" x14ac:dyDescent="0.35">
      <c r="N47">
        <f t="shared" si="4"/>
        <v>0.40000000000000019</v>
      </c>
      <c r="O47" s="3">
        <f t="shared" si="5"/>
        <v>0.80000000000000038</v>
      </c>
      <c r="P47" s="3">
        <f t="shared" si="6"/>
        <v>288.00000000000011</v>
      </c>
      <c r="Q47" s="3">
        <f t="shared" si="7"/>
        <v>640.00000000000034</v>
      </c>
      <c r="R47" s="3">
        <f t="shared" si="3"/>
        <v>12.8</v>
      </c>
    </row>
    <row r="48" spans="14:18" x14ac:dyDescent="0.35">
      <c r="N48">
        <f t="shared" si="4"/>
        <v>0.4100000000000002</v>
      </c>
      <c r="O48" s="3">
        <f t="shared" si="5"/>
        <v>0.8200000000000004</v>
      </c>
      <c r="P48" s="3">
        <f t="shared" si="6"/>
        <v>295.20000000000016</v>
      </c>
      <c r="Q48" s="3">
        <f t="shared" si="7"/>
        <v>656.00000000000034</v>
      </c>
      <c r="R48" s="3">
        <f t="shared" si="3"/>
        <v>13.1</v>
      </c>
    </row>
    <row r="49" spans="14:18" x14ac:dyDescent="0.35">
      <c r="N49">
        <f t="shared" si="4"/>
        <v>0.42000000000000021</v>
      </c>
      <c r="O49" s="3">
        <f t="shared" si="5"/>
        <v>0.84000000000000041</v>
      </c>
      <c r="P49" s="3">
        <f t="shared" si="6"/>
        <v>302.40000000000015</v>
      </c>
      <c r="Q49" s="3">
        <f t="shared" si="7"/>
        <v>672.00000000000034</v>
      </c>
      <c r="R49" s="3">
        <f t="shared" si="3"/>
        <v>13.4</v>
      </c>
    </row>
    <row r="50" spans="14:18" x14ac:dyDescent="0.35">
      <c r="N50">
        <f t="shared" si="4"/>
        <v>0.43000000000000022</v>
      </c>
      <c r="O50" s="3">
        <f t="shared" si="5"/>
        <v>0.86000000000000043</v>
      </c>
      <c r="P50" s="3">
        <f t="shared" si="6"/>
        <v>309.60000000000014</v>
      </c>
      <c r="Q50" s="3">
        <f t="shared" si="7"/>
        <v>688.00000000000034</v>
      </c>
      <c r="R50" s="3">
        <f t="shared" si="3"/>
        <v>13.8</v>
      </c>
    </row>
    <row r="51" spans="14:18" x14ac:dyDescent="0.35">
      <c r="N51">
        <f t="shared" si="4"/>
        <v>0.44000000000000022</v>
      </c>
      <c r="O51" s="3">
        <f t="shared" si="5"/>
        <v>0.88000000000000045</v>
      </c>
      <c r="P51" s="3">
        <f t="shared" si="6"/>
        <v>316.80000000000018</v>
      </c>
      <c r="Q51" s="3">
        <f t="shared" si="7"/>
        <v>704.00000000000034</v>
      </c>
      <c r="R51" s="3">
        <f t="shared" si="3"/>
        <v>14.1</v>
      </c>
    </row>
    <row r="52" spans="14:18" x14ac:dyDescent="0.35">
      <c r="N52">
        <f t="shared" si="4"/>
        <v>0.45000000000000023</v>
      </c>
      <c r="O52" s="3">
        <f t="shared" si="5"/>
        <v>0.90000000000000047</v>
      </c>
      <c r="P52" s="3">
        <f t="shared" si="6"/>
        <v>324.00000000000017</v>
      </c>
      <c r="Q52" s="3">
        <f t="shared" si="7"/>
        <v>720.00000000000034</v>
      </c>
      <c r="R52" s="3">
        <f t="shared" si="3"/>
        <v>14.4</v>
      </c>
    </row>
    <row r="53" spans="14:18" x14ac:dyDescent="0.35">
      <c r="N53">
        <f t="shared" si="4"/>
        <v>0.46000000000000024</v>
      </c>
      <c r="O53" s="3">
        <f t="shared" si="5"/>
        <v>0.92000000000000048</v>
      </c>
      <c r="P53" s="3">
        <f t="shared" si="6"/>
        <v>331.20000000000016</v>
      </c>
      <c r="Q53" s="3">
        <f t="shared" si="7"/>
        <v>736.00000000000034</v>
      </c>
      <c r="R53" s="3">
        <f t="shared" si="3"/>
        <v>14.7</v>
      </c>
    </row>
    <row r="54" spans="14:18" x14ac:dyDescent="0.35">
      <c r="N54">
        <f t="shared" si="4"/>
        <v>0.47000000000000025</v>
      </c>
      <c r="O54" s="3">
        <f t="shared" si="5"/>
        <v>0.9400000000000005</v>
      </c>
      <c r="P54" s="3">
        <f t="shared" si="6"/>
        <v>338.4000000000002</v>
      </c>
      <c r="Q54" s="3">
        <f t="shared" si="7"/>
        <v>752.00000000000045</v>
      </c>
      <c r="R54" s="3">
        <f t="shared" si="3"/>
        <v>15</v>
      </c>
    </row>
    <row r="55" spans="14:18" x14ac:dyDescent="0.35">
      <c r="N55">
        <f t="shared" si="4"/>
        <v>0.48000000000000026</v>
      </c>
      <c r="O55" s="3">
        <f t="shared" si="5"/>
        <v>0.96000000000000052</v>
      </c>
      <c r="P55" s="3">
        <f t="shared" si="6"/>
        <v>345.60000000000019</v>
      </c>
      <c r="Q55" s="3">
        <f t="shared" si="7"/>
        <v>768.00000000000045</v>
      </c>
      <c r="R55" s="3">
        <f t="shared" si="3"/>
        <v>15.4</v>
      </c>
    </row>
    <row r="56" spans="14:18" x14ac:dyDescent="0.35">
      <c r="N56">
        <f t="shared" si="4"/>
        <v>0.49000000000000027</v>
      </c>
      <c r="O56" s="3">
        <f t="shared" si="5"/>
        <v>0.98000000000000054</v>
      </c>
      <c r="P56" s="3">
        <f t="shared" si="6"/>
        <v>352.80000000000018</v>
      </c>
      <c r="Q56" s="3">
        <f t="shared" si="7"/>
        <v>784.00000000000045</v>
      </c>
      <c r="R56" s="3">
        <f t="shared" si="3"/>
        <v>15.7</v>
      </c>
    </row>
    <row r="57" spans="14:18" x14ac:dyDescent="0.35">
      <c r="N57">
        <f t="shared" si="4"/>
        <v>0.50000000000000022</v>
      </c>
      <c r="O57" s="3">
        <f t="shared" si="5"/>
        <v>1.0000000000000004</v>
      </c>
      <c r="P57" s="3">
        <f t="shared" si="6"/>
        <v>360.00000000000017</v>
      </c>
      <c r="Q57" s="3">
        <f t="shared" si="7"/>
        <v>800.00000000000034</v>
      </c>
      <c r="R57" s="3">
        <f t="shared" si="3"/>
        <v>16</v>
      </c>
    </row>
    <row r="58" spans="14:18" x14ac:dyDescent="0.35">
      <c r="N58">
        <f t="shared" si="4"/>
        <v>0.51000000000000023</v>
      </c>
      <c r="O58" s="3">
        <f t="shared" si="5"/>
        <v>1.0200000000000005</v>
      </c>
      <c r="P58" s="3">
        <f t="shared" si="6"/>
        <v>367.20000000000016</v>
      </c>
      <c r="Q58" s="3">
        <f t="shared" si="7"/>
        <v>816.00000000000034</v>
      </c>
      <c r="R58" s="3">
        <f t="shared" si="3"/>
        <v>16.3</v>
      </c>
    </row>
    <row r="59" spans="14:18" x14ac:dyDescent="0.35">
      <c r="N59">
        <f t="shared" si="4"/>
        <v>0.52000000000000024</v>
      </c>
      <c r="O59" s="3">
        <f t="shared" si="5"/>
        <v>1.0400000000000005</v>
      </c>
      <c r="P59" s="3">
        <f t="shared" si="6"/>
        <v>374.40000000000015</v>
      </c>
      <c r="Q59" s="3">
        <f t="shared" si="7"/>
        <v>832.00000000000034</v>
      </c>
      <c r="R59" s="3">
        <f t="shared" si="3"/>
        <v>16.600000000000001</v>
      </c>
    </row>
    <row r="60" spans="14:18" x14ac:dyDescent="0.35">
      <c r="N60">
        <f t="shared" si="4"/>
        <v>0.53000000000000025</v>
      </c>
      <c r="O60" s="3">
        <f t="shared" si="5"/>
        <v>1.0600000000000005</v>
      </c>
      <c r="P60" s="3">
        <f t="shared" si="6"/>
        <v>381.60000000000019</v>
      </c>
      <c r="Q60" s="3">
        <f t="shared" si="7"/>
        <v>848.00000000000045</v>
      </c>
      <c r="R60" s="3">
        <f t="shared" si="3"/>
        <v>17</v>
      </c>
    </row>
    <row r="61" spans="14:18" x14ac:dyDescent="0.35">
      <c r="N61">
        <f t="shared" si="4"/>
        <v>0.54000000000000026</v>
      </c>
      <c r="O61" s="3">
        <f t="shared" si="5"/>
        <v>1.0800000000000005</v>
      </c>
      <c r="P61" s="3">
        <f t="shared" si="6"/>
        <v>388.80000000000018</v>
      </c>
      <c r="Q61" s="3">
        <f t="shared" si="7"/>
        <v>864.00000000000045</v>
      </c>
      <c r="R61" s="3">
        <f t="shared" si="3"/>
        <v>17.3</v>
      </c>
    </row>
    <row r="62" spans="14:18" x14ac:dyDescent="0.35">
      <c r="N62">
        <f t="shared" si="4"/>
        <v>0.55000000000000027</v>
      </c>
      <c r="O62" s="3">
        <f t="shared" si="5"/>
        <v>1.1000000000000005</v>
      </c>
      <c r="P62" s="3">
        <f t="shared" si="6"/>
        <v>396.00000000000017</v>
      </c>
      <c r="Q62" s="3">
        <f t="shared" si="7"/>
        <v>880.00000000000045</v>
      </c>
      <c r="R62" s="3">
        <f t="shared" si="3"/>
        <v>17.600000000000001</v>
      </c>
    </row>
    <row r="63" spans="14:18" x14ac:dyDescent="0.35">
      <c r="N63">
        <f t="shared" si="4"/>
        <v>0.56000000000000028</v>
      </c>
      <c r="O63" s="3">
        <f t="shared" si="5"/>
        <v>1.1200000000000006</v>
      </c>
      <c r="P63" s="3">
        <f t="shared" si="6"/>
        <v>403.20000000000022</v>
      </c>
      <c r="Q63" s="3">
        <f t="shared" si="7"/>
        <v>896.00000000000045</v>
      </c>
      <c r="R63" s="3">
        <f t="shared" si="3"/>
        <v>17.899999999999999</v>
      </c>
    </row>
    <row r="64" spans="14:18" x14ac:dyDescent="0.35">
      <c r="N64">
        <f t="shared" si="4"/>
        <v>0.57000000000000028</v>
      </c>
      <c r="O64" s="3">
        <f t="shared" si="5"/>
        <v>1.1400000000000006</v>
      </c>
      <c r="P64" s="3">
        <f t="shared" si="6"/>
        <v>410.4000000000002</v>
      </c>
      <c r="Q64" s="3">
        <f t="shared" si="7"/>
        <v>912.00000000000045</v>
      </c>
      <c r="R64" s="3">
        <f t="shared" si="3"/>
        <v>18.2</v>
      </c>
    </row>
    <row r="65" spans="14:18" x14ac:dyDescent="0.35">
      <c r="N65">
        <f t="shared" si="4"/>
        <v>0.58000000000000029</v>
      </c>
      <c r="O65" s="3">
        <f t="shared" si="5"/>
        <v>1.1600000000000006</v>
      </c>
      <c r="P65" s="3">
        <f t="shared" si="6"/>
        <v>417.60000000000019</v>
      </c>
      <c r="Q65" s="3">
        <f t="shared" si="7"/>
        <v>928.00000000000045</v>
      </c>
      <c r="R65" s="3">
        <f t="shared" si="3"/>
        <v>18.600000000000001</v>
      </c>
    </row>
    <row r="66" spans="14:18" x14ac:dyDescent="0.35">
      <c r="N66">
        <f t="shared" si="4"/>
        <v>0.5900000000000003</v>
      </c>
      <c r="O66" s="3">
        <f t="shared" si="5"/>
        <v>1.1800000000000006</v>
      </c>
      <c r="P66" s="3">
        <f t="shared" si="6"/>
        <v>424.80000000000024</v>
      </c>
      <c r="Q66" s="3">
        <f t="shared" si="7"/>
        <v>944.00000000000045</v>
      </c>
      <c r="R66" s="3">
        <f t="shared" si="3"/>
        <v>18.899999999999999</v>
      </c>
    </row>
    <row r="67" spans="14:18" x14ac:dyDescent="0.35">
      <c r="N67">
        <f t="shared" si="4"/>
        <v>0.60000000000000031</v>
      </c>
      <c r="O67" s="3">
        <f t="shared" si="5"/>
        <v>1.2000000000000006</v>
      </c>
      <c r="P67" s="3">
        <f t="shared" si="6"/>
        <v>432.00000000000023</v>
      </c>
      <c r="Q67" s="3">
        <f t="shared" si="7"/>
        <v>960.00000000000045</v>
      </c>
      <c r="R67" s="3">
        <f t="shared" si="3"/>
        <v>19.2</v>
      </c>
    </row>
    <row r="68" spans="14:18" x14ac:dyDescent="0.35">
      <c r="N68">
        <f t="shared" si="4"/>
        <v>0.61000000000000032</v>
      </c>
      <c r="O68" s="3">
        <f t="shared" si="5"/>
        <v>1.2200000000000006</v>
      </c>
      <c r="P68" s="3">
        <f t="shared" si="6"/>
        <v>439.20000000000022</v>
      </c>
      <c r="Q68" s="3">
        <f t="shared" si="7"/>
        <v>976.00000000000045</v>
      </c>
      <c r="R68" s="3">
        <f t="shared" si="3"/>
        <v>19.5</v>
      </c>
    </row>
    <row r="69" spans="14:18" x14ac:dyDescent="0.35">
      <c r="N69">
        <f t="shared" si="4"/>
        <v>0.62000000000000033</v>
      </c>
      <c r="O69" s="3">
        <f t="shared" si="5"/>
        <v>1.2400000000000007</v>
      </c>
      <c r="P69" s="3">
        <f t="shared" si="6"/>
        <v>446.40000000000026</v>
      </c>
      <c r="Q69" s="3">
        <f t="shared" si="7"/>
        <v>992.00000000000057</v>
      </c>
      <c r="R69" s="3">
        <f t="shared" si="3"/>
        <v>19.8</v>
      </c>
    </row>
    <row r="70" spans="14:18" x14ac:dyDescent="0.35">
      <c r="N70">
        <f t="shared" si="4"/>
        <v>0.63000000000000034</v>
      </c>
      <c r="O70" s="3">
        <f t="shared" si="5"/>
        <v>1.2600000000000007</v>
      </c>
      <c r="P70" s="3">
        <f t="shared" si="6"/>
        <v>453.60000000000025</v>
      </c>
      <c r="Q70" s="3">
        <f t="shared" si="7"/>
        <v>1008.0000000000006</v>
      </c>
      <c r="R70" s="3">
        <f t="shared" si="3"/>
        <v>20.2</v>
      </c>
    </row>
    <row r="71" spans="14:18" x14ac:dyDescent="0.35">
      <c r="N71">
        <f t="shared" si="4"/>
        <v>0.64000000000000035</v>
      </c>
      <c r="O71" s="3">
        <f t="shared" si="5"/>
        <v>1.2800000000000007</v>
      </c>
      <c r="P71" s="3">
        <f t="shared" si="6"/>
        <v>460.80000000000024</v>
      </c>
      <c r="Q71" s="3">
        <f t="shared" si="7"/>
        <v>1024.0000000000005</v>
      </c>
      <c r="R71" s="3">
        <f t="shared" si="3"/>
        <v>20.5</v>
      </c>
    </row>
    <row r="72" spans="14:18" x14ac:dyDescent="0.35">
      <c r="N72">
        <f t="shared" si="4"/>
        <v>0.65000000000000036</v>
      </c>
      <c r="O72" s="3">
        <f t="shared" ref="O72:O107" si="8">$O$2*$N72</f>
        <v>1.3000000000000007</v>
      </c>
      <c r="P72" s="3">
        <f t="shared" ref="P72:P107" si="9">$O$3*$N72</f>
        <v>468.00000000000023</v>
      </c>
      <c r="Q72" s="3">
        <f t="shared" ref="Q72:Q107" si="10">$O$4*$N72</f>
        <v>1040.0000000000005</v>
      </c>
      <c r="R72" s="3">
        <f t="shared" si="3"/>
        <v>20.8</v>
      </c>
    </row>
    <row r="73" spans="14:18" x14ac:dyDescent="0.35">
      <c r="N73">
        <f t="shared" si="4"/>
        <v>0.66000000000000036</v>
      </c>
      <c r="O73" s="3">
        <f t="shared" si="8"/>
        <v>1.3200000000000007</v>
      </c>
      <c r="P73" s="3">
        <f t="shared" si="9"/>
        <v>475.20000000000027</v>
      </c>
      <c r="Q73" s="3">
        <f t="shared" si="10"/>
        <v>1056.0000000000007</v>
      </c>
      <c r="R73" s="3">
        <f t="shared" ref="R73:R107" si="11">ROUND( (($Q$5/($E$5) / 1.25)*Q73), 1)</f>
        <v>21.1</v>
      </c>
    </row>
    <row r="74" spans="14:18" x14ac:dyDescent="0.35">
      <c r="N74">
        <f t="shared" ref="N74:N107" si="12">N73+0.01</f>
        <v>0.67000000000000037</v>
      </c>
      <c r="O74" s="3">
        <f t="shared" si="8"/>
        <v>1.3400000000000007</v>
      </c>
      <c r="P74" s="3">
        <f t="shared" si="9"/>
        <v>482.40000000000026</v>
      </c>
      <c r="Q74" s="3">
        <f t="shared" si="10"/>
        <v>1072.0000000000007</v>
      </c>
      <c r="R74" s="3">
        <f t="shared" si="11"/>
        <v>21.4</v>
      </c>
    </row>
    <row r="75" spans="14:18" x14ac:dyDescent="0.35">
      <c r="N75">
        <f t="shared" si="12"/>
        <v>0.68000000000000038</v>
      </c>
      <c r="O75" s="3">
        <f t="shared" si="8"/>
        <v>1.3600000000000008</v>
      </c>
      <c r="P75" s="3">
        <f t="shared" si="9"/>
        <v>489.60000000000025</v>
      </c>
      <c r="Q75" s="3">
        <f t="shared" si="10"/>
        <v>1088.0000000000007</v>
      </c>
      <c r="R75" s="3">
        <f t="shared" si="11"/>
        <v>21.8</v>
      </c>
    </row>
    <row r="76" spans="14:18" x14ac:dyDescent="0.35">
      <c r="N76">
        <f t="shared" si="12"/>
        <v>0.69000000000000039</v>
      </c>
      <c r="O76" s="3">
        <f t="shared" si="8"/>
        <v>1.3800000000000008</v>
      </c>
      <c r="P76" s="3">
        <f t="shared" si="9"/>
        <v>496.8000000000003</v>
      </c>
      <c r="Q76" s="3">
        <f t="shared" si="10"/>
        <v>1104.0000000000007</v>
      </c>
      <c r="R76" s="3">
        <f t="shared" si="11"/>
        <v>22.1</v>
      </c>
    </row>
    <row r="77" spans="14:18" x14ac:dyDescent="0.35">
      <c r="N77">
        <f t="shared" si="12"/>
        <v>0.7000000000000004</v>
      </c>
      <c r="O77" s="3">
        <f t="shared" si="8"/>
        <v>1.4000000000000008</v>
      </c>
      <c r="P77" s="3">
        <f t="shared" si="9"/>
        <v>504.00000000000028</v>
      </c>
      <c r="Q77" s="3">
        <f t="shared" si="10"/>
        <v>1120.0000000000007</v>
      </c>
      <c r="R77" s="3">
        <f t="shared" si="11"/>
        <v>22.4</v>
      </c>
    </row>
    <row r="78" spans="14:18" x14ac:dyDescent="0.35">
      <c r="N78">
        <f t="shared" si="12"/>
        <v>0.71000000000000041</v>
      </c>
      <c r="O78" s="3">
        <f t="shared" si="8"/>
        <v>1.4200000000000008</v>
      </c>
      <c r="P78" s="3">
        <f t="shared" si="9"/>
        <v>511.20000000000027</v>
      </c>
      <c r="Q78" s="3">
        <f t="shared" si="10"/>
        <v>1136.0000000000007</v>
      </c>
      <c r="R78" s="3">
        <f t="shared" si="11"/>
        <v>22.7</v>
      </c>
    </row>
    <row r="79" spans="14:18" x14ac:dyDescent="0.35">
      <c r="N79">
        <f t="shared" si="12"/>
        <v>0.72000000000000042</v>
      </c>
      <c r="O79" s="3">
        <f t="shared" si="8"/>
        <v>1.4400000000000008</v>
      </c>
      <c r="P79" s="3">
        <f t="shared" si="9"/>
        <v>518.40000000000032</v>
      </c>
      <c r="Q79" s="3">
        <f t="shared" si="10"/>
        <v>1152.0000000000007</v>
      </c>
      <c r="R79" s="3">
        <f t="shared" si="11"/>
        <v>23</v>
      </c>
    </row>
    <row r="80" spans="14:18" x14ac:dyDescent="0.35">
      <c r="N80">
        <f t="shared" si="12"/>
        <v>0.73000000000000043</v>
      </c>
      <c r="O80" s="3">
        <f t="shared" si="8"/>
        <v>1.4600000000000009</v>
      </c>
      <c r="P80" s="3">
        <f t="shared" si="9"/>
        <v>525.60000000000036</v>
      </c>
      <c r="Q80" s="3">
        <f t="shared" si="10"/>
        <v>1168.0000000000007</v>
      </c>
      <c r="R80" s="3">
        <f t="shared" si="11"/>
        <v>23.4</v>
      </c>
    </row>
    <row r="81" spans="14:18" x14ac:dyDescent="0.35">
      <c r="N81">
        <f t="shared" si="12"/>
        <v>0.74000000000000044</v>
      </c>
      <c r="O81" s="3">
        <f t="shared" si="8"/>
        <v>1.4800000000000009</v>
      </c>
      <c r="P81" s="3">
        <f t="shared" si="9"/>
        <v>532.8000000000003</v>
      </c>
      <c r="Q81" s="3">
        <f t="shared" si="10"/>
        <v>1184.0000000000007</v>
      </c>
      <c r="R81" s="3">
        <f t="shared" si="11"/>
        <v>23.7</v>
      </c>
    </row>
    <row r="82" spans="14:18" x14ac:dyDescent="0.35">
      <c r="N82">
        <f t="shared" si="12"/>
        <v>0.75000000000000044</v>
      </c>
      <c r="O82" s="3">
        <f t="shared" si="8"/>
        <v>1.5000000000000009</v>
      </c>
      <c r="P82" s="3">
        <f t="shared" si="9"/>
        <v>540.00000000000034</v>
      </c>
      <c r="Q82" s="3">
        <f t="shared" si="10"/>
        <v>1200.0000000000007</v>
      </c>
      <c r="R82" s="3">
        <f t="shared" si="11"/>
        <v>24</v>
      </c>
    </row>
    <row r="83" spans="14:18" x14ac:dyDescent="0.35">
      <c r="N83">
        <f t="shared" si="12"/>
        <v>0.76000000000000045</v>
      </c>
      <c r="O83" s="3">
        <f t="shared" si="8"/>
        <v>1.5200000000000009</v>
      </c>
      <c r="P83" s="3">
        <f t="shared" si="9"/>
        <v>547.20000000000027</v>
      </c>
      <c r="Q83" s="3">
        <f t="shared" si="10"/>
        <v>1216.0000000000007</v>
      </c>
      <c r="R83" s="3">
        <f t="shared" si="11"/>
        <v>24.3</v>
      </c>
    </row>
    <row r="84" spans="14:18" x14ac:dyDescent="0.35">
      <c r="N84">
        <f t="shared" si="12"/>
        <v>0.77000000000000046</v>
      </c>
      <c r="O84" s="3">
        <f t="shared" si="8"/>
        <v>1.5400000000000009</v>
      </c>
      <c r="P84" s="3">
        <f t="shared" si="9"/>
        <v>554.40000000000032</v>
      </c>
      <c r="Q84" s="3">
        <f t="shared" si="10"/>
        <v>1232.0000000000007</v>
      </c>
      <c r="R84" s="3">
        <f t="shared" si="11"/>
        <v>24.6</v>
      </c>
    </row>
    <row r="85" spans="14:18" x14ac:dyDescent="0.35">
      <c r="N85">
        <f t="shared" si="12"/>
        <v>0.78000000000000047</v>
      </c>
      <c r="O85" s="3">
        <f t="shared" si="8"/>
        <v>1.5600000000000009</v>
      </c>
      <c r="P85" s="3">
        <f t="shared" si="9"/>
        <v>561.60000000000036</v>
      </c>
      <c r="Q85" s="3">
        <f t="shared" si="10"/>
        <v>1248.0000000000007</v>
      </c>
      <c r="R85" s="3">
        <f t="shared" si="11"/>
        <v>25</v>
      </c>
    </row>
    <row r="86" spans="14:18" x14ac:dyDescent="0.35">
      <c r="N86">
        <f t="shared" si="12"/>
        <v>0.79000000000000048</v>
      </c>
      <c r="O86" s="3">
        <f t="shared" si="8"/>
        <v>1.580000000000001</v>
      </c>
      <c r="P86" s="3">
        <f t="shared" si="9"/>
        <v>568.8000000000003</v>
      </c>
      <c r="Q86" s="3">
        <f t="shared" si="10"/>
        <v>1264.0000000000007</v>
      </c>
      <c r="R86" s="3">
        <f t="shared" si="11"/>
        <v>25.3</v>
      </c>
    </row>
    <row r="87" spans="14:18" x14ac:dyDescent="0.35">
      <c r="N87">
        <f t="shared" si="12"/>
        <v>0.80000000000000049</v>
      </c>
      <c r="O87" s="3">
        <f t="shared" si="8"/>
        <v>1.600000000000001</v>
      </c>
      <c r="P87" s="3">
        <f t="shared" si="9"/>
        <v>576.00000000000034</v>
      </c>
      <c r="Q87" s="3">
        <f t="shared" si="10"/>
        <v>1280.0000000000007</v>
      </c>
      <c r="R87" s="3">
        <f t="shared" si="11"/>
        <v>25.6</v>
      </c>
    </row>
    <row r="88" spans="14:18" x14ac:dyDescent="0.35">
      <c r="N88">
        <f t="shared" si="12"/>
        <v>0.8100000000000005</v>
      </c>
      <c r="O88" s="3">
        <f t="shared" si="8"/>
        <v>1.620000000000001</v>
      </c>
      <c r="P88" s="3">
        <f t="shared" si="9"/>
        <v>583.20000000000039</v>
      </c>
      <c r="Q88" s="3">
        <f t="shared" si="10"/>
        <v>1296.0000000000009</v>
      </c>
      <c r="R88" s="3">
        <f t="shared" si="11"/>
        <v>25.9</v>
      </c>
    </row>
    <row r="89" spans="14:18" x14ac:dyDescent="0.35">
      <c r="N89">
        <f t="shared" si="12"/>
        <v>0.82000000000000051</v>
      </c>
      <c r="O89" s="3">
        <f t="shared" si="8"/>
        <v>1.640000000000001</v>
      </c>
      <c r="P89" s="3">
        <f t="shared" si="9"/>
        <v>590.40000000000032</v>
      </c>
      <c r="Q89" s="3">
        <f t="shared" si="10"/>
        <v>1312.0000000000009</v>
      </c>
      <c r="R89" s="3">
        <f t="shared" si="11"/>
        <v>26.2</v>
      </c>
    </row>
    <row r="90" spans="14:18" x14ac:dyDescent="0.35">
      <c r="N90">
        <f t="shared" si="12"/>
        <v>0.83000000000000052</v>
      </c>
      <c r="O90" s="3">
        <f t="shared" si="8"/>
        <v>1.660000000000001</v>
      </c>
      <c r="P90" s="3">
        <f t="shared" si="9"/>
        <v>597.60000000000036</v>
      </c>
      <c r="Q90" s="3">
        <f t="shared" si="10"/>
        <v>1328.0000000000009</v>
      </c>
      <c r="R90" s="3">
        <f t="shared" si="11"/>
        <v>26.6</v>
      </c>
    </row>
    <row r="91" spans="14:18" x14ac:dyDescent="0.35">
      <c r="N91">
        <f t="shared" si="12"/>
        <v>0.84000000000000052</v>
      </c>
      <c r="O91" s="3">
        <f t="shared" si="8"/>
        <v>1.680000000000001</v>
      </c>
      <c r="P91" s="3">
        <f t="shared" si="9"/>
        <v>604.80000000000041</v>
      </c>
      <c r="Q91" s="3">
        <f t="shared" si="10"/>
        <v>1344.0000000000009</v>
      </c>
      <c r="R91" s="3">
        <f t="shared" si="11"/>
        <v>26.9</v>
      </c>
    </row>
    <row r="92" spans="14:18" x14ac:dyDescent="0.35">
      <c r="N92">
        <f t="shared" si="12"/>
        <v>0.85000000000000053</v>
      </c>
      <c r="O92" s="3">
        <f t="shared" si="8"/>
        <v>1.7000000000000011</v>
      </c>
      <c r="P92" s="3">
        <f t="shared" si="9"/>
        <v>612.00000000000034</v>
      </c>
      <c r="Q92" s="3">
        <f t="shared" si="10"/>
        <v>1360.0000000000009</v>
      </c>
      <c r="R92" s="3">
        <f t="shared" si="11"/>
        <v>27.2</v>
      </c>
    </row>
    <row r="93" spans="14:18" x14ac:dyDescent="0.35">
      <c r="N93">
        <f t="shared" si="12"/>
        <v>0.86000000000000054</v>
      </c>
      <c r="O93" s="3">
        <f t="shared" si="8"/>
        <v>1.7200000000000011</v>
      </c>
      <c r="P93" s="3">
        <f t="shared" si="9"/>
        <v>619.20000000000039</v>
      </c>
      <c r="Q93" s="3">
        <f t="shared" si="10"/>
        <v>1376.0000000000009</v>
      </c>
      <c r="R93" s="3">
        <f t="shared" si="11"/>
        <v>27.5</v>
      </c>
    </row>
    <row r="94" spans="14:18" x14ac:dyDescent="0.35">
      <c r="N94">
        <f t="shared" si="12"/>
        <v>0.87000000000000055</v>
      </c>
      <c r="O94" s="3">
        <f t="shared" si="8"/>
        <v>1.7400000000000011</v>
      </c>
      <c r="P94" s="3">
        <f t="shared" si="9"/>
        <v>626.40000000000043</v>
      </c>
      <c r="Q94" s="3">
        <f t="shared" si="10"/>
        <v>1392.0000000000009</v>
      </c>
      <c r="R94" s="3">
        <f t="shared" si="11"/>
        <v>27.8</v>
      </c>
    </row>
    <row r="95" spans="14:18" x14ac:dyDescent="0.35">
      <c r="N95">
        <f t="shared" si="12"/>
        <v>0.88000000000000056</v>
      </c>
      <c r="O95" s="3">
        <f t="shared" si="8"/>
        <v>1.7600000000000011</v>
      </c>
      <c r="P95" s="3">
        <f t="shared" si="9"/>
        <v>633.60000000000036</v>
      </c>
      <c r="Q95" s="3">
        <f t="shared" si="10"/>
        <v>1408.0000000000009</v>
      </c>
      <c r="R95" s="3">
        <f t="shared" si="11"/>
        <v>28.2</v>
      </c>
    </row>
    <row r="96" spans="14:18" x14ac:dyDescent="0.35">
      <c r="N96">
        <f t="shared" si="12"/>
        <v>0.89000000000000057</v>
      </c>
      <c r="O96" s="3">
        <f t="shared" si="8"/>
        <v>1.7800000000000011</v>
      </c>
      <c r="P96" s="3">
        <f t="shared" si="9"/>
        <v>640.80000000000041</v>
      </c>
      <c r="Q96" s="3">
        <f t="shared" si="10"/>
        <v>1424.0000000000009</v>
      </c>
      <c r="R96" s="3">
        <f t="shared" si="11"/>
        <v>28.5</v>
      </c>
    </row>
    <row r="97" spans="14:18" x14ac:dyDescent="0.35">
      <c r="N97">
        <f t="shared" si="12"/>
        <v>0.90000000000000058</v>
      </c>
      <c r="O97" s="3">
        <f t="shared" si="8"/>
        <v>1.8000000000000012</v>
      </c>
      <c r="P97" s="3">
        <f t="shared" si="9"/>
        <v>648.00000000000045</v>
      </c>
      <c r="Q97" s="3">
        <f t="shared" si="10"/>
        <v>1440.0000000000009</v>
      </c>
      <c r="R97" s="3">
        <f t="shared" si="11"/>
        <v>28.8</v>
      </c>
    </row>
    <row r="98" spans="14:18" x14ac:dyDescent="0.35">
      <c r="N98">
        <f t="shared" si="12"/>
        <v>0.91000000000000059</v>
      </c>
      <c r="O98" s="3">
        <f t="shared" si="8"/>
        <v>1.8200000000000012</v>
      </c>
      <c r="P98" s="3">
        <f t="shared" si="9"/>
        <v>655.20000000000039</v>
      </c>
      <c r="Q98" s="3">
        <f t="shared" si="10"/>
        <v>1456.0000000000009</v>
      </c>
      <c r="R98" s="3">
        <f t="shared" si="11"/>
        <v>29.1</v>
      </c>
    </row>
    <row r="99" spans="14:18" x14ac:dyDescent="0.35">
      <c r="N99">
        <f t="shared" si="12"/>
        <v>0.9200000000000006</v>
      </c>
      <c r="O99" s="3">
        <f t="shared" si="8"/>
        <v>1.8400000000000012</v>
      </c>
      <c r="P99" s="3">
        <f t="shared" si="9"/>
        <v>662.40000000000043</v>
      </c>
      <c r="Q99" s="3">
        <f t="shared" si="10"/>
        <v>1472.0000000000009</v>
      </c>
      <c r="R99" s="3">
        <f t="shared" si="11"/>
        <v>29.4</v>
      </c>
    </row>
    <row r="100" spans="14:18" x14ac:dyDescent="0.35">
      <c r="N100">
        <f t="shared" si="12"/>
        <v>0.9300000000000006</v>
      </c>
      <c r="O100" s="3">
        <f t="shared" si="8"/>
        <v>1.8600000000000012</v>
      </c>
      <c r="P100" s="3">
        <f t="shared" si="9"/>
        <v>669.60000000000048</v>
      </c>
      <c r="Q100" s="3">
        <f t="shared" si="10"/>
        <v>1488.0000000000009</v>
      </c>
      <c r="R100" s="3">
        <f t="shared" si="11"/>
        <v>29.8</v>
      </c>
    </row>
    <row r="101" spans="14:18" x14ac:dyDescent="0.35">
      <c r="N101">
        <f t="shared" si="12"/>
        <v>0.94000000000000061</v>
      </c>
      <c r="O101" s="3">
        <f t="shared" si="8"/>
        <v>1.8800000000000012</v>
      </c>
      <c r="P101" s="3">
        <f t="shared" si="9"/>
        <v>676.80000000000041</v>
      </c>
      <c r="Q101" s="3">
        <f t="shared" si="10"/>
        <v>1504.0000000000009</v>
      </c>
      <c r="R101" s="3">
        <f t="shared" si="11"/>
        <v>30.1</v>
      </c>
    </row>
    <row r="102" spans="14:18" x14ac:dyDescent="0.35">
      <c r="N102">
        <f t="shared" si="12"/>
        <v>0.95000000000000062</v>
      </c>
      <c r="O102" s="3">
        <f t="shared" si="8"/>
        <v>1.9000000000000012</v>
      </c>
      <c r="P102" s="3">
        <f t="shared" si="9"/>
        <v>684.00000000000045</v>
      </c>
      <c r="Q102" s="3">
        <f t="shared" si="10"/>
        <v>1520.0000000000009</v>
      </c>
      <c r="R102" s="3">
        <f t="shared" si="11"/>
        <v>30.4</v>
      </c>
    </row>
    <row r="103" spans="14:18" x14ac:dyDescent="0.35">
      <c r="N103">
        <f t="shared" si="12"/>
        <v>0.96000000000000063</v>
      </c>
      <c r="O103" s="3">
        <f t="shared" si="8"/>
        <v>1.9200000000000013</v>
      </c>
      <c r="P103" s="3">
        <f t="shared" si="9"/>
        <v>691.2000000000005</v>
      </c>
      <c r="Q103" s="3">
        <f t="shared" si="10"/>
        <v>1536.0000000000009</v>
      </c>
      <c r="R103" s="3">
        <f t="shared" si="11"/>
        <v>30.7</v>
      </c>
    </row>
    <row r="104" spans="14:18" x14ac:dyDescent="0.35">
      <c r="N104">
        <f t="shared" si="12"/>
        <v>0.97000000000000064</v>
      </c>
      <c r="O104" s="3">
        <f t="shared" si="8"/>
        <v>1.9400000000000013</v>
      </c>
      <c r="P104" s="3">
        <f t="shared" si="9"/>
        <v>698.40000000000043</v>
      </c>
      <c r="Q104" s="3">
        <f t="shared" si="10"/>
        <v>1552.0000000000009</v>
      </c>
      <c r="R104" s="3">
        <f t="shared" si="11"/>
        <v>31</v>
      </c>
    </row>
    <row r="105" spans="14:18" x14ac:dyDescent="0.35">
      <c r="N105">
        <f t="shared" si="12"/>
        <v>0.98000000000000065</v>
      </c>
      <c r="O105" s="3">
        <f t="shared" si="8"/>
        <v>1.9600000000000013</v>
      </c>
      <c r="P105" s="3">
        <f t="shared" si="9"/>
        <v>705.60000000000048</v>
      </c>
      <c r="Q105" s="3">
        <f t="shared" si="10"/>
        <v>1568.0000000000011</v>
      </c>
      <c r="R105" s="3">
        <f t="shared" si="11"/>
        <v>31.4</v>
      </c>
    </row>
    <row r="106" spans="14:18" x14ac:dyDescent="0.35">
      <c r="N106">
        <f t="shared" si="12"/>
        <v>0.99000000000000066</v>
      </c>
      <c r="O106" s="3">
        <f t="shared" si="8"/>
        <v>1.9800000000000013</v>
      </c>
      <c r="P106" s="3">
        <f t="shared" si="9"/>
        <v>712.80000000000052</v>
      </c>
      <c r="Q106" s="3">
        <f t="shared" si="10"/>
        <v>1584.0000000000011</v>
      </c>
      <c r="R106" s="3">
        <f t="shared" si="11"/>
        <v>31.7</v>
      </c>
    </row>
    <row r="107" spans="14:18" x14ac:dyDescent="0.35">
      <c r="N107">
        <f t="shared" si="12"/>
        <v>1.0000000000000007</v>
      </c>
      <c r="O107" s="3">
        <f t="shared" si="8"/>
        <v>2.0000000000000013</v>
      </c>
      <c r="P107" s="3">
        <f t="shared" si="9"/>
        <v>720.00000000000045</v>
      </c>
      <c r="Q107" s="3">
        <f t="shared" si="10"/>
        <v>1600.0000000000011</v>
      </c>
      <c r="R107" s="3">
        <f t="shared" si="11"/>
        <v>32</v>
      </c>
    </row>
  </sheetData>
  <mergeCells count="6">
    <mergeCell ref="C14:D14"/>
    <mergeCell ref="Q3:R3"/>
    <mergeCell ref="Q2:R2"/>
    <mergeCell ref="A13:B13"/>
    <mergeCell ref="A21:B21"/>
    <mergeCell ref="A11:B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07A2-5769-4496-B3C8-A596DC860C5C}">
  <dimension ref="A1:AF104"/>
  <sheetViews>
    <sheetView topLeftCell="W1" workbookViewId="0">
      <pane ySplit="2" topLeftCell="A18" activePane="bottomLeft" state="frozen"/>
      <selection activeCell="G1" sqref="G1"/>
      <selection pane="bottomLeft" activeCell="AA51" sqref="AA51"/>
    </sheetView>
  </sheetViews>
  <sheetFormatPr baseColWidth="10" defaultColWidth="10.7265625" defaultRowHeight="14.5" x14ac:dyDescent="0.35"/>
  <cols>
    <col min="2" max="4" width="8.453125" customWidth="1"/>
    <col min="6" max="8" width="6.81640625" customWidth="1"/>
    <col min="9" max="10" width="6.81640625" style="8" customWidth="1"/>
    <col min="11" max="12" width="6.81640625" customWidth="1"/>
    <col min="13" max="13" width="6.81640625" style="9" customWidth="1"/>
    <col min="14" max="14" width="6.81640625" customWidth="1"/>
    <col min="15" max="15" width="6.81640625" style="8" customWidth="1"/>
    <col min="16" max="16" width="6.81640625" style="9" customWidth="1"/>
    <col min="17" max="17" width="6.81640625" style="11" customWidth="1"/>
    <col min="18" max="19" width="6.81640625" customWidth="1"/>
    <col min="20" max="20" width="6.81640625" style="9" customWidth="1"/>
    <col min="21" max="21" width="6.81640625" customWidth="1"/>
    <col min="22" max="22" width="6.81640625" style="8" customWidth="1"/>
    <col min="23" max="23" width="6.81640625" style="9" customWidth="1"/>
    <col min="24" max="24" width="6.81640625" customWidth="1"/>
    <col min="25" max="25" width="4" customWidth="1"/>
    <col min="30" max="30" width="10.7265625" style="26"/>
  </cols>
  <sheetData>
    <row r="1" spans="1:32" x14ac:dyDescent="0.35">
      <c r="A1" t="s">
        <v>33</v>
      </c>
      <c r="B1">
        <v>16000000</v>
      </c>
      <c r="C1">
        <v>16000000</v>
      </c>
      <c r="D1">
        <v>16000000</v>
      </c>
      <c r="F1" t="s">
        <v>34</v>
      </c>
      <c r="I1" s="10"/>
      <c r="L1" t="s">
        <v>34</v>
      </c>
      <c r="O1" s="10"/>
      <c r="S1" t="s">
        <v>34</v>
      </c>
      <c r="V1" s="10"/>
      <c r="Z1" t="s">
        <v>34</v>
      </c>
      <c r="AA1" s="9"/>
      <c r="AC1" s="10"/>
      <c r="AD1" s="25"/>
      <c r="AE1" s="9"/>
    </row>
    <row r="2" spans="1:32" x14ac:dyDescent="0.35">
      <c r="A2" t="s">
        <v>35</v>
      </c>
      <c r="B2">
        <v>64</v>
      </c>
      <c r="C2">
        <v>64</v>
      </c>
      <c r="D2">
        <v>8</v>
      </c>
      <c r="F2" t="s">
        <v>4</v>
      </c>
      <c r="G2" t="s">
        <v>36</v>
      </c>
      <c r="H2" t="s">
        <v>37</v>
      </c>
      <c r="I2" s="10" t="s">
        <v>44</v>
      </c>
      <c r="J2" s="8" t="s">
        <v>43</v>
      </c>
      <c r="L2" t="s">
        <v>4</v>
      </c>
      <c r="M2" s="9" t="s">
        <v>55</v>
      </c>
      <c r="N2" t="s">
        <v>37</v>
      </c>
      <c r="O2" s="10" t="s">
        <v>44</v>
      </c>
      <c r="P2" s="9" t="s">
        <v>43</v>
      </c>
      <c r="Q2" s="11" t="s">
        <v>56</v>
      </c>
      <c r="S2" t="s">
        <v>4</v>
      </c>
      <c r="T2" s="9" t="s">
        <v>55</v>
      </c>
      <c r="U2" t="s">
        <v>37</v>
      </c>
      <c r="V2" s="10" t="s">
        <v>44</v>
      </c>
      <c r="W2" s="9" t="s">
        <v>43</v>
      </c>
      <c r="X2" t="s">
        <v>59</v>
      </c>
      <c r="Z2" t="s">
        <v>4</v>
      </c>
      <c r="AA2" s="9" t="s">
        <v>55</v>
      </c>
      <c r="AB2" t="s">
        <v>37</v>
      </c>
      <c r="AC2" s="10" t="s">
        <v>44</v>
      </c>
      <c r="AD2" s="25" t="s">
        <v>56</v>
      </c>
      <c r="AE2" s="9" t="s">
        <v>43</v>
      </c>
      <c r="AF2" t="s">
        <v>59</v>
      </c>
    </row>
    <row r="3" spans="1:32" x14ac:dyDescent="0.35">
      <c r="A3" t="s">
        <v>38</v>
      </c>
      <c r="B3">
        <v>125</v>
      </c>
      <c r="C3">
        <v>250</v>
      </c>
      <c r="D3">
        <v>100</v>
      </c>
      <c r="F3">
        <v>20</v>
      </c>
      <c r="G3">
        <v>1</v>
      </c>
      <c r="H3">
        <f>ROUND( ((G3/$D$5)/1000), 0)</f>
        <v>20</v>
      </c>
      <c r="I3" s="10">
        <f>2*PI()*J3</f>
        <v>2827.4333882308138</v>
      </c>
      <c r="J3" s="8">
        <f>($C$9/$C$8)*(1000/G3)</f>
        <v>450</v>
      </c>
      <c r="L3">
        <v>40</v>
      </c>
      <c r="M3" s="9">
        <f t="shared" ref="M3:M42" si="0">($L$3/L3)</f>
        <v>1</v>
      </c>
      <c r="N3">
        <f>ROUND( ((M3/$D$5)/1000), 0)</f>
        <v>20</v>
      </c>
      <c r="O3" s="10">
        <f>2*PI()*P3</f>
        <v>2827.4333882308138</v>
      </c>
      <c r="P3" s="9">
        <f>($C$9/$C$8)*(1000/M3)</f>
        <v>450</v>
      </c>
      <c r="Q3" s="11">
        <f>1/M3</f>
        <v>1</v>
      </c>
      <c r="S3">
        <v>0</v>
      </c>
      <c r="U3">
        <f t="shared" ref="U3:U42" si="1">ROUND( ((T3/$D$5)/1000), 0)</f>
        <v>0</v>
      </c>
      <c r="V3" s="10">
        <v>0</v>
      </c>
      <c r="W3" s="9">
        <v>0</v>
      </c>
      <c r="X3">
        <f>W3*360/60</f>
        <v>0</v>
      </c>
      <c r="Z3">
        <v>0</v>
      </c>
      <c r="AA3" s="9"/>
      <c r="AB3">
        <f t="shared" ref="AB3:AB34" si="2">ROUND( ((AA3/$D$5)/1000), 0)</f>
        <v>0</v>
      </c>
      <c r="AC3" s="10">
        <v>0</v>
      </c>
      <c r="AD3" s="25">
        <v>0</v>
      </c>
      <c r="AE3" s="9">
        <v>0</v>
      </c>
      <c r="AF3">
        <f>AE3*360/60</f>
        <v>0</v>
      </c>
    </row>
    <row r="4" spans="1:32" x14ac:dyDescent="0.35">
      <c r="F4">
        <f>F3-1</f>
        <v>19</v>
      </c>
      <c r="G4">
        <f>ROUND( ($F$3/F4), 2)</f>
        <v>1.05</v>
      </c>
      <c r="H4">
        <f t="shared" ref="H4:H23" si="3">ROUND( ((G4/$D$5)/1000), 0)</f>
        <v>21</v>
      </c>
      <c r="I4" s="10">
        <f t="shared" ref="I4:I22" si="4">2*PI()*J4</f>
        <v>2692.7937030769654</v>
      </c>
      <c r="J4" s="8">
        <f t="shared" ref="J4:J22" si="5">($C$9/$C$8)*(1000/G4)</f>
        <v>428.57142857142856</v>
      </c>
      <c r="L4">
        <f>L3-1</f>
        <v>39</v>
      </c>
      <c r="M4" s="9">
        <f t="shared" si="0"/>
        <v>1.0256410256410255</v>
      </c>
      <c r="N4">
        <f t="shared" ref="N4:N42" si="6">ROUND( ((M4/$D$5)/1000), 0)</f>
        <v>21</v>
      </c>
      <c r="O4" s="10">
        <f t="shared" ref="O4:O42" si="7">2*PI()*P4</f>
        <v>2756.7475535250437</v>
      </c>
      <c r="P4" s="9">
        <f t="shared" ref="P4:P42" si="8">($C$9/$C$8)*(1000/M4)</f>
        <v>438.75000000000006</v>
      </c>
      <c r="Q4" s="11">
        <f t="shared" ref="Q4:Q42" si="9">1/M4</f>
        <v>0.97500000000000009</v>
      </c>
      <c r="S4">
        <f>S3+1</f>
        <v>1</v>
      </c>
      <c r="T4" s="9">
        <f>($L$3/S4)</f>
        <v>40</v>
      </c>
      <c r="U4">
        <f t="shared" si="1"/>
        <v>800</v>
      </c>
      <c r="V4" s="10">
        <f t="shared" ref="V4:V42" si="10">2*PI()*W4</f>
        <v>70.685834705770347</v>
      </c>
      <c r="W4" s="9">
        <f>($C$9/$C$8)*(1000/T4)</f>
        <v>11.25</v>
      </c>
      <c r="X4">
        <f t="shared" ref="X4:X67" si="11">W4*360/60</f>
        <v>67.5</v>
      </c>
      <c r="Z4">
        <f>Z3+1</f>
        <v>1</v>
      </c>
      <c r="AA4" s="9">
        <f>($L$3/Z4)</f>
        <v>40</v>
      </c>
      <c r="AB4">
        <f t="shared" si="2"/>
        <v>800</v>
      </c>
      <c r="AC4" s="10">
        <f t="shared" ref="AC4:AC42" si="12">2*PI()*AE4</f>
        <v>70.685834705770347</v>
      </c>
      <c r="AD4" s="25">
        <f>1/AA4</f>
        <v>2.5000000000000001E-2</v>
      </c>
      <c r="AE4" s="9">
        <f t="shared" ref="AE4:AE35" si="13">($C$9/$C$8)*(1000/AA4)</f>
        <v>11.25</v>
      </c>
      <c r="AF4">
        <f t="shared" ref="AF4:AF67" si="14">AE4*360/60</f>
        <v>67.5</v>
      </c>
    </row>
    <row r="5" spans="1:32" x14ac:dyDescent="0.35">
      <c r="A5" t="s">
        <v>39</v>
      </c>
      <c r="B5">
        <f>(1/(B1/B2))*B3</f>
        <v>5.0000000000000001E-4</v>
      </c>
      <c r="C5">
        <f>(1/(C1/C2))*C3</f>
        <v>1E-3</v>
      </c>
      <c r="D5">
        <f>(1/(D1/D2))*D3</f>
        <v>4.9999999999999996E-5</v>
      </c>
      <c r="F5">
        <f t="shared" ref="F5:F23" si="15">F4-1</f>
        <v>18</v>
      </c>
      <c r="G5">
        <f t="shared" ref="G5:G22" si="16">ROUND( ($F$3/F5), 2)</f>
        <v>1.1100000000000001</v>
      </c>
      <c r="H5">
        <f t="shared" si="3"/>
        <v>22</v>
      </c>
      <c r="I5" s="10">
        <f t="shared" si="4"/>
        <v>2547.237286694427</v>
      </c>
      <c r="J5" s="8">
        <f t="shared" si="5"/>
        <v>405.40540540540542</v>
      </c>
      <c r="L5">
        <f t="shared" ref="L5:L68" si="17">L4-1</f>
        <v>38</v>
      </c>
      <c r="M5" s="9">
        <f t="shared" si="0"/>
        <v>1.0526315789473684</v>
      </c>
      <c r="N5">
        <f t="shared" si="6"/>
        <v>21</v>
      </c>
      <c r="O5" s="10">
        <f t="shared" si="7"/>
        <v>2686.0617188192732</v>
      </c>
      <c r="P5" s="9">
        <f t="shared" si="8"/>
        <v>427.5</v>
      </c>
      <c r="Q5" s="11">
        <f t="shared" si="9"/>
        <v>0.95000000000000007</v>
      </c>
      <c r="S5">
        <f t="shared" ref="S5:S68" si="18">S4+1</f>
        <v>2</v>
      </c>
      <c r="T5" s="9">
        <f t="shared" ref="T5:T42" si="19">($L$3/S5)</f>
        <v>20</v>
      </c>
      <c r="U5">
        <f t="shared" si="1"/>
        <v>400</v>
      </c>
      <c r="V5" s="10">
        <f t="shared" si="10"/>
        <v>141.37166941154069</v>
      </c>
      <c r="W5" s="9">
        <f t="shared" ref="W5:W42" si="20">($C$9/$C$8)*(1000/T5)</f>
        <v>22.5</v>
      </c>
      <c r="X5">
        <f t="shared" si="11"/>
        <v>135</v>
      </c>
      <c r="Z5">
        <f t="shared" ref="Z5:Z68" si="21">Z4+1</f>
        <v>2</v>
      </c>
      <c r="AA5" s="9">
        <f t="shared" ref="AA5:AA43" si="22">($L$3/Z5)</f>
        <v>20</v>
      </c>
      <c r="AB5">
        <f t="shared" si="2"/>
        <v>400</v>
      </c>
      <c r="AC5" s="10">
        <f t="shared" si="12"/>
        <v>141.37166941154069</v>
      </c>
      <c r="AD5" s="25">
        <f t="shared" ref="AD5:AD68" si="23">1/AA5</f>
        <v>0.05</v>
      </c>
      <c r="AE5" s="9">
        <f t="shared" si="13"/>
        <v>22.5</v>
      </c>
      <c r="AF5">
        <f t="shared" si="14"/>
        <v>135</v>
      </c>
    </row>
    <row r="6" spans="1:32" x14ac:dyDescent="0.35">
      <c r="A6" t="s">
        <v>40</v>
      </c>
      <c r="B6">
        <f>0.001/B5</f>
        <v>2</v>
      </c>
      <c r="C6">
        <f>0.001/C5</f>
        <v>1</v>
      </c>
      <c r="D6">
        <f>0.001/D5</f>
        <v>20.000000000000004</v>
      </c>
      <c r="F6">
        <f t="shared" si="15"/>
        <v>17</v>
      </c>
      <c r="G6">
        <f t="shared" si="16"/>
        <v>1.18</v>
      </c>
      <c r="H6">
        <f t="shared" si="3"/>
        <v>24</v>
      </c>
      <c r="I6" s="10">
        <f t="shared" si="4"/>
        <v>2396.1299900261138</v>
      </c>
      <c r="J6" s="8">
        <f t="shared" si="5"/>
        <v>381.3559322033899</v>
      </c>
      <c r="L6">
        <f t="shared" si="17"/>
        <v>37</v>
      </c>
      <c r="M6" s="9">
        <f t="shared" si="0"/>
        <v>1.0810810810810811</v>
      </c>
      <c r="N6">
        <f t="shared" si="6"/>
        <v>22</v>
      </c>
      <c r="O6" s="10">
        <f t="shared" si="7"/>
        <v>2615.3758841135027</v>
      </c>
      <c r="P6" s="9">
        <f t="shared" si="8"/>
        <v>416.25</v>
      </c>
      <c r="Q6" s="11">
        <f t="shared" si="9"/>
        <v>0.92499999999999993</v>
      </c>
      <c r="S6">
        <f t="shared" si="18"/>
        <v>3</v>
      </c>
      <c r="T6" s="9">
        <f t="shared" si="19"/>
        <v>13.333333333333334</v>
      </c>
      <c r="U6">
        <f t="shared" si="1"/>
        <v>267</v>
      </c>
      <c r="V6" s="10">
        <f t="shared" si="10"/>
        <v>212.05750411731103</v>
      </c>
      <c r="W6" s="9">
        <f t="shared" si="20"/>
        <v>33.75</v>
      </c>
      <c r="X6">
        <f t="shared" si="11"/>
        <v>202.5</v>
      </c>
      <c r="Z6">
        <f t="shared" si="21"/>
        <v>3</v>
      </c>
      <c r="AA6" s="9">
        <f t="shared" si="22"/>
        <v>13.333333333333334</v>
      </c>
      <c r="AB6">
        <f t="shared" si="2"/>
        <v>267</v>
      </c>
      <c r="AC6" s="10">
        <f t="shared" si="12"/>
        <v>212.05750411731103</v>
      </c>
      <c r="AD6" s="25">
        <f t="shared" si="23"/>
        <v>7.4999999999999997E-2</v>
      </c>
      <c r="AE6" s="9">
        <f t="shared" si="13"/>
        <v>33.75</v>
      </c>
      <c r="AF6">
        <f t="shared" si="14"/>
        <v>202.5</v>
      </c>
    </row>
    <row r="7" spans="1:32" x14ac:dyDescent="0.35">
      <c r="F7">
        <f t="shared" si="15"/>
        <v>16</v>
      </c>
      <c r="G7">
        <f t="shared" si="16"/>
        <v>1.25</v>
      </c>
      <c r="H7">
        <f t="shared" si="3"/>
        <v>25</v>
      </c>
      <c r="I7" s="10">
        <f t="shared" si="4"/>
        <v>2261.9467105846511</v>
      </c>
      <c r="J7" s="8">
        <f t="shared" si="5"/>
        <v>360</v>
      </c>
      <c r="L7">
        <f t="shared" si="17"/>
        <v>36</v>
      </c>
      <c r="M7" s="9">
        <f t="shared" si="0"/>
        <v>1.1111111111111112</v>
      </c>
      <c r="N7">
        <f t="shared" si="6"/>
        <v>22</v>
      </c>
      <c r="O7" s="10">
        <f t="shared" si="7"/>
        <v>2544.6900494077322</v>
      </c>
      <c r="P7" s="9">
        <f t="shared" si="8"/>
        <v>405</v>
      </c>
      <c r="Q7" s="11">
        <f t="shared" si="9"/>
        <v>0.89999999999999991</v>
      </c>
      <c r="S7">
        <f t="shared" si="18"/>
        <v>4</v>
      </c>
      <c r="T7" s="9">
        <f t="shared" si="19"/>
        <v>10</v>
      </c>
      <c r="U7">
        <f t="shared" si="1"/>
        <v>200</v>
      </c>
      <c r="V7" s="10">
        <f t="shared" si="10"/>
        <v>282.74333882308139</v>
      </c>
      <c r="W7" s="9">
        <f t="shared" si="20"/>
        <v>45</v>
      </c>
      <c r="X7">
        <f t="shared" si="11"/>
        <v>270</v>
      </c>
      <c r="Z7">
        <f t="shared" si="21"/>
        <v>4</v>
      </c>
      <c r="AA7" s="9">
        <f t="shared" si="22"/>
        <v>10</v>
      </c>
      <c r="AB7">
        <f t="shared" si="2"/>
        <v>200</v>
      </c>
      <c r="AC7" s="10">
        <f t="shared" si="12"/>
        <v>282.74333882308139</v>
      </c>
      <c r="AD7" s="25">
        <f t="shared" si="23"/>
        <v>0.1</v>
      </c>
      <c r="AE7" s="9">
        <f t="shared" si="13"/>
        <v>45</v>
      </c>
      <c r="AF7">
        <f t="shared" si="14"/>
        <v>270</v>
      </c>
    </row>
    <row r="8" spans="1:32" x14ac:dyDescent="0.35">
      <c r="A8" t="s">
        <v>41</v>
      </c>
      <c r="B8">
        <v>400</v>
      </c>
      <c r="C8">
        <v>800</v>
      </c>
      <c r="F8">
        <f t="shared" si="15"/>
        <v>15</v>
      </c>
      <c r="G8">
        <f t="shared" si="16"/>
        <v>1.33</v>
      </c>
      <c r="H8">
        <f t="shared" si="3"/>
        <v>27</v>
      </c>
      <c r="I8" s="10">
        <f t="shared" si="4"/>
        <v>2125.8897655870778</v>
      </c>
      <c r="J8" s="8">
        <f t="shared" si="5"/>
        <v>338.3458646616541</v>
      </c>
      <c r="L8">
        <f t="shared" si="17"/>
        <v>35</v>
      </c>
      <c r="M8" s="9">
        <f t="shared" si="0"/>
        <v>1.1428571428571428</v>
      </c>
      <c r="N8">
        <f t="shared" si="6"/>
        <v>23</v>
      </c>
      <c r="O8" s="10">
        <f t="shared" si="7"/>
        <v>2474.0042147019622</v>
      </c>
      <c r="P8" s="9">
        <f t="shared" si="8"/>
        <v>393.75</v>
      </c>
      <c r="Q8" s="11">
        <f t="shared" si="9"/>
        <v>0.875</v>
      </c>
      <c r="S8">
        <f t="shared" si="18"/>
        <v>5</v>
      </c>
      <c r="T8" s="9">
        <f t="shared" si="19"/>
        <v>8</v>
      </c>
      <c r="U8">
        <f t="shared" si="1"/>
        <v>160</v>
      </c>
      <c r="V8" s="10">
        <f t="shared" si="10"/>
        <v>353.42917352885172</v>
      </c>
      <c r="W8" s="9">
        <f t="shared" si="20"/>
        <v>56.25</v>
      </c>
      <c r="X8">
        <f t="shared" si="11"/>
        <v>337.5</v>
      </c>
      <c r="Z8">
        <f t="shared" si="21"/>
        <v>5</v>
      </c>
      <c r="AA8" s="9">
        <f t="shared" si="22"/>
        <v>8</v>
      </c>
      <c r="AB8">
        <f t="shared" si="2"/>
        <v>160</v>
      </c>
      <c r="AC8" s="10">
        <f t="shared" si="12"/>
        <v>353.42917352885172</v>
      </c>
      <c r="AD8" s="25">
        <f t="shared" si="23"/>
        <v>0.125</v>
      </c>
      <c r="AE8" s="9">
        <f t="shared" si="13"/>
        <v>56.25</v>
      </c>
      <c r="AF8">
        <f t="shared" si="14"/>
        <v>337.5</v>
      </c>
    </row>
    <row r="9" spans="1:32" x14ac:dyDescent="0.35">
      <c r="A9" t="s">
        <v>42</v>
      </c>
      <c r="B9">
        <v>180</v>
      </c>
      <c r="C9">
        <v>360</v>
      </c>
      <c r="F9">
        <f t="shared" si="15"/>
        <v>14</v>
      </c>
      <c r="G9">
        <f t="shared" si="16"/>
        <v>1.43</v>
      </c>
      <c r="H9">
        <f t="shared" si="3"/>
        <v>29</v>
      </c>
      <c r="I9" s="10">
        <f t="shared" si="4"/>
        <v>1977.226145615954</v>
      </c>
      <c r="J9" s="8">
        <f t="shared" si="5"/>
        <v>314.68531468531472</v>
      </c>
      <c r="L9">
        <f t="shared" si="17"/>
        <v>34</v>
      </c>
      <c r="M9" s="9">
        <f t="shared" si="0"/>
        <v>1.1764705882352942</v>
      </c>
      <c r="N9">
        <f t="shared" si="6"/>
        <v>24</v>
      </c>
      <c r="O9" s="10">
        <f t="shared" si="7"/>
        <v>2403.3183799961917</v>
      </c>
      <c r="P9" s="9">
        <f t="shared" si="8"/>
        <v>382.5</v>
      </c>
      <c r="Q9" s="11">
        <f t="shared" si="9"/>
        <v>0.85</v>
      </c>
      <c r="S9">
        <f t="shared" si="18"/>
        <v>6</v>
      </c>
      <c r="T9" s="9">
        <f t="shared" si="19"/>
        <v>6.666666666666667</v>
      </c>
      <c r="U9">
        <f t="shared" si="1"/>
        <v>133</v>
      </c>
      <c r="V9" s="10">
        <f t="shared" si="10"/>
        <v>424.11500823462205</v>
      </c>
      <c r="W9" s="9">
        <f t="shared" si="20"/>
        <v>67.5</v>
      </c>
      <c r="X9">
        <f t="shared" si="11"/>
        <v>405</v>
      </c>
      <c r="Z9">
        <f t="shared" si="21"/>
        <v>6</v>
      </c>
      <c r="AA9" s="9">
        <f t="shared" si="22"/>
        <v>6.666666666666667</v>
      </c>
      <c r="AB9">
        <f t="shared" si="2"/>
        <v>133</v>
      </c>
      <c r="AC9" s="10">
        <f t="shared" si="12"/>
        <v>424.11500823462205</v>
      </c>
      <c r="AD9" s="25">
        <f t="shared" si="23"/>
        <v>0.15</v>
      </c>
      <c r="AE9" s="9">
        <f t="shared" si="13"/>
        <v>67.5</v>
      </c>
      <c r="AF9">
        <f t="shared" si="14"/>
        <v>405</v>
      </c>
    </row>
    <row r="10" spans="1:32" x14ac:dyDescent="0.35">
      <c r="F10">
        <f t="shared" si="15"/>
        <v>13</v>
      </c>
      <c r="G10">
        <f t="shared" si="16"/>
        <v>1.54</v>
      </c>
      <c r="H10">
        <f t="shared" si="3"/>
        <v>31</v>
      </c>
      <c r="I10" s="10">
        <f t="shared" si="4"/>
        <v>1835.9957066433853</v>
      </c>
      <c r="J10" s="8">
        <f t="shared" si="5"/>
        <v>292.20779220779218</v>
      </c>
      <c r="L10">
        <f t="shared" si="17"/>
        <v>33</v>
      </c>
      <c r="M10" s="9">
        <f t="shared" si="0"/>
        <v>1.2121212121212122</v>
      </c>
      <c r="N10">
        <f t="shared" si="6"/>
        <v>24</v>
      </c>
      <c r="O10" s="10">
        <f t="shared" si="7"/>
        <v>2332.6325452904216</v>
      </c>
      <c r="P10" s="9">
        <f t="shared" si="8"/>
        <v>371.25</v>
      </c>
      <c r="Q10" s="11">
        <f t="shared" si="9"/>
        <v>0.82499999999999996</v>
      </c>
      <c r="S10">
        <f t="shared" si="18"/>
        <v>7</v>
      </c>
      <c r="T10" s="9">
        <f t="shared" si="19"/>
        <v>5.7142857142857144</v>
      </c>
      <c r="U10">
        <f t="shared" si="1"/>
        <v>114</v>
      </c>
      <c r="V10" s="10">
        <f t="shared" si="10"/>
        <v>494.80084294039244</v>
      </c>
      <c r="W10" s="9">
        <f t="shared" si="20"/>
        <v>78.75</v>
      </c>
      <c r="X10">
        <f t="shared" si="11"/>
        <v>472.5</v>
      </c>
      <c r="Z10">
        <f t="shared" si="21"/>
        <v>7</v>
      </c>
      <c r="AA10" s="9">
        <f t="shared" si="22"/>
        <v>5.7142857142857144</v>
      </c>
      <c r="AB10">
        <f t="shared" si="2"/>
        <v>114</v>
      </c>
      <c r="AC10" s="10">
        <f t="shared" si="12"/>
        <v>494.80084294039244</v>
      </c>
      <c r="AD10" s="25">
        <f t="shared" si="23"/>
        <v>0.17499999999999999</v>
      </c>
      <c r="AE10" s="9">
        <f t="shared" si="13"/>
        <v>78.75</v>
      </c>
      <c r="AF10">
        <f t="shared" si="14"/>
        <v>472.5</v>
      </c>
    </row>
    <row r="11" spans="1:32" x14ac:dyDescent="0.35">
      <c r="F11">
        <f t="shared" si="15"/>
        <v>12</v>
      </c>
      <c r="G11">
        <f t="shared" si="16"/>
        <v>1.67</v>
      </c>
      <c r="H11">
        <f t="shared" si="3"/>
        <v>33</v>
      </c>
      <c r="I11" s="10">
        <f t="shared" si="4"/>
        <v>1693.0738851681519</v>
      </c>
      <c r="J11" s="8">
        <f t="shared" si="5"/>
        <v>269.46107784431138</v>
      </c>
      <c r="L11">
        <f t="shared" si="17"/>
        <v>32</v>
      </c>
      <c r="M11" s="9">
        <f t="shared" si="0"/>
        <v>1.25</v>
      </c>
      <c r="N11">
        <f t="shared" si="6"/>
        <v>25</v>
      </c>
      <c r="O11" s="10">
        <f t="shared" si="7"/>
        <v>2261.9467105846511</v>
      </c>
      <c r="P11" s="9">
        <f t="shared" si="8"/>
        <v>360</v>
      </c>
      <c r="Q11" s="11">
        <f t="shared" si="9"/>
        <v>0.8</v>
      </c>
      <c r="S11">
        <f t="shared" si="18"/>
        <v>8</v>
      </c>
      <c r="T11" s="9">
        <f t="shared" si="19"/>
        <v>5</v>
      </c>
      <c r="U11">
        <f t="shared" si="1"/>
        <v>100</v>
      </c>
      <c r="V11" s="10">
        <f t="shared" si="10"/>
        <v>565.48667764616278</v>
      </c>
      <c r="W11" s="9">
        <f t="shared" si="20"/>
        <v>90</v>
      </c>
      <c r="X11">
        <f t="shared" si="11"/>
        <v>540</v>
      </c>
      <c r="Z11">
        <f t="shared" si="21"/>
        <v>8</v>
      </c>
      <c r="AA11" s="9">
        <f t="shared" si="22"/>
        <v>5</v>
      </c>
      <c r="AB11">
        <f t="shared" si="2"/>
        <v>100</v>
      </c>
      <c r="AC11" s="10">
        <f t="shared" si="12"/>
        <v>565.48667764616278</v>
      </c>
      <c r="AD11" s="25">
        <f t="shared" si="23"/>
        <v>0.2</v>
      </c>
      <c r="AE11" s="9">
        <f t="shared" si="13"/>
        <v>90</v>
      </c>
      <c r="AF11">
        <f t="shared" si="14"/>
        <v>540</v>
      </c>
    </row>
    <row r="12" spans="1:32" x14ac:dyDescent="0.35">
      <c r="F12">
        <f t="shared" si="15"/>
        <v>11</v>
      </c>
      <c r="G12">
        <f t="shared" si="16"/>
        <v>1.82</v>
      </c>
      <c r="H12">
        <f t="shared" si="3"/>
        <v>36</v>
      </c>
      <c r="I12" s="10">
        <f t="shared" si="4"/>
        <v>1553.5348286982494</v>
      </c>
      <c r="J12" s="8">
        <f t="shared" si="5"/>
        <v>247.25274725274727</v>
      </c>
      <c r="L12">
        <f t="shared" si="17"/>
        <v>31</v>
      </c>
      <c r="M12" s="9">
        <f t="shared" si="0"/>
        <v>1.2903225806451613</v>
      </c>
      <c r="N12">
        <f t="shared" si="6"/>
        <v>26</v>
      </c>
      <c r="O12" s="10">
        <f t="shared" si="7"/>
        <v>2191.2608758788806</v>
      </c>
      <c r="P12" s="9">
        <f t="shared" si="8"/>
        <v>348.75</v>
      </c>
      <c r="Q12" s="11">
        <f t="shared" si="9"/>
        <v>0.77500000000000002</v>
      </c>
      <c r="S12">
        <f t="shared" si="18"/>
        <v>9</v>
      </c>
      <c r="T12" s="9">
        <f t="shared" si="19"/>
        <v>4.4444444444444446</v>
      </c>
      <c r="U12">
        <f t="shared" si="1"/>
        <v>89</v>
      </c>
      <c r="V12" s="10">
        <f t="shared" si="10"/>
        <v>636.17251235193305</v>
      </c>
      <c r="W12" s="9">
        <f t="shared" si="20"/>
        <v>101.25</v>
      </c>
      <c r="X12">
        <f t="shared" si="11"/>
        <v>607.5</v>
      </c>
      <c r="Z12">
        <f t="shared" si="21"/>
        <v>9</v>
      </c>
      <c r="AA12" s="9">
        <f t="shared" si="22"/>
        <v>4.4444444444444446</v>
      </c>
      <c r="AB12">
        <f t="shared" si="2"/>
        <v>89</v>
      </c>
      <c r="AC12" s="10">
        <f t="shared" si="12"/>
        <v>636.17251235193305</v>
      </c>
      <c r="AD12" s="25">
        <f t="shared" si="23"/>
        <v>0.22499999999999998</v>
      </c>
      <c r="AE12" s="9">
        <f t="shared" si="13"/>
        <v>101.25</v>
      </c>
      <c r="AF12">
        <f t="shared" si="14"/>
        <v>607.5</v>
      </c>
    </row>
    <row r="13" spans="1:32" x14ac:dyDescent="0.35">
      <c r="F13">
        <f t="shared" si="15"/>
        <v>10</v>
      </c>
      <c r="G13">
        <f t="shared" si="16"/>
        <v>2</v>
      </c>
      <c r="H13">
        <f t="shared" si="3"/>
        <v>40</v>
      </c>
      <c r="I13" s="10">
        <f t="shared" si="4"/>
        <v>1413.7166941154069</v>
      </c>
      <c r="J13" s="8">
        <f t="shared" si="5"/>
        <v>225</v>
      </c>
      <c r="L13">
        <f t="shared" si="17"/>
        <v>30</v>
      </c>
      <c r="M13" s="9">
        <f t="shared" si="0"/>
        <v>1.3333333333333333</v>
      </c>
      <c r="N13">
        <f t="shared" si="6"/>
        <v>27</v>
      </c>
      <c r="O13" s="10">
        <f t="shared" si="7"/>
        <v>2120.5750411731105</v>
      </c>
      <c r="P13" s="9">
        <f t="shared" si="8"/>
        <v>337.5</v>
      </c>
      <c r="Q13" s="11">
        <f t="shared" si="9"/>
        <v>0.75</v>
      </c>
      <c r="S13">
        <f t="shared" si="18"/>
        <v>10</v>
      </c>
      <c r="T13" s="9">
        <f t="shared" si="19"/>
        <v>4</v>
      </c>
      <c r="U13">
        <f t="shared" si="1"/>
        <v>80</v>
      </c>
      <c r="V13" s="10">
        <f t="shared" si="10"/>
        <v>706.85834705770344</v>
      </c>
      <c r="W13" s="9">
        <f t="shared" si="20"/>
        <v>112.5</v>
      </c>
      <c r="X13">
        <f t="shared" si="11"/>
        <v>675</v>
      </c>
      <c r="Z13">
        <f t="shared" si="21"/>
        <v>10</v>
      </c>
      <c r="AA13" s="9">
        <f t="shared" si="22"/>
        <v>4</v>
      </c>
      <c r="AB13">
        <f t="shared" si="2"/>
        <v>80</v>
      </c>
      <c r="AC13" s="10">
        <f t="shared" si="12"/>
        <v>706.85834705770344</v>
      </c>
      <c r="AD13" s="25">
        <f t="shared" si="23"/>
        <v>0.25</v>
      </c>
      <c r="AE13" s="9">
        <f t="shared" si="13"/>
        <v>112.5</v>
      </c>
      <c r="AF13">
        <f t="shared" si="14"/>
        <v>675</v>
      </c>
    </row>
    <row r="14" spans="1:32" x14ac:dyDescent="0.35">
      <c r="F14">
        <f t="shared" si="15"/>
        <v>9</v>
      </c>
      <c r="G14">
        <f t="shared" si="16"/>
        <v>2.2200000000000002</v>
      </c>
      <c r="H14">
        <f t="shared" si="3"/>
        <v>44</v>
      </c>
      <c r="I14" s="10">
        <f t="shared" si="4"/>
        <v>1273.6186433472135</v>
      </c>
      <c r="J14" s="8">
        <f t="shared" si="5"/>
        <v>202.70270270270271</v>
      </c>
      <c r="L14">
        <f t="shared" si="17"/>
        <v>29</v>
      </c>
      <c r="M14" s="9">
        <f t="shared" si="0"/>
        <v>1.3793103448275863</v>
      </c>
      <c r="N14">
        <f t="shared" si="6"/>
        <v>28</v>
      </c>
      <c r="O14" s="10">
        <f t="shared" si="7"/>
        <v>2049.88920646734</v>
      </c>
      <c r="P14" s="9">
        <f t="shared" si="8"/>
        <v>326.25</v>
      </c>
      <c r="Q14" s="11">
        <f t="shared" si="9"/>
        <v>0.72499999999999998</v>
      </c>
      <c r="S14">
        <f t="shared" si="18"/>
        <v>11</v>
      </c>
      <c r="T14" s="9">
        <f t="shared" si="19"/>
        <v>3.6363636363636362</v>
      </c>
      <c r="U14">
        <f t="shared" si="1"/>
        <v>73</v>
      </c>
      <c r="V14" s="10">
        <f t="shared" si="10"/>
        <v>777.54418176347383</v>
      </c>
      <c r="W14" s="9">
        <f t="shared" si="20"/>
        <v>123.75</v>
      </c>
      <c r="X14">
        <f t="shared" si="11"/>
        <v>742.5</v>
      </c>
      <c r="Z14">
        <f t="shared" si="21"/>
        <v>11</v>
      </c>
      <c r="AA14" s="9">
        <f t="shared" si="22"/>
        <v>3.6363636363636362</v>
      </c>
      <c r="AB14">
        <f t="shared" si="2"/>
        <v>73</v>
      </c>
      <c r="AC14" s="10">
        <f t="shared" si="12"/>
        <v>777.54418176347383</v>
      </c>
      <c r="AD14" s="25">
        <f t="shared" si="23"/>
        <v>0.27500000000000002</v>
      </c>
      <c r="AE14" s="9">
        <f t="shared" si="13"/>
        <v>123.75</v>
      </c>
      <c r="AF14">
        <f t="shared" si="14"/>
        <v>742.5</v>
      </c>
    </row>
    <row r="15" spans="1:32" x14ac:dyDescent="0.35">
      <c r="F15">
        <f t="shared" si="15"/>
        <v>8</v>
      </c>
      <c r="G15">
        <f t="shared" si="16"/>
        <v>2.5</v>
      </c>
      <c r="H15">
        <f t="shared" si="3"/>
        <v>50</v>
      </c>
      <c r="I15" s="10">
        <f t="shared" si="4"/>
        <v>1130.9733552923256</v>
      </c>
      <c r="J15" s="8">
        <f t="shared" si="5"/>
        <v>180</v>
      </c>
      <c r="L15">
        <f t="shared" si="17"/>
        <v>28</v>
      </c>
      <c r="M15" s="9">
        <f t="shared" si="0"/>
        <v>1.4285714285714286</v>
      </c>
      <c r="N15">
        <f t="shared" si="6"/>
        <v>29</v>
      </c>
      <c r="O15" s="10">
        <f t="shared" si="7"/>
        <v>1979.2033717615698</v>
      </c>
      <c r="P15" s="9">
        <f t="shared" si="8"/>
        <v>315</v>
      </c>
      <c r="Q15" s="11">
        <f t="shared" si="9"/>
        <v>0.7</v>
      </c>
      <c r="S15">
        <f t="shared" si="18"/>
        <v>12</v>
      </c>
      <c r="T15" s="9">
        <f t="shared" si="19"/>
        <v>3.3333333333333335</v>
      </c>
      <c r="U15">
        <f t="shared" si="1"/>
        <v>67</v>
      </c>
      <c r="V15" s="10">
        <f t="shared" si="10"/>
        <v>848.23001646924411</v>
      </c>
      <c r="W15" s="9">
        <f t="shared" si="20"/>
        <v>135</v>
      </c>
      <c r="X15">
        <f t="shared" si="11"/>
        <v>810</v>
      </c>
      <c r="Z15">
        <f t="shared" si="21"/>
        <v>12</v>
      </c>
      <c r="AA15" s="9">
        <f t="shared" si="22"/>
        <v>3.3333333333333335</v>
      </c>
      <c r="AB15">
        <f t="shared" si="2"/>
        <v>67</v>
      </c>
      <c r="AC15" s="10">
        <f t="shared" si="12"/>
        <v>848.23001646924411</v>
      </c>
      <c r="AD15" s="25">
        <f t="shared" si="23"/>
        <v>0.3</v>
      </c>
      <c r="AE15" s="9">
        <f t="shared" si="13"/>
        <v>135</v>
      </c>
      <c r="AF15">
        <f t="shared" si="14"/>
        <v>810</v>
      </c>
    </row>
    <row r="16" spans="1:32" x14ac:dyDescent="0.35">
      <c r="F16">
        <f t="shared" si="15"/>
        <v>7</v>
      </c>
      <c r="G16">
        <f t="shared" si="16"/>
        <v>2.86</v>
      </c>
      <c r="H16">
        <f t="shared" si="3"/>
        <v>57</v>
      </c>
      <c r="I16" s="10">
        <f t="shared" si="4"/>
        <v>988.61307280797701</v>
      </c>
      <c r="J16" s="8">
        <f t="shared" si="5"/>
        <v>157.34265734265736</v>
      </c>
      <c r="L16">
        <f t="shared" si="17"/>
        <v>27</v>
      </c>
      <c r="M16" s="9">
        <f t="shared" si="0"/>
        <v>1.4814814814814814</v>
      </c>
      <c r="N16">
        <f t="shared" si="6"/>
        <v>30</v>
      </c>
      <c r="O16" s="10">
        <f t="shared" si="7"/>
        <v>1908.5175370557993</v>
      </c>
      <c r="P16" s="9">
        <f t="shared" si="8"/>
        <v>303.75</v>
      </c>
      <c r="Q16" s="11">
        <f t="shared" si="9"/>
        <v>0.67500000000000004</v>
      </c>
      <c r="S16">
        <f t="shared" si="18"/>
        <v>13</v>
      </c>
      <c r="T16" s="9">
        <f t="shared" si="19"/>
        <v>3.0769230769230771</v>
      </c>
      <c r="U16">
        <f t="shared" si="1"/>
        <v>62</v>
      </c>
      <c r="V16" s="10">
        <f t="shared" si="10"/>
        <v>918.9158511750145</v>
      </c>
      <c r="W16" s="9">
        <f t="shared" si="20"/>
        <v>146.25</v>
      </c>
      <c r="X16">
        <f t="shared" si="11"/>
        <v>877.5</v>
      </c>
      <c r="Z16">
        <f t="shared" si="21"/>
        <v>13</v>
      </c>
      <c r="AA16" s="9">
        <f t="shared" si="22"/>
        <v>3.0769230769230771</v>
      </c>
      <c r="AB16">
        <f t="shared" si="2"/>
        <v>62</v>
      </c>
      <c r="AC16" s="10">
        <f t="shared" si="12"/>
        <v>918.9158511750145</v>
      </c>
      <c r="AD16" s="25">
        <f t="shared" si="23"/>
        <v>0.32499999999999996</v>
      </c>
      <c r="AE16" s="9">
        <f t="shared" si="13"/>
        <v>146.25</v>
      </c>
      <c r="AF16">
        <f t="shared" si="14"/>
        <v>877.5</v>
      </c>
    </row>
    <row r="17" spans="6:32" x14ac:dyDescent="0.35">
      <c r="F17">
        <f t="shared" si="15"/>
        <v>6</v>
      </c>
      <c r="G17">
        <f t="shared" si="16"/>
        <v>3.33</v>
      </c>
      <c r="H17">
        <f t="shared" si="3"/>
        <v>67</v>
      </c>
      <c r="I17" s="10">
        <f t="shared" si="4"/>
        <v>849.07909556480888</v>
      </c>
      <c r="J17" s="8">
        <f t="shared" si="5"/>
        <v>135.13513513513513</v>
      </c>
      <c r="L17">
        <f t="shared" si="17"/>
        <v>26</v>
      </c>
      <c r="M17" s="9">
        <f t="shared" si="0"/>
        <v>1.5384615384615385</v>
      </c>
      <c r="N17">
        <f t="shared" si="6"/>
        <v>31</v>
      </c>
      <c r="O17" s="10">
        <f t="shared" si="7"/>
        <v>1837.831702350029</v>
      </c>
      <c r="P17" s="9">
        <f t="shared" si="8"/>
        <v>292.5</v>
      </c>
      <c r="Q17" s="11">
        <f t="shared" si="9"/>
        <v>0.64999999999999991</v>
      </c>
      <c r="S17">
        <f t="shared" si="18"/>
        <v>14</v>
      </c>
      <c r="T17" s="9">
        <f t="shared" si="19"/>
        <v>2.8571428571428572</v>
      </c>
      <c r="U17">
        <f t="shared" si="1"/>
        <v>57</v>
      </c>
      <c r="V17" s="10">
        <f t="shared" si="10"/>
        <v>989.60168588078488</v>
      </c>
      <c r="W17" s="9">
        <f t="shared" si="20"/>
        <v>157.5</v>
      </c>
      <c r="X17">
        <f t="shared" si="11"/>
        <v>945</v>
      </c>
      <c r="Z17">
        <f t="shared" si="21"/>
        <v>14</v>
      </c>
      <c r="AA17" s="9">
        <f t="shared" si="22"/>
        <v>2.8571428571428572</v>
      </c>
      <c r="AB17">
        <f t="shared" si="2"/>
        <v>57</v>
      </c>
      <c r="AC17" s="10">
        <f t="shared" si="12"/>
        <v>989.60168588078488</v>
      </c>
      <c r="AD17" s="25">
        <f t="shared" si="23"/>
        <v>0.35</v>
      </c>
      <c r="AE17" s="9">
        <f t="shared" si="13"/>
        <v>157.5</v>
      </c>
      <c r="AF17">
        <f t="shared" si="14"/>
        <v>945</v>
      </c>
    </row>
    <row r="18" spans="6:32" x14ac:dyDescent="0.35">
      <c r="F18">
        <f t="shared" si="15"/>
        <v>5</v>
      </c>
      <c r="G18">
        <f t="shared" si="16"/>
        <v>4</v>
      </c>
      <c r="H18">
        <f t="shared" si="3"/>
        <v>80</v>
      </c>
      <c r="I18" s="10">
        <f t="shared" si="4"/>
        <v>706.85834705770344</v>
      </c>
      <c r="J18" s="8">
        <f t="shared" si="5"/>
        <v>112.5</v>
      </c>
      <c r="L18">
        <f t="shared" si="17"/>
        <v>25</v>
      </c>
      <c r="M18" s="9">
        <f t="shared" si="0"/>
        <v>1.6</v>
      </c>
      <c r="N18">
        <f t="shared" si="6"/>
        <v>32</v>
      </c>
      <c r="O18" s="10">
        <f t="shared" si="7"/>
        <v>1767.1458676442587</v>
      </c>
      <c r="P18" s="9">
        <f t="shared" si="8"/>
        <v>281.25</v>
      </c>
      <c r="Q18" s="11">
        <f t="shared" si="9"/>
        <v>0.625</v>
      </c>
      <c r="S18">
        <f t="shared" si="18"/>
        <v>15</v>
      </c>
      <c r="T18" s="9">
        <f t="shared" si="19"/>
        <v>2.6666666666666665</v>
      </c>
      <c r="U18">
        <f t="shared" si="1"/>
        <v>53</v>
      </c>
      <c r="V18" s="10">
        <f t="shared" si="10"/>
        <v>1060.2875205865553</v>
      </c>
      <c r="W18" s="9">
        <f t="shared" si="20"/>
        <v>168.75</v>
      </c>
      <c r="X18">
        <f t="shared" si="11"/>
        <v>1012.5</v>
      </c>
      <c r="Z18">
        <f t="shared" si="21"/>
        <v>15</v>
      </c>
      <c r="AA18" s="9">
        <f t="shared" si="22"/>
        <v>2.6666666666666665</v>
      </c>
      <c r="AB18">
        <f t="shared" si="2"/>
        <v>53</v>
      </c>
      <c r="AC18" s="10">
        <f t="shared" si="12"/>
        <v>1060.2875205865553</v>
      </c>
      <c r="AD18" s="25">
        <f t="shared" si="23"/>
        <v>0.375</v>
      </c>
      <c r="AE18" s="9">
        <f t="shared" si="13"/>
        <v>168.75</v>
      </c>
      <c r="AF18">
        <f t="shared" si="14"/>
        <v>1012.5</v>
      </c>
    </row>
    <row r="19" spans="6:32" x14ac:dyDescent="0.35">
      <c r="F19">
        <f t="shared" si="15"/>
        <v>4</v>
      </c>
      <c r="G19">
        <f t="shared" si="16"/>
        <v>5</v>
      </c>
      <c r="H19">
        <f t="shared" si="3"/>
        <v>100</v>
      </c>
      <c r="I19" s="10">
        <f t="shared" si="4"/>
        <v>565.48667764616278</v>
      </c>
      <c r="J19" s="8">
        <f t="shared" si="5"/>
        <v>90</v>
      </c>
      <c r="L19">
        <f t="shared" si="17"/>
        <v>24</v>
      </c>
      <c r="M19" s="9">
        <f t="shared" si="0"/>
        <v>1.6666666666666667</v>
      </c>
      <c r="N19">
        <f t="shared" si="6"/>
        <v>33</v>
      </c>
      <c r="O19" s="10">
        <f t="shared" si="7"/>
        <v>1696.4600329384882</v>
      </c>
      <c r="P19" s="9">
        <f t="shared" si="8"/>
        <v>270</v>
      </c>
      <c r="Q19" s="11">
        <f t="shared" si="9"/>
        <v>0.6</v>
      </c>
      <c r="S19">
        <f t="shared" si="18"/>
        <v>16</v>
      </c>
      <c r="T19" s="9">
        <f t="shared" si="19"/>
        <v>2.5</v>
      </c>
      <c r="U19">
        <f t="shared" si="1"/>
        <v>50</v>
      </c>
      <c r="V19" s="10">
        <f t="shared" si="10"/>
        <v>1130.9733552923256</v>
      </c>
      <c r="W19" s="9">
        <f t="shared" si="20"/>
        <v>180</v>
      </c>
      <c r="X19">
        <f t="shared" si="11"/>
        <v>1080</v>
      </c>
      <c r="Z19">
        <f t="shared" si="21"/>
        <v>16</v>
      </c>
      <c r="AA19" s="9">
        <f t="shared" si="22"/>
        <v>2.5</v>
      </c>
      <c r="AB19">
        <f t="shared" si="2"/>
        <v>50</v>
      </c>
      <c r="AC19" s="10">
        <f t="shared" si="12"/>
        <v>1130.9733552923256</v>
      </c>
      <c r="AD19" s="25">
        <f t="shared" si="23"/>
        <v>0.4</v>
      </c>
      <c r="AE19" s="9">
        <f t="shared" si="13"/>
        <v>180</v>
      </c>
      <c r="AF19">
        <f t="shared" si="14"/>
        <v>1080</v>
      </c>
    </row>
    <row r="20" spans="6:32" x14ac:dyDescent="0.35">
      <c r="F20">
        <f t="shared" si="15"/>
        <v>3</v>
      </c>
      <c r="G20">
        <f t="shared" si="16"/>
        <v>6.67</v>
      </c>
      <c r="H20">
        <f t="shared" si="3"/>
        <v>133</v>
      </c>
      <c r="I20" s="10">
        <f t="shared" si="4"/>
        <v>423.90305670626901</v>
      </c>
      <c r="J20" s="8">
        <f t="shared" si="5"/>
        <v>67.466266866566727</v>
      </c>
      <c r="L20">
        <f t="shared" si="17"/>
        <v>23</v>
      </c>
      <c r="M20" s="9">
        <f t="shared" si="0"/>
        <v>1.7391304347826086</v>
      </c>
      <c r="N20">
        <f t="shared" si="6"/>
        <v>35</v>
      </c>
      <c r="O20" s="10">
        <f t="shared" si="7"/>
        <v>1625.7741982327179</v>
      </c>
      <c r="P20" s="9">
        <f t="shared" si="8"/>
        <v>258.75</v>
      </c>
      <c r="Q20" s="11">
        <f t="shared" si="9"/>
        <v>0.57500000000000007</v>
      </c>
      <c r="S20">
        <f t="shared" si="18"/>
        <v>17</v>
      </c>
      <c r="T20" s="9">
        <f t="shared" si="19"/>
        <v>2.3529411764705883</v>
      </c>
      <c r="U20">
        <f t="shared" si="1"/>
        <v>47</v>
      </c>
      <c r="V20" s="10">
        <f t="shared" si="10"/>
        <v>1201.6591899980958</v>
      </c>
      <c r="W20" s="9">
        <f t="shared" si="20"/>
        <v>191.25</v>
      </c>
      <c r="X20">
        <f t="shared" si="11"/>
        <v>1147.5</v>
      </c>
      <c r="Z20">
        <f t="shared" si="21"/>
        <v>17</v>
      </c>
      <c r="AA20" s="9">
        <f t="shared" si="22"/>
        <v>2.3529411764705883</v>
      </c>
      <c r="AB20">
        <f t="shared" si="2"/>
        <v>47</v>
      </c>
      <c r="AC20" s="10">
        <f t="shared" si="12"/>
        <v>1201.6591899980958</v>
      </c>
      <c r="AD20" s="25">
        <f t="shared" si="23"/>
        <v>0.42499999999999999</v>
      </c>
      <c r="AE20" s="9">
        <f t="shared" si="13"/>
        <v>191.25</v>
      </c>
      <c r="AF20">
        <f t="shared" si="14"/>
        <v>1147.5</v>
      </c>
    </row>
    <row r="21" spans="6:32" x14ac:dyDescent="0.35">
      <c r="F21">
        <f t="shared" si="15"/>
        <v>2</v>
      </c>
      <c r="G21">
        <f t="shared" si="16"/>
        <v>10</v>
      </c>
      <c r="H21">
        <f t="shared" si="3"/>
        <v>200</v>
      </c>
      <c r="I21" s="10">
        <f t="shared" si="4"/>
        <v>282.74333882308139</v>
      </c>
      <c r="J21" s="8">
        <f t="shared" si="5"/>
        <v>45</v>
      </c>
      <c r="L21">
        <f t="shared" si="17"/>
        <v>22</v>
      </c>
      <c r="M21" s="9">
        <f t="shared" si="0"/>
        <v>1.8181818181818181</v>
      </c>
      <c r="N21">
        <f t="shared" si="6"/>
        <v>36</v>
      </c>
      <c r="O21" s="10">
        <f t="shared" si="7"/>
        <v>1555.0883635269477</v>
      </c>
      <c r="P21" s="9">
        <f t="shared" si="8"/>
        <v>247.5</v>
      </c>
      <c r="Q21" s="11">
        <f t="shared" si="9"/>
        <v>0.55000000000000004</v>
      </c>
      <c r="S21">
        <f t="shared" si="18"/>
        <v>18</v>
      </c>
      <c r="T21" s="9">
        <f t="shared" si="19"/>
        <v>2.2222222222222223</v>
      </c>
      <c r="U21">
        <f t="shared" si="1"/>
        <v>44</v>
      </c>
      <c r="V21" s="10">
        <f t="shared" si="10"/>
        <v>1272.3450247038661</v>
      </c>
      <c r="W21" s="9">
        <f t="shared" si="20"/>
        <v>202.5</v>
      </c>
      <c r="X21">
        <f t="shared" si="11"/>
        <v>1215</v>
      </c>
      <c r="Z21">
        <f t="shared" si="21"/>
        <v>18</v>
      </c>
      <c r="AA21" s="9">
        <f t="shared" si="22"/>
        <v>2.2222222222222223</v>
      </c>
      <c r="AB21">
        <f t="shared" si="2"/>
        <v>44</v>
      </c>
      <c r="AC21" s="10">
        <f t="shared" si="12"/>
        <v>1272.3450247038661</v>
      </c>
      <c r="AD21" s="25">
        <f t="shared" si="23"/>
        <v>0.44999999999999996</v>
      </c>
      <c r="AE21" s="9">
        <f t="shared" si="13"/>
        <v>202.5</v>
      </c>
      <c r="AF21">
        <f t="shared" si="14"/>
        <v>1215</v>
      </c>
    </row>
    <row r="22" spans="6:32" x14ac:dyDescent="0.35">
      <c r="F22">
        <f t="shared" si="15"/>
        <v>1</v>
      </c>
      <c r="G22">
        <f t="shared" si="16"/>
        <v>20</v>
      </c>
      <c r="H22">
        <f t="shared" si="3"/>
        <v>400</v>
      </c>
      <c r="I22" s="10">
        <f t="shared" si="4"/>
        <v>141.37166941154069</v>
      </c>
      <c r="J22" s="8">
        <f t="shared" si="5"/>
        <v>22.5</v>
      </c>
      <c r="L22">
        <f t="shared" si="17"/>
        <v>21</v>
      </c>
      <c r="M22" s="9">
        <f t="shared" si="0"/>
        <v>1.9047619047619047</v>
      </c>
      <c r="N22">
        <f t="shared" si="6"/>
        <v>38</v>
      </c>
      <c r="O22" s="10">
        <f t="shared" si="7"/>
        <v>1484.4025288211772</v>
      </c>
      <c r="P22" s="9">
        <f t="shared" si="8"/>
        <v>236.25</v>
      </c>
      <c r="Q22" s="11">
        <f t="shared" si="9"/>
        <v>0.52500000000000002</v>
      </c>
      <c r="S22">
        <f t="shared" si="18"/>
        <v>19</v>
      </c>
      <c r="T22" s="9">
        <f t="shared" si="19"/>
        <v>2.1052631578947367</v>
      </c>
      <c r="U22">
        <f t="shared" si="1"/>
        <v>42</v>
      </c>
      <c r="V22" s="10">
        <f t="shared" si="10"/>
        <v>1343.0308594096366</v>
      </c>
      <c r="W22" s="9">
        <f t="shared" si="20"/>
        <v>213.75</v>
      </c>
      <c r="X22">
        <f t="shared" si="11"/>
        <v>1282.5</v>
      </c>
      <c r="Z22">
        <f t="shared" si="21"/>
        <v>19</v>
      </c>
      <c r="AA22" s="9">
        <f t="shared" si="22"/>
        <v>2.1052631578947367</v>
      </c>
      <c r="AB22">
        <f t="shared" si="2"/>
        <v>42</v>
      </c>
      <c r="AC22" s="10">
        <f t="shared" si="12"/>
        <v>1343.0308594096366</v>
      </c>
      <c r="AD22" s="25">
        <f t="shared" si="23"/>
        <v>0.47500000000000003</v>
      </c>
      <c r="AE22" s="9">
        <f t="shared" si="13"/>
        <v>213.75</v>
      </c>
      <c r="AF22">
        <f t="shared" si="14"/>
        <v>1282.5</v>
      </c>
    </row>
    <row r="23" spans="6:32" x14ac:dyDescent="0.35">
      <c r="F23">
        <f t="shared" si="15"/>
        <v>0</v>
      </c>
      <c r="G23">
        <v>0</v>
      </c>
      <c r="H23">
        <f t="shared" si="3"/>
        <v>0</v>
      </c>
      <c r="I23" s="10">
        <v>0</v>
      </c>
      <c r="J23" s="8">
        <v>0</v>
      </c>
      <c r="L23">
        <f t="shared" si="17"/>
        <v>20</v>
      </c>
      <c r="M23" s="9">
        <f t="shared" si="0"/>
        <v>2</v>
      </c>
      <c r="N23">
        <f t="shared" si="6"/>
        <v>40</v>
      </c>
      <c r="O23" s="10">
        <f t="shared" si="7"/>
        <v>1413.7166941154069</v>
      </c>
      <c r="P23" s="9">
        <f t="shared" si="8"/>
        <v>225</v>
      </c>
      <c r="Q23" s="11">
        <f t="shared" si="9"/>
        <v>0.5</v>
      </c>
      <c r="S23">
        <f t="shared" si="18"/>
        <v>20</v>
      </c>
      <c r="T23" s="9">
        <f t="shared" si="19"/>
        <v>2</v>
      </c>
      <c r="U23">
        <f t="shared" si="1"/>
        <v>40</v>
      </c>
      <c r="V23" s="10">
        <f t="shared" si="10"/>
        <v>1413.7166941154069</v>
      </c>
      <c r="W23" s="9">
        <f t="shared" si="20"/>
        <v>225</v>
      </c>
      <c r="X23">
        <f t="shared" si="11"/>
        <v>1350</v>
      </c>
      <c r="Z23">
        <f t="shared" si="21"/>
        <v>20</v>
      </c>
      <c r="AA23" s="9">
        <f t="shared" si="22"/>
        <v>2</v>
      </c>
      <c r="AB23">
        <f t="shared" si="2"/>
        <v>40</v>
      </c>
      <c r="AC23" s="10">
        <f t="shared" si="12"/>
        <v>1413.7166941154069</v>
      </c>
      <c r="AD23" s="25">
        <f t="shared" si="23"/>
        <v>0.5</v>
      </c>
      <c r="AE23" s="9">
        <f t="shared" si="13"/>
        <v>225</v>
      </c>
      <c r="AF23">
        <f t="shared" si="14"/>
        <v>1350</v>
      </c>
    </row>
    <row r="24" spans="6:32" x14ac:dyDescent="0.35">
      <c r="L24">
        <f t="shared" si="17"/>
        <v>19</v>
      </c>
      <c r="M24" s="9">
        <f t="shared" si="0"/>
        <v>2.1052631578947367</v>
      </c>
      <c r="N24">
        <f t="shared" si="6"/>
        <v>42</v>
      </c>
      <c r="O24" s="10">
        <f t="shared" si="7"/>
        <v>1343.0308594096366</v>
      </c>
      <c r="P24" s="9">
        <f t="shared" si="8"/>
        <v>213.75</v>
      </c>
      <c r="Q24" s="11">
        <f t="shared" si="9"/>
        <v>0.47500000000000003</v>
      </c>
      <c r="S24">
        <f t="shared" si="18"/>
        <v>21</v>
      </c>
      <c r="T24" s="9">
        <f t="shared" si="19"/>
        <v>1.9047619047619047</v>
      </c>
      <c r="U24">
        <f t="shared" si="1"/>
        <v>38</v>
      </c>
      <c r="V24" s="10">
        <f t="shared" si="10"/>
        <v>1484.4025288211772</v>
      </c>
      <c r="W24" s="9">
        <f t="shared" si="20"/>
        <v>236.25</v>
      </c>
      <c r="X24">
        <f t="shared" si="11"/>
        <v>1417.5</v>
      </c>
      <c r="Z24">
        <f t="shared" si="21"/>
        <v>21</v>
      </c>
      <c r="AA24" s="9">
        <f t="shared" si="22"/>
        <v>1.9047619047619047</v>
      </c>
      <c r="AB24">
        <f t="shared" si="2"/>
        <v>38</v>
      </c>
      <c r="AC24" s="10">
        <f t="shared" si="12"/>
        <v>1484.4025288211772</v>
      </c>
      <c r="AD24" s="25">
        <f t="shared" si="23"/>
        <v>0.52500000000000002</v>
      </c>
      <c r="AE24" s="9">
        <f t="shared" si="13"/>
        <v>236.25</v>
      </c>
      <c r="AF24">
        <f t="shared" si="14"/>
        <v>1417.5</v>
      </c>
    </row>
    <row r="25" spans="6:32" x14ac:dyDescent="0.35">
      <c r="L25">
        <f t="shared" si="17"/>
        <v>18</v>
      </c>
      <c r="M25" s="9">
        <f t="shared" si="0"/>
        <v>2.2222222222222223</v>
      </c>
      <c r="N25">
        <f t="shared" si="6"/>
        <v>44</v>
      </c>
      <c r="O25" s="10">
        <f t="shared" si="7"/>
        <v>1272.3450247038661</v>
      </c>
      <c r="P25" s="9">
        <f t="shared" si="8"/>
        <v>202.5</v>
      </c>
      <c r="Q25" s="11">
        <f t="shared" si="9"/>
        <v>0.44999999999999996</v>
      </c>
      <c r="S25">
        <f t="shared" si="18"/>
        <v>22</v>
      </c>
      <c r="T25" s="9">
        <f t="shared" si="19"/>
        <v>1.8181818181818181</v>
      </c>
      <c r="U25">
        <f t="shared" si="1"/>
        <v>36</v>
      </c>
      <c r="V25" s="10">
        <f t="shared" si="10"/>
        <v>1555.0883635269477</v>
      </c>
      <c r="W25" s="9">
        <f t="shared" si="20"/>
        <v>247.5</v>
      </c>
      <c r="X25">
        <f t="shared" si="11"/>
        <v>1485</v>
      </c>
      <c r="Z25">
        <f t="shared" si="21"/>
        <v>22</v>
      </c>
      <c r="AA25" s="9">
        <f t="shared" si="22"/>
        <v>1.8181818181818181</v>
      </c>
      <c r="AB25">
        <f t="shared" si="2"/>
        <v>36</v>
      </c>
      <c r="AC25" s="10">
        <f t="shared" si="12"/>
        <v>1555.0883635269477</v>
      </c>
      <c r="AD25" s="25">
        <f t="shared" si="23"/>
        <v>0.55000000000000004</v>
      </c>
      <c r="AE25" s="9">
        <f t="shared" si="13"/>
        <v>247.5</v>
      </c>
      <c r="AF25">
        <f t="shared" si="14"/>
        <v>1485</v>
      </c>
    </row>
    <row r="26" spans="6:32" x14ac:dyDescent="0.35">
      <c r="L26">
        <f t="shared" si="17"/>
        <v>17</v>
      </c>
      <c r="M26" s="9">
        <f t="shared" si="0"/>
        <v>2.3529411764705883</v>
      </c>
      <c r="N26">
        <f t="shared" si="6"/>
        <v>47</v>
      </c>
      <c r="O26" s="10">
        <f t="shared" si="7"/>
        <v>1201.6591899980958</v>
      </c>
      <c r="P26" s="9">
        <f t="shared" si="8"/>
        <v>191.25</v>
      </c>
      <c r="Q26" s="11">
        <f t="shared" si="9"/>
        <v>0.42499999999999999</v>
      </c>
      <c r="S26">
        <f t="shared" si="18"/>
        <v>23</v>
      </c>
      <c r="T26" s="9">
        <f t="shared" si="19"/>
        <v>1.7391304347826086</v>
      </c>
      <c r="U26">
        <f t="shared" si="1"/>
        <v>35</v>
      </c>
      <c r="V26" s="10">
        <f t="shared" si="10"/>
        <v>1625.7741982327179</v>
      </c>
      <c r="W26" s="9">
        <f t="shared" si="20"/>
        <v>258.75</v>
      </c>
      <c r="X26">
        <f t="shared" si="11"/>
        <v>1552.5</v>
      </c>
      <c r="Z26">
        <f t="shared" si="21"/>
        <v>23</v>
      </c>
      <c r="AA26" s="9">
        <f t="shared" si="22"/>
        <v>1.7391304347826086</v>
      </c>
      <c r="AB26">
        <f t="shared" si="2"/>
        <v>35</v>
      </c>
      <c r="AC26" s="10">
        <f t="shared" si="12"/>
        <v>1625.7741982327179</v>
      </c>
      <c r="AD26" s="25">
        <f t="shared" si="23"/>
        <v>0.57500000000000007</v>
      </c>
      <c r="AE26" s="9">
        <f t="shared" si="13"/>
        <v>258.75</v>
      </c>
      <c r="AF26">
        <f t="shared" si="14"/>
        <v>1552.5</v>
      </c>
    </row>
    <row r="27" spans="6:32" x14ac:dyDescent="0.35">
      <c r="L27">
        <f t="shared" si="17"/>
        <v>16</v>
      </c>
      <c r="M27" s="9">
        <f t="shared" si="0"/>
        <v>2.5</v>
      </c>
      <c r="N27">
        <f t="shared" si="6"/>
        <v>50</v>
      </c>
      <c r="O27" s="10">
        <f t="shared" si="7"/>
        <v>1130.9733552923256</v>
      </c>
      <c r="P27" s="9">
        <f t="shared" si="8"/>
        <v>180</v>
      </c>
      <c r="Q27" s="11">
        <f t="shared" si="9"/>
        <v>0.4</v>
      </c>
      <c r="S27">
        <f t="shared" si="18"/>
        <v>24</v>
      </c>
      <c r="T27" s="9">
        <f t="shared" si="19"/>
        <v>1.6666666666666667</v>
      </c>
      <c r="U27">
        <f t="shared" si="1"/>
        <v>33</v>
      </c>
      <c r="V27" s="10">
        <f t="shared" si="10"/>
        <v>1696.4600329384882</v>
      </c>
      <c r="W27" s="9">
        <f t="shared" si="20"/>
        <v>270</v>
      </c>
      <c r="X27">
        <f t="shared" si="11"/>
        <v>1620</v>
      </c>
      <c r="Z27">
        <f t="shared" si="21"/>
        <v>24</v>
      </c>
      <c r="AA27" s="9">
        <f t="shared" si="22"/>
        <v>1.6666666666666667</v>
      </c>
      <c r="AB27">
        <f t="shared" si="2"/>
        <v>33</v>
      </c>
      <c r="AC27" s="10">
        <f t="shared" si="12"/>
        <v>1696.4600329384882</v>
      </c>
      <c r="AD27" s="25">
        <f t="shared" si="23"/>
        <v>0.6</v>
      </c>
      <c r="AE27" s="9">
        <f t="shared" si="13"/>
        <v>270</v>
      </c>
      <c r="AF27">
        <f t="shared" si="14"/>
        <v>1620</v>
      </c>
    </row>
    <row r="28" spans="6:32" x14ac:dyDescent="0.35">
      <c r="L28">
        <f t="shared" si="17"/>
        <v>15</v>
      </c>
      <c r="M28" s="9">
        <f t="shared" si="0"/>
        <v>2.6666666666666665</v>
      </c>
      <c r="N28">
        <f t="shared" si="6"/>
        <v>53</v>
      </c>
      <c r="O28" s="10">
        <f t="shared" si="7"/>
        <v>1060.2875205865553</v>
      </c>
      <c r="P28" s="9">
        <f t="shared" si="8"/>
        <v>168.75</v>
      </c>
      <c r="Q28" s="11">
        <f t="shared" si="9"/>
        <v>0.375</v>
      </c>
      <c r="S28">
        <f t="shared" si="18"/>
        <v>25</v>
      </c>
      <c r="T28" s="9">
        <f t="shared" si="19"/>
        <v>1.6</v>
      </c>
      <c r="U28">
        <f t="shared" si="1"/>
        <v>32</v>
      </c>
      <c r="V28" s="10">
        <f t="shared" si="10"/>
        <v>1767.1458676442587</v>
      </c>
      <c r="W28" s="9">
        <f t="shared" si="20"/>
        <v>281.25</v>
      </c>
      <c r="X28">
        <f t="shared" si="11"/>
        <v>1687.5</v>
      </c>
      <c r="Z28">
        <f t="shared" si="21"/>
        <v>25</v>
      </c>
      <c r="AA28" s="9">
        <f t="shared" si="22"/>
        <v>1.6</v>
      </c>
      <c r="AB28">
        <f t="shared" si="2"/>
        <v>32</v>
      </c>
      <c r="AC28" s="10">
        <f t="shared" si="12"/>
        <v>1767.1458676442587</v>
      </c>
      <c r="AD28" s="25">
        <f t="shared" si="23"/>
        <v>0.625</v>
      </c>
      <c r="AE28" s="9">
        <f t="shared" si="13"/>
        <v>281.25</v>
      </c>
      <c r="AF28">
        <f t="shared" si="14"/>
        <v>1687.5</v>
      </c>
    </row>
    <row r="29" spans="6:32" x14ac:dyDescent="0.35">
      <c r="L29">
        <f t="shared" si="17"/>
        <v>14</v>
      </c>
      <c r="M29" s="9">
        <f t="shared" si="0"/>
        <v>2.8571428571428572</v>
      </c>
      <c r="N29">
        <f t="shared" si="6"/>
        <v>57</v>
      </c>
      <c r="O29" s="10">
        <f t="shared" si="7"/>
        <v>989.60168588078488</v>
      </c>
      <c r="P29" s="9">
        <f t="shared" si="8"/>
        <v>157.5</v>
      </c>
      <c r="Q29" s="11">
        <f t="shared" si="9"/>
        <v>0.35</v>
      </c>
      <c r="S29">
        <f t="shared" si="18"/>
        <v>26</v>
      </c>
      <c r="T29" s="9">
        <f t="shared" si="19"/>
        <v>1.5384615384615385</v>
      </c>
      <c r="U29">
        <f t="shared" si="1"/>
        <v>31</v>
      </c>
      <c r="V29" s="10">
        <f t="shared" si="10"/>
        <v>1837.831702350029</v>
      </c>
      <c r="W29" s="9">
        <f t="shared" si="20"/>
        <v>292.5</v>
      </c>
      <c r="X29">
        <f t="shared" si="11"/>
        <v>1755</v>
      </c>
      <c r="Z29">
        <f t="shared" si="21"/>
        <v>26</v>
      </c>
      <c r="AA29" s="9">
        <f t="shared" si="22"/>
        <v>1.5384615384615385</v>
      </c>
      <c r="AB29">
        <f t="shared" si="2"/>
        <v>31</v>
      </c>
      <c r="AC29" s="10">
        <f t="shared" si="12"/>
        <v>1837.831702350029</v>
      </c>
      <c r="AD29" s="25">
        <f t="shared" si="23"/>
        <v>0.64999999999999991</v>
      </c>
      <c r="AE29" s="9">
        <f t="shared" si="13"/>
        <v>292.5</v>
      </c>
      <c r="AF29">
        <f t="shared" si="14"/>
        <v>1755</v>
      </c>
    </row>
    <row r="30" spans="6:32" x14ac:dyDescent="0.35">
      <c r="L30">
        <f t="shared" si="17"/>
        <v>13</v>
      </c>
      <c r="M30" s="9">
        <f t="shared" si="0"/>
        <v>3.0769230769230771</v>
      </c>
      <c r="N30">
        <f t="shared" si="6"/>
        <v>62</v>
      </c>
      <c r="O30" s="10">
        <f t="shared" si="7"/>
        <v>918.9158511750145</v>
      </c>
      <c r="P30" s="9">
        <f t="shared" si="8"/>
        <v>146.25</v>
      </c>
      <c r="Q30" s="11">
        <f t="shared" si="9"/>
        <v>0.32499999999999996</v>
      </c>
      <c r="S30">
        <f t="shared" si="18"/>
        <v>27</v>
      </c>
      <c r="T30" s="9">
        <f t="shared" si="19"/>
        <v>1.4814814814814814</v>
      </c>
      <c r="U30">
        <f t="shared" si="1"/>
        <v>30</v>
      </c>
      <c r="V30" s="10">
        <f t="shared" si="10"/>
        <v>1908.5175370557993</v>
      </c>
      <c r="W30" s="9">
        <f t="shared" si="20"/>
        <v>303.75</v>
      </c>
      <c r="X30">
        <f t="shared" si="11"/>
        <v>1822.5</v>
      </c>
      <c r="Z30">
        <f t="shared" si="21"/>
        <v>27</v>
      </c>
      <c r="AA30" s="9">
        <f t="shared" si="22"/>
        <v>1.4814814814814814</v>
      </c>
      <c r="AB30">
        <f t="shared" si="2"/>
        <v>30</v>
      </c>
      <c r="AC30" s="10">
        <f t="shared" si="12"/>
        <v>1908.5175370557993</v>
      </c>
      <c r="AD30" s="25">
        <f t="shared" si="23"/>
        <v>0.67500000000000004</v>
      </c>
      <c r="AE30" s="9">
        <f t="shared" si="13"/>
        <v>303.75</v>
      </c>
      <c r="AF30">
        <f t="shared" si="14"/>
        <v>1822.5</v>
      </c>
    </row>
    <row r="31" spans="6:32" x14ac:dyDescent="0.35">
      <c r="L31">
        <f t="shared" si="17"/>
        <v>12</v>
      </c>
      <c r="M31" s="9">
        <f t="shared" si="0"/>
        <v>3.3333333333333335</v>
      </c>
      <c r="N31">
        <f t="shared" si="6"/>
        <v>67</v>
      </c>
      <c r="O31" s="10">
        <f t="shared" si="7"/>
        <v>848.23001646924411</v>
      </c>
      <c r="P31" s="9">
        <f t="shared" si="8"/>
        <v>135</v>
      </c>
      <c r="Q31" s="11">
        <f t="shared" si="9"/>
        <v>0.3</v>
      </c>
      <c r="S31">
        <f t="shared" si="18"/>
        <v>28</v>
      </c>
      <c r="T31" s="9">
        <f t="shared" si="19"/>
        <v>1.4285714285714286</v>
      </c>
      <c r="U31">
        <f t="shared" si="1"/>
        <v>29</v>
      </c>
      <c r="V31" s="10">
        <f t="shared" si="10"/>
        <v>1979.2033717615698</v>
      </c>
      <c r="W31" s="9">
        <f t="shared" si="20"/>
        <v>315</v>
      </c>
      <c r="X31">
        <f t="shared" si="11"/>
        <v>1890</v>
      </c>
      <c r="Z31">
        <f t="shared" si="21"/>
        <v>28</v>
      </c>
      <c r="AA31" s="9">
        <f t="shared" si="22"/>
        <v>1.4285714285714286</v>
      </c>
      <c r="AB31">
        <f t="shared" si="2"/>
        <v>29</v>
      </c>
      <c r="AC31" s="10">
        <f t="shared" si="12"/>
        <v>1979.2033717615698</v>
      </c>
      <c r="AD31" s="25">
        <f t="shared" si="23"/>
        <v>0.7</v>
      </c>
      <c r="AE31" s="9">
        <f t="shared" si="13"/>
        <v>315</v>
      </c>
      <c r="AF31">
        <f t="shared" si="14"/>
        <v>1890</v>
      </c>
    </row>
    <row r="32" spans="6:32" x14ac:dyDescent="0.35">
      <c r="L32">
        <f t="shared" si="17"/>
        <v>11</v>
      </c>
      <c r="M32" s="9">
        <f t="shared" si="0"/>
        <v>3.6363636363636362</v>
      </c>
      <c r="N32">
        <f t="shared" si="6"/>
        <v>73</v>
      </c>
      <c r="O32" s="10">
        <f t="shared" si="7"/>
        <v>777.54418176347383</v>
      </c>
      <c r="P32" s="9">
        <f t="shared" si="8"/>
        <v>123.75</v>
      </c>
      <c r="Q32" s="11">
        <f t="shared" si="9"/>
        <v>0.27500000000000002</v>
      </c>
      <c r="S32">
        <f t="shared" si="18"/>
        <v>29</v>
      </c>
      <c r="T32" s="9">
        <f t="shared" si="19"/>
        <v>1.3793103448275863</v>
      </c>
      <c r="U32">
        <f t="shared" si="1"/>
        <v>28</v>
      </c>
      <c r="V32" s="10">
        <f t="shared" si="10"/>
        <v>2049.88920646734</v>
      </c>
      <c r="W32" s="9">
        <f t="shared" si="20"/>
        <v>326.25</v>
      </c>
      <c r="X32">
        <f t="shared" si="11"/>
        <v>1957.5</v>
      </c>
      <c r="Z32">
        <f t="shared" si="21"/>
        <v>29</v>
      </c>
      <c r="AA32" s="9">
        <f t="shared" si="22"/>
        <v>1.3793103448275863</v>
      </c>
      <c r="AB32">
        <f t="shared" si="2"/>
        <v>28</v>
      </c>
      <c r="AC32" s="10">
        <f t="shared" si="12"/>
        <v>2049.88920646734</v>
      </c>
      <c r="AD32" s="25">
        <f t="shared" si="23"/>
        <v>0.72499999999999998</v>
      </c>
      <c r="AE32" s="9">
        <f t="shared" si="13"/>
        <v>326.25</v>
      </c>
      <c r="AF32">
        <f t="shared" si="14"/>
        <v>1957.5</v>
      </c>
    </row>
    <row r="33" spans="12:32" x14ac:dyDescent="0.35">
      <c r="L33">
        <f t="shared" si="17"/>
        <v>10</v>
      </c>
      <c r="M33" s="9">
        <f t="shared" si="0"/>
        <v>4</v>
      </c>
      <c r="N33">
        <f t="shared" si="6"/>
        <v>80</v>
      </c>
      <c r="O33" s="10">
        <f t="shared" si="7"/>
        <v>706.85834705770344</v>
      </c>
      <c r="P33" s="9">
        <f t="shared" si="8"/>
        <v>112.5</v>
      </c>
      <c r="Q33" s="11">
        <f t="shared" si="9"/>
        <v>0.25</v>
      </c>
      <c r="S33">
        <f t="shared" si="18"/>
        <v>30</v>
      </c>
      <c r="T33" s="9">
        <f t="shared" si="19"/>
        <v>1.3333333333333333</v>
      </c>
      <c r="U33">
        <f t="shared" si="1"/>
        <v>27</v>
      </c>
      <c r="V33" s="10">
        <f t="shared" si="10"/>
        <v>2120.5750411731105</v>
      </c>
      <c r="W33" s="9">
        <f t="shared" si="20"/>
        <v>337.5</v>
      </c>
      <c r="X33">
        <f t="shared" si="11"/>
        <v>2025</v>
      </c>
      <c r="Z33">
        <f t="shared" si="21"/>
        <v>30</v>
      </c>
      <c r="AA33" s="9">
        <f t="shared" si="22"/>
        <v>1.3333333333333333</v>
      </c>
      <c r="AB33">
        <f t="shared" si="2"/>
        <v>27</v>
      </c>
      <c r="AC33" s="10">
        <f t="shared" si="12"/>
        <v>2120.5750411731105</v>
      </c>
      <c r="AD33" s="25">
        <f t="shared" si="23"/>
        <v>0.75</v>
      </c>
      <c r="AE33" s="9">
        <f t="shared" si="13"/>
        <v>337.5</v>
      </c>
      <c r="AF33">
        <f t="shared" si="14"/>
        <v>2025</v>
      </c>
    </row>
    <row r="34" spans="12:32" x14ac:dyDescent="0.35">
      <c r="L34">
        <f t="shared" si="17"/>
        <v>9</v>
      </c>
      <c r="M34" s="9">
        <f t="shared" si="0"/>
        <v>4.4444444444444446</v>
      </c>
      <c r="N34">
        <f t="shared" si="6"/>
        <v>89</v>
      </c>
      <c r="O34" s="10">
        <f t="shared" si="7"/>
        <v>636.17251235193305</v>
      </c>
      <c r="P34" s="9">
        <f t="shared" si="8"/>
        <v>101.25</v>
      </c>
      <c r="Q34" s="11">
        <f t="shared" si="9"/>
        <v>0.22499999999999998</v>
      </c>
      <c r="S34">
        <f t="shared" si="18"/>
        <v>31</v>
      </c>
      <c r="T34" s="9">
        <f t="shared" si="19"/>
        <v>1.2903225806451613</v>
      </c>
      <c r="U34">
        <f t="shared" si="1"/>
        <v>26</v>
      </c>
      <c r="V34" s="10">
        <f t="shared" si="10"/>
        <v>2191.2608758788806</v>
      </c>
      <c r="W34" s="9">
        <f t="shared" si="20"/>
        <v>348.75</v>
      </c>
      <c r="X34">
        <f t="shared" si="11"/>
        <v>2092.5</v>
      </c>
      <c r="Z34">
        <f t="shared" si="21"/>
        <v>31</v>
      </c>
      <c r="AA34" s="9">
        <f t="shared" si="22"/>
        <v>1.2903225806451613</v>
      </c>
      <c r="AB34">
        <f t="shared" si="2"/>
        <v>26</v>
      </c>
      <c r="AC34" s="10">
        <f t="shared" si="12"/>
        <v>2191.2608758788806</v>
      </c>
      <c r="AD34" s="25">
        <f t="shared" si="23"/>
        <v>0.77500000000000002</v>
      </c>
      <c r="AE34" s="9">
        <f t="shared" si="13"/>
        <v>348.75</v>
      </c>
      <c r="AF34">
        <f t="shared" si="14"/>
        <v>2092.5</v>
      </c>
    </row>
    <row r="35" spans="12:32" x14ac:dyDescent="0.35">
      <c r="L35">
        <f t="shared" si="17"/>
        <v>8</v>
      </c>
      <c r="M35" s="9">
        <f t="shared" si="0"/>
        <v>5</v>
      </c>
      <c r="N35">
        <f t="shared" si="6"/>
        <v>100</v>
      </c>
      <c r="O35" s="10">
        <f t="shared" si="7"/>
        <v>565.48667764616278</v>
      </c>
      <c r="P35" s="9">
        <f t="shared" si="8"/>
        <v>90</v>
      </c>
      <c r="Q35" s="11">
        <f t="shared" si="9"/>
        <v>0.2</v>
      </c>
      <c r="S35">
        <f t="shared" si="18"/>
        <v>32</v>
      </c>
      <c r="T35" s="9">
        <f t="shared" si="19"/>
        <v>1.25</v>
      </c>
      <c r="U35">
        <f t="shared" si="1"/>
        <v>25</v>
      </c>
      <c r="V35" s="10">
        <f t="shared" si="10"/>
        <v>2261.9467105846511</v>
      </c>
      <c r="W35" s="9">
        <f t="shared" si="20"/>
        <v>360</v>
      </c>
      <c r="X35">
        <f t="shared" si="11"/>
        <v>2160</v>
      </c>
      <c r="Z35">
        <f t="shared" si="21"/>
        <v>32</v>
      </c>
      <c r="AA35" s="9">
        <f t="shared" si="22"/>
        <v>1.25</v>
      </c>
      <c r="AB35">
        <f t="shared" ref="AB35:AB66" si="24">ROUND( ((AA35/$D$5)/1000), 0)</f>
        <v>25</v>
      </c>
      <c r="AC35" s="10">
        <f t="shared" si="12"/>
        <v>2261.9467105846511</v>
      </c>
      <c r="AD35" s="25">
        <f t="shared" si="23"/>
        <v>0.8</v>
      </c>
      <c r="AE35" s="9">
        <f t="shared" si="13"/>
        <v>360</v>
      </c>
      <c r="AF35">
        <f t="shared" si="14"/>
        <v>2160</v>
      </c>
    </row>
    <row r="36" spans="12:32" x14ac:dyDescent="0.35">
      <c r="L36">
        <f t="shared" si="17"/>
        <v>7</v>
      </c>
      <c r="M36" s="9">
        <f t="shared" si="0"/>
        <v>5.7142857142857144</v>
      </c>
      <c r="N36">
        <f t="shared" si="6"/>
        <v>114</v>
      </c>
      <c r="O36" s="10">
        <f t="shared" si="7"/>
        <v>494.80084294039244</v>
      </c>
      <c r="P36" s="9">
        <f t="shared" si="8"/>
        <v>78.75</v>
      </c>
      <c r="Q36" s="11">
        <f t="shared" si="9"/>
        <v>0.17499999999999999</v>
      </c>
      <c r="S36">
        <f t="shared" si="18"/>
        <v>33</v>
      </c>
      <c r="T36" s="9">
        <f t="shared" si="19"/>
        <v>1.2121212121212122</v>
      </c>
      <c r="U36">
        <f t="shared" si="1"/>
        <v>24</v>
      </c>
      <c r="V36" s="10">
        <f t="shared" si="10"/>
        <v>2332.6325452904216</v>
      </c>
      <c r="W36" s="9">
        <f t="shared" si="20"/>
        <v>371.25</v>
      </c>
      <c r="X36">
        <f t="shared" si="11"/>
        <v>2227.5</v>
      </c>
      <c r="Z36">
        <f t="shared" si="21"/>
        <v>33</v>
      </c>
      <c r="AA36" s="9">
        <f t="shared" si="22"/>
        <v>1.2121212121212122</v>
      </c>
      <c r="AB36">
        <f t="shared" si="24"/>
        <v>24</v>
      </c>
      <c r="AC36" s="10">
        <f t="shared" si="12"/>
        <v>2332.6325452904216</v>
      </c>
      <c r="AD36" s="25">
        <f t="shared" si="23"/>
        <v>0.82499999999999996</v>
      </c>
      <c r="AE36" s="9">
        <f t="shared" ref="AE36:AE67" si="25">($C$9/$C$8)*(1000/AA36)</f>
        <v>371.25</v>
      </c>
      <c r="AF36">
        <f t="shared" si="14"/>
        <v>2227.5</v>
      </c>
    </row>
    <row r="37" spans="12:32" x14ac:dyDescent="0.35">
      <c r="L37">
        <f t="shared" si="17"/>
        <v>6</v>
      </c>
      <c r="M37" s="9">
        <f t="shared" si="0"/>
        <v>6.666666666666667</v>
      </c>
      <c r="N37">
        <f t="shared" si="6"/>
        <v>133</v>
      </c>
      <c r="O37" s="10">
        <f t="shared" si="7"/>
        <v>424.11500823462205</v>
      </c>
      <c r="P37" s="9">
        <f t="shared" si="8"/>
        <v>67.5</v>
      </c>
      <c r="Q37" s="11">
        <f t="shared" si="9"/>
        <v>0.15</v>
      </c>
      <c r="S37">
        <f t="shared" si="18"/>
        <v>34</v>
      </c>
      <c r="T37" s="9">
        <f t="shared" si="19"/>
        <v>1.1764705882352942</v>
      </c>
      <c r="U37">
        <f t="shared" si="1"/>
        <v>24</v>
      </c>
      <c r="V37" s="10">
        <f t="shared" si="10"/>
        <v>2403.3183799961917</v>
      </c>
      <c r="W37" s="9">
        <f t="shared" si="20"/>
        <v>382.5</v>
      </c>
      <c r="X37">
        <f t="shared" si="11"/>
        <v>2295</v>
      </c>
      <c r="Z37">
        <f t="shared" si="21"/>
        <v>34</v>
      </c>
      <c r="AA37" s="9">
        <f t="shared" si="22"/>
        <v>1.1764705882352942</v>
      </c>
      <c r="AB37">
        <f t="shared" si="24"/>
        <v>24</v>
      </c>
      <c r="AC37" s="10">
        <f t="shared" si="12"/>
        <v>2403.3183799961917</v>
      </c>
      <c r="AD37" s="25">
        <f t="shared" si="23"/>
        <v>0.85</v>
      </c>
      <c r="AE37" s="9">
        <f t="shared" si="25"/>
        <v>382.5</v>
      </c>
      <c r="AF37">
        <f t="shared" si="14"/>
        <v>2295</v>
      </c>
    </row>
    <row r="38" spans="12:32" x14ac:dyDescent="0.35">
      <c r="L38">
        <f t="shared" si="17"/>
        <v>5</v>
      </c>
      <c r="M38" s="9">
        <f t="shared" si="0"/>
        <v>8</v>
      </c>
      <c r="N38">
        <f t="shared" si="6"/>
        <v>160</v>
      </c>
      <c r="O38" s="10">
        <f t="shared" si="7"/>
        <v>353.42917352885172</v>
      </c>
      <c r="P38" s="9">
        <f t="shared" si="8"/>
        <v>56.25</v>
      </c>
      <c r="Q38" s="11">
        <f t="shared" si="9"/>
        <v>0.125</v>
      </c>
      <c r="S38">
        <f t="shared" si="18"/>
        <v>35</v>
      </c>
      <c r="T38" s="9">
        <f t="shared" si="19"/>
        <v>1.1428571428571428</v>
      </c>
      <c r="U38">
        <f t="shared" si="1"/>
        <v>23</v>
      </c>
      <c r="V38" s="10">
        <f t="shared" si="10"/>
        <v>2474.0042147019622</v>
      </c>
      <c r="W38" s="9">
        <f t="shared" si="20"/>
        <v>393.75</v>
      </c>
      <c r="X38">
        <f t="shared" si="11"/>
        <v>2362.5</v>
      </c>
      <c r="Z38">
        <f t="shared" si="21"/>
        <v>35</v>
      </c>
      <c r="AA38" s="9">
        <f t="shared" si="22"/>
        <v>1.1428571428571428</v>
      </c>
      <c r="AB38">
        <f t="shared" si="24"/>
        <v>23</v>
      </c>
      <c r="AC38" s="10">
        <f t="shared" si="12"/>
        <v>2474.0042147019622</v>
      </c>
      <c r="AD38" s="25">
        <f t="shared" si="23"/>
        <v>0.875</v>
      </c>
      <c r="AE38" s="9">
        <f t="shared" si="25"/>
        <v>393.75</v>
      </c>
      <c r="AF38">
        <f t="shared" si="14"/>
        <v>2362.5</v>
      </c>
    </row>
    <row r="39" spans="12:32" x14ac:dyDescent="0.35">
      <c r="L39">
        <f t="shared" si="17"/>
        <v>4</v>
      </c>
      <c r="M39" s="9">
        <f t="shared" si="0"/>
        <v>10</v>
      </c>
      <c r="N39">
        <f t="shared" si="6"/>
        <v>200</v>
      </c>
      <c r="O39" s="10">
        <f t="shared" si="7"/>
        <v>282.74333882308139</v>
      </c>
      <c r="P39" s="9">
        <f t="shared" si="8"/>
        <v>45</v>
      </c>
      <c r="Q39" s="11">
        <f t="shared" si="9"/>
        <v>0.1</v>
      </c>
      <c r="S39">
        <f t="shared" si="18"/>
        <v>36</v>
      </c>
      <c r="T39" s="9">
        <f t="shared" si="19"/>
        <v>1.1111111111111112</v>
      </c>
      <c r="U39">
        <f t="shared" si="1"/>
        <v>22</v>
      </c>
      <c r="V39" s="10">
        <f t="shared" si="10"/>
        <v>2544.6900494077322</v>
      </c>
      <c r="W39" s="9">
        <f t="shared" si="20"/>
        <v>405</v>
      </c>
      <c r="X39">
        <f t="shared" si="11"/>
        <v>2430</v>
      </c>
      <c r="Z39">
        <f t="shared" si="21"/>
        <v>36</v>
      </c>
      <c r="AA39" s="9">
        <f t="shared" si="22"/>
        <v>1.1111111111111112</v>
      </c>
      <c r="AB39">
        <f t="shared" si="24"/>
        <v>22</v>
      </c>
      <c r="AC39" s="10">
        <f t="shared" si="12"/>
        <v>2544.6900494077322</v>
      </c>
      <c r="AD39" s="25">
        <f t="shared" si="23"/>
        <v>0.89999999999999991</v>
      </c>
      <c r="AE39" s="9">
        <f t="shared" si="25"/>
        <v>405</v>
      </c>
      <c r="AF39">
        <f t="shared" si="14"/>
        <v>2430</v>
      </c>
    </row>
    <row r="40" spans="12:32" x14ac:dyDescent="0.35">
      <c r="L40">
        <f t="shared" si="17"/>
        <v>3</v>
      </c>
      <c r="M40" s="9">
        <f t="shared" si="0"/>
        <v>13.333333333333334</v>
      </c>
      <c r="N40">
        <f t="shared" si="6"/>
        <v>267</v>
      </c>
      <c r="O40" s="10">
        <f t="shared" si="7"/>
        <v>212.05750411731103</v>
      </c>
      <c r="P40" s="9">
        <f t="shared" si="8"/>
        <v>33.75</v>
      </c>
      <c r="Q40" s="11">
        <f t="shared" si="9"/>
        <v>7.4999999999999997E-2</v>
      </c>
      <c r="S40">
        <f t="shared" si="18"/>
        <v>37</v>
      </c>
      <c r="T40" s="9">
        <f t="shared" si="19"/>
        <v>1.0810810810810811</v>
      </c>
      <c r="U40">
        <f t="shared" si="1"/>
        <v>22</v>
      </c>
      <c r="V40" s="10">
        <f t="shared" si="10"/>
        <v>2615.3758841135027</v>
      </c>
      <c r="W40" s="9">
        <f t="shared" si="20"/>
        <v>416.25</v>
      </c>
      <c r="X40">
        <f t="shared" si="11"/>
        <v>2497.5</v>
      </c>
      <c r="Z40">
        <f t="shared" si="21"/>
        <v>37</v>
      </c>
      <c r="AA40" s="9">
        <f t="shared" si="22"/>
        <v>1.0810810810810811</v>
      </c>
      <c r="AB40">
        <f t="shared" si="24"/>
        <v>22</v>
      </c>
      <c r="AC40" s="10">
        <f t="shared" si="12"/>
        <v>2615.3758841135027</v>
      </c>
      <c r="AD40" s="25">
        <f t="shared" si="23"/>
        <v>0.92499999999999993</v>
      </c>
      <c r="AE40" s="9">
        <f t="shared" si="25"/>
        <v>416.25</v>
      </c>
      <c r="AF40">
        <f t="shared" si="14"/>
        <v>2497.5</v>
      </c>
    </row>
    <row r="41" spans="12:32" x14ac:dyDescent="0.35">
      <c r="L41">
        <f t="shared" si="17"/>
        <v>2</v>
      </c>
      <c r="M41" s="9">
        <f t="shared" si="0"/>
        <v>20</v>
      </c>
      <c r="N41">
        <f t="shared" si="6"/>
        <v>400</v>
      </c>
      <c r="O41" s="10">
        <f t="shared" si="7"/>
        <v>141.37166941154069</v>
      </c>
      <c r="P41" s="9">
        <f t="shared" si="8"/>
        <v>22.5</v>
      </c>
      <c r="Q41" s="11">
        <f t="shared" si="9"/>
        <v>0.05</v>
      </c>
      <c r="S41">
        <f t="shared" si="18"/>
        <v>38</v>
      </c>
      <c r="T41" s="9">
        <f t="shared" si="19"/>
        <v>1.0526315789473684</v>
      </c>
      <c r="U41">
        <f t="shared" si="1"/>
        <v>21</v>
      </c>
      <c r="V41" s="10">
        <f t="shared" si="10"/>
        <v>2686.0617188192732</v>
      </c>
      <c r="W41" s="9">
        <f t="shared" si="20"/>
        <v>427.5</v>
      </c>
      <c r="X41">
        <f t="shared" si="11"/>
        <v>2565</v>
      </c>
      <c r="Z41">
        <f t="shared" si="21"/>
        <v>38</v>
      </c>
      <c r="AA41" s="9">
        <f t="shared" si="22"/>
        <v>1.0526315789473684</v>
      </c>
      <c r="AB41">
        <f t="shared" si="24"/>
        <v>21</v>
      </c>
      <c r="AC41" s="10">
        <f t="shared" si="12"/>
        <v>2686.0617188192732</v>
      </c>
      <c r="AD41" s="25">
        <f t="shared" si="23"/>
        <v>0.95000000000000007</v>
      </c>
      <c r="AE41" s="9">
        <f t="shared" si="25"/>
        <v>427.5</v>
      </c>
      <c r="AF41">
        <f t="shared" si="14"/>
        <v>2565</v>
      </c>
    </row>
    <row r="42" spans="12:32" x14ac:dyDescent="0.35">
      <c r="L42">
        <f t="shared" si="17"/>
        <v>1</v>
      </c>
      <c r="M42" s="9">
        <f t="shared" si="0"/>
        <v>40</v>
      </c>
      <c r="N42">
        <f t="shared" si="6"/>
        <v>800</v>
      </c>
      <c r="O42" s="10">
        <f t="shared" si="7"/>
        <v>70.685834705770347</v>
      </c>
      <c r="P42" s="9">
        <f t="shared" si="8"/>
        <v>11.25</v>
      </c>
      <c r="Q42" s="11">
        <f t="shared" si="9"/>
        <v>2.5000000000000001E-2</v>
      </c>
      <c r="S42">
        <f t="shared" si="18"/>
        <v>39</v>
      </c>
      <c r="T42" s="9">
        <f t="shared" si="19"/>
        <v>1.0256410256410255</v>
      </c>
      <c r="U42">
        <f t="shared" si="1"/>
        <v>21</v>
      </c>
      <c r="V42" s="10">
        <f t="shared" si="10"/>
        <v>2756.7475535250437</v>
      </c>
      <c r="W42" s="9">
        <f t="shared" si="20"/>
        <v>438.75000000000006</v>
      </c>
      <c r="X42">
        <f t="shared" si="11"/>
        <v>2632.5000000000005</v>
      </c>
      <c r="Z42">
        <f t="shared" si="21"/>
        <v>39</v>
      </c>
      <c r="AA42" s="9">
        <f t="shared" si="22"/>
        <v>1.0256410256410255</v>
      </c>
      <c r="AB42">
        <f t="shared" si="24"/>
        <v>21</v>
      </c>
      <c r="AC42" s="10">
        <f t="shared" si="12"/>
        <v>2756.7475535250437</v>
      </c>
      <c r="AD42" s="25">
        <f t="shared" si="23"/>
        <v>0.97500000000000009</v>
      </c>
      <c r="AE42" s="9">
        <f t="shared" si="25"/>
        <v>438.75000000000006</v>
      </c>
      <c r="AF42">
        <f t="shared" si="14"/>
        <v>2632.5000000000005</v>
      </c>
    </row>
    <row r="43" spans="12:32" x14ac:dyDescent="0.35">
      <c r="L43">
        <f t="shared" si="17"/>
        <v>0</v>
      </c>
      <c r="M43" s="9" t="e">
        <f t="shared" ref="M43:M102" si="26">($L$3/L43)</f>
        <v>#DIV/0!</v>
      </c>
      <c r="N43" t="e">
        <f t="shared" ref="N43:N102" si="27">ROUND( ((M43/$D$5)/1000), 0)</f>
        <v>#DIV/0!</v>
      </c>
      <c r="O43" s="10" t="e">
        <f t="shared" ref="O43:O102" si="28">2*PI()*P43</f>
        <v>#DIV/0!</v>
      </c>
      <c r="P43" s="9" t="e">
        <f t="shared" ref="P43:P102" si="29">($C$9/$C$8)*(1000/M43)</f>
        <v>#DIV/0!</v>
      </c>
      <c r="Q43" s="11" t="e">
        <f t="shared" ref="Q43:Q102" si="30">1/M43</f>
        <v>#DIV/0!</v>
      </c>
      <c r="S43">
        <f t="shared" si="18"/>
        <v>40</v>
      </c>
      <c r="T43" s="9">
        <f t="shared" ref="T43:T103" si="31">($L$3/S43)</f>
        <v>1</v>
      </c>
      <c r="U43">
        <f t="shared" ref="U43:U103" si="32">ROUND( ((T43/$D$5)/1000), 0)</f>
        <v>20</v>
      </c>
      <c r="V43" s="10">
        <f t="shared" ref="V43:V103" si="33">2*PI()*W43</f>
        <v>2827.4333882308138</v>
      </c>
      <c r="W43" s="9">
        <f t="shared" ref="W43:W103" si="34">($C$9/$C$8)*(1000/T43)</f>
        <v>450</v>
      </c>
      <c r="X43">
        <f t="shared" si="11"/>
        <v>2700</v>
      </c>
      <c r="Z43">
        <f t="shared" si="21"/>
        <v>40</v>
      </c>
      <c r="AA43" s="9">
        <f t="shared" si="22"/>
        <v>1</v>
      </c>
      <c r="AB43">
        <f t="shared" si="24"/>
        <v>20</v>
      </c>
      <c r="AC43" s="10">
        <v>0</v>
      </c>
      <c r="AD43" s="25">
        <f t="shared" si="23"/>
        <v>1</v>
      </c>
      <c r="AE43" s="9">
        <f t="shared" si="25"/>
        <v>450</v>
      </c>
      <c r="AF43">
        <f t="shared" si="14"/>
        <v>2700</v>
      </c>
    </row>
    <row r="44" spans="12:32" x14ac:dyDescent="0.35">
      <c r="L44">
        <f t="shared" si="17"/>
        <v>-1</v>
      </c>
      <c r="M44" s="9">
        <f t="shared" si="26"/>
        <v>-40</v>
      </c>
      <c r="N44">
        <f t="shared" si="27"/>
        <v>-800</v>
      </c>
      <c r="O44" s="10">
        <f t="shared" si="28"/>
        <v>-70.685834705770347</v>
      </c>
      <c r="P44" s="9">
        <f t="shared" si="29"/>
        <v>-11.25</v>
      </c>
      <c r="Q44" s="11">
        <f t="shared" si="30"/>
        <v>-2.5000000000000001E-2</v>
      </c>
      <c r="S44">
        <f t="shared" si="18"/>
        <v>41</v>
      </c>
      <c r="T44" s="9">
        <f t="shared" si="31"/>
        <v>0.97560975609756095</v>
      </c>
      <c r="U44">
        <f t="shared" si="32"/>
        <v>20</v>
      </c>
      <c r="V44" s="10">
        <f t="shared" si="33"/>
        <v>2898.1192229365843</v>
      </c>
      <c r="W44" s="9">
        <f t="shared" si="34"/>
        <v>461.25</v>
      </c>
      <c r="X44">
        <f t="shared" si="11"/>
        <v>2767.5</v>
      </c>
      <c r="Z44">
        <f t="shared" si="21"/>
        <v>41</v>
      </c>
      <c r="AA44" s="9">
        <f t="shared" ref="AA44:AA103" si="35">($L$3/Z44)</f>
        <v>0.97560975609756095</v>
      </c>
      <c r="AB44">
        <f t="shared" si="24"/>
        <v>20</v>
      </c>
      <c r="AC44" s="10">
        <v>0</v>
      </c>
      <c r="AD44" s="25">
        <f t="shared" si="23"/>
        <v>1.0250000000000001</v>
      </c>
      <c r="AE44" s="9">
        <f t="shared" si="25"/>
        <v>461.25</v>
      </c>
      <c r="AF44">
        <f t="shared" si="14"/>
        <v>2767.5</v>
      </c>
    </row>
    <row r="45" spans="12:32" x14ac:dyDescent="0.35">
      <c r="L45">
        <f t="shared" si="17"/>
        <v>-2</v>
      </c>
      <c r="M45" s="9">
        <f t="shared" si="26"/>
        <v>-20</v>
      </c>
      <c r="N45">
        <f t="shared" si="27"/>
        <v>-400</v>
      </c>
      <c r="O45" s="10">
        <f t="shared" si="28"/>
        <v>-141.37166941154069</v>
      </c>
      <c r="P45" s="9">
        <f t="shared" si="29"/>
        <v>-22.5</v>
      </c>
      <c r="Q45" s="11">
        <f t="shared" si="30"/>
        <v>-0.05</v>
      </c>
      <c r="S45">
        <f t="shared" si="18"/>
        <v>42</v>
      </c>
      <c r="T45" s="9">
        <f t="shared" si="31"/>
        <v>0.95238095238095233</v>
      </c>
      <c r="U45">
        <f t="shared" si="32"/>
        <v>19</v>
      </c>
      <c r="V45" s="10">
        <f t="shared" si="33"/>
        <v>2968.8050576423543</v>
      </c>
      <c r="W45" s="9">
        <f t="shared" si="34"/>
        <v>472.5</v>
      </c>
      <c r="X45">
        <f t="shared" si="11"/>
        <v>2835</v>
      </c>
      <c r="Z45">
        <f t="shared" si="21"/>
        <v>42</v>
      </c>
      <c r="AA45" s="9">
        <f t="shared" si="35"/>
        <v>0.95238095238095233</v>
      </c>
      <c r="AB45">
        <f t="shared" si="24"/>
        <v>19</v>
      </c>
      <c r="AC45" s="10">
        <v>0</v>
      </c>
      <c r="AD45" s="25">
        <f t="shared" si="23"/>
        <v>1.05</v>
      </c>
      <c r="AE45" s="9">
        <f t="shared" si="25"/>
        <v>472.5</v>
      </c>
      <c r="AF45">
        <f t="shared" si="14"/>
        <v>2835</v>
      </c>
    </row>
    <row r="46" spans="12:32" x14ac:dyDescent="0.35">
      <c r="L46">
        <f t="shared" si="17"/>
        <v>-3</v>
      </c>
      <c r="M46" s="9">
        <f t="shared" si="26"/>
        <v>-13.333333333333334</v>
      </c>
      <c r="N46">
        <f t="shared" si="27"/>
        <v>-267</v>
      </c>
      <c r="O46" s="10">
        <f t="shared" si="28"/>
        <v>-212.05750411731103</v>
      </c>
      <c r="P46" s="9">
        <f t="shared" si="29"/>
        <v>-33.75</v>
      </c>
      <c r="Q46" s="11">
        <f t="shared" si="30"/>
        <v>-7.4999999999999997E-2</v>
      </c>
      <c r="S46">
        <f t="shared" si="18"/>
        <v>43</v>
      </c>
      <c r="T46" s="9">
        <f t="shared" si="31"/>
        <v>0.93023255813953487</v>
      </c>
      <c r="U46">
        <f t="shared" si="32"/>
        <v>19</v>
      </c>
      <c r="V46" s="10">
        <f t="shared" si="33"/>
        <v>3039.4908923481248</v>
      </c>
      <c r="W46" s="9">
        <f t="shared" si="34"/>
        <v>483.75</v>
      </c>
      <c r="X46">
        <f t="shared" si="11"/>
        <v>2902.5</v>
      </c>
      <c r="Z46">
        <f t="shared" si="21"/>
        <v>43</v>
      </c>
      <c r="AA46" s="9">
        <f t="shared" si="35"/>
        <v>0.93023255813953487</v>
      </c>
      <c r="AB46">
        <f t="shared" si="24"/>
        <v>19</v>
      </c>
      <c r="AC46" s="10">
        <v>0</v>
      </c>
      <c r="AD46" s="25">
        <f t="shared" si="23"/>
        <v>1.075</v>
      </c>
      <c r="AE46" s="9">
        <f t="shared" si="25"/>
        <v>483.75</v>
      </c>
      <c r="AF46">
        <f t="shared" si="14"/>
        <v>2902.5</v>
      </c>
    </row>
    <row r="47" spans="12:32" x14ac:dyDescent="0.35">
      <c r="L47">
        <f t="shared" si="17"/>
        <v>-4</v>
      </c>
      <c r="M47" s="9">
        <f t="shared" si="26"/>
        <v>-10</v>
      </c>
      <c r="N47">
        <f t="shared" si="27"/>
        <v>-200</v>
      </c>
      <c r="O47" s="10">
        <f t="shared" si="28"/>
        <v>-282.74333882308139</v>
      </c>
      <c r="P47" s="9">
        <f t="shared" si="29"/>
        <v>-45</v>
      </c>
      <c r="Q47" s="11">
        <f t="shared" si="30"/>
        <v>-0.1</v>
      </c>
      <c r="S47">
        <f t="shared" si="18"/>
        <v>44</v>
      </c>
      <c r="T47" s="9">
        <f t="shared" si="31"/>
        <v>0.90909090909090906</v>
      </c>
      <c r="U47">
        <f t="shared" si="32"/>
        <v>18</v>
      </c>
      <c r="V47" s="10">
        <f t="shared" si="33"/>
        <v>3110.1767270538953</v>
      </c>
      <c r="W47" s="9">
        <f t="shared" si="34"/>
        <v>495</v>
      </c>
      <c r="X47">
        <f t="shared" si="11"/>
        <v>2970</v>
      </c>
      <c r="Z47">
        <f t="shared" si="21"/>
        <v>44</v>
      </c>
      <c r="AA47" s="9">
        <f t="shared" si="35"/>
        <v>0.90909090909090906</v>
      </c>
      <c r="AB47">
        <f t="shared" si="24"/>
        <v>18</v>
      </c>
      <c r="AC47" s="10">
        <v>0</v>
      </c>
      <c r="AD47" s="25">
        <f t="shared" si="23"/>
        <v>1.1000000000000001</v>
      </c>
      <c r="AE47" s="9">
        <f t="shared" si="25"/>
        <v>495</v>
      </c>
      <c r="AF47">
        <f t="shared" si="14"/>
        <v>2970</v>
      </c>
    </row>
    <row r="48" spans="12:32" x14ac:dyDescent="0.35">
      <c r="L48">
        <f t="shared" si="17"/>
        <v>-5</v>
      </c>
      <c r="M48" s="9">
        <f t="shared" si="26"/>
        <v>-8</v>
      </c>
      <c r="N48">
        <f t="shared" si="27"/>
        <v>-160</v>
      </c>
      <c r="O48" s="10">
        <f t="shared" si="28"/>
        <v>-353.42917352885172</v>
      </c>
      <c r="P48" s="9">
        <f t="shared" si="29"/>
        <v>-56.25</v>
      </c>
      <c r="Q48" s="11">
        <f t="shared" si="30"/>
        <v>-0.125</v>
      </c>
      <c r="S48">
        <f t="shared" si="18"/>
        <v>45</v>
      </c>
      <c r="T48" s="9">
        <f t="shared" si="31"/>
        <v>0.88888888888888884</v>
      </c>
      <c r="U48">
        <f t="shared" si="32"/>
        <v>18</v>
      </c>
      <c r="V48" s="10">
        <f t="shared" si="33"/>
        <v>3180.8625617596654</v>
      </c>
      <c r="W48" s="9">
        <f t="shared" si="34"/>
        <v>506.25</v>
      </c>
      <c r="X48">
        <f t="shared" si="11"/>
        <v>3037.5</v>
      </c>
      <c r="Z48">
        <f t="shared" si="21"/>
        <v>45</v>
      </c>
      <c r="AA48" s="9">
        <f t="shared" si="35"/>
        <v>0.88888888888888884</v>
      </c>
      <c r="AB48">
        <f t="shared" si="24"/>
        <v>18</v>
      </c>
      <c r="AC48" s="10">
        <v>0</v>
      </c>
      <c r="AD48" s="25">
        <f t="shared" si="23"/>
        <v>1.125</v>
      </c>
      <c r="AE48" s="9">
        <f t="shared" si="25"/>
        <v>506.25</v>
      </c>
      <c r="AF48">
        <f t="shared" si="14"/>
        <v>3037.5</v>
      </c>
    </row>
    <row r="49" spans="12:32" x14ac:dyDescent="0.35">
      <c r="L49">
        <f t="shared" si="17"/>
        <v>-6</v>
      </c>
      <c r="M49" s="9">
        <f t="shared" si="26"/>
        <v>-6.666666666666667</v>
      </c>
      <c r="N49">
        <f t="shared" si="27"/>
        <v>-133</v>
      </c>
      <c r="O49" s="10">
        <f t="shared" si="28"/>
        <v>-424.11500823462205</v>
      </c>
      <c r="P49" s="9">
        <f t="shared" si="29"/>
        <v>-67.5</v>
      </c>
      <c r="Q49" s="11">
        <f t="shared" si="30"/>
        <v>-0.15</v>
      </c>
      <c r="S49">
        <f t="shared" si="18"/>
        <v>46</v>
      </c>
      <c r="T49" s="9">
        <f t="shared" si="31"/>
        <v>0.86956521739130432</v>
      </c>
      <c r="U49">
        <f t="shared" si="32"/>
        <v>17</v>
      </c>
      <c r="V49" s="10">
        <f t="shared" si="33"/>
        <v>3251.5483964654359</v>
      </c>
      <c r="W49" s="9">
        <f t="shared" si="34"/>
        <v>517.5</v>
      </c>
      <c r="X49">
        <f t="shared" si="11"/>
        <v>3105</v>
      </c>
      <c r="Z49">
        <f t="shared" si="21"/>
        <v>46</v>
      </c>
      <c r="AA49" s="9">
        <f t="shared" si="35"/>
        <v>0.86956521739130432</v>
      </c>
      <c r="AB49">
        <f t="shared" si="24"/>
        <v>17</v>
      </c>
      <c r="AC49" s="10">
        <v>0</v>
      </c>
      <c r="AD49" s="25">
        <f t="shared" si="23"/>
        <v>1.1500000000000001</v>
      </c>
      <c r="AE49" s="9">
        <f t="shared" si="25"/>
        <v>517.5</v>
      </c>
      <c r="AF49">
        <f t="shared" si="14"/>
        <v>3105</v>
      </c>
    </row>
    <row r="50" spans="12:32" x14ac:dyDescent="0.35">
      <c r="L50">
        <f t="shared" si="17"/>
        <v>-7</v>
      </c>
      <c r="M50" s="9">
        <f t="shared" si="26"/>
        <v>-5.7142857142857144</v>
      </c>
      <c r="N50">
        <f t="shared" si="27"/>
        <v>-114</v>
      </c>
      <c r="O50" s="10">
        <f t="shared" si="28"/>
        <v>-494.80084294039244</v>
      </c>
      <c r="P50" s="9">
        <f t="shared" si="29"/>
        <v>-78.75</v>
      </c>
      <c r="Q50" s="11">
        <f t="shared" si="30"/>
        <v>-0.17499999999999999</v>
      </c>
      <c r="S50">
        <f t="shared" si="18"/>
        <v>47</v>
      </c>
      <c r="T50" s="9">
        <f t="shared" si="31"/>
        <v>0.85106382978723405</v>
      </c>
      <c r="U50">
        <f t="shared" si="32"/>
        <v>17</v>
      </c>
      <c r="V50" s="10">
        <f t="shared" si="33"/>
        <v>3322.2342311712064</v>
      </c>
      <c r="W50" s="9">
        <f t="shared" si="34"/>
        <v>528.75</v>
      </c>
      <c r="X50">
        <f t="shared" si="11"/>
        <v>3172.5</v>
      </c>
      <c r="Z50">
        <f t="shared" si="21"/>
        <v>47</v>
      </c>
      <c r="AA50" s="9">
        <f t="shared" si="35"/>
        <v>0.85106382978723405</v>
      </c>
      <c r="AB50">
        <f t="shared" si="24"/>
        <v>17</v>
      </c>
      <c r="AC50" s="10">
        <v>0</v>
      </c>
      <c r="AD50" s="25">
        <f t="shared" si="23"/>
        <v>1.175</v>
      </c>
      <c r="AE50" s="9">
        <f t="shared" si="25"/>
        <v>528.75</v>
      </c>
      <c r="AF50">
        <f t="shared" si="14"/>
        <v>3172.5</v>
      </c>
    </row>
    <row r="51" spans="12:32" x14ac:dyDescent="0.35">
      <c r="L51">
        <f t="shared" si="17"/>
        <v>-8</v>
      </c>
      <c r="M51" s="9">
        <f t="shared" si="26"/>
        <v>-5</v>
      </c>
      <c r="N51">
        <f t="shared" si="27"/>
        <v>-100</v>
      </c>
      <c r="O51" s="10">
        <f t="shared" si="28"/>
        <v>-565.48667764616278</v>
      </c>
      <c r="P51" s="9">
        <f t="shared" si="29"/>
        <v>-90</v>
      </c>
      <c r="Q51" s="11">
        <f t="shared" si="30"/>
        <v>-0.2</v>
      </c>
      <c r="S51">
        <f t="shared" si="18"/>
        <v>48</v>
      </c>
      <c r="T51" s="9">
        <f t="shared" si="31"/>
        <v>0.83333333333333337</v>
      </c>
      <c r="U51">
        <f t="shared" si="32"/>
        <v>17</v>
      </c>
      <c r="V51" s="10">
        <f t="shared" si="33"/>
        <v>3392.9200658769764</v>
      </c>
      <c r="W51" s="9">
        <f t="shared" si="34"/>
        <v>540</v>
      </c>
      <c r="X51">
        <f t="shared" si="11"/>
        <v>3240</v>
      </c>
      <c r="Z51">
        <f t="shared" si="21"/>
        <v>48</v>
      </c>
      <c r="AA51" s="9">
        <f t="shared" si="35"/>
        <v>0.83333333333333337</v>
      </c>
      <c r="AB51">
        <f t="shared" si="24"/>
        <v>17</v>
      </c>
      <c r="AC51" s="10">
        <v>0</v>
      </c>
      <c r="AD51" s="25">
        <f t="shared" si="23"/>
        <v>1.2</v>
      </c>
      <c r="AE51" s="9">
        <f t="shared" si="25"/>
        <v>540</v>
      </c>
      <c r="AF51">
        <f t="shared" si="14"/>
        <v>3240</v>
      </c>
    </row>
    <row r="52" spans="12:32" x14ac:dyDescent="0.35">
      <c r="L52">
        <f t="shared" si="17"/>
        <v>-9</v>
      </c>
      <c r="M52" s="9">
        <f t="shared" si="26"/>
        <v>-4.4444444444444446</v>
      </c>
      <c r="N52">
        <f t="shared" si="27"/>
        <v>-89</v>
      </c>
      <c r="O52" s="10">
        <f t="shared" si="28"/>
        <v>-636.17251235193305</v>
      </c>
      <c r="P52" s="9">
        <f t="shared" si="29"/>
        <v>-101.25</v>
      </c>
      <c r="Q52" s="11">
        <f t="shared" si="30"/>
        <v>-0.22499999999999998</v>
      </c>
      <c r="S52">
        <f t="shared" si="18"/>
        <v>49</v>
      </c>
      <c r="T52" s="9">
        <f t="shared" si="31"/>
        <v>0.81632653061224492</v>
      </c>
      <c r="U52">
        <f t="shared" si="32"/>
        <v>16</v>
      </c>
      <c r="V52" s="10">
        <f t="shared" si="33"/>
        <v>3463.6059005827469</v>
      </c>
      <c r="W52" s="9">
        <f t="shared" si="34"/>
        <v>551.25</v>
      </c>
      <c r="X52">
        <f t="shared" si="11"/>
        <v>3307.5</v>
      </c>
      <c r="Z52">
        <f t="shared" si="21"/>
        <v>49</v>
      </c>
      <c r="AA52" s="9">
        <f t="shared" si="35"/>
        <v>0.81632653061224492</v>
      </c>
      <c r="AB52">
        <f t="shared" si="24"/>
        <v>16</v>
      </c>
      <c r="AC52" s="10">
        <v>0</v>
      </c>
      <c r="AD52" s="25">
        <f t="shared" si="23"/>
        <v>1.2249999999999999</v>
      </c>
      <c r="AE52" s="9">
        <f t="shared" si="25"/>
        <v>551.25</v>
      </c>
      <c r="AF52">
        <f t="shared" si="14"/>
        <v>3307.5</v>
      </c>
    </row>
    <row r="53" spans="12:32" x14ac:dyDescent="0.35">
      <c r="L53">
        <f t="shared" si="17"/>
        <v>-10</v>
      </c>
      <c r="M53" s="9">
        <f t="shared" si="26"/>
        <v>-4</v>
      </c>
      <c r="N53">
        <f t="shared" si="27"/>
        <v>-80</v>
      </c>
      <c r="O53" s="10">
        <f t="shared" si="28"/>
        <v>-706.85834705770344</v>
      </c>
      <c r="P53" s="9">
        <f t="shared" si="29"/>
        <v>-112.5</v>
      </c>
      <c r="Q53" s="11">
        <f t="shared" si="30"/>
        <v>-0.25</v>
      </c>
      <c r="S53">
        <f t="shared" si="18"/>
        <v>50</v>
      </c>
      <c r="T53" s="9">
        <f t="shared" si="31"/>
        <v>0.8</v>
      </c>
      <c r="U53">
        <f t="shared" si="32"/>
        <v>16</v>
      </c>
      <c r="V53" s="10">
        <f t="shared" si="33"/>
        <v>3534.2917352885174</v>
      </c>
      <c r="W53" s="9">
        <f t="shared" si="34"/>
        <v>562.5</v>
      </c>
      <c r="X53">
        <f t="shared" si="11"/>
        <v>3375</v>
      </c>
      <c r="Z53">
        <f t="shared" si="21"/>
        <v>50</v>
      </c>
      <c r="AA53" s="9">
        <f t="shared" si="35"/>
        <v>0.8</v>
      </c>
      <c r="AB53">
        <f t="shared" si="24"/>
        <v>16</v>
      </c>
      <c r="AC53" s="10">
        <v>0</v>
      </c>
      <c r="AD53" s="25">
        <f t="shared" si="23"/>
        <v>1.25</v>
      </c>
      <c r="AE53" s="9">
        <f t="shared" si="25"/>
        <v>562.5</v>
      </c>
      <c r="AF53">
        <f t="shared" si="14"/>
        <v>3375</v>
      </c>
    </row>
    <row r="54" spans="12:32" x14ac:dyDescent="0.35">
      <c r="L54">
        <f t="shared" si="17"/>
        <v>-11</v>
      </c>
      <c r="M54" s="9">
        <f t="shared" si="26"/>
        <v>-3.6363636363636362</v>
      </c>
      <c r="N54">
        <f t="shared" si="27"/>
        <v>-73</v>
      </c>
      <c r="O54" s="10">
        <f t="shared" si="28"/>
        <v>-777.54418176347383</v>
      </c>
      <c r="P54" s="9">
        <f t="shared" si="29"/>
        <v>-123.75</v>
      </c>
      <c r="Q54" s="11">
        <f t="shared" si="30"/>
        <v>-0.27500000000000002</v>
      </c>
      <c r="S54">
        <f t="shared" si="18"/>
        <v>51</v>
      </c>
      <c r="T54" s="9">
        <f t="shared" si="31"/>
        <v>0.78431372549019607</v>
      </c>
      <c r="U54">
        <f t="shared" si="32"/>
        <v>16</v>
      </c>
      <c r="V54" s="10">
        <f t="shared" si="33"/>
        <v>3604.9775699942875</v>
      </c>
      <c r="W54" s="9">
        <f t="shared" si="34"/>
        <v>573.75</v>
      </c>
      <c r="X54">
        <f t="shared" si="11"/>
        <v>3442.5</v>
      </c>
      <c r="Z54">
        <f t="shared" si="21"/>
        <v>51</v>
      </c>
      <c r="AA54" s="9">
        <f t="shared" si="35"/>
        <v>0.78431372549019607</v>
      </c>
      <c r="AB54">
        <f t="shared" si="24"/>
        <v>16</v>
      </c>
      <c r="AC54" s="10">
        <v>0</v>
      </c>
      <c r="AD54" s="25">
        <f t="shared" si="23"/>
        <v>1.2749999999999999</v>
      </c>
      <c r="AE54" s="9">
        <f t="shared" si="25"/>
        <v>573.75</v>
      </c>
      <c r="AF54">
        <f t="shared" si="14"/>
        <v>3442.5</v>
      </c>
    </row>
    <row r="55" spans="12:32" x14ac:dyDescent="0.35">
      <c r="L55">
        <f t="shared" si="17"/>
        <v>-12</v>
      </c>
      <c r="M55" s="9">
        <f t="shared" si="26"/>
        <v>-3.3333333333333335</v>
      </c>
      <c r="N55">
        <f t="shared" si="27"/>
        <v>-67</v>
      </c>
      <c r="O55" s="10">
        <f t="shared" si="28"/>
        <v>-848.23001646924411</v>
      </c>
      <c r="P55" s="9">
        <f t="shared" si="29"/>
        <v>-135</v>
      </c>
      <c r="Q55" s="11">
        <f t="shared" si="30"/>
        <v>-0.3</v>
      </c>
      <c r="S55">
        <f t="shared" si="18"/>
        <v>52</v>
      </c>
      <c r="T55" s="9">
        <f t="shared" si="31"/>
        <v>0.76923076923076927</v>
      </c>
      <c r="U55">
        <f t="shared" si="32"/>
        <v>15</v>
      </c>
      <c r="V55" s="10">
        <f t="shared" si="33"/>
        <v>3675.663404700058</v>
      </c>
      <c r="W55" s="9">
        <f t="shared" si="34"/>
        <v>585</v>
      </c>
      <c r="X55">
        <f t="shared" si="11"/>
        <v>3510</v>
      </c>
      <c r="Z55">
        <f t="shared" si="21"/>
        <v>52</v>
      </c>
      <c r="AA55" s="9">
        <f t="shared" si="35"/>
        <v>0.76923076923076927</v>
      </c>
      <c r="AB55">
        <f t="shared" si="24"/>
        <v>15</v>
      </c>
      <c r="AC55" s="10">
        <v>0</v>
      </c>
      <c r="AD55" s="25">
        <f t="shared" si="23"/>
        <v>1.2999999999999998</v>
      </c>
      <c r="AE55" s="9">
        <f t="shared" si="25"/>
        <v>585</v>
      </c>
      <c r="AF55">
        <f t="shared" si="14"/>
        <v>3510</v>
      </c>
    </row>
    <row r="56" spans="12:32" x14ac:dyDescent="0.35">
      <c r="L56">
        <f t="shared" si="17"/>
        <v>-13</v>
      </c>
      <c r="M56" s="9">
        <f t="shared" si="26"/>
        <v>-3.0769230769230771</v>
      </c>
      <c r="N56">
        <f t="shared" si="27"/>
        <v>-62</v>
      </c>
      <c r="O56" s="10">
        <f t="shared" si="28"/>
        <v>-918.9158511750145</v>
      </c>
      <c r="P56" s="9">
        <f t="shared" si="29"/>
        <v>-146.25</v>
      </c>
      <c r="Q56" s="11">
        <f t="shared" si="30"/>
        <v>-0.32499999999999996</v>
      </c>
      <c r="S56">
        <f t="shared" si="18"/>
        <v>53</v>
      </c>
      <c r="T56" s="9">
        <f t="shared" si="31"/>
        <v>0.75471698113207553</v>
      </c>
      <c r="U56">
        <f t="shared" si="32"/>
        <v>15</v>
      </c>
      <c r="V56" s="10">
        <f t="shared" si="33"/>
        <v>3746.3492394058285</v>
      </c>
      <c r="W56" s="9">
        <f t="shared" si="34"/>
        <v>596.25</v>
      </c>
      <c r="X56">
        <f t="shared" si="11"/>
        <v>3577.5</v>
      </c>
      <c r="Z56">
        <f t="shared" si="21"/>
        <v>53</v>
      </c>
      <c r="AA56" s="9">
        <f t="shared" si="35"/>
        <v>0.75471698113207553</v>
      </c>
      <c r="AB56">
        <f t="shared" si="24"/>
        <v>15</v>
      </c>
      <c r="AC56" s="10">
        <v>0</v>
      </c>
      <c r="AD56" s="25">
        <f t="shared" si="23"/>
        <v>1.325</v>
      </c>
      <c r="AE56" s="9">
        <f t="shared" si="25"/>
        <v>596.25</v>
      </c>
      <c r="AF56">
        <f t="shared" si="14"/>
        <v>3577.5</v>
      </c>
    </row>
    <row r="57" spans="12:32" x14ac:dyDescent="0.35">
      <c r="L57">
        <f t="shared" si="17"/>
        <v>-14</v>
      </c>
      <c r="M57" s="9">
        <f t="shared" si="26"/>
        <v>-2.8571428571428572</v>
      </c>
      <c r="N57">
        <f t="shared" si="27"/>
        <v>-57</v>
      </c>
      <c r="O57" s="10">
        <f t="shared" si="28"/>
        <v>-989.60168588078488</v>
      </c>
      <c r="P57" s="9">
        <f t="shared" si="29"/>
        <v>-157.5</v>
      </c>
      <c r="Q57" s="11">
        <f t="shared" si="30"/>
        <v>-0.35</v>
      </c>
      <c r="S57">
        <f t="shared" si="18"/>
        <v>54</v>
      </c>
      <c r="T57" s="9">
        <f t="shared" si="31"/>
        <v>0.7407407407407407</v>
      </c>
      <c r="U57">
        <f t="shared" si="32"/>
        <v>15</v>
      </c>
      <c r="V57" s="10">
        <f t="shared" si="33"/>
        <v>3817.0350741115985</v>
      </c>
      <c r="W57" s="9">
        <f t="shared" si="34"/>
        <v>607.5</v>
      </c>
      <c r="X57">
        <f t="shared" si="11"/>
        <v>3645</v>
      </c>
      <c r="Z57">
        <f t="shared" si="21"/>
        <v>54</v>
      </c>
      <c r="AA57" s="9">
        <f t="shared" si="35"/>
        <v>0.7407407407407407</v>
      </c>
      <c r="AB57">
        <f t="shared" si="24"/>
        <v>15</v>
      </c>
      <c r="AC57" s="10">
        <v>0</v>
      </c>
      <c r="AD57" s="25">
        <f t="shared" si="23"/>
        <v>1.35</v>
      </c>
      <c r="AE57" s="9">
        <f t="shared" si="25"/>
        <v>607.5</v>
      </c>
      <c r="AF57">
        <f t="shared" si="14"/>
        <v>3645</v>
      </c>
    </row>
    <row r="58" spans="12:32" x14ac:dyDescent="0.35">
      <c r="L58">
        <f t="shared" si="17"/>
        <v>-15</v>
      </c>
      <c r="M58" s="9">
        <f t="shared" si="26"/>
        <v>-2.6666666666666665</v>
      </c>
      <c r="N58">
        <f t="shared" si="27"/>
        <v>-53</v>
      </c>
      <c r="O58" s="10">
        <f t="shared" si="28"/>
        <v>-1060.2875205865553</v>
      </c>
      <c r="P58" s="9">
        <f t="shared" si="29"/>
        <v>-168.75</v>
      </c>
      <c r="Q58" s="11">
        <f t="shared" si="30"/>
        <v>-0.375</v>
      </c>
      <c r="S58">
        <f t="shared" si="18"/>
        <v>55</v>
      </c>
      <c r="T58" s="9">
        <f t="shared" si="31"/>
        <v>0.72727272727272729</v>
      </c>
      <c r="U58">
        <f t="shared" si="32"/>
        <v>15</v>
      </c>
      <c r="V58" s="10">
        <f t="shared" si="33"/>
        <v>3887.720908817369</v>
      </c>
      <c r="W58" s="9">
        <f t="shared" si="34"/>
        <v>618.75</v>
      </c>
      <c r="X58">
        <f t="shared" si="11"/>
        <v>3712.5</v>
      </c>
      <c r="Z58">
        <f t="shared" si="21"/>
        <v>55</v>
      </c>
      <c r="AA58" s="9">
        <f t="shared" si="35"/>
        <v>0.72727272727272729</v>
      </c>
      <c r="AB58">
        <f t="shared" si="24"/>
        <v>15</v>
      </c>
      <c r="AC58" s="10">
        <v>0</v>
      </c>
      <c r="AD58" s="25">
        <f t="shared" si="23"/>
        <v>1.375</v>
      </c>
      <c r="AE58" s="9">
        <f t="shared" si="25"/>
        <v>618.75</v>
      </c>
      <c r="AF58">
        <f t="shared" si="14"/>
        <v>3712.5</v>
      </c>
    </row>
    <row r="59" spans="12:32" x14ac:dyDescent="0.35">
      <c r="L59">
        <f t="shared" si="17"/>
        <v>-16</v>
      </c>
      <c r="M59" s="9">
        <f t="shared" si="26"/>
        <v>-2.5</v>
      </c>
      <c r="N59">
        <f t="shared" si="27"/>
        <v>-50</v>
      </c>
      <c r="O59" s="10">
        <f t="shared" si="28"/>
        <v>-1130.9733552923256</v>
      </c>
      <c r="P59" s="9">
        <f t="shared" si="29"/>
        <v>-180</v>
      </c>
      <c r="Q59" s="11">
        <f t="shared" si="30"/>
        <v>-0.4</v>
      </c>
      <c r="S59">
        <f t="shared" si="18"/>
        <v>56</v>
      </c>
      <c r="T59" s="9">
        <f t="shared" si="31"/>
        <v>0.7142857142857143</v>
      </c>
      <c r="U59">
        <f t="shared" si="32"/>
        <v>14</v>
      </c>
      <c r="V59" s="10">
        <f t="shared" si="33"/>
        <v>3958.4067435231395</v>
      </c>
      <c r="W59" s="9">
        <f t="shared" si="34"/>
        <v>630</v>
      </c>
      <c r="X59">
        <f t="shared" si="11"/>
        <v>3780</v>
      </c>
      <c r="Z59">
        <f t="shared" si="21"/>
        <v>56</v>
      </c>
      <c r="AA59" s="9">
        <f t="shared" si="35"/>
        <v>0.7142857142857143</v>
      </c>
      <c r="AB59">
        <f t="shared" si="24"/>
        <v>14</v>
      </c>
      <c r="AC59" s="10">
        <v>0</v>
      </c>
      <c r="AD59" s="25">
        <f t="shared" si="23"/>
        <v>1.4</v>
      </c>
      <c r="AE59" s="9">
        <f t="shared" si="25"/>
        <v>630</v>
      </c>
      <c r="AF59">
        <f t="shared" si="14"/>
        <v>3780</v>
      </c>
    </row>
    <row r="60" spans="12:32" x14ac:dyDescent="0.35">
      <c r="L60">
        <f t="shared" si="17"/>
        <v>-17</v>
      </c>
      <c r="M60" s="9">
        <f t="shared" si="26"/>
        <v>-2.3529411764705883</v>
      </c>
      <c r="N60">
        <f t="shared" si="27"/>
        <v>-47</v>
      </c>
      <c r="O60" s="10">
        <f t="shared" si="28"/>
        <v>-1201.6591899980958</v>
      </c>
      <c r="P60" s="9">
        <f t="shared" si="29"/>
        <v>-191.25</v>
      </c>
      <c r="Q60" s="11">
        <f t="shared" si="30"/>
        <v>-0.42499999999999999</v>
      </c>
      <c r="S60">
        <f t="shared" si="18"/>
        <v>57</v>
      </c>
      <c r="T60" s="9">
        <f t="shared" si="31"/>
        <v>0.70175438596491224</v>
      </c>
      <c r="U60">
        <f t="shared" si="32"/>
        <v>14</v>
      </c>
      <c r="V60" s="10">
        <f t="shared" si="33"/>
        <v>4029.0925782289096</v>
      </c>
      <c r="W60" s="9">
        <f t="shared" si="34"/>
        <v>641.25</v>
      </c>
      <c r="X60">
        <f t="shared" si="11"/>
        <v>3847.5</v>
      </c>
      <c r="Z60">
        <f t="shared" si="21"/>
        <v>57</v>
      </c>
      <c r="AA60" s="9">
        <f t="shared" si="35"/>
        <v>0.70175438596491224</v>
      </c>
      <c r="AB60">
        <f t="shared" si="24"/>
        <v>14</v>
      </c>
      <c r="AC60" s="10">
        <v>0</v>
      </c>
      <c r="AD60" s="25">
        <f t="shared" si="23"/>
        <v>1.425</v>
      </c>
      <c r="AE60" s="9">
        <f t="shared" si="25"/>
        <v>641.25</v>
      </c>
      <c r="AF60">
        <f t="shared" si="14"/>
        <v>3847.5</v>
      </c>
    </row>
    <row r="61" spans="12:32" x14ac:dyDescent="0.35">
      <c r="L61">
        <f t="shared" si="17"/>
        <v>-18</v>
      </c>
      <c r="M61" s="9">
        <f t="shared" si="26"/>
        <v>-2.2222222222222223</v>
      </c>
      <c r="N61">
        <f t="shared" si="27"/>
        <v>-44</v>
      </c>
      <c r="O61" s="10">
        <f t="shared" si="28"/>
        <v>-1272.3450247038661</v>
      </c>
      <c r="P61" s="9">
        <f t="shared" si="29"/>
        <v>-202.5</v>
      </c>
      <c r="Q61" s="11">
        <f t="shared" si="30"/>
        <v>-0.44999999999999996</v>
      </c>
      <c r="S61">
        <f t="shared" si="18"/>
        <v>58</v>
      </c>
      <c r="T61" s="9">
        <f t="shared" si="31"/>
        <v>0.68965517241379315</v>
      </c>
      <c r="U61">
        <f t="shared" si="32"/>
        <v>14</v>
      </c>
      <c r="V61" s="10">
        <f t="shared" si="33"/>
        <v>4099.7784129346801</v>
      </c>
      <c r="W61" s="9">
        <f t="shared" si="34"/>
        <v>652.5</v>
      </c>
      <c r="X61">
        <f t="shared" si="11"/>
        <v>3915</v>
      </c>
      <c r="Z61">
        <f t="shared" si="21"/>
        <v>58</v>
      </c>
      <c r="AA61" s="9">
        <f t="shared" si="35"/>
        <v>0.68965517241379315</v>
      </c>
      <c r="AB61">
        <f t="shared" si="24"/>
        <v>14</v>
      </c>
      <c r="AC61" s="10">
        <v>0</v>
      </c>
      <c r="AD61" s="25">
        <f t="shared" si="23"/>
        <v>1.45</v>
      </c>
      <c r="AE61" s="9">
        <f t="shared" si="25"/>
        <v>652.5</v>
      </c>
      <c r="AF61">
        <f t="shared" si="14"/>
        <v>3915</v>
      </c>
    </row>
    <row r="62" spans="12:32" x14ac:dyDescent="0.35">
      <c r="L62">
        <f t="shared" si="17"/>
        <v>-19</v>
      </c>
      <c r="M62" s="9">
        <f t="shared" si="26"/>
        <v>-2.1052631578947367</v>
      </c>
      <c r="N62">
        <f t="shared" si="27"/>
        <v>-42</v>
      </c>
      <c r="O62" s="10">
        <f t="shared" si="28"/>
        <v>-1343.0308594096366</v>
      </c>
      <c r="P62" s="9">
        <f t="shared" si="29"/>
        <v>-213.75</v>
      </c>
      <c r="Q62" s="11">
        <f t="shared" si="30"/>
        <v>-0.47500000000000003</v>
      </c>
      <c r="S62">
        <f t="shared" si="18"/>
        <v>59</v>
      </c>
      <c r="T62" s="9">
        <f t="shared" si="31"/>
        <v>0.67796610169491522</v>
      </c>
      <c r="U62">
        <f t="shared" si="32"/>
        <v>14</v>
      </c>
      <c r="V62" s="10">
        <f t="shared" si="33"/>
        <v>4170.4642476404506</v>
      </c>
      <c r="W62" s="9">
        <f t="shared" si="34"/>
        <v>663.75</v>
      </c>
      <c r="X62">
        <f t="shared" si="11"/>
        <v>3982.5</v>
      </c>
      <c r="Z62">
        <f t="shared" si="21"/>
        <v>59</v>
      </c>
      <c r="AA62" s="9">
        <f t="shared" si="35"/>
        <v>0.67796610169491522</v>
      </c>
      <c r="AB62">
        <f t="shared" si="24"/>
        <v>14</v>
      </c>
      <c r="AC62" s="10">
        <v>0</v>
      </c>
      <c r="AD62" s="25">
        <f t="shared" si="23"/>
        <v>1.4750000000000001</v>
      </c>
      <c r="AE62" s="9">
        <f t="shared" si="25"/>
        <v>663.75</v>
      </c>
      <c r="AF62">
        <f t="shared" si="14"/>
        <v>3982.5</v>
      </c>
    </row>
    <row r="63" spans="12:32" x14ac:dyDescent="0.35">
      <c r="L63">
        <f t="shared" si="17"/>
        <v>-20</v>
      </c>
      <c r="M63" s="9">
        <f t="shared" si="26"/>
        <v>-2</v>
      </c>
      <c r="N63">
        <f t="shared" si="27"/>
        <v>-40</v>
      </c>
      <c r="O63" s="10">
        <f t="shared" si="28"/>
        <v>-1413.7166941154069</v>
      </c>
      <c r="P63" s="9">
        <f t="shared" si="29"/>
        <v>-225</v>
      </c>
      <c r="Q63" s="11">
        <f t="shared" si="30"/>
        <v>-0.5</v>
      </c>
      <c r="S63">
        <f t="shared" si="18"/>
        <v>60</v>
      </c>
      <c r="T63" s="9">
        <f t="shared" si="31"/>
        <v>0.66666666666666663</v>
      </c>
      <c r="U63">
        <f t="shared" si="32"/>
        <v>13</v>
      </c>
      <c r="V63" s="10">
        <f t="shared" si="33"/>
        <v>4241.1500823462211</v>
      </c>
      <c r="W63" s="9">
        <f t="shared" si="34"/>
        <v>675</v>
      </c>
      <c r="X63">
        <f t="shared" si="11"/>
        <v>4050</v>
      </c>
      <c r="Z63">
        <f t="shared" si="21"/>
        <v>60</v>
      </c>
      <c r="AA63" s="9">
        <f t="shared" si="35"/>
        <v>0.66666666666666663</v>
      </c>
      <c r="AB63">
        <f t="shared" si="24"/>
        <v>13</v>
      </c>
      <c r="AC63" s="10">
        <v>0</v>
      </c>
      <c r="AD63" s="25">
        <f t="shared" si="23"/>
        <v>1.5</v>
      </c>
      <c r="AE63" s="9">
        <f t="shared" si="25"/>
        <v>675</v>
      </c>
      <c r="AF63">
        <f t="shared" si="14"/>
        <v>4050</v>
      </c>
    </row>
    <row r="64" spans="12:32" x14ac:dyDescent="0.35">
      <c r="L64">
        <f t="shared" si="17"/>
        <v>-21</v>
      </c>
      <c r="M64" s="9">
        <f t="shared" si="26"/>
        <v>-1.9047619047619047</v>
      </c>
      <c r="N64">
        <f t="shared" si="27"/>
        <v>-38</v>
      </c>
      <c r="O64" s="10">
        <f t="shared" si="28"/>
        <v>-1484.4025288211772</v>
      </c>
      <c r="P64" s="9">
        <f t="shared" si="29"/>
        <v>-236.25</v>
      </c>
      <c r="Q64" s="11">
        <f t="shared" si="30"/>
        <v>-0.52500000000000002</v>
      </c>
      <c r="S64">
        <f t="shared" si="18"/>
        <v>61</v>
      </c>
      <c r="T64" s="9">
        <f t="shared" si="31"/>
        <v>0.65573770491803274</v>
      </c>
      <c r="U64">
        <f t="shared" si="32"/>
        <v>13</v>
      </c>
      <c r="V64" s="10">
        <f t="shared" si="33"/>
        <v>4311.8359170519916</v>
      </c>
      <c r="W64" s="9">
        <f t="shared" si="34"/>
        <v>686.25000000000011</v>
      </c>
      <c r="X64">
        <f t="shared" si="11"/>
        <v>4117.5000000000009</v>
      </c>
      <c r="Z64">
        <f t="shared" si="21"/>
        <v>61</v>
      </c>
      <c r="AA64" s="9">
        <f t="shared" si="35"/>
        <v>0.65573770491803274</v>
      </c>
      <c r="AB64">
        <f t="shared" si="24"/>
        <v>13</v>
      </c>
      <c r="AC64" s="10">
        <v>0</v>
      </c>
      <c r="AD64" s="25">
        <f t="shared" si="23"/>
        <v>1.5250000000000001</v>
      </c>
      <c r="AE64" s="9">
        <f t="shared" si="25"/>
        <v>686.25000000000011</v>
      </c>
      <c r="AF64">
        <f t="shared" si="14"/>
        <v>4117.5000000000009</v>
      </c>
    </row>
    <row r="65" spans="12:32" x14ac:dyDescent="0.35">
      <c r="L65">
        <f t="shared" si="17"/>
        <v>-22</v>
      </c>
      <c r="M65" s="9">
        <f t="shared" si="26"/>
        <v>-1.8181818181818181</v>
      </c>
      <c r="N65">
        <f t="shared" si="27"/>
        <v>-36</v>
      </c>
      <c r="O65" s="10">
        <f t="shared" si="28"/>
        <v>-1555.0883635269477</v>
      </c>
      <c r="P65" s="9">
        <f t="shared" si="29"/>
        <v>-247.5</v>
      </c>
      <c r="Q65" s="11">
        <f t="shared" si="30"/>
        <v>-0.55000000000000004</v>
      </c>
      <c r="S65">
        <f t="shared" si="18"/>
        <v>62</v>
      </c>
      <c r="T65" s="9">
        <f t="shared" si="31"/>
        <v>0.64516129032258063</v>
      </c>
      <c r="U65">
        <f t="shared" si="32"/>
        <v>13</v>
      </c>
      <c r="V65" s="10">
        <f t="shared" si="33"/>
        <v>4382.5217517577612</v>
      </c>
      <c r="W65" s="9">
        <f t="shared" si="34"/>
        <v>697.5</v>
      </c>
      <c r="X65">
        <f t="shared" si="11"/>
        <v>4185</v>
      </c>
      <c r="Z65">
        <f t="shared" si="21"/>
        <v>62</v>
      </c>
      <c r="AA65" s="9">
        <f t="shared" si="35"/>
        <v>0.64516129032258063</v>
      </c>
      <c r="AB65">
        <f t="shared" si="24"/>
        <v>13</v>
      </c>
      <c r="AC65" s="10">
        <v>0</v>
      </c>
      <c r="AD65" s="25">
        <f t="shared" si="23"/>
        <v>1.55</v>
      </c>
      <c r="AE65" s="9">
        <f t="shared" si="25"/>
        <v>697.5</v>
      </c>
      <c r="AF65">
        <f t="shared" si="14"/>
        <v>4185</v>
      </c>
    </row>
    <row r="66" spans="12:32" x14ac:dyDescent="0.35">
      <c r="L66">
        <f t="shared" si="17"/>
        <v>-23</v>
      </c>
      <c r="M66" s="9">
        <f t="shared" si="26"/>
        <v>-1.7391304347826086</v>
      </c>
      <c r="N66">
        <f t="shared" si="27"/>
        <v>-35</v>
      </c>
      <c r="O66" s="10">
        <f t="shared" si="28"/>
        <v>-1625.7741982327179</v>
      </c>
      <c r="P66" s="9">
        <f t="shared" si="29"/>
        <v>-258.75</v>
      </c>
      <c r="Q66" s="11">
        <f t="shared" si="30"/>
        <v>-0.57500000000000007</v>
      </c>
      <c r="S66">
        <f t="shared" si="18"/>
        <v>63</v>
      </c>
      <c r="T66" s="9">
        <f t="shared" si="31"/>
        <v>0.63492063492063489</v>
      </c>
      <c r="U66">
        <f t="shared" si="32"/>
        <v>13</v>
      </c>
      <c r="V66" s="10">
        <f t="shared" si="33"/>
        <v>4453.2075864635317</v>
      </c>
      <c r="W66" s="9">
        <f t="shared" si="34"/>
        <v>708.75</v>
      </c>
      <c r="X66">
        <f t="shared" si="11"/>
        <v>4252.5</v>
      </c>
      <c r="Z66">
        <f t="shared" si="21"/>
        <v>63</v>
      </c>
      <c r="AA66" s="9">
        <f t="shared" si="35"/>
        <v>0.63492063492063489</v>
      </c>
      <c r="AB66">
        <f t="shared" si="24"/>
        <v>13</v>
      </c>
      <c r="AC66" s="10">
        <v>0</v>
      </c>
      <c r="AD66" s="25">
        <f t="shared" si="23"/>
        <v>1.5750000000000002</v>
      </c>
      <c r="AE66" s="9">
        <f t="shared" si="25"/>
        <v>708.75</v>
      </c>
      <c r="AF66">
        <f t="shared" si="14"/>
        <v>4252.5</v>
      </c>
    </row>
    <row r="67" spans="12:32" x14ac:dyDescent="0.35">
      <c r="L67">
        <f t="shared" si="17"/>
        <v>-24</v>
      </c>
      <c r="M67" s="9">
        <f t="shared" si="26"/>
        <v>-1.6666666666666667</v>
      </c>
      <c r="N67">
        <f t="shared" si="27"/>
        <v>-33</v>
      </c>
      <c r="O67" s="10">
        <f t="shared" si="28"/>
        <v>-1696.4600329384882</v>
      </c>
      <c r="P67" s="9">
        <f t="shared" si="29"/>
        <v>-270</v>
      </c>
      <c r="Q67" s="11">
        <f t="shared" si="30"/>
        <v>-0.6</v>
      </c>
      <c r="S67">
        <f t="shared" si="18"/>
        <v>64</v>
      </c>
      <c r="T67" s="9">
        <f t="shared" si="31"/>
        <v>0.625</v>
      </c>
      <c r="U67">
        <f t="shared" si="32"/>
        <v>13</v>
      </c>
      <c r="V67" s="10">
        <f t="shared" si="33"/>
        <v>4523.8934211693022</v>
      </c>
      <c r="W67" s="9">
        <f t="shared" si="34"/>
        <v>720</v>
      </c>
      <c r="X67">
        <f t="shared" si="11"/>
        <v>4320</v>
      </c>
      <c r="Z67">
        <f t="shared" si="21"/>
        <v>64</v>
      </c>
      <c r="AA67" s="9">
        <f t="shared" si="35"/>
        <v>0.625</v>
      </c>
      <c r="AB67">
        <f t="shared" ref="AB67:AB98" si="36">ROUND( ((AA67/$D$5)/1000), 0)</f>
        <v>13</v>
      </c>
      <c r="AC67" s="10">
        <v>0</v>
      </c>
      <c r="AD67" s="25">
        <f t="shared" si="23"/>
        <v>1.6</v>
      </c>
      <c r="AE67" s="9">
        <f t="shared" si="25"/>
        <v>720</v>
      </c>
      <c r="AF67">
        <f t="shared" si="14"/>
        <v>4320</v>
      </c>
    </row>
    <row r="68" spans="12:32" x14ac:dyDescent="0.35">
      <c r="L68">
        <f t="shared" si="17"/>
        <v>-25</v>
      </c>
      <c r="M68" s="9">
        <f t="shared" si="26"/>
        <v>-1.6</v>
      </c>
      <c r="N68">
        <f t="shared" si="27"/>
        <v>-32</v>
      </c>
      <c r="O68" s="10">
        <f t="shared" si="28"/>
        <v>-1767.1458676442587</v>
      </c>
      <c r="P68" s="9">
        <f t="shared" si="29"/>
        <v>-281.25</v>
      </c>
      <c r="Q68" s="11">
        <f t="shared" si="30"/>
        <v>-0.625</v>
      </c>
      <c r="S68">
        <f t="shared" si="18"/>
        <v>65</v>
      </c>
      <c r="T68" s="9">
        <f t="shared" si="31"/>
        <v>0.61538461538461542</v>
      </c>
      <c r="U68">
        <f t="shared" si="32"/>
        <v>12</v>
      </c>
      <c r="V68" s="10">
        <f t="shared" si="33"/>
        <v>4594.5792558750727</v>
      </c>
      <c r="W68" s="9">
        <f t="shared" si="34"/>
        <v>731.25</v>
      </c>
      <c r="X68">
        <f t="shared" ref="X68:X103" si="37">W68*360/60</f>
        <v>4387.5</v>
      </c>
      <c r="Z68">
        <f t="shared" si="21"/>
        <v>65</v>
      </c>
      <c r="AA68" s="9">
        <f t="shared" si="35"/>
        <v>0.61538461538461542</v>
      </c>
      <c r="AB68">
        <f t="shared" si="36"/>
        <v>12</v>
      </c>
      <c r="AC68" s="10">
        <v>0</v>
      </c>
      <c r="AD68" s="25">
        <f t="shared" si="23"/>
        <v>1.625</v>
      </c>
      <c r="AE68" s="9">
        <f t="shared" ref="AE68:AE103" si="38">($C$9/$C$8)*(1000/AA68)</f>
        <v>731.25</v>
      </c>
      <c r="AF68">
        <f t="shared" ref="AF68:AF103" si="39">AE68*360/60</f>
        <v>4387.5</v>
      </c>
    </row>
    <row r="69" spans="12:32" x14ac:dyDescent="0.35">
      <c r="L69">
        <f t="shared" ref="L69:L103" si="40">L68-1</f>
        <v>-26</v>
      </c>
      <c r="M69" s="9">
        <f t="shared" si="26"/>
        <v>-1.5384615384615385</v>
      </c>
      <c r="N69">
        <f t="shared" si="27"/>
        <v>-31</v>
      </c>
      <c r="O69" s="10">
        <f t="shared" si="28"/>
        <v>-1837.831702350029</v>
      </c>
      <c r="P69" s="9">
        <f t="shared" si="29"/>
        <v>-292.5</v>
      </c>
      <c r="Q69" s="11">
        <f t="shared" si="30"/>
        <v>-0.64999999999999991</v>
      </c>
      <c r="S69">
        <f t="shared" ref="S69:S103" si="41">S68+1</f>
        <v>66</v>
      </c>
      <c r="T69" s="9">
        <f t="shared" si="31"/>
        <v>0.60606060606060608</v>
      </c>
      <c r="U69">
        <f t="shared" si="32"/>
        <v>12</v>
      </c>
      <c r="V69" s="10">
        <f t="shared" si="33"/>
        <v>4665.2650905808432</v>
      </c>
      <c r="W69" s="9">
        <f t="shared" si="34"/>
        <v>742.5</v>
      </c>
      <c r="X69">
        <f t="shared" si="37"/>
        <v>4455</v>
      </c>
      <c r="Z69">
        <f t="shared" ref="Z69:Z103" si="42">Z68+1</f>
        <v>66</v>
      </c>
      <c r="AA69" s="9">
        <f t="shared" si="35"/>
        <v>0.60606060606060608</v>
      </c>
      <c r="AB69">
        <f t="shared" si="36"/>
        <v>12</v>
      </c>
      <c r="AC69" s="10">
        <v>0</v>
      </c>
      <c r="AD69" s="25">
        <f t="shared" ref="AD69:AD103" si="43">1/AA69</f>
        <v>1.65</v>
      </c>
      <c r="AE69" s="9">
        <f t="shared" si="38"/>
        <v>742.5</v>
      </c>
      <c r="AF69">
        <f t="shared" si="39"/>
        <v>4455</v>
      </c>
    </row>
    <row r="70" spans="12:32" x14ac:dyDescent="0.35">
      <c r="L70">
        <f t="shared" si="40"/>
        <v>-27</v>
      </c>
      <c r="M70" s="9">
        <f t="shared" si="26"/>
        <v>-1.4814814814814814</v>
      </c>
      <c r="N70">
        <f t="shared" si="27"/>
        <v>-30</v>
      </c>
      <c r="O70" s="10">
        <f t="shared" si="28"/>
        <v>-1908.5175370557993</v>
      </c>
      <c r="P70" s="9">
        <f t="shared" si="29"/>
        <v>-303.75</v>
      </c>
      <c r="Q70" s="11">
        <f t="shared" si="30"/>
        <v>-0.67500000000000004</v>
      </c>
      <c r="S70">
        <f t="shared" si="41"/>
        <v>67</v>
      </c>
      <c r="T70" s="9">
        <f t="shared" si="31"/>
        <v>0.59701492537313428</v>
      </c>
      <c r="U70">
        <f t="shared" si="32"/>
        <v>12</v>
      </c>
      <c r="V70" s="10">
        <f t="shared" si="33"/>
        <v>4735.9509252866137</v>
      </c>
      <c r="W70" s="9">
        <f t="shared" si="34"/>
        <v>753.75000000000011</v>
      </c>
      <c r="X70">
        <f t="shared" si="37"/>
        <v>4522.5000000000009</v>
      </c>
      <c r="Z70">
        <f t="shared" si="42"/>
        <v>67</v>
      </c>
      <c r="AA70" s="9">
        <f t="shared" si="35"/>
        <v>0.59701492537313428</v>
      </c>
      <c r="AB70">
        <f t="shared" si="36"/>
        <v>12</v>
      </c>
      <c r="AC70" s="10">
        <v>0</v>
      </c>
      <c r="AD70" s="25">
        <f t="shared" si="43"/>
        <v>1.675</v>
      </c>
      <c r="AE70" s="9">
        <f t="shared" si="38"/>
        <v>753.75000000000011</v>
      </c>
      <c r="AF70">
        <f t="shared" si="39"/>
        <v>4522.5000000000009</v>
      </c>
    </row>
    <row r="71" spans="12:32" x14ac:dyDescent="0.35">
      <c r="L71">
        <f t="shared" si="40"/>
        <v>-28</v>
      </c>
      <c r="M71" s="9">
        <f t="shared" si="26"/>
        <v>-1.4285714285714286</v>
      </c>
      <c r="N71">
        <f t="shared" si="27"/>
        <v>-29</v>
      </c>
      <c r="O71" s="10">
        <f t="shared" si="28"/>
        <v>-1979.2033717615698</v>
      </c>
      <c r="P71" s="9">
        <f t="shared" si="29"/>
        <v>-315</v>
      </c>
      <c r="Q71" s="11">
        <f t="shared" si="30"/>
        <v>-0.7</v>
      </c>
      <c r="S71">
        <f t="shared" si="41"/>
        <v>68</v>
      </c>
      <c r="T71" s="9">
        <f t="shared" si="31"/>
        <v>0.58823529411764708</v>
      </c>
      <c r="U71">
        <f t="shared" si="32"/>
        <v>12</v>
      </c>
      <c r="V71" s="10">
        <f t="shared" si="33"/>
        <v>4806.6367599923833</v>
      </c>
      <c r="W71" s="9">
        <f t="shared" si="34"/>
        <v>765</v>
      </c>
      <c r="X71">
        <f t="shared" si="37"/>
        <v>4590</v>
      </c>
      <c r="Z71">
        <f t="shared" si="42"/>
        <v>68</v>
      </c>
      <c r="AA71" s="9">
        <f t="shared" si="35"/>
        <v>0.58823529411764708</v>
      </c>
      <c r="AB71">
        <f t="shared" si="36"/>
        <v>12</v>
      </c>
      <c r="AC71" s="10">
        <v>0</v>
      </c>
      <c r="AD71" s="25">
        <f t="shared" si="43"/>
        <v>1.7</v>
      </c>
      <c r="AE71" s="9">
        <f t="shared" si="38"/>
        <v>765</v>
      </c>
      <c r="AF71">
        <f t="shared" si="39"/>
        <v>4590</v>
      </c>
    </row>
    <row r="72" spans="12:32" x14ac:dyDescent="0.35">
      <c r="L72">
        <f t="shared" si="40"/>
        <v>-29</v>
      </c>
      <c r="M72" s="9">
        <f t="shared" si="26"/>
        <v>-1.3793103448275863</v>
      </c>
      <c r="N72">
        <f t="shared" si="27"/>
        <v>-28</v>
      </c>
      <c r="O72" s="10">
        <f t="shared" si="28"/>
        <v>-2049.88920646734</v>
      </c>
      <c r="P72" s="9">
        <f t="shared" si="29"/>
        <v>-326.25</v>
      </c>
      <c r="Q72" s="11">
        <f t="shared" si="30"/>
        <v>-0.72499999999999998</v>
      </c>
      <c r="S72">
        <f t="shared" si="41"/>
        <v>69</v>
      </c>
      <c r="T72" s="9">
        <f t="shared" si="31"/>
        <v>0.57971014492753625</v>
      </c>
      <c r="U72">
        <f t="shared" si="32"/>
        <v>12</v>
      </c>
      <c r="V72" s="10">
        <f t="shared" si="33"/>
        <v>4877.3225946981538</v>
      </c>
      <c r="W72" s="9">
        <f t="shared" si="34"/>
        <v>776.25</v>
      </c>
      <c r="X72">
        <f t="shared" si="37"/>
        <v>4657.5</v>
      </c>
      <c r="Z72">
        <f t="shared" si="42"/>
        <v>69</v>
      </c>
      <c r="AA72" s="9">
        <f t="shared" si="35"/>
        <v>0.57971014492753625</v>
      </c>
      <c r="AB72">
        <f t="shared" si="36"/>
        <v>12</v>
      </c>
      <c r="AC72" s="10">
        <v>0</v>
      </c>
      <c r="AD72" s="25">
        <f t="shared" si="43"/>
        <v>1.7249999999999999</v>
      </c>
      <c r="AE72" s="9">
        <f t="shared" si="38"/>
        <v>776.25</v>
      </c>
      <c r="AF72">
        <f t="shared" si="39"/>
        <v>4657.5</v>
      </c>
    </row>
    <row r="73" spans="12:32" x14ac:dyDescent="0.35">
      <c r="L73">
        <f t="shared" si="40"/>
        <v>-30</v>
      </c>
      <c r="M73" s="9">
        <f t="shared" si="26"/>
        <v>-1.3333333333333333</v>
      </c>
      <c r="N73">
        <f t="shared" si="27"/>
        <v>-27</v>
      </c>
      <c r="O73" s="10">
        <f t="shared" si="28"/>
        <v>-2120.5750411731105</v>
      </c>
      <c r="P73" s="9">
        <f t="shared" si="29"/>
        <v>-337.5</v>
      </c>
      <c r="Q73" s="11">
        <f t="shared" si="30"/>
        <v>-0.75</v>
      </c>
      <c r="S73">
        <f t="shared" si="41"/>
        <v>70</v>
      </c>
      <c r="T73" s="9">
        <f t="shared" si="31"/>
        <v>0.5714285714285714</v>
      </c>
      <c r="U73">
        <f t="shared" si="32"/>
        <v>11</v>
      </c>
      <c r="V73" s="10">
        <f t="shared" si="33"/>
        <v>4948.0084294039243</v>
      </c>
      <c r="W73" s="9">
        <f t="shared" si="34"/>
        <v>787.5</v>
      </c>
      <c r="X73">
        <f t="shared" si="37"/>
        <v>4725</v>
      </c>
      <c r="Z73">
        <f t="shared" si="42"/>
        <v>70</v>
      </c>
      <c r="AA73" s="9">
        <f t="shared" si="35"/>
        <v>0.5714285714285714</v>
      </c>
      <c r="AB73">
        <f t="shared" si="36"/>
        <v>11</v>
      </c>
      <c r="AC73" s="10">
        <v>0</v>
      </c>
      <c r="AD73" s="25">
        <f t="shared" si="43"/>
        <v>1.75</v>
      </c>
      <c r="AE73" s="9">
        <f t="shared" si="38"/>
        <v>787.5</v>
      </c>
      <c r="AF73">
        <f t="shared" si="39"/>
        <v>4725</v>
      </c>
    </row>
    <row r="74" spans="12:32" x14ac:dyDescent="0.35">
      <c r="L74">
        <f t="shared" si="40"/>
        <v>-31</v>
      </c>
      <c r="M74" s="9">
        <f t="shared" si="26"/>
        <v>-1.2903225806451613</v>
      </c>
      <c r="N74">
        <f t="shared" si="27"/>
        <v>-26</v>
      </c>
      <c r="O74" s="10">
        <f t="shared" si="28"/>
        <v>-2191.2608758788806</v>
      </c>
      <c r="P74" s="9">
        <f t="shared" si="29"/>
        <v>-348.75</v>
      </c>
      <c r="Q74" s="11">
        <f t="shared" si="30"/>
        <v>-0.77500000000000002</v>
      </c>
      <c r="S74">
        <f t="shared" si="41"/>
        <v>71</v>
      </c>
      <c r="T74" s="9">
        <f t="shared" si="31"/>
        <v>0.56338028169014087</v>
      </c>
      <c r="U74">
        <f t="shared" si="32"/>
        <v>11</v>
      </c>
      <c r="V74" s="10">
        <f t="shared" si="33"/>
        <v>5018.6942641096948</v>
      </c>
      <c r="W74" s="9">
        <f t="shared" si="34"/>
        <v>798.75</v>
      </c>
      <c r="X74">
        <f t="shared" si="37"/>
        <v>4792.5</v>
      </c>
      <c r="Z74">
        <f t="shared" si="42"/>
        <v>71</v>
      </c>
      <c r="AA74" s="9">
        <f t="shared" si="35"/>
        <v>0.56338028169014087</v>
      </c>
      <c r="AB74">
        <f t="shared" si="36"/>
        <v>11</v>
      </c>
      <c r="AC74" s="10">
        <v>0</v>
      </c>
      <c r="AD74" s="25">
        <f t="shared" si="43"/>
        <v>1.7749999999999999</v>
      </c>
      <c r="AE74" s="9">
        <f t="shared" si="38"/>
        <v>798.75</v>
      </c>
      <c r="AF74">
        <f t="shared" si="39"/>
        <v>4792.5</v>
      </c>
    </row>
    <row r="75" spans="12:32" x14ac:dyDescent="0.35">
      <c r="L75">
        <f t="shared" si="40"/>
        <v>-32</v>
      </c>
      <c r="M75" s="9">
        <f t="shared" si="26"/>
        <v>-1.25</v>
      </c>
      <c r="N75">
        <f t="shared" si="27"/>
        <v>-25</v>
      </c>
      <c r="O75" s="10">
        <f t="shared" si="28"/>
        <v>-2261.9467105846511</v>
      </c>
      <c r="P75" s="9">
        <f t="shared" si="29"/>
        <v>-360</v>
      </c>
      <c r="Q75" s="11">
        <f t="shared" si="30"/>
        <v>-0.8</v>
      </c>
      <c r="S75">
        <f t="shared" si="41"/>
        <v>72</v>
      </c>
      <c r="T75" s="9">
        <f t="shared" si="31"/>
        <v>0.55555555555555558</v>
      </c>
      <c r="U75">
        <f t="shared" si="32"/>
        <v>11</v>
      </c>
      <c r="V75" s="10">
        <f t="shared" si="33"/>
        <v>5089.3800988154644</v>
      </c>
      <c r="W75" s="9">
        <f t="shared" si="34"/>
        <v>810</v>
      </c>
      <c r="X75">
        <f t="shared" si="37"/>
        <v>4860</v>
      </c>
      <c r="Z75">
        <f t="shared" si="42"/>
        <v>72</v>
      </c>
      <c r="AA75" s="9">
        <f t="shared" si="35"/>
        <v>0.55555555555555558</v>
      </c>
      <c r="AB75">
        <f t="shared" si="36"/>
        <v>11</v>
      </c>
      <c r="AC75" s="10">
        <v>0</v>
      </c>
      <c r="AD75" s="25">
        <f t="shared" si="43"/>
        <v>1.7999999999999998</v>
      </c>
      <c r="AE75" s="9">
        <f t="shared" si="38"/>
        <v>810</v>
      </c>
      <c r="AF75">
        <f t="shared" si="39"/>
        <v>4860</v>
      </c>
    </row>
    <row r="76" spans="12:32" x14ac:dyDescent="0.35">
      <c r="L76">
        <f t="shared" si="40"/>
        <v>-33</v>
      </c>
      <c r="M76" s="9">
        <f t="shared" si="26"/>
        <v>-1.2121212121212122</v>
      </c>
      <c r="N76">
        <f t="shared" si="27"/>
        <v>-24</v>
      </c>
      <c r="O76" s="10">
        <f t="shared" si="28"/>
        <v>-2332.6325452904216</v>
      </c>
      <c r="P76" s="9">
        <f t="shared" si="29"/>
        <v>-371.25</v>
      </c>
      <c r="Q76" s="11">
        <f t="shared" si="30"/>
        <v>-0.82499999999999996</v>
      </c>
      <c r="S76">
        <f t="shared" si="41"/>
        <v>73</v>
      </c>
      <c r="T76" s="9">
        <f t="shared" si="31"/>
        <v>0.54794520547945202</v>
      </c>
      <c r="U76">
        <f t="shared" si="32"/>
        <v>11</v>
      </c>
      <c r="V76" s="10">
        <f t="shared" si="33"/>
        <v>5160.0659335212349</v>
      </c>
      <c r="W76" s="9">
        <f t="shared" si="34"/>
        <v>821.25</v>
      </c>
      <c r="X76">
        <f t="shared" si="37"/>
        <v>4927.5</v>
      </c>
      <c r="Z76">
        <f t="shared" si="42"/>
        <v>73</v>
      </c>
      <c r="AA76" s="9">
        <f t="shared" si="35"/>
        <v>0.54794520547945202</v>
      </c>
      <c r="AB76">
        <f t="shared" si="36"/>
        <v>11</v>
      </c>
      <c r="AC76" s="10">
        <v>0</v>
      </c>
      <c r="AD76" s="25">
        <f t="shared" si="43"/>
        <v>1.8250000000000002</v>
      </c>
      <c r="AE76" s="9">
        <f t="shared" si="38"/>
        <v>821.25</v>
      </c>
      <c r="AF76">
        <f t="shared" si="39"/>
        <v>4927.5</v>
      </c>
    </row>
    <row r="77" spans="12:32" x14ac:dyDescent="0.35">
      <c r="L77">
        <f t="shared" si="40"/>
        <v>-34</v>
      </c>
      <c r="M77" s="9">
        <f t="shared" si="26"/>
        <v>-1.1764705882352942</v>
      </c>
      <c r="N77">
        <f t="shared" si="27"/>
        <v>-24</v>
      </c>
      <c r="O77" s="10">
        <f t="shared" si="28"/>
        <v>-2403.3183799961917</v>
      </c>
      <c r="P77" s="9">
        <f t="shared" si="29"/>
        <v>-382.5</v>
      </c>
      <c r="Q77" s="11">
        <f t="shared" si="30"/>
        <v>-0.85</v>
      </c>
      <c r="S77">
        <f t="shared" si="41"/>
        <v>74</v>
      </c>
      <c r="T77" s="9">
        <f t="shared" si="31"/>
        <v>0.54054054054054057</v>
      </c>
      <c r="U77">
        <f t="shared" si="32"/>
        <v>11</v>
      </c>
      <c r="V77" s="10">
        <f t="shared" si="33"/>
        <v>5230.7517682270054</v>
      </c>
      <c r="W77" s="9">
        <f t="shared" si="34"/>
        <v>832.5</v>
      </c>
      <c r="X77">
        <f t="shared" si="37"/>
        <v>4995</v>
      </c>
      <c r="Z77">
        <f t="shared" si="42"/>
        <v>74</v>
      </c>
      <c r="AA77" s="9">
        <f t="shared" si="35"/>
        <v>0.54054054054054057</v>
      </c>
      <c r="AB77">
        <f t="shared" si="36"/>
        <v>11</v>
      </c>
      <c r="AC77" s="10">
        <v>0</v>
      </c>
      <c r="AD77" s="25">
        <f t="shared" si="43"/>
        <v>1.8499999999999999</v>
      </c>
      <c r="AE77" s="9">
        <f t="shared" si="38"/>
        <v>832.5</v>
      </c>
      <c r="AF77">
        <f t="shared" si="39"/>
        <v>4995</v>
      </c>
    </row>
    <row r="78" spans="12:32" x14ac:dyDescent="0.35">
      <c r="L78">
        <f t="shared" si="40"/>
        <v>-35</v>
      </c>
      <c r="M78" s="9">
        <f t="shared" si="26"/>
        <v>-1.1428571428571428</v>
      </c>
      <c r="N78">
        <f t="shared" si="27"/>
        <v>-23</v>
      </c>
      <c r="O78" s="10">
        <f t="shared" si="28"/>
        <v>-2474.0042147019622</v>
      </c>
      <c r="P78" s="9">
        <f t="shared" si="29"/>
        <v>-393.75</v>
      </c>
      <c r="Q78" s="11">
        <f t="shared" si="30"/>
        <v>-0.875</v>
      </c>
      <c r="S78">
        <f t="shared" si="41"/>
        <v>75</v>
      </c>
      <c r="T78" s="9">
        <f t="shared" si="31"/>
        <v>0.53333333333333333</v>
      </c>
      <c r="U78">
        <f t="shared" si="32"/>
        <v>11</v>
      </c>
      <c r="V78" s="10">
        <f t="shared" si="33"/>
        <v>5301.4376029327759</v>
      </c>
      <c r="W78" s="9">
        <f t="shared" si="34"/>
        <v>843.75</v>
      </c>
      <c r="X78">
        <f t="shared" si="37"/>
        <v>5062.5</v>
      </c>
      <c r="Z78">
        <f t="shared" si="42"/>
        <v>75</v>
      </c>
      <c r="AA78" s="9">
        <f t="shared" si="35"/>
        <v>0.53333333333333333</v>
      </c>
      <c r="AB78">
        <f t="shared" si="36"/>
        <v>11</v>
      </c>
      <c r="AC78" s="10">
        <v>0</v>
      </c>
      <c r="AD78" s="25">
        <f t="shared" si="43"/>
        <v>1.875</v>
      </c>
      <c r="AE78" s="9">
        <f t="shared" si="38"/>
        <v>843.75</v>
      </c>
      <c r="AF78">
        <f t="shared" si="39"/>
        <v>5062.5</v>
      </c>
    </row>
    <row r="79" spans="12:32" x14ac:dyDescent="0.35">
      <c r="L79">
        <f t="shared" si="40"/>
        <v>-36</v>
      </c>
      <c r="M79" s="9">
        <f t="shared" si="26"/>
        <v>-1.1111111111111112</v>
      </c>
      <c r="N79">
        <f t="shared" si="27"/>
        <v>-22</v>
      </c>
      <c r="O79" s="10">
        <f t="shared" si="28"/>
        <v>-2544.6900494077322</v>
      </c>
      <c r="P79" s="9">
        <f t="shared" si="29"/>
        <v>-405</v>
      </c>
      <c r="Q79" s="11">
        <f t="shared" si="30"/>
        <v>-0.89999999999999991</v>
      </c>
      <c r="S79">
        <f t="shared" si="41"/>
        <v>76</v>
      </c>
      <c r="T79" s="9">
        <f t="shared" si="31"/>
        <v>0.52631578947368418</v>
      </c>
      <c r="U79">
        <f t="shared" si="32"/>
        <v>11</v>
      </c>
      <c r="V79" s="10">
        <f t="shared" si="33"/>
        <v>5372.1234376385464</v>
      </c>
      <c r="W79" s="9">
        <f t="shared" si="34"/>
        <v>855</v>
      </c>
      <c r="X79">
        <f t="shared" si="37"/>
        <v>5130</v>
      </c>
      <c r="Z79">
        <f t="shared" si="42"/>
        <v>76</v>
      </c>
      <c r="AA79" s="9">
        <f t="shared" si="35"/>
        <v>0.52631578947368418</v>
      </c>
      <c r="AB79">
        <f t="shared" si="36"/>
        <v>11</v>
      </c>
      <c r="AC79" s="10">
        <v>0</v>
      </c>
      <c r="AD79" s="25">
        <f t="shared" si="43"/>
        <v>1.9000000000000001</v>
      </c>
      <c r="AE79" s="9">
        <f t="shared" si="38"/>
        <v>855</v>
      </c>
      <c r="AF79">
        <f t="shared" si="39"/>
        <v>5130</v>
      </c>
    </row>
    <row r="80" spans="12:32" x14ac:dyDescent="0.35">
      <c r="L80">
        <f t="shared" si="40"/>
        <v>-37</v>
      </c>
      <c r="M80" s="9">
        <f t="shared" si="26"/>
        <v>-1.0810810810810811</v>
      </c>
      <c r="N80">
        <f t="shared" si="27"/>
        <v>-22</v>
      </c>
      <c r="O80" s="10">
        <f t="shared" si="28"/>
        <v>-2615.3758841135027</v>
      </c>
      <c r="P80" s="9">
        <f t="shared" si="29"/>
        <v>-416.25</v>
      </c>
      <c r="Q80" s="11">
        <f t="shared" si="30"/>
        <v>-0.92499999999999993</v>
      </c>
      <c r="S80">
        <f t="shared" si="41"/>
        <v>77</v>
      </c>
      <c r="T80" s="9">
        <f t="shared" si="31"/>
        <v>0.51948051948051943</v>
      </c>
      <c r="U80">
        <f t="shared" si="32"/>
        <v>10</v>
      </c>
      <c r="V80" s="10">
        <f t="shared" si="33"/>
        <v>5442.8092723443169</v>
      </c>
      <c r="W80" s="9">
        <f t="shared" si="34"/>
        <v>866.25000000000011</v>
      </c>
      <c r="X80">
        <f t="shared" si="37"/>
        <v>5197.5000000000009</v>
      </c>
      <c r="Z80">
        <f t="shared" si="42"/>
        <v>77</v>
      </c>
      <c r="AA80" s="9">
        <f t="shared" si="35"/>
        <v>0.51948051948051943</v>
      </c>
      <c r="AB80">
        <f t="shared" si="36"/>
        <v>10</v>
      </c>
      <c r="AC80" s="10">
        <v>0</v>
      </c>
      <c r="AD80" s="25">
        <f t="shared" si="43"/>
        <v>1.9250000000000003</v>
      </c>
      <c r="AE80" s="9">
        <f t="shared" si="38"/>
        <v>866.25000000000011</v>
      </c>
      <c r="AF80">
        <f t="shared" si="39"/>
        <v>5197.5000000000009</v>
      </c>
    </row>
    <row r="81" spans="12:32" x14ac:dyDescent="0.35">
      <c r="L81">
        <f t="shared" si="40"/>
        <v>-38</v>
      </c>
      <c r="M81" s="9">
        <f t="shared" si="26"/>
        <v>-1.0526315789473684</v>
      </c>
      <c r="N81">
        <f t="shared" si="27"/>
        <v>-21</v>
      </c>
      <c r="O81" s="10">
        <f t="shared" si="28"/>
        <v>-2686.0617188192732</v>
      </c>
      <c r="P81" s="9">
        <f t="shared" si="29"/>
        <v>-427.5</v>
      </c>
      <c r="Q81" s="11">
        <f t="shared" si="30"/>
        <v>-0.95000000000000007</v>
      </c>
      <c r="S81">
        <f t="shared" si="41"/>
        <v>78</v>
      </c>
      <c r="T81" s="9">
        <f t="shared" si="31"/>
        <v>0.51282051282051277</v>
      </c>
      <c r="U81">
        <f t="shared" si="32"/>
        <v>10</v>
      </c>
      <c r="V81" s="10">
        <f t="shared" si="33"/>
        <v>5513.4951070500874</v>
      </c>
      <c r="W81" s="9">
        <f t="shared" si="34"/>
        <v>877.50000000000011</v>
      </c>
      <c r="X81">
        <f t="shared" si="37"/>
        <v>5265.0000000000009</v>
      </c>
      <c r="Z81">
        <f t="shared" si="42"/>
        <v>78</v>
      </c>
      <c r="AA81" s="9">
        <f t="shared" si="35"/>
        <v>0.51282051282051277</v>
      </c>
      <c r="AB81">
        <f t="shared" si="36"/>
        <v>10</v>
      </c>
      <c r="AC81" s="10">
        <v>0</v>
      </c>
      <c r="AD81" s="25">
        <f t="shared" si="43"/>
        <v>1.9500000000000002</v>
      </c>
      <c r="AE81" s="9">
        <f t="shared" si="38"/>
        <v>877.50000000000011</v>
      </c>
      <c r="AF81">
        <f t="shared" si="39"/>
        <v>5265.0000000000009</v>
      </c>
    </row>
    <row r="82" spans="12:32" x14ac:dyDescent="0.35">
      <c r="L82">
        <f t="shared" si="40"/>
        <v>-39</v>
      </c>
      <c r="M82" s="9">
        <f t="shared" si="26"/>
        <v>-1.0256410256410255</v>
      </c>
      <c r="N82">
        <f t="shared" si="27"/>
        <v>-21</v>
      </c>
      <c r="O82" s="10">
        <f t="shared" si="28"/>
        <v>-2756.7475535250437</v>
      </c>
      <c r="P82" s="9">
        <f t="shared" si="29"/>
        <v>-438.75000000000006</v>
      </c>
      <c r="Q82" s="11">
        <f t="shared" si="30"/>
        <v>-0.97500000000000009</v>
      </c>
      <c r="S82">
        <f t="shared" si="41"/>
        <v>79</v>
      </c>
      <c r="T82" s="9">
        <f t="shared" si="31"/>
        <v>0.50632911392405067</v>
      </c>
      <c r="U82">
        <f t="shared" si="32"/>
        <v>10</v>
      </c>
      <c r="V82" s="10">
        <f t="shared" si="33"/>
        <v>5584.1809417558561</v>
      </c>
      <c r="W82" s="9">
        <f t="shared" si="34"/>
        <v>888.74999999999989</v>
      </c>
      <c r="X82">
        <f t="shared" si="37"/>
        <v>5332.4999999999991</v>
      </c>
      <c r="Z82">
        <f t="shared" si="42"/>
        <v>79</v>
      </c>
      <c r="AA82" s="9">
        <f t="shared" si="35"/>
        <v>0.50632911392405067</v>
      </c>
      <c r="AB82">
        <f t="shared" si="36"/>
        <v>10</v>
      </c>
      <c r="AC82" s="10">
        <v>0</v>
      </c>
      <c r="AD82" s="25">
        <f t="shared" si="43"/>
        <v>1.9749999999999999</v>
      </c>
      <c r="AE82" s="9">
        <f t="shared" si="38"/>
        <v>888.74999999999989</v>
      </c>
      <c r="AF82">
        <f t="shared" si="39"/>
        <v>5332.4999999999991</v>
      </c>
    </row>
    <row r="83" spans="12:32" x14ac:dyDescent="0.35">
      <c r="L83">
        <f t="shared" si="40"/>
        <v>-40</v>
      </c>
      <c r="M83" s="9">
        <f t="shared" si="26"/>
        <v>-1</v>
      </c>
      <c r="N83">
        <f t="shared" si="27"/>
        <v>-20</v>
      </c>
      <c r="O83" s="10">
        <f t="shared" si="28"/>
        <v>-2827.4333882308138</v>
      </c>
      <c r="P83" s="9">
        <f t="shared" si="29"/>
        <v>-450</v>
      </c>
      <c r="Q83" s="11">
        <f t="shared" si="30"/>
        <v>-1</v>
      </c>
      <c r="S83">
        <f t="shared" si="41"/>
        <v>80</v>
      </c>
      <c r="T83" s="9">
        <f t="shared" si="31"/>
        <v>0.5</v>
      </c>
      <c r="U83">
        <f t="shared" si="32"/>
        <v>10</v>
      </c>
      <c r="V83" s="10">
        <f t="shared" si="33"/>
        <v>5654.8667764616275</v>
      </c>
      <c r="W83" s="9">
        <f t="shared" si="34"/>
        <v>900</v>
      </c>
      <c r="X83">
        <f t="shared" si="37"/>
        <v>5400</v>
      </c>
      <c r="Z83">
        <f t="shared" si="42"/>
        <v>80</v>
      </c>
      <c r="AA83" s="9">
        <f t="shared" si="35"/>
        <v>0.5</v>
      </c>
      <c r="AB83">
        <f t="shared" si="36"/>
        <v>10</v>
      </c>
      <c r="AC83" s="10">
        <v>0</v>
      </c>
      <c r="AD83" s="25">
        <f t="shared" si="43"/>
        <v>2</v>
      </c>
      <c r="AE83" s="9">
        <f t="shared" si="38"/>
        <v>900</v>
      </c>
      <c r="AF83">
        <f t="shared" si="39"/>
        <v>5400</v>
      </c>
    </row>
    <row r="84" spans="12:32" x14ac:dyDescent="0.35">
      <c r="L84">
        <f t="shared" si="40"/>
        <v>-41</v>
      </c>
      <c r="M84" s="9">
        <f t="shared" si="26"/>
        <v>-0.97560975609756095</v>
      </c>
      <c r="N84">
        <f t="shared" si="27"/>
        <v>-20</v>
      </c>
      <c r="O84" s="10">
        <f t="shared" si="28"/>
        <v>-2898.1192229365843</v>
      </c>
      <c r="P84" s="9">
        <f t="shared" si="29"/>
        <v>-461.25</v>
      </c>
      <c r="Q84" s="11">
        <f t="shared" si="30"/>
        <v>-1.0250000000000001</v>
      </c>
      <c r="S84">
        <f t="shared" si="41"/>
        <v>81</v>
      </c>
      <c r="T84" s="9">
        <f t="shared" si="31"/>
        <v>0.49382716049382713</v>
      </c>
      <c r="U84">
        <f t="shared" si="32"/>
        <v>10</v>
      </c>
      <c r="V84" s="10">
        <f t="shared" si="33"/>
        <v>5725.552611167398</v>
      </c>
      <c r="W84" s="9">
        <f t="shared" si="34"/>
        <v>911.25</v>
      </c>
      <c r="X84">
        <f t="shared" si="37"/>
        <v>5467.5</v>
      </c>
      <c r="Z84">
        <f t="shared" si="42"/>
        <v>81</v>
      </c>
      <c r="AA84" s="9">
        <f t="shared" si="35"/>
        <v>0.49382716049382713</v>
      </c>
      <c r="AB84">
        <f t="shared" si="36"/>
        <v>10</v>
      </c>
      <c r="AC84" s="10">
        <v>0</v>
      </c>
      <c r="AD84" s="25">
        <f t="shared" si="43"/>
        <v>2.0249999999999999</v>
      </c>
      <c r="AE84" s="9">
        <f t="shared" si="38"/>
        <v>911.25</v>
      </c>
      <c r="AF84">
        <f t="shared" si="39"/>
        <v>5467.5</v>
      </c>
    </row>
    <row r="85" spans="12:32" x14ac:dyDescent="0.35">
      <c r="L85">
        <f t="shared" si="40"/>
        <v>-42</v>
      </c>
      <c r="M85" s="9">
        <f t="shared" si="26"/>
        <v>-0.95238095238095233</v>
      </c>
      <c r="N85">
        <f t="shared" si="27"/>
        <v>-19</v>
      </c>
      <c r="O85" s="10">
        <f t="shared" si="28"/>
        <v>-2968.8050576423543</v>
      </c>
      <c r="P85" s="9">
        <f t="shared" si="29"/>
        <v>-472.5</v>
      </c>
      <c r="Q85" s="11">
        <f t="shared" si="30"/>
        <v>-1.05</v>
      </c>
      <c r="S85">
        <f t="shared" si="41"/>
        <v>82</v>
      </c>
      <c r="T85" s="9">
        <f t="shared" si="31"/>
        <v>0.48780487804878048</v>
      </c>
      <c r="U85">
        <f t="shared" si="32"/>
        <v>10</v>
      </c>
      <c r="V85" s="10">
        <f t="shared" si="33"/>
        <v>5796.2384458731685</v>
      </c>
      <c r="W85" s="9">
        <f t="shared" si="34"/>
        <v>922.5</v>
      </c>
      <c r="X85">
        <f t="shared" si="37"/>
        <v>5535</v>
      </c>
      <c r="Z85">
        <f t="shared" si="42"/>
        <v>82</v>
      </c>
      <c r="AA85" s="9">
        <f t="shared" si="35"/>
        <v>0.48780487804878048</v>
      </c>
      <c r="AB85">
        <f t="shared" si="36"/>
        <v>10</v>
      </c>
      <c r="AC85" s="10">
        <v>0</v>
      </c>
      <c r="AD85" s="25">
        <f t="shared" si="43"/>
        <v>2.0500000000000003</v>
      </c>
      <c r="AE85" s="9">
        <f t="shared" si="38"/>
        <v>922.5</v>
      </c>
      <c r="AF85">
        <f t="shared" si="39"/>
        <v>5535</v>
      </c>
    </row>
    <row r="86" spans="12:32" x14ac:dyDescent="0.35">
      <c r="L86">
        <f t="shared" si="40"/>
        <v>-43</v>
      </c>
      <c r="M86" s="9">
        <f t="shared" si="26"/>
        <v>-0.93023255813953487</v>
      </c>
      <c r="N86">
        <f t="shared" si="27"/>
        <v>-19</v>
      </c>
      <c r="O86" s="10">
        <f t="shared" si="28"/>
        <v>-3039.4908923481248</v>
      </c>
      <c r="P86" s="9">
        <f t="shared" si="29"/>
        <v>-483.75</v>
      </c>
      <c r="Q86" s="11">
        <f t="shared" si="30"/>
        <v>-1.075</v>
      </c>
      <c r="S86">
        <f t="shared" si="41"/>
        <v>83</v>
      </c>
      <c r="T86" s="9">
        <f t="shared" si="31"/>
        <v>0.48192771084337349</v>
      </c>
      <c r="U86">
        <f t="shared" si="32"/>
        <v>10</v>
      </c>
      <c r="V86" s="10">
        <f t="shared" si="33"/>
        <v>5866.924280578939</v>
      </c>
      <c r="W86" s="9">
        <f t="shared" si="34"/>
        <v>933.75</v>
      </c>
      <c r="X86">
        <f t="shared" si="37"/>
        <v>5602.5</v>
      </c>
      <c r="Z86">
        <f t="shared" si="42"/>
        <v>83</v>
      </c>
      <c r="AA86" s="9">
        <f t="shared" si="35"/>
        <v>0.48192771084337349</v>
      </c>
      <c r="AB86">
        <f t="shared" si="36"/>
        <v>10</v>
      </c>
      <c r="AC86" s="10">
        <v>0</v>
      </c>
      <c r="AD86" s="25">
        <f t="shared" si="43"/>
        <v>2.0750000000000002</v>
      </c>
      <c r="AE86" s="9">
        <f t="shared" si="38"/>
        <v>933.75</v>
      </c>
      <c r="AF86">
        <f t="shared" si="39"/>
        <v>5602.5</v>
      </c>
    </row>
    <row r="87" spans="12:32" x14ac:dyDescent="0.35">
      <c r="L87">
        <f t="shared" si="40"/>
        <v>-44</v>
      </c>
      <c r="M87" s="9">
        <f t="shared" si="26"/>
        <v>-0.90909090909090906</v>
      </c>
      <c r="N87">
        <f t="shared" si="27"/>
        <v>-18</v>
      </c>
      <c r="O87" s="10">
        <f t="shared" si="28"/>
        <v>-3110.1767270538953</v>
      </c>
      <c r="P87" s="9">
        <f t="shared" si="29"/>
        <v>-495</v>
      </c>
      <c r="Q87" s="11">
        <f t="shared" si="30"/>
        <v>-1.1000000000000001</v>
      </c>
      <c r="S87">
        <f t="shared" si="41"/>
        <v>84</v>
      </c>
      <c r="T87" s="9">
        <f t="shared" si="31"/>
        <v>0.47619047619047616</v>
      </c>
      <c r="U87">
        <f t="shared" si="32"/>
        <v>10</v>
      </c>
      <c r="V87" s="10">
        <f t="shared" si="33"/>
        <v>5937.6101152847086</v>
      </c>
      <c r="W87" s="9">
        <f t="shared" si="34"/>
        <v>945</v>
      </c>
      <c r="X87">
        <f t="shared" si="37"/>
        <v>5670</v>
      </c>
      <c r="Z87">
        <f t="shared" si="42"/>
        <v>84</v>
      </c>
      <c r="AA87" s="9">
        <f t="shared" si="35"/>
        <v>0.47619047619047616</v>
      </c>
      <c r="AB87">
        <f t="shared" si="36"/>
        <v>10</v>
      </c>
      <c r="AC87" s="10">
        <v>0</v>
      </c>
      <c r="AD87" s="25">
        <f t="shared" si="43"/>
        <v>2.1</v>
      </c>
      <c r="AE87" s="9">
        <f t="shared" si="38"/>
        <v>945</v>
      </c>
      <c r="AF87">
        <f t="shared" si="39"/>
        <v>5670</v>
      </c>
    </row>
    <row r="88" spans="12:32" x14ac:dyDescent="0.35">
      <c r="L88">
        <f t="shared" si="40"/>
        <v>-45</v>
      </c>
      <c r="M88" s="9">
        <f t="shared" si="26"/>
        <v>-0.88888888888888884</v>
      </c>
      <c r="N88">
        <f t="shared" si="27"/>
        <v>-18</v>
      </c>
      <c r="O88" s="10">
        <f t="shared" si="28"/>
        <v>-3180.8625617596654</v>
      </c>
      <c r="P88" s="9">
        <f t="shared" si="29"/>
        <v>-506.25</v>
      </c>
      <c r="Q88" s="11">
        <f t="shared" si="30"/>
        <v>-1.125</v>
      </c>
      <c r="S88">
        <f t="shared" si="41"/>
        <v>85</v>
      </c>
      <c r="T88" s="9">
        <f t="shared" si="31"/>
        <v>0.47058823529411764</v>
      </c>
      <c r="U88">
        <f t="shared" si="32"/>
        <v>9</v>
      </c>
      <c r="V88" s="10">
        <f t="shared" si="33"/>
        <v>6008.2959499904791</v>
      </c>
      <c r="W88" s="9">
        <f t="shared" si="34"/>
        <v>956.25</v>
      </c>
      <c r="X88">
        <f t="shared" si="37"/>
        <v>5737.5</v>
      </c>
      <c r="Z88">
        <f t="shared" si="42"/>
        <v>85</v>
      </c>
      <c r="AA88" s="9">
        <f t="shared" si="35"/>
        <v>0.47058823529411764</v>
      </c>
      <c r="AB88">
        <f t="shared" si="36"/>
        <v>9</v>
      </c>
      <c r="AC88" s="10">
        <v>0</v>
      </c>
      <c r="AD88" s="25">
        <f t="shared" si="43"/>
        <v>2.125</v>
      </c>
      <c r="AE88" s="9">
        <f t="shared" si="38"/>
        <v>956.25</v>
      </c>
      <c r="AF88">
        <f t="shared" si="39"/>
        <v>5737.5</v>
      </c>
    </row>
    <row r="89" spans="12:32" x14ac:dyDescent="0.35">
      <c r="L89">
        <f t="shared" si="40"/>
        <v>-46</v>
      </c>
      <c r="M89" s="9">
        <f t="shared" si="26"/>
        <v>-0.86956521739130432</v>
      </c>
      <c r="N89">
        <f t="shared" si="27"/>
        <v>-17</v>
      </c>
      <c r="O89" s="10">
        <f t="shared" si="28"/>
        <v>-3251.5483964654359</v>
      </c>
      <c r="P89" s="9">
        <f t="shared" si="29"/>
        <v>-517.5</v>
      </c>
      <c r="Q89" s="11">
        <f t="shared" si="30"/>
        <v>-1.1500000000000001</v>
      </c>
      <c r="S89">
        <f t="shared" si="41"/>
        <v>86</v>
      </c>
      <c r="T89" s="9">
        <f t="shared" si="31"/>
        <v>0.46511627906976744</v>
      </c>
      <c r="U89">
        <f t="shared" si="32"/>
        <v>9</v>
      </c>
      <c r="V89" s="10">
        <f t="shared" si="33"/>
        <v>6078.9817846962496</v>
      </c>
      <c r="W89" s="9">
        <f t="shared" si="34"/>
        <v>967.5</v>
      </c>
      <c r="X89">
        <f t="shared" si="37"/>
        <v>5805</v>
      </c>
      <c r="Z89">
        <f t="shared" si="42"/>
        <v>86</v>
      </c>
      <c r="AA89" s="9">
        <f t="shared" si="35"/>
        <v>0.46511627906976744</v>
      </c>
      <c r="AB89">
        <f t="shared" si="36"/>
        <v>9</v>
      </c>
      <c r="AC89" s="10">
        <v>0</v>
      </c>
      <c r="AD89" s="25">
        <f t="shared" si="43"/>
        <v>2.15</v>
      </c>
      <c r="AE89" s="9">
        <f t="shared" si="38"/>
        <v>967.5</v>
      </c>
      <c r="AF89">
        <f t="shared" si="39"/>
        <v>5805</v>
      </c>
    </row>
    <row r="90" spans="12:32" x14ac:dyDescent="0.35">
      <c r="L90">
        <f t="shared" si="40"/>
        <v>-47</v>
      </c>
      <c r="M90" s="9">
        <f t="shared" si="26"/>
        <v>-0.85106382978723405</v>
      </c>
      <c r="N90">
        <f t="shared" si="27"/>
        <v>-17</v>
      </c>
      <c r="O90" s="10">
        <f t="shared" si="28"/>
        <v>-3322.2342311712064</v>
      </c>
      <c r="P90" s="9">
        <f t="shared" si="29"/>
        <v>-528.75</v>
      </c>
      <c r="Q90" s="11">
        <f t="shared" si="30"/>
        <v>-1.175</v>
      </c>
      <c r="S90">
        <f t="shared" si="41"/>
        <v>87</v>
      </c>
      <c r="T90" s="9">
        <f t="shared" si="31"/>
        <v>0.45977011494252873</v>
      </c>
      <c r="U90">
        <f t="shared" si="32"/>
        <v>9</v>
      </c>
      <c r="V90" s="10">
        <f t="shared" si="33"/>
        <v>6149.6676194020201</v>
      </c>
      <c r="W90" s="9">
        <f t="shared" si="34"/>
        <v>978.75</v>
      </c>
      <c r="X90">
        <f t="shared" si="37"/>
        <v>5872.5</v>
      </c>
      <c r="Z90">
        <f t="shared" si="42"/>
        <v>87</v>
      </c>
      <c r="AA90" s="9">
        <f t="shared" si="35"/>
        <v>0.45977011494252873</v>
      </c>
      <c r="AB90">
        <f t="shared" si="36"/>
        <v>9</v>
      </c>
      <c r="AC90" s="10">
        <v>0</v>
      </c>
      <c r="AD90" s="25">
        <f t="shared" si="43"/>
        <v>2.1749999999999998</v>
      </c>
      <c r="AE90" s="9">
        <f t="shared" si="38"/>
        <v>978.75</v>
      </c>
      <c r="AF90">
        <f t="shared" si="39"/>
        <v>5872.5</v>
      </c>
    </row>
    <row r="91" spans="12:32" x14ac:dyDescent="0.35">
      <c r="L91">
        <f t="shared" si="40"/>
        <v>-48</v>
      </c>
      <c r="M91" s="9">
        <f t="shared" si="26"/>
        <v>-0.83333333333333337</v>
      </c>
      <c r="N91">
        <f t="shared" si="27"/>
        <v>-17</v>
      </c>
      <c r="O91" s="10">
        <f t="shared" si="28"/>
        <v>-3392.9200658769764</v>
      </c>
      <c r="P91" s="9">
        <f t="shared" si="29"/>
        <v>-540</v>
      </c>
      <c r="Q91" s="11">
        <f t="shared" si="30"/>
        <v>-1.2</v>
      </c>
      <c r="S91">
        <f t="shared" si="41"/>
        <v>88</v>
      </c>
      <c r="T91" s="9">
        <f t="shared" si="31"/>
        <v>0.45454545454545453</v>
      </c>
      <c r="U91">
        <f t="shared" si="32"/>
        <v>9</v>
      </c>
      <c r="V91" s="10">
        <f t="shared" si="33"/>
        <v>6220.3534541077906</v>
      </c>
      <c r="W91" s="9">
        <f t="shared" si="34"/>
        <v>990</v>
      </c>
      <c r="X91">
        <f t="shared" si="37"/>
        <v>5940</v>
      </c>
      <c r="Z91">
        <f t="shared" si="42"/>
        <v>88</v>
      </c>
      <c r="AA91" s="9">
        <f t="shared" si="35"/>
        <v>0.45454545454545453</v>
      </c>
      <c r="AB91">
        <f t="shared" si="36"/>
        <v>9</v>
      </c>
      <c r="AC91" s="10">
        <v>0</v>
      </c>
      <c r="AD91" s="25">
        <f t="shared" si="43"/>
        <v>2.2000000000000002</v>
      </c>
      <c r="AE91" s="9">
        <f t="shared" si="38"/>
        <v>990</v>
      </c>
      <c r="AF91">
        <f t="shared" si="39"/>
        <v>5940</v>
      </c>
    </row>
    <row r="92" spans="12:32" x14ac:dyDescent="0.35">
      <c r="L92">
        <f t="shared" si="40"/>
        <v>-49</v>
      </c>
      <c r="M92" s="9">
        <f t="shared" si="26"/>
        <v>-0.81632653061224492</v>
      </c>
      <c r="N92">
        <f t="shared" si="27"/>
        <v>-16</v>
      </c>
      <c r="O92" s="10">
        <f t="shared" si="28"/>
        <v>-3463.6059005827469</v>
      </c>
      <c r="P92" s="9">
        <f t="shared" si="29"/>
        <v>-551.25</v>
      </c>
      <c r="Q92" s="11">
        <f t="shared" si="30"/>
        <v>-1.2249999999999999</v>
      </c>
      <c r="S92">
        <f t="shared" si="41"/>
        <v>89</v>
      </c>
      <c r="T92" s="9">
        <f t="shared" si="31"/>
        <v>0.449438202247191</v>
      </c>
      <c r="U92">
        <f t="shared" si="32"/>
        <v>9</v>
      </c>
      <c r="V92" s="10">
        <f t="shared" si="33"/>
        <v>6291.0392888135611</v>
      </c>
      <c r="W92" s="9">
        <f t="shared" si="34"/>
        <v>1001.25</v>
      </c>
      <c r="X92">
        <f t="shared" si="37"/>
        <v>6007.5</v>
      </c>
      <c r="Z92">
        <f t="shared" si="42"/>
        <v>89</v>
      </c>
      <c r="AA92" s="9">
        <f t="shared" si="35"/>
        <v>0.449438202247191</v>
      </c>
      <c r="AB92">
        <f t="shared" si="36"/>
        <v>9</v>
      </c>
      <c r="AC92" s="10">
        <v>0</v>
      </c>
      <c r="AD92" s="25">
        <f t="shared" si="43"/>
        <v>2.2250000000000001</v>
      </c>
      <c r="AE92" s="9">
        <f t="shared" si="38"/>
        <v>1001.25</v>
      </c>
      <c r="AF92">
        <f t="shared" si="39"/>
        <v>6007.5</v>
      </c>
    </row>
    <row r="93" spans="12:32" x14ac:dyDescent="0.35">
      <c r="L93">
        <f t="shared" si="40"/>
        <v>-50</v>
      </c>
      <c r="M93" s="9">
        <f t="shared" si="26"/>
        <v>-0.8</v>
      </c>
      <c r="N93">
        <f t="shared" si="27"/>
        <v>-16</v>
      </c>
      <c r="O93" s="10">
        <f t="shared" si="28"/>
        <v>-3534.2917352885174</v>
      </c>
      <c r="P93" s="9">
        <f t="shared" si="29"/>
        <v>-562.5</v>
      </c>
      <c r="Q93" s="11">
        <f t="shared" si="30"/>
        <v>-1.25</v>
      </c>
      <c r="S93">
        <f t="shared" si="41"/>
        <v>90</v>
      </c>
      <c r="T93" s="9">
        <f t="shared" si="31"/>
        <v>0.44444444444444442</v>
      </c>
      <c r="U93">
        <f t="shared" si="32"/>
        <v>9</v>
      </c>
      <c r="V93" s="10">
        <f t="shared" si="33"/>
        <v>6361.7251235193307</v>
      </c>
      <c r="W93" s="9">
        <f t="shared" si="34"/>
        <v>1012.5</v>
      </c>
      <c r="X93">
        <f t="shared" si="37"/>
        <v>6075</v>
      </c>
      <c r="Z93">
        <f t="shared" si="42"/>
        <v>90</v>
      </c>
      <c r="AA93" s="9">
        <f t="shared" si="35"/>
        <v>0.44444444444444442</v>
      </c>
      <c r="AB93">
        <f t="shared" si="36"/>
        <v>9</v>
      </c>
      <c r="AC93" s="10">
        <v>0</v>
      </c>
      <c r="AD93" s="25">
        <f t="shared" si="43"/>
        <v>2.25</v>
      </c>
      <c r="AE93" s="9">
        <f t="shared" si="38"/>
        <v>1012.5</v>
      </c>
      <c r="AF93">
        <f t="shared" si="39"/>
        <v>6075</v>
      </c>
    </row>
    <row r="94" spans="12:32" x14ac:dyDescent="0.35">
      <c r="L94">
        <f t="shared" si="40"/>
        <v>-51</v>
      </c>
      <c r="M94" s="9">
        <f t="shared" si="26"/>
        <v>-0.78431372549019607</v>
      </c>
      <c r="N94">
        <f t="shared" si="27"/>
        <v>-16</v>
      </c>
      <c r="O94" s="10">
        <f t="shared" si="28"/>
        <v>-3604.9775699942875</v>
      </c>
      <c r="P94" s="9">
        <f t="shared" si="29"/>
        <v>-573.75</v>
      </c>
      <c r="Q94" s="11">
        <f t="shared" si="30"/>
        <v>-1.2749999999999999</v>
      </c>
      <c r="S94">
        <f t="shared" si="41"/>
        <v>91</v>
      </c>
      <c r="T94" s="9">
        <f t="shared" si="31"/>
        <v>0.43956043956043955</v>
      </c>
      <c r="U94">
        <f t="shared" si="32"/>
        <v>9</v>
      </c>
      <c r="V94" s="10">
        <f t="shared" si="33"/>
        <v>6432.4109582251012</v>
      </c>
      <c r="W94" s="9">
        <f t="shared" si="34"/>
        <v>1023.75</v>
      </c>
      <c r="X94">
        <f t="shared" si="37"/>
        <v>6142.5</v>
      </c>
      <c r="Z94">
        <f t="shared" si="42"/>
        <v>91</v>
      </c>
      <c r="AA94" s="9">
        <f t="shared" si="35"/>
        <v>0.43956043956043955</v>
      </c>
      <c r="AB94">
        <f t="shared" si="36"/>
        <v>9</v>
      </c>
      <c r="AC94" s="10">
        <v>0</v>
      </c>
      <c r="AD94" s="25">
        <f t="shared" si="43"/>
        <v>2.2749999999999999</v>
      </c>
      <c r="AE94" s="9">
        <f t="shared" si="38"/>
        <v>1023.75</v>
      </c>
      <c r="AF94">
        <f t="shared" si="39"/>
        <v>6142.5</v>
      </c>
    </row>
    <row r="95" spans="12:32" x14ac:dyDescent="0.35">
      <c r="L95">
        <f t="shared" si="40"/>
        <v>-52</v>
      </c>
      <c r="M95" s="9">
        <f t="shared" si="26"/>
        <v>-0.76923076923076927</v>
      </c>
      <c r="N95">
        <f t="shared" si="27"/>
        <v>-15</v>
      </c>
      <c r="O95" s="10">
        <f t="shared" si="28"/>
        <v>-3675.663404700058</v>
      </c>
      <c r="P95" s="9">
        <f t="shared" si="29"/>
        <v>-585</v>
      </c>
      <c r="Q95" s="11">
        <f t="shared" si="30"/>
        <v>-1.2999999999999998</v>
      </c>
      <c r="S95">
        <f t="shared" si="41"/>
        <v>92</v>
      </c>
      <c r="T95" s="9">
        <f t="shared" si="31"/>
        <v>0.43478260869565216</v>
      </c>
      <c r="U95">
        <f t="shared" si="32"/>
        <v>9</v>
      </c>
      <c r="V95" s="10">
        <f t="shared" si="33"/>
        <v>6503.0967929308717</v>
      </c>
      <c r="W95" s="9">
        <f t="shared" si="34"/>
        <v>1035</v>
      </c>
      <c r="X95">
        <f t="shared" si="37"/>
        <v>6210</v>
      </c>
      <c r="Z95">
        <f t="shared" si="42"/>
        <v>92</v>
      </c>
      <c r="AA95" s="9">
        <f t="shared" si="35"/>
        <v>0.43478260869565216</v>
      </c>
      <c r="AB95">
        <f t="shared" si="36"/>
        <v>9</v>
      </c>
      <c r="AC95" s="10">
        <v>0</v>
      </c>
      <c r="AD95" s="25">
        <f t="shared" si="43"/>
        <v>2.3000000000000003</v>
      </c>
      <c r="AE95" s="9">
        <f t="shared" si="38"/>
        <v>1035</v>
      </c>
      <c r="AF95">
        <f t="shared" si="39"/>
        <v>6210</v>
      </c>
    </row>
    <row r="96" spans="12:32" x14ac:dyDescent="0.35">
      <c r="L96">
        <f t="shared" si="40"/>
        <v>-53</v>
      </c>
      <c r="M96" s="9">
        <f t="shared" si="26"/>
        <v>-0.75471698113207553</v>
      </c>
      <c r="N96">
        <f t="shared" si="27"/>
        <v>-15</v>
      </c>
      <c r="O96" s="10">
        <f t="shared" si="28"/>
        <v>-3746.3492394058285</v>
      </c>
      <c r="P96" s="9">
        <f t="shared" si="29"/>
        <v>-596.25</v>
      </c>
      <c r="Q96" s="11">
        <f t="shared" si="30"/>
        <v>-1.325</v>
      </c>
      <c r="S96">
        <f t="shared" si="41"/>
        <v>93</v>
      </c>
      <c r="T96" s="9">
        <f t="shared" si="31"/>
        <v>0.43010752688172044</v>
      </c>
      <c r="U96">
        <f t="shared" si="32"/>
        <v>9</v>
      </c>
      <c r="V96" s="10">
        <f t="shared" si="33"/>
        <v>6573.7826276366422</v>
      </c>
      <c r="W96" s="9">
        <f t="shared" si="34"/>
        <v>1046.25</v>
      </c>
      <c r="X96">
        <f t="shared" si="37"/>
        <v>6277.5</v>
      </c>
      <c r="Z96">
        <f t="shared" si="42"/>
        <v>93</v>
      </c>
      <c r="AA96" s="9">
        <f t="shared" si="35"/>
        <v>0.43010752688172044</v>
      </c>
      <c r="AB96">
        <f t="shared" si="36"/>
        <v>9</v>
      </c>
      <c r="AC96" s="10">
        <v>0</v>
      </c>
      <c r="AD96" s="25">
        <f t="shared" si="43"/>
        <v>2.3250000000000002</v>
      </c>
      <c r="AE96" s="9">
        <f t="shared" si="38"/>
        <v>1046.25</v>
      </c>
      <c r="AF96">
        <f t="shared" si="39"/>
        <v>6277.5</v>
      </c>
    </row>
    <row r="97" spans="12:32" x14ac:dyDescent="0.35">
      <c r="L97">
        <f t="shared" si="40"/>
        <v>-54</v>
      </c>
      <c r="M97" s="9">
        <f t="shared" si="26"/>
        <v>-0.7407407407407407</v>
      </c>
      <c r="N97">
        <f t="shared" si="27"/>
        <v>-15</v>
      </c>
      <c r="O97" s="10">
        <f t="shared" si="28"/>
        <v>-3817.0350741115985</v>
      </c>
      <c r="P97" s="9">
        <f t="shared" si="29"/>
        <v>-607.5</v>
      </c>
      <c r="Q97" s="11">
        <f t="shared" si="30"/>
        <v>-1.35</v>
      </c>
      <c r="S97">
        <f t="shared" si="41"/>
        <v>94</v>
      </c>
      <c r="T97" s="9">
        <f t="shared" si="31"/>
        <v>0.42553191489361702</v>
      </c>
      <c r="U97">
        <f t="shared" si="32"/>
        <v>9</v>
      </c>
      <c r="V97" s="10">
        <f t="shared" si="33"/>
        <v>6644.4684623424127</v>
      </c>
      <c r="W97" s="9">
        <f t="shared" si="34"/>
        <v>1057.5</v>
      </c>
      <c r="X97">
        <f t="shared" si="37"/>
        <v>6345</v>
      </c>
      <c r="Z97">
        <f t="shared" si="42"/>
        <v>94</v>
      </c>
      <c r="AA97" s="9">
        <f t="shared" si="35"/>
        <v>0.42553191489361702</v>
      </c>
      <c r="AB97">
        <f t="shared" si="36"/>
        <v>9</v>
      </c>
      <c r="AC97" s="10">
        <v>0</v>
      </c>
      <c r="AD97" s="25">
        <f t="shared" si="43"/>
        <v>2.35</v>
      </c>
      <c r="AE97" s="9">
        <f t="shared" si="38"/>
        <v>1057.5</v>
      </c>
      <c r="AF97">
        <f t="shared" si="39"/>
        <v>6345</v>
      </c>
    </row>
    <row r="98" spans="12:32" x14ac:dyDescent="0.35">
      <c r="L98">
        <f t="shared" si="40"/>
        <v>-55</v>
      </c>
      <c r="M98" s="9">
        <f t="shared" si="26"/>
        <v>-0.72727272727272729</v>
      </c>
      <c r="N98">
        <f t="shared" si="27"/>
        <v>-15</v>
      </c>
      <c r="O98" s="10">
        <f t="shared" si="28"/>
        <v>-3887.720908817369</v>
      </c>
      <c r="P98" s="9">
        <f t="shared" si="29"/>
        <v>-618.75</v>
      </c>
      <c r="Q98" s="11">
        <f t="shared" si="30"/>
        <v>-1.375</v>
      </c>
      <c r="S98">
        <f t="shared" si="41"/>
        <v>95</v>
      </c>
      <c r="T98" s="9">
        <f t="shared" si="31"/>
        <v>0.42105263157894735</v>
      </c>
      <c r="U98">
        <f t="shared" si="32"/>
        <v>8</v>
      </c>
      <c r="V98" s="10">
        <f t="shared" si="33"/>
        <v>6715.1542970481823</v>
      </c>
      <c r="W98" s="9">
        <f t="shared" si="34"/>
        <v>1068.75</v>
      </c>
      <c r="X98">
        <f t="shared" si="37"/>
        <v>6412.5</v>
      </c>
      <c r="Z98">
        <f t="shared" si="42"/>
        <v>95</v>
      </c>
      <c r="AA98" s="9">
        <f t="shared" si="35"/>
        <v>0.42105263157894735</v>
      </c>
      <c r="AB98">
        <f t="shared" si="36"/>
        <v>8</v>
      </c>
      <c r="AC98" s="10">
        <v>0</v>
      </c>
      <c r="AD98" s="25">
        <f t="shared" si="43"/>
        <v>2.375</v>
      </c>
      <c r="AE98" s="9">
        <f t="shared" si="38"/>
        <v>1068.75</v>
      </c>
      <c r="AF98">
        <f t="shared" si="39"/>
        <v>6412.5</v>
      </c>
    </row>
    <row r="99" spans="12:32" x14ac:dyDescent="0.35">
      <c r="L99">
        <f t="shared" si="40"/>
        <v>-56</v>
      </c>
      <c r="M99" s="9">
        <f t="shared" si="26"/>
        <v>-0.7142857142857143</v>
      </c>
      <c r="N99">
        <f t="shared" si="27"/>
        <v>-14</v>
      </c>
      <c r="O99" s="10">
        <f t="shared" si="28"/>
        <v>-3958.4067435231395</v>
      </c>
      <c r="P99" s="9">
        <f t="shared" si="29"/>
        <v>-630</v>
      </c>
      <c r="Q99" s="11">
        <f t="shared" si="30"/>
        <v>-1.4</v>
      </c>
      <c r="S99">
        <f t="shared" si="41"/>
        <v>96</v>
      </c>
      <c r="T99" s="9">
        <f t="shared" si="31"/>
        <v>0.41666666666666669</v>
      </c>
      <c r="U99">
        <f t="shared" si="32"/>
        <v>8</v>
      </c>
      <c r="V99" s="10">
        <f t="shared" si="33"/>
        <v>6785.8401317539528</v>
      </c>
      <c r="W99" s="9">
        <f t="shared" si="34"/>
        <v>1080</v>
      </c>
      <c r="X99">
        <f t="shared" si="37"/>
        <v>6480</v>
      </c>
      <c r="Z99">
        <f t="shared" si="42"/>
        <v>96</v>
      </c>
      <c r="AA99" s="9">
        <f t="shared" si="35"/>
        <v>0.41666666666666669</v>
      </c>
      <c r="AB99">
        <f t="shared" ref="AB99:AB103" si="44">ROUND( ((AA99/$D$5)/1000), 0)</f>
        <v>8</v>
      </c>
      <c r="AC99" s="10">
        <v>0</v>
      </c>
      <c r="AD99" s="25">
        <f t="shared" si="43"/>
        <v>2.4</v>
      </c>
      <c r="AE99" s="9">
        <f t="shared" si="38"/>
        <v>1080</v>
      </c>
      <c r="AF99">
        <f t="shared" si="39"/>
        <v>6480</v>
      </c>
    </row>
    <row r="100" spans="12:32" x14ac:dyDescent="0.35">
      <c r="L100">
        <f t="shared" si="40"/>
        <v>-57</v>
      </c>
      <c r="M100" s="9">
        <f t="shared" si="26"/>
        <v>-0.70175438596491224</v>
      </c>
      <c r="N100">
        <f t="shared" si="27"/>
        <v>-14</v>
      </c>
      <c r="O100" s="10">
        <f t="shared" si="28"/>
        <v>-4029.0925782289096</v>
      </c>
      <c r="P100" s="9">
        <f t="shared" si="29"/>
        <v>-641.25</v>
      </c>
      <c r="Q100" s="11">
        <f t="shared" si="30"/>
        <v>-1.425</v>
      </c>
      <c r="S100">
        <f t="shared" si="41"/>
        <v>97</v>
      </c>
      <c r="T100" s="9">
        <f t="shared" si="31"/>
        <v>0.41237113402061853</v>
      </c>
      <c r="U100">
        <f t="shared" si="32"/>
        <v>8</v>
      </c>
      <c r="V100" s="10">
        <f t="shared" si="33"/>
        <v>6856.5259664597233</v>
      </c>
      <c r="W100" s="9">
        <f t="shared" si="34"/>
        <v>1091.25</v>
      </c>
      <c r="X100">
        <f t="shared" si="37"/>
        <v>6547.5</v>
      </c>
      <c r="Z100">
        <f t="shared" si="42"/>
        <v>97</v>
      </c>
      <c r="AA100" s="9">
        <f t="shared" si="35"/>
        <v>0.41237113402061853</v>
      </c>
      <c r="AB100">
        <f t="shared" si="44"/>
        <v>8</v>
      </c>
      <c r="AC100" s="10">
        <v>0</v>
      </c>
      <c r="AD100" s="25">
        <f t="shared" si="43"/>
        <v>2.4250000000000003</v>
      </c>
      <c r="AE100" s="9">
        <f t="shared" si="38"/>
        <v>1091.25</v>
      </c>
      <c r="AF100">
        <f t="shared" si="39"/>
        <v>6547.5</v>
      </c>
    </row>
    <row r="101" spans="12:32" x14ac:dyDescent="0.35">
      <c r="L101">
        <f t="shared" si="40"/>
        <v>-58</v>
      </c>
      <c r="M101" s="9">
        <f t="shared" si="26"/>
        <v>-0.68965517241379315</v>
      </c>
      <c r="N101">
        <f t="shared" si="27"/>
        <v>-14</v>
      </c>
      <c r="O101" s="10">
        <f t="shared" si="28"/>
        <v>-4099.7784129346801</v>
      </c>
      <c r="P101" s="9">
        <f t="shared" si="29"/>
        <v>-652.5</v>
      </c>
      <c r="Q101" s="11">
        <f t="shared" si="30"/>
        <v>-1.45</v>
      </c>
      <c r="S101">
        <f t="shared" si="41"/>
        <v>98</v>
      </c>
      <c r="T101" s="9">
        <f t="shared" si="31"/>
        <v>0.40816326530612246</v>
      </c>
      <c r="U101">
        <f t="shared" si="32"/>
        <v>8</v>
      </c>
      <c r="V101" s="10">
        <f t="shared" si="33"/>
        <v>6927.2118011654939</v>
      </c>
      <c r="W101" s="9">
        <f t="shared" si="34"/>
        <v>1102.5</v>
      </c>
      <c r="X101">
        <f t="shared" si="37"/>
        <v>6615</v>
      </c>
      <c r="Z101">
        <f t="shared" si="42"/>
        <v>98</v>
      </c>
      <c r="AA101" s="9">
        <f t="shared" si="35"/>
        <v>0.40816326530612246</v>
      </c>
      <c r="AB101">
        <f t="shared" si="44"/>
        <v>8</v>
      </c>
      <c r="AC101" s="10">
        <v>0</v>
      </c>
      <c r="AD101" s="25">
        <f t="shared" si="43"/>
        <v>2.4499999999999997</v>
      </c>
      <c r="AE101" s="9">
        <f t="shared" si="38"/>
        <v>1102.5</v>
      </c>
      <c r="AF101">
        <f t="shared" si="39"/>
        <v>6615</v>
      </c>
    </row>
    <row r="102" spans="12:32" x14ac:dyDescent="0.35">
      <c r="L102">
        <f t="shared" si="40"/>
        <v>-59</v>
      </c>
      <c r="M102" s="9">
        <f t="shared" si="26"/>
        <v>-0.67796610169491522</v>
      </c>
      <c r="N102">
        <f t="shared" si="27"/>
        <v>-14</v>
      </c>
      <c r="O102" s="10">
        <f t="shared" si="28"/>
        <v>-4170.4642476404506</v>
      </c>
      <c r="P102" s="9">
        <f t="shared" si="29"/>
        <v>-663.75</v>
      </c>
      <c r="Q102" s="11">
        <f t="shared" si="30"/>
        <v>-1.4750000000000001</v>
      </c>
      <c r="S102">
        <f t="shared" si="41"/>
        <v>99</v>
      </c>
      <c r="T102" s="9">
        <f t="shared" si="31"/>
        <v>0.40404040404040403</v>
      </c>
      <c r="U102">
        <f t="shared" si="32"/>
        <v>8</v>
      </c>
      <c r="V102" s="10">
        <f t="shared" si="33"/>
        <v>6997.8976358712644</v>
      </c>
      <c r="W102" s="9">
        <f t="shared" si="34"/>
        <v>1113.75</v>
      </c>
      <c r="X102">
        <f t="shared" si="37"/>
        <v>6682.5</v>
      </c>
      <c r="Z102">
        <f t="shared" si="42"/>
        <v>99</v>
      </c>
      <c r="AA102" s="9">
        <f t="shared" si="35"/>
        <v>0.40404040404040403</v>
      </c>
      <c r="AB102">
        <f t="shared" si="44"/>
        <v>8</v>
      </c>
      <c r="AC102" s="10">
        <v>0</v>
      </c>
      <c r="AD102" s="25">
        <f t="shared" si="43"/>
        <v>2.4750000000000001</v>
      </c>
      <c r="AE102" s="9">
        <f t="shared" si="38"/>
        <v>1113.75</v>
      </c>
      <c r="AF102">
        <f t="shared" si="39"/>
        <v>6682.5</v>
      </c>
    </row>
    <row r="103" spans="12:32" x14ac:dyDescent="0.35">
      <c r="L103">
        <f t="shared" si="40"/>
        <v>-60</v>
      </c>
      <c r="M103" s="9">
        <v>0</v>
      </c>
      <c r="N103">
        <v>0</v>
      </c>
      <c r="O103" s="10">
        <v>0</v>
      </c>
      <c r="P103" s="9">
        <v>0</v>
      </c>
      <c r="Q103" s="11">
        <v>0</v>
      </c>
      <c r="S103">
        <f t="shared" si="41"/>
        <v>100</v>
      </c>
      <c r="T103" s="9">
        <f t="shared" si="31"/>
        <v>0.4</v>
      </c>
      <c r="U103">
        <f t="shared" si="32"/>
        <v>8</v>
      </c>
      <c r="V103" s="10">
        <f t="shared" si="33"/>
        <v>7068.5834705770349</v>
      </c>
      <c r="W103" s="9">
        <f t="shared" si="34"/>
        <v>1125</v>
      </c>
      <c r="X103">
        <f t="shared" si="37"/>
        <v>6750</v>
      </c>
      <c r="Z103">
        <f t="shared" si="42"/>
        <v>100</v>
      </c>
      <c r="AA103" s="9">
        <f t="shared" si="35"/>
        <v>0.4</v>
      </c>
      <c r="AB103">
        <f t="shared" si="44"/>
        <v>8</v>
      </c>
      <c r="AC103" s="10">
        <v>0</v>
      </c>
      <c r="AD103" s="25">
        <f t="shared" si="43"/>
        <v>2.5</v>
      </c>
      <c r="AE103" s="9">
        <f t="shared" si="38"/>
        <v>1125</v>
      </c>
      <c r="AF103">
        <f t="shared" si="39"/>
        <v>6750</v>
      </c>
    </row>
    <row r="104" spans="12:32" x14ac:dyDescent="0.35">
      <c r="O104" s="10"/>
      <c r="V104" s="1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6144-F280-4B56-8DCF-44A144338622}">
  <dimension ref="A1:AL305"/>
  <sheetViews>
    <sheetView tabSelected="1" topLeftCell="AE1" workbookViewId="0">
      <pane ySplit="4" topLeftCell="A125" activePane="bottomLeft" state="frozen"/>
      <selection activeCell="AC55" sqref="AC55"/>
      <selection pane="bottomLeft" activeCell="AM145" sqref="AM145"/>
    </sheetView>
  </sheetViews>
  <sheetFormatPr baseColWidth="10" defaultColWidth="10.7265625" defaultRowHeight="14.5" x14ac:dyDescent="0.35"/>
  <cols>
    <col min="2" max="2" width="7.26953125" customWidth="1"/>
    <col min="3" max="3" width="7.36328125" customWidth="1"/>
    <col min="4" max="4" width="7" customWidth="1"/>
    <col min="5" max="5" width="7.90625" customWidth="1"/>
    <col min="11" max="12" width="6.81640625" customWidth="1"/>
    <col min="13" max="15" width="6.81640625" style="29" customWidth="1"/>
    <col min="16" max="16" width="6.81640625" customWidth="1"/>
    <col min="17" max="17" width="6.81640625" style="29" customWidth="1"/>
    <col min="18" max="19" width="6.81640625" customWidth="1"/>
    <col min="20" max="20" width="6.81640625" style="29" customWidth="1"/>
    <col min="32" max="32" width="8.26953125" customWidth="1"/>
    <col min="33" max="36" width="8.26953125" style="29" customWidth="1"/>
    <col min="37" max="37" width="8.26953125" customWidth="1"/>
    <col min="38" max="38" width="8.26953125" style="29" customWidth="1"/>
  </cols>
  <sheetData>
    <row r="1" spans="1:38" x14ac:dyDescent="0.35">
      <c r="B1" t="s">
        <v>46</v>
      </c>
      <c r="C1" t="s">
        <v>47</v>
      </c>
      <c r="D1" t="s">
        <v>48</v>
      </c>
      <c r="E1" t="s">
        <v>49</v>
      </c>
      <c r="G1" s="45" t="s">
        <v>58</v>
      </c>
      <c r="H1" s="45"/>
      <c r="I1" s="45"/>
      <c r="J1" s="45"/>
      <c r="K1" s="45" t="s">
        <v>68</v>
      </c>
      <c r="L1" s="45"/>
      <c r="M1" s="45"/>
      <c r="N1" s="45"/>
      <c r="O1" s="45"/>
      <c r="Q1"/>
      <c r="T1"/>
      <c r="AF1" s="45" t="s">
        <v>69</v>
      </c>
      <c r="AG1" s="45"/>
      <c r="AH1" s="45"/>
    </row>
    <row r="2" spans="1:38" x14ac:dyDescent="0.35">
      <c r="A2" t="s">
        <v>45</v>
      </c>
      <c r="B2">
        <v>10000</v>
      </c>
      <c r="C2">
        <f>B2/1000</f>
        <v>10</v>
      </c>
      <c r="D2">
        <f>(360/800)*B2</f>
        <v>4500</v>
      </c>
      <c r="E2">
        <f>D2*2*PI()</f>
        <v>28274.333882308139</v>
      </c>
      <c r="G2" s="23" t="s">
        <v>4</v>
      </c>
      <c r="H2" s="23" t="s">
        <v>60</v>
      </c>
      <c r="I2" s="21" t="s">
        <v>61</v>
      </c>
      <c r="K2" s="31" t="s">
        <v>74</v>
      </c>
      <c r="L2" s="32"/>
      <c r="M2" s="35">
        <v>62.5</v>
      </c>
      <c r="N2" s="35">
        <v>25</v>
      </c>
      <c r="O2" s="35">
        <v>12.5</v>
      </c>
      <c r="P2" s="35"/>
      <c r="Q2" s="37">
        <v>5</v>
      </c>
      <c r="R2" s="35"/>
      <c r="S2" s="35"/>
      <c r="T2" s="35">
        <v>2.5</v>
      </c>
      <c r="U2" s="36" t="s">
        <v>78</v>
      </c>
    </row>
    <row r="3" spans="1:38" x14ac:dyDescent="0.35">
      <c r="G3" s="13">
        <v>50</v>
      </c>
      <c r="H3" s="13">
        <v>200</v>
      </c>
      <c r="I3" s="22">
        <v>5.0000000000000002E-5</v>
      </c>
      <c r="J3" s="20"/>
      <c r="K3" s="17">
        <v>0.5</v>
      </c>
      <c r="L3" s="33"/>
      <c r="M3" s="34">
        <f>M2/$I$3/1000</f>
        <v>1250</v>
      </c>
      <c r="N3" s="34">
        <f t="shared" ref="N3:T3" si="0">N2/$I$3/1000</f>
        <v>500</v>
      </c>
      <c r="O3" s="34">
        <f t="shared" si="0"/>
        <v>250</v>
      </c>
      <c r="P3" s="34"/>
      <c r="Q3" s="34">
        <f t="shared" si="0"/>
        <v>100</v>
      </c>
      <c r="R3" s="34"/>
      <c r="S3" s="34"/>
      <c r="T3" s="34">
        <f t="shared" si="0"/>
        <v>50</v>
      </c>
      <c r="U3" s="36" t="s">
        <v>79</v>
      </c>
      <c r="AF3" s="19" t="s">
        <v>73</v>
      </c>
      <c r="AG3" s="38">
        <v>0.5</v>
      </c>
      <c r="AH3" s="39"/>
      <c r="AI3" s="40"/>
      <c r="AJ3" s="40"/>
      <c r="AK3" s="18"/>
      <c r="AL3" s="40"/>
    </row>
    <row r="4" spans="1:38" ht="36" customHeight="1" thickBot="1" x14ac:dyDescent="0.4">
      <c r="A4" t="s">
        <v>50</v>
      </c>
      <c r="B4" t="s">
        <v>51</v>
      </c>
      <c r="C4" t="s">
        <v>52</v>
      </c>
      <c r="D4" t="s">
        <v>53</v>
      </c>
      <c r="E4" t="s">
        <v>54</v>
      </c>
      <c r="G4" s="14" t="s">
        <v>57</v>
      </c>
      <c r="H4" s="15" t="s">
        <v>46</v>
      </c>
      <c r="I4" s="15" t="s">
        <v>47</v>
      </c>
      <c r="J4" s="12"/>
      <c r="K4" s="16" t="s">
        <v>50</v>
      </c>
      <c r="L4" s="27" t="s">
        <v>62</v>
      </c>
      <c r="M4" s="30" t="s">
        <v>77</v>
      </c>
      <c r="N4" s="30" t="s">
        <v>75</v>
      </c>
      <c r="O4" s="30" t="s">
        <v>67</v>
      </c>
      <c r="P4" s="24" t="s">
        <v>63</v>
      </c>
      <c r="Q4" s="30" t="s">
        <v>76</v>
      </c>
      <c r="R4" s="24" t="s">
        <v>64</v>
      </c>
      <c r="S4" s="24" t="s">
        <v>65</v>
      </c>
      <c r="T4" s="30" t="s">
        <v>66</v>
      </c>
      <c r="AF4" s="16" t="s">
        <v>50</v>
      </c>
      <c r="AG4" s="30" t="s">
        <v>80</v>
      </c>
      <c r="AH4" s="30" t="s">
        <v>81</v>
      </c>
      <c r="AI4" s="30" t="s">
        <v>70</v>
      </c>
      <c r="AJ4" s="30" t="s">
        <v>82</v>
      </c>
      <c r="AK4" s="24" t="s">
        <v>71</v>
      </c>
      <c r="AL4" s="30" t="s">
        <v>72</v>
      </c>
    </row>
    <row r="5" spans="1:38" x14ac:dyDescent="0.35">
      <c r="A5">
        <v>0</v>
      </c>
      <c r="B5">
        <f>$B$2*A5/1000</f>
        <v>0</v>
      </c>
      <c r="C5">
        <f>B5/1000</f>
        <v>0</v>
      </c>
      <c r="G5">
        <v>0</v>
      </c>
      <c r="H5" s="9">
        <v>0</v>
      </c>
      <c r="I5">
        <f>ROUND( ((H5/$I$3)/1000), 0)</f>
        <v>0</v>
      </c>
      <c r="K5">
        <v>0</v>
      </c>
      <c r="L5" s="28">
        <f>IF($I$6 *$K5&gt;1,1,$I$6 *$K5)</f>
        <v>0</v>
      </c>
      <c r="M5" s="29">
        <f>IF($I$7 *$K5&gt;1,1,$I$7 *$K5)</f>
        <v>0</v>
      </c>
      <c r="N5" s="29">
        <f>IF($I$10 *$K5&gt;1,1,$I$10 *$K5)</f>
        <v>0</v>
      </c>
      <c r="O5" s="29">
        <f t="shared" ref="O5:O68" si="1">IF($I$15 *$K5&gt;1,1,$I$15 *$K5)</f>
        <v>0</v>
      </c>
      <c r="P5">
        <f>IF($I$25 *$K5&gt;1,1,$I$25 *$K5)</f>
        <v>0</v>
      </c>
      <c r="Q5" s="29">
        <f>IF($I$30 *$K5&gt;1,1,$I$30 *$K5)</f>
        <v>0</v>
      </c>
      <c r="R5">
        <f>IF($I$35 *$K5&gt;1,1,$I$35 *$K5)</f>
        <v>0</v>
      </c>
      <c r="S5">
        <f>IF($I$45 *$K5&gt;1,1,$I$45 *$K5)</f>
        <v>0</v>
      </c>
      <c r="T5" s="29">
        <f>IF($I$55 *$K5&gt;1,1,$I$55 *$K5)</f>
        <v>0</v>
      </c>
      <c r="AF5">
        <v>0</v>
      </c>
      <c r="AG5" s="29">
        <f>IF(($I$7*$AF5)&gt;1, (($AF5-$AF4)*1)+AG4, ($I$7 /2)*($AF5^2))</f>
        <v>0</v>
      </c>
      <c r="AH5" s="29">
        <f>IF(($I$10*$AF5)&gt;1, ($AF5-$AF4)*1+AH4, ($I$10 /2)*($AF5^2))</f>
        <v>0</v>
      </c>
      <c r="AI5" s="29">
        <f t="shared" ref="AI5" si="2">IF(($I$15*$AF5)&gt;1, ($AF5-$AF4)*1+AI4, ($I$15 /2)*($AF5^2))</f>
        <v>0</v>
      </c>
      <c r="AJ5" s="29">
        <f>IF(($I$30*$AF5)&gt;1, ($AF5-$AF4)*1+AJ4, ($I$30 /2)*($AF5^2))</f>
        <v>0</v>
      </c>
      <c r="AK5">
        <f t="shared" ref="AK5" si="3">IF(($I$45*$AF5)&gt;1, ($AF5-$AF4)*1+AK4, ($I$45 /2)*($AF5^2))</f>
        <v>0</v>
      </c>
      <c r="AL5" s="29">
        <f t="shared" ref="AL5" si="4">IF(($I$55*$AF5)&gt;1, ($AF5-$AF4)*1+AL4, ($I$55 /2)*($AF5^2))</f>
        <v>0</v>
      </c>
    </row>
    <row r="6" spans="1:38" x14ac:dyDescent="0.35">
      <c r="A6">
        <f>A5+5</f>
        <v>5</v>
      </c>
      <c r="B6">
        <f>$B$2*$A6/1000</f>
        <v>50</v>
      </c>
      <c r="C6">
        <f t="shared" ref="C6:C55" si="5">B6/1000</f>
        <v>0.05</v>
      </c>
      <c r="G6">
        <f>G5+1</f>
        <v>1</v>
      </c>
      <c r="H6" s="9">
        <v>200</v>
      </c>
      <c r="I6">
        <f>H6/(1000*1000)</f>
        <v>2.0000000000000001E-4</v>
      </c>
      <c r="K6">
        <f>K5+$K$3</f>
        <v>0.5</v>
      </c>
      <c r="L6" s="28">
        <f>IF($I$6 *$K6&gt;1,1,$I$6 *$K6)</f>
        <v>1E-4</v>
      </c>
      <c r="M6" s="29">
        <f t="shared" ref="M6:M69" si="6">IF($I$7 *$K6&gt;1,1,$I$7 *$K6)</f>
        <v>2.0000000000000001E-4</v>
      </c>
      <c r="N6" s="29">
        <f t="shared" ref="N6:N69" si="7">IF($I$10 *$K6&gt;1,1,$I$10 *$K6)</f>
        <v>5.0000000000000001E-4</v>
      </c>
      <c r="O6" s="29">
        <f t="shared" si="1"/>
        <v>1E-3</v>
      </c>
      <c r="P6">
        <f>IF($I$25 *$K6&gt;1,1,$I$25 *$K6)</f>
        <v>2E-3</v>
      </c>
      <c r="Q6" s="29">
        <f t="shared" ref="Q6:Q69" si="8">IF($I$30 *$K6&gt;1,1,$I$30 *$K6)</f>
        <v>2.5000000000000001E-3</v>
      </c>
      <c r="R6">
        <f>IF($I$35 *$K6&gt;1,1,$I$35 *$K6)</f>
        <v>3.0000000000000001E-3</v>
      </c>
      <c r="S6">
        <f>IF($I$45 *$K6&gt;1,1,$I$45 *$K6)</f>
        <v>4.0000000000000001E-3</v>
      </c>
      <c r="T6" s="29">
        <f>IF($I$55 *$K6&gt;1,1,$I$55 *$K6)</f>
        <v>5.0000000000000001E-3</v>
      </c>
      <c r="AF6">
        <f>AF5+$AG$3</f>
        <v>0.5</v>
      </c>
      <c r="AG6" s="29">
        <f t="shared" ref="AG6:AG69" si="9">IF(($I$7*$AF6)&gt;1, (($AF6-$AF5)*1)+AG5, ($I$7 /2)*($AF6^2))</f>
        <v>5.0000000000000002E-5</v>
      </c>
      <c r="AH6" s="29">
        <f t="shared" ref="AH6:AH69" si="10">IF(($I$10*$AF6)&gt;1, ($AF6-$AF5)*1+AH5, ($I$10 /2)*($AF6^2))</f>
        <v>1.25E-4</v>
      </c>
      <c r="AI6" s="29">
        <f t="shared" ref="AI6:AI69" si="11">IF(($I$15*$AF6)&gt;1, ($AF6-$AF5)*1+AI5, ($I$15 /2)*($AF6^2))</f>
        <v>2.5000000000000001E-4</v>
      </c>
      <c r="AJ6" s="29">
        <f t="shared" ref="AJ6:AJ69" si="12">IF(($I$30*$AF6)&gt;1, ($AF6-$AF5)*1+AJ5, ($I$30 /2)*($AF6^2))</f>
        <v>6.2500000000000001E-4</v>
      </c>
      <c r="AK6">
        <f t="shared" ref="AK6:AK69" si="13">IF(($I$45*$AF6)&gt;1, ($AF6-$AF5)*1+AK5, ($I$45 /2)*($AF6^2))</f>
        <v>1E-3</v>
      </c>
      <c r="AL6" s="29">
        <f t="shared" ref="AL6:AL69" si="14">IF(($I$55*$AF6)&gt;1, ($AF6-$AF5)*1+AL5, ($I$55 /2)*($AF6^2))</f>
        <v>1.25E-3</v>
      </c>
    </row>
    <row r="7" spans="1:38" x14ac:dyDescent="0.35">
      <c r="A7">
        <f t="shared" ref="A7:A55" si="15">A6+5</f>
        <v>10</v>
      </c>
      <c r="B7">
        <f t="shared" ref="B7:B26" si="16">$B$2*$A7/1000</f>
        <v>100</v>
      </c>
      <c r="C7">
        <f t="shared" si="5"/>
        <v>0.1</v>
      </c>
      <c r="G7">
        <f t="shared" ref="G7:G55" si="17">G6+1</f>
        <v>2</v>
      </c>
      <c r="H7" s="9">
        <f>H6+($H$3)</f>
        <v>400</v>
      </c>
      <c r="I7">
        <f t="shared" ref="I7:I55" si="18">H7/(1000*1000)</f>
        <v>4.0000000000000002E-4</v>
      </c>
      <c r="K7">
        <f t="shared" ref="K7:K70" si="19">K6+$K$3</f>
        <v>1</v>
      </c>
      <c r="L7" s="28">
        <f t="shared" ref="L7:L70" si="20">IF($I$6 *$K7&gt;1,1,$I$6 *$K7)</f>
        <v>2.0000000000000001E-4</v>
      </c>
      <c r="M7" s="29">
        <f t="shared" si="6"/>
        <v>4.0000000000000002E-4</v>
      </c>
      <c r="N7" s="29">
        <f t="shared" si="7"/>
        <v>1E-3</v>
      </c>
      <c r="O7" s="29">
        <f t="shared" si="1"/>
        <v>2E-3</v>
      </c>
      <c r="P7">
        <f t="shared" ref="P7:P70" si="21">IF($I$25 *$K7&gt;1,1,$I$25 *$K7)</f>
        <v>4.0000000000000001E-3</v>
      </c>
      <c r="Q7" s="29">
        <f t="shared" si="8"/>
        <v>5.0000000000000001E-3</v>
      </c>
      <c r="R7">
        <f t="shared" ref="R7:R70" si="22">IF($I$35 *$K7&gt;1,1,$I$35 *$K7)</f>
        <v>6.0000000000000001E-3</v>
      </c>
      <c r="S7">
        <f t="shared" ref="S7:S70" si="23">IF($I$45 *$K7&gt;1,1,$I$45 *$K7)</f>
        <v>8.0000000000000002E-3</v>
      </c>
      <c r="T7" s="29">
        <f t="shared" ref="T7:T70" si="24">IF($I$55 *$K7&gt;1,1,$I$55 *$K7)</f>
        <v>0.01</v>
      </c>
      <c r="AF7">
        <f t="shared" ref="AF7:AF70" si="25">AF6+$AG$3</f>
        <v>1</v>
      </c>
      <c r="AG7" s="29">
        <f t="shared" si="9"/>
        <v>2.0000000000000001E-4</v>
      </c>
      <c r="AH7" s="29">
        <f t="shared" si="10"/>
        <v>5.0000000000000001E-4</v>
      </c>
      <c r="AI7" s="29">
        <f t="shared" si="11"/>
        <v>1E-3</v>
      </c>
      <c r="AJ7" s="29">
        <f t="shared" si="12"/>
        <v>2.5000000000000001E-3</v>
      </c>
      <c r="AK7">
        <f t="shared" si="13"/>
        <v>4.0000000000000001E-3</v>
      </c>
      <c r="AL7" s="29">
        <f t="shared" si="14"/>
        <v>5.0000000000000001E-3</v>
      </c>
    </row>
    <row r="8" spans="1:38" x14ac:dyDescent="0.35">
      <c r="A8">
        <f t="shared" si="15"/>
        <v>15</v>
      </c>
      <c r="B8">
        <f t="shared" si="16"/>
        <v>150</v>
      </c>
      <c r="C8">
        <f t="shared" si="5"/>
        <v>0.15</v>
      </c>
      <c r="G8">
        <f t="shared" si="17"/>
        <v>3</v>
      </c>
      <c r="H8" s="9">
        <f t="shared" ref="H8:H55" si="26">H7+($H$3)</f>
        <v>600</v>
      </c>
      <c r="I8">
        <f t="shared" si="18"/>
        <v>5.9999999999999995E-4</v>
      </c>
      <c r="K8">
        <f t="shared" si="19"/>
        <v>1.5</v>
      </c>
      <c r="L8" s="28">
        <f t="shared" si="20"/>
        <v>3.0000000000000003E-4</v>
      </c>
      <c r="M8" s="29">
        <f t="shared" si="6"/>
        <v>6.0000000000000006E-4</v>
      </c>
      <c r="N8" s="29">
        <f t="shared" si="7"/>
        <v>1.5E-3</v>
      </c>
      <c r="O8" s="29">
        <f t="shared" si="1"/>
        <v>3.0000000000000001E-3</v>
      </c>
      <c r="P8">
        <f t="shared" si="21"/>
        <v>6.0000000000000001E-3</v>
      </c>
      <c r="Q8" s="29">
        <f t="shared" si="8"/>
        <v>7.4999999999999997E-3</v>
      </c>
      <c r="R8">
        <f t="shared" si="22"/>
        <v>9.0000000000000011E-3</v>
      </c>
      <c r="S8">
        <f t="shared" si="23"/>
        <v>1.2E-2</v>
      </c>
      <c r="T8" s="29">
        <f t="shared" si="24"/>
        <v>1.4999999999999999E-2</v>
      </c>
      <c r="AF8">
        <f t="shared" si="25"/>
        <v>1.5</v>
      </c>
      <c r="AG8" s="29">
        <f t="shared" si="9"/>
        <v>4.5000000000000004E-4</v>
      </c>
      <c r="AH8" s="29">
        <f t="shared" si="10"/>
        <v>1.1250000000000001E-3</v>
      </c>
      <c r="AI8" s="29">
        <f t="shared" si="11"/>
        <v>2.2500000000000003E-3</v>
      </c>
      <c r="AJ8" s="29">
        <f t="shared" si="12"/>
        <v>5.6249999999999998E-3</v>
      </c>
      <c r="AK8">
        <f t="shared" si="13"/>
        <v>9.0000000000000011E-3</v>
      </c>
      <c r="AL8" s="29">
        <f t="shared" si="14"/>
        <v>1.125E-2</v>
      </c>
    </row>
    <row r="9" spans="1:38" x14ac:dyDescent="0.35">
      <c r="A9">
        <f t="shared" si="15"/>
        <v>20</v>
      </c>
      <c r="B9">
        <f t="shared" si="16"/>
        <v>200</v>
      </c>
      <c r="C9">
        <f t="shared" si="5"/>
        <v>0.2</v>
      </c>
      <c r="G9">
        <f t="shared" si="17"/>
        <v>4</v>
      </c>
      <c r="H9" s="9">
        <f t="shared" si="26"/>
        <v>800</v>
      </c>
      <c r="I9">
        <f t="shared" si="18"/>
        <v>8.0000000000000004E-4</v>
      </c>
      <c r="K9">
        <f t="shared" si="19"/>
        <v>2</v>
      </c>
      <c r="L9" s="28">
        <f t="shared" si="20"/>
        <v>4.0000000000000002E-4</v>
      </c>
      <c r="M9" s="29">
        <f t="shared" si="6"/>
        <v>8.0000000000000004E-4</v>
      </c>
      <c r="N9" s="29">
        <f t="shared" si="7"/>
        <v>2E-3</v>
      </c>
      <c r="O9" s="29">
        <f t="shared" si="1"/>
        <v>4.0000000000000001E-3</v>
      </c>
      <c r="P9">
        <f t="shared" si="21"/>
        <v>8.0000000000000002E-3</v>
      </c>
      <c r="Q9" s="29">
        <f t="shared" si="8"/>
        <v>0.01</v>
      </c>
      <c r="R9">
        <f t="shared" si="22"/>
        <v>1.2E-2</v>
      </c>
      <c r="S9">
        <f t="shared" si="23"/>
        <v>1.6E-2</v>
      </c>
      <c r="T9" s="29">
        <f t="shared" si="24"/>
        <v>0.02</v>
      </c>
      <c r="AF9">
        <f t="shared" si="25"/>
        <v>2</v>
      </c>
      <c r="AG9" s="29">
        <f t="shared" si="9"/>
        <v>8.0000000000000004E-4</v>
      </c>
      <c r="AH9" s="29">
        <f t="shared" si="10"/>
        <v>2E-3</v>
      </c>
      <c r="AI9" s="29">
        <f t="shared" si="11"/>
        <v>4.0000000000000001E-3</v>
      </c>
      <c r="AJ9" s="29">
        <f t="shared" si="12"/>
        <v>0.01</v>
      </c>
      <c r="AK9">
        <f t="shared" si="13"/>
        <v>1.6E-2</v>
      </c>
      <c r="AL9" s="29">
        <f t="shared" si="14"/>
        <v>0.02</v>
      </c>
    </row>
    <row r="10" spans="1:38" x14ac:dyDescent="0.35">
      <c r="A10">
        <f t="shared" si="15"/>
        <v>25</v>
      </c>
      <c r="B10">
        <f t="shared" si="16"/>
        <v>250</v>
      </c>
      <c r="C10">
        <f t="shared" si="5"/>
        <v>0.25</v>
      </c>
      <c r="G10">
        <f t="shared" si="17"/>
        <v>5</v>
      </c>
      <c r="H10" s="9">
        <f t="shared" si="26"/>
        <v>1000</v>
      </c>
      <c r="I10">
        <f t="shared" si="18"/>
        <v>1E-3</v>
      </c>
      <c r="K10">
        <f t="shared" si="19"/>
        <v>2.5</v>
      </c>
      <c r="L10" s="28">
        <f t="shared" si="20"/>
        <v>5.0000000000000001E-4</v>
      </c>
      <c r="M10" s="29">
        <f t="shared" si="6"/>
        <v>1E-3</v>
      </c>
      <c r="N10" s="29">
        <f t="shared" si="7"/>
        <v>2.5000000000000001E-3</v>
      </c>
      <c r="O10" s="29">
        <f t="shared" si="1"/>
        <v>5.0000000000000001E-3</v>
      </c>
      <c r="P10">
        <f t="shared" si="21"/>
        <v>0.01</v>
      </c>
      <c r="Q10" s="29">
        <f t="shared" si="8"/>
        <v>1.2500000000000001E-2</v>
      </c>
      <c r="R10">
        <f t="shared" si="22"/>
        <v>1.4999999999999999E-2</v>
      </c>
      <c r="S10">
        <f t="shared" si="23"/>
        <v>0.02</v>
      </c>
      <c r="T10" s="29">
        <f t="shared" si="24"/>
        <v>2.5000000000000001E-2</v>
      </c>
      <c r="AF10">
        <f t="shared" si="25"/>
        <v>2.5</v>
      </c>
      <c r="AG10" s="29">
        <f t="shared" si="9"/>
        <v>1.25E-3</v>
      </c>
      <c r="AH10" s="29">
        <f t="shared" si="10"/>
        <v>3.1250000000000002E-3</v>
      </c>
      <c r="AI10" s="29">
        <f t="shared" si="11"/>
        <v>6.2500000000000003E-3</v>
      </c>
      <c r="AJ10" s="29">
        <f t="shared" si="12"/>
        <v>1.5625E-2</v>
      </c>
      <c r="AK10">
        <f t="shared" si="13"/>
        <v>2.5000000000000001E-2</v>
      </c>
      <c r="AL10" s="29">
        <f t="shared" si="14"/>
        <v>3.125E-2</v>
      </c>
    </row>
    <row r="11" spans="1:38" x14ac:dyDescent="0.35">
      <c r="A11">
        <f t="shared" si="15"/>
        <v>30</v>
      </c>
      <c r="B11">
        <f t="shared" si="16"/>
        <v>300</v>
      </c>
      <c r="C11">
        <f t="shared" si="5"/>
        <v>0.3</v>
      </c>
      <c r="G11">
        <f t="shared" si="17"/>
        <v>6</v>
      </c>
      <c r="H11" s="9">
        <f t="shared" si="26"/>
        <v>1200</v>
      </c>
      <c r="I11">
        <f t="shared" si="18"/>
        <v>1.1999999999999999E-3</v>
      </c>
      <c r="K11">
        <f t="shared" si="19"/>
        <v>3</v>
      </c>
      <c r="L11" s="28">
        <f t="shared" si="20"/>
        <v>6.0000000000000006E-4</v>
      </c>
      <c r="M11" s="29">
        <f t="shared" si="6"/>
        <v>1.2000000000000001E-3</v>
      </c>
      <c r="N11" s="29">
        <f t="shared" si="7"/>
        <v>3.0000000000000001E-3</v>
      </c>
      <c r="O11" s="29">
        <f t="shared" si="1"/>
        <v>6.0000000000000001E-3</v>
      </c>
      <c r="P11">
        <f t="shared" si="21"/>
        <v>1.2E-2</v>
      </c>
      <c r="Q11" s="29">
        <f t="shared" si="8"/>
        <v>1.4999999999999999E-2</v>
      </c>
      <c r="R11">
        <f t="shared" si="22"/>
        <v>1.8000000000000002E-2</v>
      </c>
      <c r="S11">
        <f t="shared" si="23"/>
        <v>2.4E-2</v>
      </c>
      <c r="T11" s="29">
        <f t="shared" si="24"/>
        <v>0.03</v>
      </c>
      <c r="AF11">
        <f t="shared" si="25"/>
        <v>3</v>
      </c>
      <c r="AG11" s="29">
        <f t="shared" si="9"/>
        <v>1.8000000000000002E-3</v>
      </c>
      <c r="AH11" s="29">
        <f t="shared" si="10"/>
        <v>4.5000000000000005E-3</v>
      </c>
      <c r="AI11" s="29">
        <f t="shared" si="11"/>
        <v>9.0000000000000011E-3</v>
      </c>
      <c r="AJ11" s="29">
        <f t="shared" si="12"/>
        <v>2.2499999999999999E-2</v>
      </c>
      <c r="AK11">
        <f t="shared" si="13"/>
        <v>3.6000000000000004E-2</v>
      </c>
      <c r="AL11" s="29">
        <f t="shared" si="14"/>
        <v>4.4999999999999998E-2</v>
      </c>
    </row>
    <row r="12" spans="1:38" x14ac:dyDescent="0.35">
      <c r="A12">
        <f t="shared" si="15"/>
        <v>35</v>
      </c>
      <c r="B12">
        <f t="shared" si="16"/>
        <v>350</v>
      </c>
      <c r="C12">
        <f t="shared" si="5"/>
        <v>0.35</v>
      </c>
      <c r="G12">
        <f t="shared" si="17"/>
        <v>7</v>
      </c>
      <c r="H12" s="9">
        <f t="shared" si="26"/>
        <v>1400</v>
      </c>
      <c r="I12">
        <f t="shared" si="18"/>
        <v>1.4E-3</v>
      </c>
      <c r="K12">
        <f t="shared" si="19"/>
        <v>3.5</v>
      </c>
      <c r="L12" s="28">
        <f t="shared" si="20"/>
        <v>6.9999999999999999E-4</v>
      </c>
      <c r="M12" s="29">
        <f t="shared" si="6"/>
        <v>1.4E-3</v>
      </c>
      <c r="N12" s="29">
        <f t="shared" si="7"/>
        <v>3.5000000000000001E-3</v>
      </c>
      <c r="O12" s="29">
        <f t="shared" si="1"/>
        <v>7.0000000000000001E-3</v>
      </c>
      <c r="P12">
        <f t="shared" si="21"/>
        <v>1.4E-2</v>
      </c>
      <c r="Q12" s="29">
        <f t="shared" si="8"/>
        <v>1.7500000000000002E-2</v>
      </c>
      <c r="R12">
        <f t="shared" si="22"/>
        <v>2.1000000000000001E-2</v>
      </c>
      <c r="S12">
        <f t="shared" si="23"/>
        <v>2.8000000000000001E-2</v>
      </c>
      <c r="T12" s="29">
        <f t="shared" si="24"/>
        <v>3.5000000000000003E-2</v>
      </c>
      <c r="AF12">
        <f t="shared" si="25"/>
        <v>3.5</v>
      </c>
      <c r="AG12" s="29">
        <f t="shared" si="9"/>
        <v>2.4499999999999999E-3</v>
      </c>
      <c r="AH12" s="29">
        <f t="shared" si="10"/>
        <v>6.1250000000000002E-3</v>
      </c>
      <c r="AI12" s="29">
        <f t="shared" si="11"/>
        <v>1.225E-2</v>
      </c>
      <c r="AJ12" s="29">
        <f t="shared" si="12"/>
        <v>3.0624999999999999E-2</v>
      </c>
      <c r="AK12">
        <f t="shared" si="13"/>
        <v>4.9000000000000002E-2</v>
      </c>
      <c r="AL12" s="29">
        <f t="shared" si="14"/>
        <v>6.1249999999999999E-2</v>
      </c>
    </row>
    <row r="13" spans="1:38" x14ac:dyDescent="0.35">
      <c r="A13">
        <f t="shared" si="15"/>
        <v>40</v>
      </c>
      <c r="B13">
        <f t="shared" si="16"/>
        <v>400</v>
      </c>
      <c r="C13">
        <f t="shared" si="5"/>
        <v>0.4</v>
      </c>
      <c r="G13">
        <f t="shared" si="17"/>
        <v>8</v>
      </c>
      <c r="H13" s="9">
        <f t="shared" si="26"/>
        <v>1600</v>
      </c>
      <c r="I13">
        <f t="shared" si="18"/>
        <v>1.6000000000000001E-3</v>
      </c>
      <c r="K13">
        <f t="shared" si="19"/>
        <v>4</v>
      </c>
      <c r="L13" s="28">
        <f t="shared" si="20"/>
        <v>8.0000000000000004E-4</v>
      </c>
      <c r="M13" s="29">
        <f t="shared" si="6"/>
        <v>1.6000000000000001E-3</v>
      </c>
      <c r="N13" s="29">
        <f t="shared" si="7"/>
        <v>4.0000000000000001E-3</v>
      </c>
      <c r="O13" s="29">
        <f t="shared" si="1"/>
        <v>8.0000000000000002E-3</v>
      </c>
      <c r="P13">
        <f t="shared" si="21"/>
        <v>1.6E-2</v>
      </c>
      <c r="Q13" s="29">
        <f t="shared" si="8"/>
        <v>0.02</v>
      </c>
      <c r="R13">
        <f t="shared" si="22"/>
        <v>2.4E-2</v>
      </c>
      <c r="S13">
        <f t="shared" si="23"/>
        <v>3.2000000000000001E-2</v>
      </c>
      <c r="T13" s="29">
        <f t="shared" si="24"/>
        <v>0.04</v>
      </c>
      <c r="AF13">
        <f t="shared" si="25"/>
        <v>4</v>
      </c>
      <c r="AG13" s="29">
        <f t="shared" si="9"/>
        <v>3.2000000000000002E-3</v>
      </c>
      <c r="AH13" s="29">
        <f t="shared" si="10"/>
        <v>8.0000000000000002E-3</v>
      </c>
      <c r="AI13" s="29">
        <f t="shared" si="11"/>
        <v>1.6E-2</v>
      </c>
      <c r="AJ13" s="29">
        <f t="shared" si="12"/>
        <v>0.04</v>
      </c>
      <c r="AK13">
        <f t="shared" si="13"/>
        <v>6.4000000000000001E-2</v>
      </c>
      <c r="AL13" s="29">
        <f t="shared" si="14"/>
        <v>0.08</v>
      </c>
    </row>
    <row r="14" spans="1:38" x14ac:dyDescent="0.35">
      <c r="A14">
        <f t="shared" si="15"/>
        <v>45</v>
      </c>
      <c r="B14">
        <f t="shared" si="16"/>
        <v>450</v>
      </c>
      <c r="C14">
        <f t="shared" si="5"/>
        <v>0.45</v>
      </c>
      <c r="G14">
        <f t="shared" si="17"/>
        <v>9</v>
      </c>
      <c r="H14" s="9">
        <f t="shared" si="26"/>
        <v>1800</v>
      </c>
      <c r="I14">
        <f t="shared" si="18"/>
        <v>1.8E-3</v>
      </c>
      <c r="K14">
        <f t="shared" si="19"/>
        <v>4.5</v>
      </c>
      <c r="L14" s="28">
        <f t="shared" si="20"/>
        <v>9.0000000000000008E-4</v>
      </c>
      <c r="M14" s="29">
        <f t="shared" si="6"/>
        <v>1.8000000000000002E-3</v>
      </c>
      <c r="N14" s="29">
        <f t="shared" si="7"/>
        <v>4.5000000000000005E-3</v>
      </c>
      <c r="O14" s="29">
        <f t="shared" si="1"/>
        <v>9.0000000000000011E-3</v>
      </c>
      <c r="P14">
        <f t="shared" si="21"/>
        <v>1.8000000000000002E-2</v>
      </c>
      <c r="Q14" s="29">
        <f t="shared" si="8"/>
        <v>2.2499999999999999E-2</v>
      </c>
      <c r="R14">
        <f t="shared" si="22"/>
        <v>2.7E-2</v>
      </c>
      <c r="S14">
        <f t="shared" si="23"/>
        <v>3.6000000000000004E-2</v>
      </c>
      <c r="T14" s="29">
        <f t="shared" si="24"/>
        <v>4.4999999999999998E-2</v>
      </c>
      <c r="AF14">
        <f t="shared" si="25"/>
        <v>4.5</v>
      </c>
      <c r="AG14" s="29">
        <f t="shared" si="9"/>
        <v>4.0499999999999998E-3</v>
      </c>
      <c r="AH14" s="29">
        <f t="shared" si="10"/>
        <v>1.0125E-2</v>
      </c>
      <c r="AI14" s="29">
        <f t="shared" si="11"/>
        <v>2.0250000000000001E-2</v>
      </c>
      <c r="AJ14" s="29">
        <f t="shared" si="12"/>
        <v>5.0625000000000003E-2</v>
      </c>
      <c r="AK14">
        <f t="shared" si="13"/>
        <v>8.1000000000000003E-2</v>
      </c>
      <c r="AL14" s="29">
        <f t="shared" si="14"/>
        <v>0.10125000000000001</v>
      </c>
    </row>
    <row r="15" spans="1:38" x14ac:dyDescent="0.35">
      <c r="A15">
        <f t="shared" si="15"/>
        <v>50</v>
      </c>
      <c r="B15">
        <f t="shared" si="16"/>
        <v>500</v>
      </c>
      <c r="C15">
        <f t="shared" si="5"/>
        <v>0.5</v>
      </c>
      <c r="G15">
        <f t="shared" si="17"/>
        <v>10</v>
      </c>
      <c r="H15" s="9">
        <f t="shared" si="26"/>
        <v>2000</v>
      </c>
      <c r="I15">
        <f t="shared" si="18"/>
        <v>2E-3</v>
      </c>
      <c r="K15">
        <f t="shared" si="19"/>
        <v>5</v>
      </c>
      <c r="L15" s="28">
        <f t="shared" si="20"/>
        <v>1E-3</v>
      </c>
      <c r="M15" s="29">
        <f t="shared" si="6"/>
        <v>2E-3</v>
      </c>
      <c r="N15" s="29">
        <f t="shared" si="7"/>
        <v>5.0000000000000001E-3</v>
      </c>
      <c r="O15" s="29">
        <f t="shared" si="1"/>
        <v>0.01</v>
      </c>
      <c r="P15">
        <f t="shared" si="21"/>
        <v>0.02</v>
      </c>
      <c r="Q15" s="29">
        <f t="shared" si="8"/>
        <v>2.5000000000000001E-2</v>
      </c>
      <c r="R15">
        <f t="shared" si="22"/>
        <v>0.03</v>
      </c>
      <c r="S15">
        <f t="shared" si="23"/>
        <v>0.04</v>
      </c>
      <c r="T15" s="29">
        <f t="shared" si="24"/>
        <v>0.05</v>
      </c>
      <c r="AF15">
        <f t="shared" si="25"/>
        <v>5</v>
      </c>
      <c r="AG15" s="29">
        <f t="shared" si="9"/>
        <v>5.0000000000000001E-3</v>
      </c>
      <c r="AH15" s="29">
        <f t="shared" si="10"/>
        <v>1.2500000000000001E-2</v>
      </c>
      <c r="AI15" s="29">
        <f t="shared" si="11"/>
        <v>2.5000000000000001E-2</v>
      </c>
      <c r="AJ15" s="29">
        <f t="shared" si="12"/>
        <v>6.25E-2</v>
      </c>
      <c r="AK15">
        <f t="shared" si="13"/>
        <v>0.1</v>
      </c>
      <c r="AL15" s="29">
        <f t="shared" si="14"/>
        <v>0.125</v>
      </c>
    </row>
    <row r="16" spans="1:38" x14ac:dyDescent="0.35">
      <c r="A16">
        <f t="shared" si="15"/>
        <v>55</v>
      </c>
      <c r="B16">
        <f t="shared" si="16"/>
        <v>550</v>
      </c>
      <c r="C16">
        <f t="shared" si="5"/>
        <v>0.55000000000000004</v>
      </c>
      <c r="G16">
        <f t="shared" si="17"/>
        <v>11</v>
      </c>
      <c r="H16" s="9">
        <f t="shared" si="26"/>
        <v>2200</v>
      </c>
      <c r="I16">
        <f t="shared" si="18"/>
        <v>2.2000000000000001E-3</v>
      </c>
      <c r="K16">
        <f t="shared" si="19"/>
        <v>5.5</v>
      </c>
      <c r="L16" s="28">
        <f t="shared" si="20"/>
        <v>1.1000000000000001E-3</v>
      </c>
      <c r="M16" s="29">
        <f t="shared" si="6"/>
        <v>2.2000000000000001E-3</v>
      </c>
      <c r="N16" s="29">
        <f t="shared" si="7"/>
        <v>5.4999999999999997E-3</v>
      </c>
      <c r="O16" s="29">
        <f t="shared" si="1"/>
        <v>1.0999999999999999E-2</v>
      </c>
      <c r="P16">
        <f t="shared" si="21"/>
        <v>2.1999999999999999E-2</v>
      </c>
      <c r="Q16" s="29">
        <f t="shared" si="8"/>
        <v>2.75E-2</v>
      </c>
      <c r="R16">
        <f t="shared" si="22"/>
        <v>3.3000000000000002E-2</v>
      </c>
      <c r="S16">
        <f t="shared" si="23"/>
        <v>4.3999999999999997E-2</v>
      </c>
      <c r="T16" s="29">
        <f t="shared" si="24"/>
        <v>5.5E-2</v>
      </c>
      <c r="AF16">
        <f t="shared" si="25"/>
        <v>5.5</v>
      </c>
      <c r="AG16" s="29">
        <f t="shared" si="9"/>
        <v>6.0500000000000007E-3</v>
      </c>
      <c r="AH16" s="29">
        <f t="shared" si="10"/>
        <v>1.5125E-2</v>
      </c>
      <c r="AI16" s="29">
        <f t="shared" si="11"/>
        <v>3.0249999999999999E-2</v>
      </c>
      <c r="AJ16" s="29">
        <f t="shared" si="12"/>
        <v>7.5624999999999998E-2</v>
      </c>
      <c r="AK16">
        <f t="shared" si="13"/>
        <v>0.121</v>
      </c>
      <c r="AL16" s="29">
        <f t="shared" si="14"/>
        <v>0.15125</v>
      </c>
    </row>
    <row r="17" spans="1:38" x14ac:dyDescent="0.35">
      <c r="A17">
        <f t="shared" si="15"/>
        <v>60</v>
      </c>
      <c r="B17">
        <f t="shared" si="16"/>
        <v>600</v>
      </c>
      <c r="C17">
        <f t="shared" si="5"/>
        <v>0.6</v>
      </c>
      <c r="G17">
        <f t="shared" si="17"/>
        <v>12</v>
      </c>
      <c r="H17" s="9">
        <f t="shared" si="26"/>
        <v>2400</v>
      </c>
      <c r="I17">
        <f t="shared" si="18"/>
        <v>2.3999999999999998E-3</v>
      </c>
      <c r="K17">
        <f t="shared" si="19"/>
        <v>6</v>
      </c>
      <c r="L17" s="28">
        <f t="shared" si="20"/>
        <v>1.2000000000000001E-3</v>
      </c>
      <c r="M17" s="29">
        <f t="shared" si="6"/>
        <v>2.4000000000000002E-3</v>
      </c>
      <c r="N17" s="29">
        <f t="shared" si="7"/>
        <v>6.0000000000000001E-3</v>
      </c>
      <c r="O17" s="29">
        <f t="shared" si="1"/>
        <v>1.2E-2</v>
      </c>
      <c r="P17">
        <f t="shared" si="21"/>
        <v>2.4E-2</v>
      </c>
      <c r="Q17" s="29">
        <f t="shared" si="8"/>
        <v>0.03</v>
      </c>
      <c r="R17">
        <f t="shared" si="22"/>
        <v>3.6000000000000004E-2</v>
      </c>
      <c r="S17">
        <f t="shared" si="23"/>
        <v>4.8000000000000001E-2</v>
      </c>
      <c r="T17" s="29">
        <f t="shared" si="24"/>
        <v>0.06</v>
      </c>
      <c r="AF17">
        <f t="shared" si="25"/>
        <v>6</v>
      </c>
      <c r="AG17" s="29">
        <f t="shared" si="9"/>
        <v>7.2000000000000007E-3</v>
      </c>
      <c r="AH17" s="29">
        <f t="shared" si="10"/>
        <v>1.8000000000000002E-2</v>
      </c>
      <c r="AI17" s="29">
        <f t="shared" si="11"/>
        <v>3.6000000000000004E-2</v>
      </c>
      <c r="AJ17" s="29">
        <f t="shared" si="12"/>
        <v>0.09</v>
      </c>
      <c r="AK17">
        <f t="shared" si="13"/>
        <v>0.14400000000000002</v>
      </c>
      <c r="AL17" s="29">
        <f t="shared" si="14"/>
        <v>0.18</v>
      </c>
    </row>
    <row r="18" spans="1:38" x14ac:dyDescent="0.35">
      <c r="A18">
        <f t="shared" si="15"/>
        <v>65</v>
      </c>
      <c r="B18">
        <f t="shared" si="16"/>
        <v>650</v>
      </c>
      <c r="C18">
        <f t="shared" si="5"/>
        <v>0.65</v>
      </c>
      <c r="G18">
        <f t="shared" si="17"/>
        <v>13</v>
      </c>
      <c r="H18" s="9">
        <f t="shared" si="26"/>
        <v>2600</v>
      </c>
      <c r="I18">
        <f t="shared" si="18"/>
        <v>2.5999999999999999E-3</v>
      </c>
      <c r="K18">
        <f t="shared" si="19"/>
        <v>6.5</v>
      </c>
      <c r="L18" s="28">
        <f t="shared" si="20"/>
        <v>1.3000000000000002E-3</v>
      </c>
      <c r="M18" s="29">
        <f t="shared" si="6"/>
        <v>2.6000000000000003E-3</v>
      </c>
      <c r="N18" s="29">
        <f t="shared" si="7"/>
        <v>6.5000000000000006E-3</v>
      </c>
      <c r="O18" s="29">
        <f t="shared" si="1"/>
        <v>1.3000000000000001E-2</v>
      </c>
      <c r="P18">
        <f t="shared" si="21"/>
        <v>2.6000000000000002E-2</v>
      </c>
      <c r="Q18" s="29">
        <f t="shared" si="8"/>
        <v>3.2500000000000001E-2</v>
      </c>
      <c r="R18">
        <f t="shared" si="22"/>
        <v>3.9E-2</v>
      </c>
      <c r="S18">
        <f t="shared" si="23"/>
        <v>5.2000000000000005E-2</v>
      </c>
      <c r="T18" s="29">
        <f t="shared" si="24"/>
        <v>6.5000000000000002E-2</v>
      </c>
      <c r="AF18">
        <f t="shared" si="25"/>
        <v>6.5</v>
      </c>
      <c r="AG18" s="29">
        <f t="shared" si="9"/>
        <v>8.4500000000000009E-3</v>
      </c>
      <c r="AH18" s="29">
        <f t="shared" si="10"/>
        <v>2.1125000000000001E-2</v>
      </c>
      <c r="AI18" s="29">
        <f t="shared" si="11"/>
        <v>4.2250000000000003E-2</v>
      </c>
      <c r="AJ18" s="29">
        <f t="shared" si="12"/>
        <v>0.105625</v>
      </c>
      <c r="AK18">
        <f t="shared" si="13"/>
        <v>0.16900000000000001</v>
      </c>
      <c r="AL18" s="29">
        <f t="shared" si="14"/>
        <v>0.21124999999999999</v>
      </c>
    </row>
    <row r="19" spans="1:38" x14ac:dyDescent="0.35">
      <c r="A19">
        <f t="shared" si="15"/>
        <v>70</v>
      </c>
      <c r="B19">
        <f t="shared" si="16"/>
        <v>700</v>
      </c>
      <c r="C19">
        <f t="shared" si="5"/>
        <v>0.7</v>
      </c>
      <c r="G19">
        <f t="shared" si="17"/>
        <v>14</v>
      </c>
      <c r="H19" s="9">
        <f t="shared" si="26"/>
        <v>2800</v>
      </c>
      <c r="I19">
        <f t="shared" si="18"/>
        <v>2.8E-3</v>
      </c>
      <c r="K19">
        <f t="shared" si="19"/>
        <v>7</v>
      </c>
      <c r="L19" s="28">
        <f t="shared" si="20"/>
        <v>1.4E-3</v>
      </c>
      <c r="M19" s="29">
        <f t="shared" si="6"/>
        <v>2.8E-3</v>
      </c>
      <c r="N19" s="29">
        <f t="shared" si="7"/>
        <v>7.0000000000000001E-3</v>
      </c>
      <c r="O19" s="29">
        <f t="shared" si="1"/>
        <v>1.4E-2</v>
      </c>
      <c r="P19">
        <f t="shared" si="21"/>
        <v>2.8000000000000001E-2</v>
      </c>
      <c r="Q19" s="29">
        <f t="shared" si="8"/>
        <v>3.5000000000000003E-2</v>
      </c>
      <c r="R19">
        <f t="shared" si="22"/>
        <v>4.2000000000000003E-2</v>
      </c>
      <c r="S19">
        <f t="shared" si="23"/>
        <v>5.6000000000000001E-2</v>
      </c>
      <c r="T19" s="29">
        <f t="shared" si="24"/>
        <v>7.0000000000000007E-2</v>
      </c>
      <c r="AF19">
        <f t="shared" si="25"/>
        <v>7</v>
      </c>
      <c r="AG19" s="29">
        <f t="shared" si="9"/>
        <v>9.7999999999999997E-3</v>
      </c>
      <c r="AH19" s="29">
        <f t="shared" si="10"/>
        <v>2.4500000000000001E-2</v>
      </c>
      <c r="AI19" s="29">
        <f t="shared" si="11"/>
        <v>4.9000000000000002E-2</v>
      </c>
      <c r="AJ19" s="29">
        <f t="shared" si="12"/>
        <v>0.1225</v>
      </c>
      <c r="AK19">
        <f t="shared" si="13"/>
        <v>0.19600000000000001</v>
      </c>
      <c r="AL19" s="29">
        <f t="shared" si="14"/>
        <v>0.245</v>
      </c>
    </row>
    <row r="20" spans="1:38" x14ac:dyDescent="0.35">
      <c r="A20">
        <f t="shared" si="15"/>
        <v>75</v>
      </c>
      <c r="B20">
        <f t="shared" si="16"/>
        <v>750</v>
      </c>
      <c r="C20">
        <f t="shared" si="5"/>
        <v>0.75</v>
      </c>
      <c r="G20">
        <f t="shared" si="17"/>
        <v>15</v>
      </c>
      <c r="H20" s="9">
        <f t="shared" si="26"/>
        <v>3000</v>
      </c>
      <c r="I20">
        <f t="shared" si="18"/>
        <v>3.0000000000000001E-3</v>
      </c>
      <c r="K20">
        <f t="shared" si="19"/>
        <v>7.5</v>
      </c>
      <c r="L20" s="28">
        <f t="shared" si="20"/>
        <v>1.5E-3</v>
      </c>
      <c r="M20" s="29">
        <f t="shared" si="6"/>
        <v>3.0000000000000001E-3</v>
      </c>
      <c r="N20" s="29">
        <f t="shared" si="7"/>
        <v>7.4999999999999997E-3</v>
      </c>
      <c r="O20" s="29">
        <f t="shared" si="1"/>
        <v>1.4999999999999999E-2</v>
      </c>
      <c r="P20">
        <f t="shared" si="21"/>
        <v>0.03</v>
      </c>
      <c r="Q20" s="29">
        <f t="shared" si="8"/>
        <v>3.7499999999999999E-2</v>
      </c>
      <c r="R20">
        <f t="shared" si="22"/>
        <v>4.4999999999999998E-2</v>
      </c>
      <c r="S20">
        <f t="shared" si="23"/>
        <v>0.06</v>
      </c>
      <c r="T20" s="29">
        <f t="shared" si="24"/>
        <v>7.4999999999999997E-2</v>
      </c>
      <c r="AF20">
        <f t="shared" si="25"/>
        <v>7.5</v>
      </c>
      <c r="AG20" s="29">
        <f t="shared" si="9"/>
        <v>1.1250000000000001E-2</v>
      </c>
      <c r="AH20" s="29">
        <f t="shared" si="10"/>
        <v>2.8125000000000001E-2</v>
      </c>
      <c r="AI20" s="29">
        <f t="shared" si="11"/>
        <v>5.6250000000000001E-2</v>
      </c>
      <c r="AJ20" s="29">
        <f t="shared" si="12"/>
        <v>0.140625</v>
      </c>
      <c r="AK20">
        <f t="shared" si="13"/>
        <v>0.22500000000000001</v>
      </c>
      <c r="AL20" s="29">
        <f t="shared" si="14"/>
        <v>0.28125</v>
      </c>
    </row>
    <row r="21" spans="1:38" x14ac:dyDescent="0.35">
      <c r="A21">
        <f t="shared" si="15"/>
        <v>80</v>
      </c>
      <c r="B21">
        <f t="shared" si="16"/>
        <v>800</v>
      </c>
      <c r="C21">
        <f t="shared" si="5"/>
        <v>0.8</v>
      </c>
      <c r="G21">
        <f t="shared" si="17"/>
        <v>16</v>
      </c>
      <c r="H21" s="9">
        <f t="shared" si="26"/>
        <v>3200</v>
      </c>
      <c r="I21">
        <f t="shared" si="18"/>
        <v>3.2000000000000002E-3</v>
      </c>
      <c r="K21">
        <f t="shared" si="19"/>
        <v>8</v>
      </c>
      <c r="L21" s="28">
        <f t="shared" si="20"/>
        <v>1.6000000000000001E-3</v>
      </c>
      <c r="M21" s="29">
        <f t="shared" si="6"/>
        <v>3.2000000000000002E-3</v>
      </c>
      <c r="N21" s="29">
        <f t="shared" si="7"/>
        <v>8.0000000000000002E-3</v>
      </c>
      <c r="O21" s="29">
        <f t="shared" si="1"/>
        <v>1.6E-2</v>
      </c>
      <c r="P21">
        <f t="shared" si="21"/>
        <v>3.2000000000000001E-2</v>
      </c>
      <c r="Q21" s="29">
        <f t="shared" si="8"/>
        <v>0.04</v>
      </c>
      <c r="R21">
        <f t="shared" si="22"/>
        <v>4.8000000000000001E-2</v>
      </c>
      <c r="S21">
        <f t="shared" si="23"/>
        <v>6.4000000000000001E-2</v>
      </c>
      <c r="T21" s="29">
        <f t="shared" si="24"/>
        <v>0.08</v>
      </c>
      <c r="AF21">
        <f t="shared" si="25"/>
        <v>8</v>
      </c>
      <c r="AG21" s="29">
        <f t="shared" si="9"/>
        <v>1.2800000000000001E-2</v>
      </c>
      <c r="AH21" s="29">
        <f t="shared" si="10"/>
        <v>3.2000000000000001E-2</v>
      </c>
      <c r="AI21" s="29">
        <f t="shared" si="11"/>
        <v>6.4000000000000001E-2</v>
      </c>
      <c r="AJ21" s="29">
        <f t="shared" si="12"/>
        <v>0.16</v>
      </c>
      <c r="AK21">
        <f t="shared" si="13"/>
        <v>0.25600000000000001</v>
      </c>
      <c r="AL21" s="29">
        <f t="shared" si="14"/>
        <v>0.32</v>
      </c>
    </row>
    <row r="22" spans="1:38" x14ac:dyDescent="0.35">
      <c r="A22">
        <f t="shared" si="15"/>
        <v>85</v>
      </c>
      <c r="B22">
        <f t="shared" si="16"/>
        <v>850</v>
      </c>
      <c r="C22">
        <f t="shared" si="5"/>
        <v>0.85</v>
      </c>
      <c r="G22">
        <f t="shared" si="17"/>
        <v>17</v>
      </c>
      <c r="H22" s="9">
        <f t="shared" si="26"/>
        <v>3400</v>
      </c>
      <c r="I22">
        <f t="shared" si="18"/>
        <v>3.3999999999999998E-3</v>
      </c>
      <c r="K22">
        <f t="shared" si="19"/>
        <v>8.5</v>
      </c>
      <c r="L22" s="28">
        <f t="shared" si="20"/>
        <v>1.7000000000000001E-3</v>
      </c>
      <c r="M22" s="29">
        <f t="shared" si="6"/>
        <v>3.4000000000000002E-3</v>
      </c>
      <c r="N22" s="29">
        <f t="shared" si="7"/>
        <v>8.5000000000000006E-3</v>
      </c>
      <c r="O22" s="29">
        <f t="shared" si="1"/>
        <v>1.7000000000000001E-2</v>
      </c>
      <c r="P22">
        <f t="shared" si="21"/>
        <v>3.4000000000000002E-2</v>
      </c>
      <c r="Q22" s="29">
        <f t="shared" si="8"/>
        <v>4.2500000000000003E-2</v>
      </c>
      <c r="R22">
        <f t="shared" si="22"/>
        <v>5.1000000000000004E-2</v>
      </c>
      <c r="S22">
        <f t="shared" si="23"/>
        <v>6.8000000000000005E-2</v>
      </c>
      <c r="T22" s="29">
        <f t="shared" si="24"/>
        <v>8.5000000000000006E-2</v>
      </c>
      <c r="AF22">
        <f t="shared" si="25"/>
        <v>8.5</v>
      </c>
      <c r="AG22" s="29">
        <f t="shared" si="9"/>
        <v>1.4450000000000001E-2</v>
      </c>
      <c r="AH22" s="29">
        <f t="shared" si="10"/>
        <v>3.6124999999999997E-2</v>
      </c>
      <c r="AI22" s="29">
        <f t="shared" si="11"/>
        <v>7.2249999999999995E-2</v>
      </c>
      <c r="AJ22" s="29">
        <f t="shared" si="12"/>
        <v>0.18062500000000001</v>
      </c>
      <c r="AK22">
        <f t="shared" si="13"/>
        <v>0.28899999999999998</v>
      </c>
      <c r="AL22" s="29">
        <f t="shared" si="14"/>
        <v>0.36125000000000002</v>
      </c>
    </row>
    <row r="23" spans="1:38" x14ac:dyDescent="0.35">
      <c r="A23">
        <f t="shared" si="15"/>
        <v>90</v>
      </c>
      <c r="B23">
        <f t="shared" si="16"/>
        <v>900</v>
      </c>
      <c r="C23">
        <f t="shared" si="5"/>
        <v>0.9</v>
      </c>
      <c r="G23">
        <f t="shared" si="17"/>
        <v>18</v>
      </c>
      <c r="H23" s="9">
        <f t="shared" si="26"/>
        <v>3600</v>
      </c>
      <c r="I23">
        <f t="shared" si="18"/>
        <v>3.5999999999999999E-3</v>
      </c>
      <c r="K23">
        <f t="shared" si="19"/>
        <v>9</v>
      </c>
      <c r="L23" s="28">
        <f t="shared" si="20"/>
        <v>1.8000000000000002E-3</v>
      </c>
      <c r="M23" s="29">
        <f t="shared" si="6"/>
        <v>3.6000000000000003E-3</v>
      </c>
      <c r="N23" s="29">
        <f t="shared" si="7"/>
        <v>9.0000000000000011E-3</v>
      </c>
      <c r="O23" s="29">
        <f t="shared" si="1"/>
        <v>1.8000000000000002E-2</v>
      </c>
      <c r="P23">
        <f t="shared" si="21"/>
        <v>3.6000000000000004E-2</v>
      </c>
      <c r="Q23" s="29">
        <f t="shared" si="8"/>
        <v>4.4999999999999998E-2</v>
      </c>
      <c r="R23">
        <f t="shared" si="22"/>
        <v>5.3999999999999999E-2</v>
      </c>
      <c r="S23">
        <f t="shared" si="23"/>
        <v>7.2000000000000008E-2</v>
      </c>
      <c r="T23" s="29">
        <f t="shared" si="24"/>
        <v>0.09</v>
      </c>
      <c r="AF23">
        <f t="shared" si="25"/>
        <v>9</v>
      </c>
      <c r="AG23" s="29">
        <f t="shared" si="9"/>
        <v>1.6199999999999999E-2</v>
      </c>
      <c r="AH23" s="29">
        <f t="shared" si="10"/>
        <v>4.0500000000000001E-2</v>
      </c>
      <c r="AI23" s="29">
        <f t="shared" si="11"/>
        <v>8.1000000000000003E-2</v>
      </c>
      <c r="AJ23" s="29">
        <f t="shared" si="12"/>
        <v>0.20250000000000001</v>
      </c>
      <c r="AK23">
        <f t="shared" si="13"/>
        <v>0.32400000000000001</v>
      </c>
      <c r="AL23" s="29">
        <f t="shared" si="14"/>
        <v>0.40500000000000003</v>
      </c>
    </row>
    <row r="24" spans="1:38" x14ac:dyDescent="0.35">
      <c r="A24">
        <f t="shared" si="15"/>
        <v>95</v>
      </c>
      <c r="B24">
        <f t="shared" si="16"/>
        <v>950</v>
      </c>
      <c r="C24">
        <f t="shared" si="5"/>
        <v>0.95</v>
      </c>
      <c r="G24">
        <f t="shared" si="17"/>
        <v>19</v>
      </c>
      <c r="H24" s="9">
        <f t="shared" si="26"/>
        <v>3800</v>
      </c>
      <c r="I24">
        <f t="shared" si="18"/>
        <v>3.8E-3</v>
      </c>
      <c r="K24">
        <f t="shared" si="19"/>
        <v>9.5</v>
      </c>
      <c r="L24" s="28">
        <f t="shared" si="20"/>
        <v>1.9E-3</v>
      </c>
      <c r="M24" s="29">
        <f t="shared" si="6"/>
        <v>3.8E-3</v>
      </c>
      <c r="N24" s="29">
        <f t="shared" si="7"/>
        <v>9.4999999999999998E-3</v>
      </c>
      <c r="O24" s="29">
        <f t="shared" si="1"/>
        <v>1.9E-2</v>
      </c>
      <c r="P24">
        <f t="shared" si="21"/>
        <v>3.7999999999999999E-2</v>
      </c>
      <c r="Q24" s="29">
        <f t="shared" si="8"/>
        <v>4.7500000000000001E-2</v>
      </c>
      <c r="R24">
        <f t="shared" si="22"/>
        <v>5.7000000000000002E-2</v>
      </c>
      <c r="S24">
        <f t="shared" si="23"/>
        <v>7.5999999999999998E-2</v>
      </c>
      <c r="T24" s="29">
        <f t="shared" si="24"/>
        <v>9.5000000000000001E-2</v>
      </c>
      <c r="AF24">
        <f t="shared" si="25"/>
        <v>9.5</v>
      </c>
      <c r="AG24" s="29">
        <f t="shared" si="9"/>
        <v>1.805E-2</v>
      </c>
      <c r="AH24" s="29">
        <f t="shared" si="10"/>
        <v>4.5124999999999998E-2</v>
      </c>
      <c r="AI24" s="29">
        <f t="shared" si="11"/>
        <v>9.0249999999999997E-2</v>
      </c>
      <c r="AJ24" s="29">
        <f t="shared" si="12"/>
        <v>0.22562499999999999</v>
      </c>
      <c r="AK24">
        <f t="shared" si="13"/>
        <v>0.36099999999999999</v>
      </c>
      <c r="AL24" s="29">
        <f t="shared" si="14"/>
        <v>0.45124999999999998</v>
      </c>
    </row>
    <row r="25" spans="1:38" x14ac:dyDescent="0.35">
      <c r="A25">
        <f t="shared" si="15"/>
        <v>100</v>
      </c>
      <c r="B25">
        <f t="shared" si="16"/>
        <v>1000</v>
      </c>
      <c r="C25">
        <f t="shared" si="5"/>
        <v>1</v>
      </c>
      <c r="G25">
        <f t="shared" si="17"/>
        <v>20</v>
      </c>
      <c r="H25" s="9">
        <f t="shared" si="26"/>
        <v>4000</v>
      </c>
      <c r="I25">
        <f t="shared" si="18"/>
        <v>4.0000000000000001E-3</v>
      </c>
      <c r="K25">
        <f t="shared" si="19"/>
        <v>10</v>
      </c>
      <c r="L25" s="28">
        <f t="shared" si="20"/>
        <v>2E-3</v>
      </c>
      <c r="M25" s="29">
        <f t="shared" si="6"/>
        <v>4.0000000000000001E-3</v>
      </c>
      <c r="N25" s="29">
        <f t="shared" si="7"/>
        <v>0.01</v>
      </c>
      <c r="O25" s="29">
        <f t="shared" si="1"/>
        <v>0.02</v>
      </c>
      <c r="P25">
        <f t="shared" si="21"/>
        <v>0.04</v>
      </c>
      <c r="Q25" s="29">
        <f t="shared" si="8"/>
        <v>0.05</v>
      </c>
      <c r="R25">
        <f t="shared" si="22"/>
        <v>0.06</v>
      </c>
      <c r="S25">
        <f t="shared" si="23"/>
        <v>0.08</v>
      </c>
      <c r="T25" s="29">
        <f t="shared" si="24"/>
        <v>0.1</v>
      </c>
      <c r="AF25">
        <f t="shared" si="25"/>
        <v>10</v>
      </c>
      <c r="AG25" s="29">
        <f t="shared" si="9"/>
        <v>0.02</v>
      </c>
      <c r="AH25" s="29">
        <f t="shared" si="10"/>
        <v>0.05</v>
      </c>
      <c r="AI25" s="29">
        <f t="shared" si="11"/>
        <v>0.1</v>
      </c>
      <c r="AJ25" s="29">
        <f t="shared" si="12"/>
        <v>0.25</v>
      </c>
      <c r="AK25">
        <f t="shared" si="13"/>
        <v>0.4</v>
      </c>
      <c r="AL25" s="29">
        <f t="shared" si="14"/>
        <v>0.5</v>
      </c>
    </row>
    <row r="26" spans="1:38" x14ac:dyDescent="0.35">
      <c r="A26">
        <f t="shared" si="15"/>
        <v>105</v>
      </c>
      <c r="B26">
        <f t="shared" si="16"/>
        <v>1050</v>
      </c>
      <c r="C26">
        <f t="shared" si="5"/>
        <v>1.05</v>
      </c>
      <c r="G26">
        <f t="shared" si="17"/>
        <v>21</v>
      </c>
      <c r="H26" s="9">
        <f t="shared" si="26"/>
        <v>4200</v>
      </c>
      <c r="I26">
        <f t="shared" si="18"/>
        <v>4.1999999999999997E-3</v>
      </c>
      <c r="K26">
        <f t="shared" si="19"/>
        <v>10.5</v>
      </c>
      <c r="L26" s="28">
        <f t="shared" si="20"/>
        <v>2.1000000000000003E-3</v>
      </c>
      <c r="M26" s="29">
        <f t="shared" si="6"/>
        <v>4.2000000000000006E-3</v>
      </c>
      <c r="N26" s="29">
        <f t="shared" si="7"/>
        <v>1.0500000000000001E-2</v>
      </c>
      <c r="O26" s="29">
        <f t="shared" si="1"/>
        <v>2.1000000000000001E-2</v>
      </c>
      <c r="P26">
        <f t="shared" si="21"/>
        <v>4.2000000000000003E-2</v>
      </c>
      <c r="Q26" s="29">
        <f t="shared" si="8"/>
        <v>5.2499999999999998E-2</v>
      </c>
      <c r="R26">
        <f t="shared" si="22"/>
        <v>6.3E-2</v>
      </c>
      <c r="S26">
        <f t="shared" si="23"/>
        <v>8.4000000000000005E-2</v>
      </c>
      <c r="T26" s="29">
        <f t="shared" si="24"/>
        <v>0.105</v>
      </c>
      <c r="AF26">
        <f t="shared" si="25"/>
        <v>10.5</v>
      </c>
      <c r="AG26" s="29">
        <f t="shared" si="9"/>
        <v>2.205E-2</v>
      </c>
      <c r="AH26" s="29">
        <f t="shared" si="10"/>
        <v>5.5125E-2</v>
      </c>
      <c r="AI26" s="29">
        <f t="shared" si="11"/>
        <v>0.11025</v>
      </c>
      <c r="AJ26" s="29">
        <f t="shared" si="12"/>
        <v>0.27562500000000001</v>
      </c>
      <c r="AK26">
        <f t="shared" si="13"/>
        <v>0.441</v>
      </c>
      <c r="AL26" s="29">
        <f t="shared" si="14"/>
        <v>0.55125000000000002</v>
      </c>
    </row>
    <row r="27" spans="1:38" x14ac:dyDescent="0.35">
      <c r="A27">
        <f t="shared" si="15"/>
        <v>110</v>
      </c>
      <c r="B27">
        <f t="shared" ref="B27:B90" si="27">$B$2*$A27/1000</f>
        <v>1100</v>
      </c>
      <c r="C27">
        <f t="shared" si="5"/>
        <v>1.1000000000000001</v>
      </c>
      <c r="G27">
        <f t="shared" si="17"/>
        <v>22</v>
      </c>
      <c r="H27" s="9">
        <f t="shared" si="26"/>
        <v>4400</v>
      </c>
      <c r="I27">
        <f t="shared" si="18"/>
        <v>4.4000000000000003E-3</v>
      </c>
      <c r="K27">
        <f t="shared" si="19"/>
        <v>11</v>
      </c>
      <c r="L27" s="28">
        <f t="shared" si="20"/>
        <v>2.2000000000000001E-3</v>
      </c>
      <c r="M27" s="29">
        <f t="shared" si="6"/>
        <v>4.4000000000000003E-3</v>
      </c>
      <c r="N27" s="29">
        <f t="shared" si="7"/>
        <v>1.0999999999999999E-2</v>
      </c>
      <c r="O27" s="29">
        <f t="shared" si="1"/>
        <v>2.1999999999999999E-2</v>
      </c>
      <c r="P27">
        <f t="shared" si="21"/>
        <v>4.3999999999999997E-2</v>
      </c>
      <c r="Q27" s="29">
        <f t="shared" si="8"/>
        <v>5.5E-2</v>
      </c>
      <c r="R27">
        <f t="shared" si="22"/>
        <v>6.6000000000000003E-2</v>
      </c>
      <c r="S27">
        <f t="shared" si="23"/>
        <v>8.7999999999999995E-2</v>
      </c>
      <c r="T27" s="29">
        <f t="shared" si="24"/>
        <v>0.11</v>
      </c>
      <c r="AF27">
        <f t="shared" si="25"/>
        <v>11</v>
      </c>
      <c r="AG27" s="29">
        <f t="shared" si="9"/>
        <v>2.4200000000000003E-2</v>
      </c>
      <c r="AH27" s="29">
        <f t="shared" si="10"/>
        <v>6.0499999999999998E-2</v>
      </c>
      <c r="AI27" s="29">
        <f t="shared" si="11"/>
        <v>0.121</v>
      </c>
      <c r="AJ27" s="29">
        <f t="shared" si="12"/>
        <v>0.30249999999999999</v>
      </c>
      <c r="AK27">
        <f t="shared" si="13"/>
        <v>0.48399999999999999</v>
      </c>
      <c r="AL27" s="29">
        <f t="shared" si="14"/>
        <v>0.60499999999999998</v>
      </c>
    </row>
    <row r="28" spans="1:38" x14ac:dyDescent="0.35">
      <c r="A28">
        <f t="shared" si="15"/>
        <v>115</v>
      </c>
      <c r="B28">
        <f t="shared" si="27"/>
        <v>1150</v>
      </c>
      <c r="C28">
        <f t="shared" si="5"/>
        <v>1.1499999999999999</v>
      </c>
      <c r="G28">
        <f t="shared" si="17"/>
        <v>23</v>
      </c>
      <c r="H28" s="9">
        <f t="shared" si="26"/>
        <v>4600</v>
      </c>
      <c r="I28">
        <f t="shared" si="18"/>
        <v>4.5999999999999999E-3</v>
      </c>
      <c r="K28">
        <f t="shared" si="19"/>
        <v>11.5</v>
      </c>
      <c r="L28" s="28">
        <f t="shared" si="20"/>
        <v>2.3E-3</v>
      </c>
      <c r="M28" s="29">
        <f t="shared" si="6"/>
        <v>4.5999999999999999E-3</v>
      </c>
      <c r="N28" s="29">
        <f t="shared" si="7"/>
        <v>1.15E-2</v>
      </c>
      <c r="O28" s="29">
        <f t="shared" si="1"/>
        <v>2.3E-2</v>
      </c>
      <c r="P28">
        <f t="shared" si="21"/>
        <v>4.5999999999999999E-2</v>
      </c>
      <c r="Q28" s="29">
        <f t="shared" si="8"/>
        <v>5.7500000000000002E-2</v>
      </c>
      <c r="R28">
        <f t="shared" si="22"/>
        <v>6.9000000000000006E-2</v>
      </c>
      <c r="S28">
        <f t="shared" si="23"/>
        <v>9.1999999999999998E-2</v>
      </c>
      <c r="T28" s="29">
        <f t="shared" si="24"/>
        <v>0.115</v>
      </c>
      <c r="AF28">
        <f t="shared" si="25"/>
        <v>11.5</v>
      </c>
      <c r="AG28" s="29">
        <f t="shared" si="9"/>
        <v>2.6450000000000001E-2</v>
      </c>
      <c r="AH28" s="29">
        <f t="shared" si="10"/>
        <v>6.6125000000000003E-2</v>
      </c>
      <c r="AI28" s="29">
        <f t="shared" si="11"/>
        <v>0.13225000000000001</v>
      </c>
      <c r="AJ28" s="29">
        <f t="shared" si="12"/>
        <v>0.330625</v>
      </c>
      <c r="AK28">
        <f t="shared" si="13"/>
        <v>0.52900000000000003</v>
      </c>
      <c r="AL28" s="29">
        <f t="shared" si="14"/>
        <v>0.66125</v>
      </c>
    </row>
    <row r="29" spans="1:38" x14ac:dyDescent="0.35">
      <c r="A29">
        <f t="shared" si="15"/>
        <v>120</v>
      </c>
      <c r="B29">
        <f t="shared" si="27"/>
        <v>1200</v>
      </c>
      <c r="C29">
        <f t="shared" si="5"/>
        <v>1.2</v>
      </c>
      <c r="G29">
        <f t="shared" si="17"/>
        <v>24</v>
      </c>
      <c r="H29" s="9">
        <f t="shared" si="26"/>
        <v>4800</v>
      </c>
      <c r="I29">
        <f t="shared" si="18"/>
        <v>4.7999999999999996E-3</v>
      </c>
      <c r="K29">
        <f t="shared" si="19"/>
        <v>12</v>
      </c>
      <c r="L29" s="28">
        <f t="shared" si="20"/>
        <v>2.4000000000000002E-3</v>
      </c>
      <c r="M29" s="29">
        <f t="shared" si="6"/>
        <v>4.8000000000000004E-3</v>
      </c>
      <c r="N29" s="29">
        <f t="shared" si="7"/>
        <v>1.2E-2</v>
      </c>
      <c r="O29" s="29">
        <f t="shared" si="1"/>
        <v>2.4E-2</v>
      </c>
      <c r="P29">
        <f t="shared" si="21"/>
        <v>4.8000000000000001E-2</v>
      </c>
      <c r="Q29" s="29">
        <f t="shared" si="8"/>
        <v>0.06</v>
      </c>
      <c r="R29">
        <f t="shared" si="22"/>
        <v>7.2000000000000008E-2</v>
      </c>
      <c r="S29">
        <f t="shared" si="23"/>
        <v>9.6000000000000002E-2</v>
      </c>
      <c r="T29" s="29">
        <f t="shared" si="24"/>
        <v>0.12</v>
      </c>
      <c r="AF29">
        <f t="shared" si="25"/>
        <v>12</v>
      </c>
      <c r="AG29" s="29">
        <f t="shared" si="9"/>
        <v>2.8800000000000003E-2</v>
      </c>
      <c r="AH29" s="29">
        <f t="shared" si="10"/>
        <v>7.2000000000000008E-2</v>
      </c>
      <c r="AI29" s="29">
        <f t="shared" si="11"/>
        <v>0.14400000000000002</v>
      </c>
      <c r="AJ29" s="29">
        <f t="shared" si="12"/>
        <v>0.36</v>
      </c>
      <c r="AK29">
        <f t="shared" si="13"/>
        <v>0.57600000000000007</v>
      </c>
      <c r="AL29" s="29">
        <f t="shared" si="14"/>
        <v>0.72</v>
      </c>
    </row>
    <row r="30" spans="1:38" x14ac:dyDescent="0.35">
      <c r="A30">
        <f t="shared" si="15"/>
        <v>125</v>
      </c>
      <c r="B30">
        <f t="shared" si="27"/>
        <v>1250</v>
      </c>
      <c r="C30">
        <f t="shared" si="5"/>
        <v>1.25</v>
      </c>
      <c r="G30">
        <f t="shared" si="17"/>
        <v>25</v>
      </c>
      <c r="H30" s="9">
        <f t="shared" si="26"/>
        <v>5000</v>
      </c>
      <c r="I30">
        <f t="shared" si="18"/>
        <v>5.0000000000000001E-3</v>
      </c>
      <c r="K30">
        <f t="shared" si="19"/>
        <v>12.5</v>
      </c>
      <c r="L30" s="28">
        <f t="shared" si="20"/>
        <v>2.5000000000000001E-3</v>
      </c>
      <c r="M30" s="29">
        <f t="shared" si="6"/>
        <v>5.0000000000000001E-3</v>
      </c>
      <c r="N30" s="29">
        <f t="shared" si="7"/>
        <v>1.2500000000000001E-2</v>
      </c>
      <c r="O30" s="29">
        <f t="shared" si="1"/>
        <v>2.5000000000000001E-2</v>
      </c>
      <c r="P30">
        <f t="shared" si="21"/>
        <v>0.05</v>
      </c>
      <c r="Q30" s="29">
        <f t="shared" si="8"/>
        <v>6.25E-2</v>
      </c>
      <c r="R30">
        <f t="shared" si="22"/>
        <v>7.4999999999999997E-2</v>
      </c>
      <c r="S30">
        <f t="shared" si="23"/>
        <v>0.1</v>
      </c>
      <c r="T30" s="29">
        <f t="shared" si="24"/>
        <v>0.125</v>
      </c>
      <c r="AF30">
        <f t="shared" si="25"/>
        <v>12.5</v>
      </c>
      <c r="AG30" s="29">
        <f t="shared" si="9"/>
        <v>3.125E-2</v>
      </c>
      <c r="AH30" s="29">
        <f t="shared" si="10"/>
        <v>7.8125E-2</v>
      </c>
      <c r="AI30" s="29">
        <f t="shared" si="11"/>
        <v>0.15625</v>
      </c>
      <c r="AJ30" s="29">
        <f t="shared" si="12"/>
        <v>0.390625</v>
      </c>
      <c r="AK30">
        <f t="shared" si="13"/>
        <v>0.625</v>
      </c>
      <c r="AL30" s="29">
        <f t="shared" si="14"/>
        <v>0.78125</v>
      </c>
    </row>
    <row r="31" spans="1:38" x14ac:dyDescent="0.35">
      <c r="A31">
        <f t="shared" si="15"/>
        <v>130</v>
      </c>
      <c r="B31">
        <f t="shared" si="27"/>
        <v>1300</v>
      </c>
      <c r="C31">
        <f t="shared" si="5"/>
        <v>1.3</v>
      </c>
      <c r="G31">
        <f t="shared" si="17"/>
        <v>26</v>
      </c>
      <c r="H31" s="9">
        <f t="shared" si="26"/>
        <v>5200</v>
      </c>
      <c r="I31">
        <f t="shared" si="18"/>
        <v>5.1999999999999998E-3</v>
      </c>
      <c r="K31">
        <f t="shared" si="19"/>
        <v>13</v>
      </c>
      <c r="L31" s="28">
        <f t="shared" si="20"/>
        <v>2.6000000000000003E-3</v>
      </c>
      <c r="M31" s="29">
        <f t="shared" si="6"/>
        <v>5.2000000000000006E-3</v>
      </c>
      <c r="N31" s="29">
        <f t="shared" si="7"/>
        <v>1.3000000000000001E-2</v>
      </c>
      <c r="O31" s="29">
        <f t="shared" si="1"/>
        <v>2.6000000000000002E-2</v>
      </c>
      <c r="P31">
        <f t="shared" si="21"/>
        <v>5.2000000000000005E-2</v>
      </c>
      <c r="Q31" s="29">
        <f t="shared" si="8"/>
        <v>6.5000000000000002E-2</v>
      </c>
      <c r="R31">
        <f t="shared" si="22"/>
        <v>7.8E-2</v>
      </c>
      <c r="S31">
        <f t="shared" si="23"/>
        <v>0.10400000000000001</v>
      </c>
      <c r="T31" s="29">
        <f t="shared" si="24"/>
        <v>0.13</v>
      </c>
      <c r="AF31">
        <f t="shared" si="25"/>
        <v>13</v>
      </c>
      <c r="AG31" s="29">
        <f t="shared" si="9"/>
        <v>3.3800000000000004E-2</v>
      </c>
      <c r="AH31" s="29">
        <f t="shared" si="10"/>
        <v>8.4500000000000006E-2</v>
      </c>
      <c r="AI31" s="29">
        <f t="shared" si="11"/>
        <v>0.16900000000000001</v>
      </c>
      <c r="AJ31" s="29">
        <f t="shared" si="12"/>
        <v>0.42249999999999999</v>
      </c>
      <c r="AK31">
        <f t="shared" si="13"/>
        <v>0.67600000000000005</v>
      </c>
      <c r="AL31" s="29">
        <f t="shared" si="14"/>
        <v>0.84499999999999997</v>
      </c>
    </row>
    <row r="32" spans="1:38" x14ac:dyDescent="0.35">
      <c r="A32">
        <f t="shared" si="15"/>
        <v>135</v>
      </c>
      <c r="B32">
        <f t="shared" si="27"/>
        <v>1350</v>
      </c>
      <c r="C32">
        <f t="shared" si="5"/>
        <v>1.35</v>
      </c>
      <c r="G32">
        <f t="shared" si="17"/>
        <v>27</v>
      </c>
      <c r="H32" s="9">
        <f t="shared" si="26"/>
        <v>5400</v>
      </c>
      <c r="I32">
        <f t="shared" si="18"/>
        <v>5.4000000000000003E-3</v>
      </c>
      <c r="K32">
        <f t="shared" si="19"/>
        <v>13.5</v>
      </c>
      <c r="L32" s="28">
        <f t="shared" si="20"/>
        <v>2.7000000000000001E-3</v>
      </c>
      <c r="M32" s="29">
        <f t="shared" si="6"/>
        <v>5.4000000000000003E-3</v>
      </c>
      <c r="N32" s="29">
        <f t="shared" si="7"/>
        <v>1.35E-2</v>
      </c>
      <c r="O32" s="29">
        <f t="shared" si="1"/>
        <v>2.7E-2</v>
      </c>
      <c r="P32">
        <f t="shared" si="21"/>
        <v>5.3999999999999999E-2</v>
      </c>
      <c r="Q32" s="29">
        <f t="shared" si="8"/>
        <v>6.7500000000000004E-2</v>
      </c>
      <c r="R32">
        <f t="shared" si="22"/>
        <v>8.1000000000000003E-2</v>
      </c>
      <c r="S32">
        <f t="shared" si="23"/>
        <v>0.108</v>
      </c>
      <c r="T32" s="29">
        <f t="shared" si="24"/>
        <v>0.13500000000000001</v>
      </c>
      <c r="AF32">
        <f t="shared" si="25"/>
        <v>13.5</v>
      </c>
      <c r="AG32" s="29">
        <f t="shared" si="9"/>
        <v>3.6450000000000003E-2</v>
      </c>
      <c r="AH32" s="29">
        <f t="shared" si="10"/>
        <v>9.1124999999999998E-2</v>
      </c>
      <c r="AI32" s="29">
        <f t="shared" si="11"/>
        <v>0.18225</v>
      </c>
      <c r="AJ32" s="29">
        <f t="shared" si="12"/>
        <v>0.455625</v>
      </c>
      <c r="AK32">
        <f t="shared" si="13"/>
        <v>0.72899999999999998</v>
      </c>
      <c r="AL32" s="29">
        <f t="shared" si="14"/>
        <v>0.91125</v>
      </c>
    </row>
    <row r="33" spans="1:38" x14ac:dyDescent="0.35">
      <c r="A33">
        <f t="shared" si="15"/>
        <v>140</v>
      </c>
      <c r="B33">
        <f t="shared" si="27"/>
        <v>1400</v>
      </c>
      <c r="C33">
        <f t="shared" si="5"/>
        <v>1.4</v>
      </c>
      <c r="G33">
        <f t="shared" si="17"/>
        <v>28</v>
      </c>
      <c r="H33" s="9">
        <f t="shared" si="26"/>
        <v>5600</v>
      </c>
      <c r="I33">
        <f t="shared" si="18"/>
        <v>5.5999999999999999E-3</v>
      </c>
      <c r="K33">
        <f t="shared" si="19"/>
        <v>14</v>
      </c>
      <c r="L33" s="28">
        <f t="shared" si="20"/>
        <v>2.8E-3</v>
      </c>
      <c r="M33" s="29">
        <f t="shared" si="6"/>
        <v>5.5999999999999999E-3</v>
      </c>
      <c r="N33" s="29">
        <f t="shared" si="7"/>
        <v>1.4E-2</v>
      </c>
      <c r="O33" s="29">
        <f t="shared" si="1"/>
        <v>2.8000000000000001E-2</v>
      </c>
      <c r="P33">
        <f t="shared" si="21"/>
        <v>5.6000000000000001E-2</v>
      </c>
      <c r="Q33" s="29">
        <f t="shared" si="8"/>
        <v>7.0000000000000007E-2</v>
      </c>
      <c r="R33">
        <f t="shared" si="22"/>
        <v>8.4000000000000005E-2</v>
      </c>
      <c r="S33">
        <f t="shared" si="23"/>
        <v>0.112</v>
      </c>
      <c r="T33" s="29">
        <f t="shared" si="24"/>
        <v>0.14000000000000001</v>
      </c>
      <c r="AF33">
        <f t="shared" si="25"/>
        <v>14</v>
      </c>
      <c r="AG33" s="29">
        <f t="shared" si="9"/>
        <v>3.9199999999999999E-2</v>
      </c>
      <c r="AH33" s="29">
        <f t="shared" si="10"/>
        <v>9.8000000000000004E-2</v>
      </c>
      <c r="AI33" s="29">
        <f t="shared" si="11"/>
        <v>0.19600000000000001</v>
      </c>
      <c r="AJ33" s="29">
        <f t="shared" si="12"/>
        <v>0.49</v>
      </c>
      <c r="AK33">
        <f t="shared" si="13"/>
        <v>0.78400000000000003</v>
      </c>
      <c r="AL33" s="29">
        <f t="shared" si="14"/>
        <v>0.98</v>
      </c>
    </row>
    <row r="34" spans="1:38" x14ac:dyDescent="0.35">
      <c r="A34">
        <f t="shared" si="15"/>
        <v>145</v>
      </c>
      <c r="B34">
        <f t="shared" si="27"/>
        <v>1450</v>
      </c>
      <c r="C34">
        <f t="shared" si="5"/>
        <v>1.45</v>
      </c>
      <c r="G34">
        <f t="shared" si="17"/>
        <v>29</v>
      </c>
      <c r="H34" s="9">
        <f t="shared" si="26"/>
        <v>5800</v>
      </c>
      <c r="I34">
        <f t="shared" si="18"/>
        <v>5.7999999999999996E-3</v>
      </c>
      <c r="K34">
        <f t="shared" si="19"/>
        <v>14.5</v>
      </c>
      <c r="L34" s="28">
        <f t="shared" si="20"/>
        <v>2.9000000000000002E-3</v>
      </c>
      <c r="M34" s="29">
        <f t="shared" si="6"/>
        <v>5.8000000000000005E-3</v>
      </c>
      <c r="N34" s="29">
        <f t="shared" si="7"/>
        <v>1.4500000000000001E-2</v>
      </c>
      <c r="O34" s="29">
        <f t="shared" si="1"/>
        <v>2.9000000000000001E-2</v>
      </c>
      <c r="P34">
        <f t="shared" si="21"/>
        <v>5.8000000000000003E-2</v>
      </c>
      <c r="Q34" s="29">
        <f t="shared" si="8"/>
        <v>7.2499999999999995E-2</v>
      </c>
      <c r="R34">
        <f t="shared" si="22"/>
        <v>8.7000000000000008E-2</v>
      </c>
      <c r="S34">
        <f t="shared" si="23"/>
        <v>0.11600000000000001</v>
      </c>
      <c r="T34" s="29">
        <f t="shared" si="24"/>
        <v>0.14499999999999999</v>
      </c>
      <c r="AF34">
        <f t="shared" si="25"/>
        <v>14.5</v>
      </c>
      <c r="AG34" s="29">
        <f t="shared" si="9"/>
        <v>4.2050000000000004E-2</v>
      </c>
      <c r="AH34" s="29">
        <f t="shared" si="10"/>
        <v>0.105125</v>
      </c>
      <c r="AI34" s="29">
        <f t="shared" si="11"/>
        <v>0.21024999999999999</v>
      </c>
      <c r="AJ34" s="29">
        <f t="shared" si="12"/>
        <v>0.52562500000000001</v>
      </c>
      <c r="AK34">
        <f t="shared" si="13"/>
        <v>0.84099999999999997</v>
      </c>
      <c r="AL34" s="29">
        <f t="shared" si="14"/>
        <v>1.05125</v>
      </c>
    </row>
    <row r="35" spans="1:38" x14ac:dyDescent="0.35">
      <c r="A35">
        <f t="shared" si="15"/>
        <v>150</v>
      </c>
      <c r="B35">
        <f t="shared" si="27"/>
        <v>1500</v>
      </c>
      <c r="C35">
        <f t="shared" si="5"/>
        <v>1.5</v>
      </c>
      <c r="G35">
        <f t="shared" si="17"/>
        <v>30</v>
      </c>
      <c r="H35" s="9">
        <f t="shared" si="26"/>
        <v>6000</v>
      </c>
      <c r="I35">
        <f t="shared" si="18"/>
        <v>6.0000000000000001E-3</v>
      </c>
      <c r="K35">
        <f t="shared" si="19"/>
        <v>15</v>
      </c>
      <c r="L35" s="28">
        <f t="shared" si="20"/>
        <v>3.0000000000000001E-3</v>
      </c>
      <c r="M35" s="29">
        <f t="shared" si="6"/>
        <v>6.0000000000000001E-3</v>
      </c>
      <c r="N35" s="29">
        <f t="shared" si="7"/>
        <v>1.4999999999999999E-2</v>
      </c>
      <c r="O35" s="29">
        <f t="shared" si="1"/>
        <v>0.03</v>
      </c>
      <c r="P35">
        <f t="shared" si="21"/>
        <v>0.06</v>
      </c>
      <c r="Q35" s="29">
        <f t="shared" si="8"/>
        <v>7.4999999999999997E-2</v>
      </c>
      <c r="R35">
        <f t="shared" si="22"/>
        <v>0.09</v>
      </c>
      <c r="S35">
        <f t="shared" si="23"/>
        <v>0.12</v>
      </c>
      <c r="T35" s="29">
        <f t="shared" si="24"/>
        <v>0.15</v>
      </c>
      <c r="AF35">
        <f t="shared" si="25"/>
        <v>15</v>
      </c>
      <c r="AG35" s="29">
        <f t="shared" si="9"/>
        <v>4.5000000000000005E-2</v>
      </c>
      <c r="AH35" s="29">
        <f t="shared" si="10"/>
        <v>0.1125</v>
      </c>
      <c r="AI35" s="29">
        <f t="shared" si="11"/>
        <v>0.22500000000000001</v>
      </c>
      <c r="AJ35" s="29">
        <f t="shared" si="12"/>
        <v>0.5625</v>
      </c>
      <c r="AK35">
        <f t="shared" si="13"/>
        <v>0.9</v>
      </c>
      <c r="AL35" s="29">
        <f t="shared" si="14"/>
        <v>1.125</v>
      </c>
    </row>
    <row r="36" spans="1:38" x14ac:dyDescent="0.35">
      <c r="A36">
        <f t="shared" si="15"/>
        <v>155</v>
      </c>
      <c r="B36">
        <f t="shared" si="27"/>
        <v>1550</v>
      </c>
      <c r="C36">
        <f t="shared" si="5"/>
        <v>1.55</v>
      </c>
      <c r="G36">
        <f t="shared" si="17"/>
        <v>31</v>
      </c>
      <c r="H36" s="9">
        <f t="shared" si="26"/>
        <v>6200</v>
      </c>
      <c r="I36">
        <f t="shared" si="18"/>
        <v>6.1999999999999998E-3</v>
      </c>
      <c r="K36">
        <f t="shared" si="19"/>
        <v>15.5</v>
      </c>
      <c r="L36" s="28">
        <f t="shared" si="20"/>
        <v>3.1000000000000003E-3</v>
      </c>
      <c r="M36" s="29">
        <f t="shared" si="6"/>
        <v>6.2000000000000006E-3</v>
      </c>
      <c r="N36" s="29">
        <f t="shared" si="7"/>
        <v>1.55E-2</v>
      </c>
      <c r="O36" s="29">
        <f t="shared" si="1"/>
        <v>3.1E-2</v>
      </c>
      <c r="P36">
        <f t="shared" si="21"/>
        <v>6.2E-2</v>
      </c>
      <c r="Q36" s="29">
        <f t="shared" si="8"/>
        <v>7.7499999999999999E-2</v>
      </c>
      <c r="R36">
        <f t="shared" si="22"/>
        <v>9.2999999999999999E-2</v>
      </c>
      <c r="S36">
        <f t="shared" si="23"/>
        <v>0.124</v>
      </c>
      <c r="T36" s="29">
        <f t="shared" si="24"/>
        <v>0.155</v>
      </c>
      <c r="AF36">
        <f t="shared" si="25"/>
        <v>15.5</v>
      </c>
      <c r="AG36" s="29">
        <f t="shared" si="9"/>
        <v>4.8050000000000002E-2</v>
      </c>
      <c r="AH36" s="29">
        <f t="shared" si="10"/>
        <v>0.120125</v>
      </c>
      <c r="AI36" s="29">
        <f t="shared" si="11"/>
        <v>0.24024999999999999</v>
      </c>
      <c r="AJ36" s="29">
        <f t="shared" si="12"/>
        <v>0.60062499999999996</v>
      </c>
      <c r="AK36">
        <f t="shared" si="13"/>
        <v>0.96099999999999997</v>
      </c>
      <c r="AL36" s="29">
        <f t="shared" si="14"/>
        <v>1.2012499999999999</v>
      </c>
    </row>
    <row r="37" spans="1:38" x14ac:dyDescent="0.35">
      <c r="A37">
        <f t="shared" si="15"/>
        <v>160</v>
      </c>
      <c r="B37">
        <f t="shared" si="27"/>
        <v>1600</v>
      </c>
      <c r="C37">
        <f t="shared" si="5"/>
        <v>1.6</v>
      </c>
      <c r="G37">
        <f t="shared" si="17"/>
        <v>32</v>
      </c>
      <c r="H37" s="9">
        <f t="shared" si="26"/>
        <v>6400</v>
      </c>
      <c r="I37">
        <f t="shared" si="18"/>
        <v>6.4000000000000003E-3</v>
      </c>
      <c r="K37">
        <f t="shared" si="19"/>
        <v>16</v>
      </c>
      <c r="L37" s="28">
        <f t="shared" si="20"/>
        <v>3.2000000000000002E-3</v>
      </c>
      <c r="M37" s="29">
        <f t="shared" si="6"/>
        <v>6.4000000000000003E-3</v>
      </c>
      <c r="N37" s="29">
        <f t="shared" si="7"/>
        <v>1.6E-2</v>
      </c>
      <c r="O37" s="29">
        <f t="shared" si="1"/>
        <v>3.2000000000000001E-2</v>
      </c>
      <c r="P37">
        <f t="shared" si="21"/>
        <v>6.4000000000000001E-2</v>
      </c>
      <c r="Q37" s="29">
        <f t="shared" si="8"/>
        <v>0.08</v>
      </c>
      <c r="R37">
        <f t="shared" si="22"/>
        <v>9.6000000000000002E-2</v>
      </c>
      <c r="S37">
        <f t="shared" si="23"/>
        <v>0.128</v>
      </c>
      <c r="T37" s="29">
        <f t="shared" si="24"/>
        <v>0.16</v>
      </c>
      <c r="AF37">
        <f t="shared" si="25"/>
        <v>16</v>
      </c>
      <c r="AG37" s="29">
        <f t="shared" si="9"/>
        <v>5.1200000000000002E-2</v>
      </c>
      <c r="AH37" s="29">
        <f t="shared" si="10"/>
        <v>0.128</v>
      </c>
      <c r="AI37" s="29">
        <f t="shared" si="11"/>
        <v>0.25600000000000001</v>
      </c>
      <c r="AJ37" s="29">
        <f t="shared" si="12"/>
        <v>0.64</v>
      </c>
      <c r="AK37">
        <f t="shared" si="13"/>
        <v>1.024</v>
      </c>
      <c r="AL37" s="29">
        <f t="shared" si="14"/>
        <v>1.28</v>
      </c>
    </row>
    <row r="38" spans="1:38" x14ac:dyDescent="0.35">
      <c r="A38">
        <f t="shared" si="15"/>
        <v>165</v>
      </c>
      <c r="B38">
        <f t="shared" si="27"/>
        <v>1650</v>
      </c>
      <c r="C38">
        <f t="shared" si="5"/>
        <v>1.65</v>
      </c>
      <c r="G38">
        <f t="shared" si="17"/>
        <v>33</v>
      </c>
      <c r="H38" s="9">
        <f t="shared" si="26"/>
        <v>6600</v>
      </c>
      <c r="I38">
        <f t="shared" si="18"/>
        <v>6.6E-3</v>
      </c>
      <c r="K38">
        <f t="shared" si="19"/>
        <v>16.5</v>
      </c>
      <c r="L38" s="28">
        <f t="shared" si="20"/>
        <v>3.3E-3</v>
      </c>
      <c r="M38" s="29">
        <f t="shared" si="6"/>
        <v>6.6E-3</v>
      </c>
      <c r="N38" s="29">
        <f t="shared" si="7"/>
        <v>1.6500000000000001E-2</v>
      </c>
      <c r="O38" s="29">
        <f t="shared" si="1"/>
        <v>3.3000000000000002E-2</v>
      </c>
      <c r="P38">
        <f t="shared" si="21"/>
        <v>6.6000000000000003E-2</v>
      </c>
      <c r="Q38" s="29">
        <f t="shared" si="8"/>
        <v>8.2500000000000004E-2</v>
      </c>
      <c r="R38">
        <f t="shared" si="22"/>
        <v>9.9000000000000005E-2</v>
      </c>
      <c r="S38">
        <f t="shared" si="23"/>
        <v>0.13200000000000001</v>
      </c>
      <c r="T38" s="29">
        <f t="shared" si="24"/>
        <v>0.16500000000000001</v>
      </c>
      <c r="AF38">
        <f t="shared" si="25"/>
        <v>16.5</v>
      </c>
      <c r="AG38" s="29">
        <f t="shared" si="9"/>
        <v>5.4450000000000005E-2</v>
      </c>
      <c r="AH38" s="29">
        <f t="shared" si="10"/>
        <v>0.136125</v>
      </c>
      <c r="AI38" s="29">
        <f t="shared" si="11"/>
        <v>0.27224999999999999</v>
      </c>
      <c r="AJ38" s="29">
        <f t="shared" si="12"/>
        <v>0.68062500000000004</v>
      </c>
      <c r="AK38">
        <f t="shared" si="13"/>
        <v>1.089</v>
      </c>
      <c r="AL38" s="29">
        <f t="shared" si="14"/>
        <v>1.3612500000000001</v>
      </c>
    </row>
    <row r="39" spans="1:38" x14ac:dyDescent="0.35">
      <c r="A39">
        <f t="shared" si="15"/>
        <v>170</v>
      </c>
      <c r="B39">
        <f t="shared" si="27"/>
        <v>1700</v>
      </c>
      <c r="C39">
        <f t="shared" si="5"/>
        <v>1.7</v>
      </c>
      <c r="G39">
        <f t="shared" si="17"/>
        <v>34</v>
      </c>
      <c r="H39" s="9">
        <f t="shared" si="26"/>
        <v>6800</v>
      </c>
      <c r="I39">
        <f t="shared" si="18"/>
        <v>6.7999999999999996E-3</v>
      </c>
      <c r="K39">
        <f t="shared" si="19"/>
        <v>17</v>
      </c>
      <c r="L39" s="28">
        <f t="shared" si="20"/>
        <v>3.4000000000000002E-3</v>
      </c>
      <c r="M39" s="29">
        <f t="shared" si="6"/>
        <v>6.8000000000000005E-3</v>
      </c>
      <c r="N39" s="29">
        <f t="shared" si="7"/>
        <v>1.7000000000000001E-2</v>
      </c>
      <c r="O39" s="29">
        <f t="shared" si="1"/>
        <v>3.4000000000000002E-2</v>
      </c>
      <c r="P39">
        <f t="shared" si="21"/>
        <v>6.8000000000000005E-2</v>
      </c>
      <c r="Q39" s="29">
        <f t="shared" si="8"/>
        <v>8.5000000000000006E-2</v>
      </c>
      <c r="R39">
        <f t="shared" si="22"/>
        <v>0.10200000000000001</v>
      </c>
      <c r="S39">
        <f t="shared" si="23"/>
        <v>0.13600000000000001</v>
      </c>
      <c r="T39" s="29">
        <f t="shared" si="24"/>
        <v>0.17</v>
      </c>
      <c r="AF39">
        <f t="shared" si="25"/>
        <v>17</v>
      </c>
      <c r="AG39" s="29">
        <f t="shared" si="9"/>
        <v>5.7800000000000004E-2</v>
      </c>
      <c r="AH39" s="29">
        <f t="shared" si="10"/>
        <v>0.14449999999999999</v>
      </c>
      <c r="AI39" s="29">
        <f t="shared" si="11"/>
        <v>0.28899999999999998</v>
      </c>
      <c r="AJ39" s="29">
        <f t="shared" si="12"/>
        <v>0.72250000000000003</v>
      </c>
      <c r="AK39">
        <f t="shared" si="13"/>
        <v>1.1559999999999999</v>
      </c>
      <c r="AL39" s="29">
        <f t="shared" si="14"/>
        <v>1.4450000000000001</v>
      </c>
    </row>
    <row r="40" spans="1:38" x14ac:dyDescent="0.35">
      <c r="A40">
        <f t="shared" si="15"/>
        <v>175</v>
      </c>
      <c r="B40">
        <f t="shared" si="27"/>
        <v>1750</v>
      </c>
      <c r="C40">
        <f t="shared" si="5"/>
        <v>1.75</v>
      </c>
      <c r="G40">
        <f t="shared" si="17"/>
        <v>35</v>
      </c>
      <c r="H40" s="9">
        <f t="shared" si="26"/>
        <v>7000</v>
      </c>
      <c r="I40">
        <f t="shared" si="18"/>
        <v>7.0000000000000001E-3</v>
      </c>
      <c r="K40">
        <f t="shared" si="19"/>
        <v>17.5</v>
      </c>
      <c r="L40" s="28">
        <f t="shared" si="20"/>
        <v>3.5000000000000001E-3</v>
      </c>
      <c r="M40" s="29">
        <f t="shared" si="6"/>
        <v>7.0000000000000001E-3</v>
      </c>
      <c r="N40" s="29">
        <f t="shared" si="7"/>
        <v>1.7500000000000002E-2</v>
      </c>
      <c r="O40" s="29">
        <f t="shared" si="1"/>
        <v>3.5000000000000003E-2</v>
      </c>
      <c r="P40">
        <f t="shared" si="21"/>
        <v>7.0000000000000007E-2</v>
      </c>
      <c r="Q40" s="29">
        <f t="shared" si="8"/>
        <v>8.7500000000000008E-2</v>
      </c>
      <c r="R40">
        <f t="shared" si="22"/>
        <v>0.105</v>
      </c>
      <c r="S40">
        <f t="shared" si="23"/>
        <v>0.14000000000000001</v>
      </c>
      <c r="T40" s="29">
        <f t="shared" si="24"/>
        <v>0.17500000000000002</v>
      </c>
      <c r="AF40">
        <f t="shared" si="25"/>
        <v>17.5</v>
      </c>
      <c r="AG40" s="29">
        <f t="shared" si="9"/>
        <v>6.1250000000000006E-2</v>
      </c>
      <c r="AH40" s="29">
        <f t="shared" si="10"/>
        <v>0.15312500000000001</v>
      </c>
      <c r="AI40" s="29">
        <f t="shared" si="11"/>
        <v>0.30625000000000002</v>
      </c>
      <c r="AJ40" s="29">
        <f t="shared" si="12"/>
        <v>0.765625</v>
      </c>
      <c r="AK40">
        <f t="shared" si="13"/>
        <v>1.2250000000000001</v>
      </c>
      <c r="AL40" s="29">
        <f t="shared" si="14"/>
        <v>1.53125</v>
      </c>
    </row>
    <row r="41" spans="1:38" x14ac:dyDescent="0.35">
      <c r="A41">
        <f t="shared" si="15"/>
        <v>180</v>
      </c>
      <c r="B41">
        <f t="shared" si="27"/>
        <v>1800</v>
      </c>
      <c r="C41">
        <f t="shared" si="5"/>
        <v>1.8</v>
      </c>
      <c r="G41">
        <f t="shared" si="17"/>
        <v>36</v>
      </c>
      <c r="H41" s="9">
        <f t="shared" si="26"/>
        <v>7200</v>
      </c>
      <c r="I41">
        <f t="shared" si="18"/>
        <v>7.1999999999999998E-3</v>
      </c>
      <c r="K41">
        <f t="shared" si="19"/>
        <v>18</v>
      </c>
      <c r="L41" s="28">
        <f t="shared" si="20"/>
        <v>3.6000000000000003E-3</v>
      </c>
      <c r="M41" s="29">
        <f t="shared" si="6"/>
        <v>7.2000000000000007E-3</v>
      </c>
      <c r="N41" s="29">
        <f t="shared" si="7"/>
        <v>1.8000000000000002E-2</v>
      </c>
      <c r="O41" s="29">
        <f t="shared" si="1"/>
        <v>3.6000000000000004E-2</v>
      </c>
      <c r="P41">
        <f t="shared" si="21"/>
        <v>7.2000000000000008E-2</v>
      </c>
      <c r="Q41" s="29">
        <f t="shared" si="8"/>
        <v>0.09</v>
      </c>
      <c r="R41">
        <f t="shared" si="22"/>
        <v>0.108</v>
      </c>
      <c r="S41">
        <f t="shared" si="23"/>
        <v>0.14400000000000002</v>
      </c>
      <c r="T41" s="29">
        <f t="shared" si="24"/>
        <v>0.18</v>
      </c>
      <c r="AF41">
        <f t="shared" si="25"/>
        <v>18</v>
      </c>
      <c r="AG41" s="29">
        <f t="shared" si="9"/>
        <v>6.4799999999999996E-2</v>
      </c>
      <c r="AH41" s="29">
        <f t="shared" si="10"/>
        <v>0.16200000000000001</v>
      </c>
      <c r="AI41" s="29">
        <f t="shared" si="11"/>
        <v>0.32400000000000001</v>
      </c>
      <c r="AJ41" s="29">
        <f t="shared" si="12"/>
        <v>0.81</v>
      </c>
      <c r="AK41">
        <f t="shared" si="13"/>
        <v>1.296</v>
      </c>
      <c r="AL41" s="29">
        <f t="shared" si="14"/>
        <v>1.62</v>
      </c>
    </row>
    <row r="42" spans="1:38" x14ac:dyDescent="0.35">
      <c r="A42">
        <f t="shared" si="15"/>
        <v>185</v>
      </c>
      <c r="B42">
        <f t="shared" si="27"/>
        <v>1850</v>
      </c>
      <c r="C42">
        <f t="shared" si="5"/>
        <v>1.85</v>
      </c>
      <c r="G42">
        <f t="shared" si="17"/>
        <v>37</v>
      </c>
      <c r="H42" s="9">
        <f t="shared" si="26"/>
        <v>7400</v>
      </c>
      <c r="I42">
        <f t="shared" si="18"/>
        <v>7.4000000000000003E-3</v>
      </c>
      <c r="K42">
        <f t="shared" si="19"/>
        <v>18.5</v>
      </c>
      <c r="L42" s="28">
        <f t="shared" si="20"/>
        <v>3.7000000000000002E-3</v>
      </c>
      <c r="M42" s="29">
        <f t="shared" si="6"/>
        <v>7.4000000000000003E-3</v>
      </c>
      <c r="N42" s="29">
        <f t="shared" si="7"/>
        <v>1.8499999999999999E-2</v>
      </c>
      <c r="O42" s="29">
        <f t="shared" si="1"/>
        <v>3.6999999999999998E-2</v>
      </c>
      <c r="P42">
        <f t="shared" si="21"/>
        <v>7.3999999999999996E-2</v>
      </c>
      <c r="Q42" s="29">
        <f t="shared" si="8"/>
        <v>9.2499999999999999E-2</v>
      </c>
      <c r="R42">
        <f t="shared" si="22"/>
        <v>0.111</v>
      </c>
      <c r="S42">
        <f t="shared" si="23"/>
        <v>0.14799999999999999</v>
      </c>
      <c r="T42" s="29">
        <f t="shared" si="24"/>
        <v>0.185</v>
      </c>
      <c r="AF42">
        <f t="shared" si="25"/>
        <v>18.5</v>
      </c>
      <c r="AG42" s="29">
        <f t="shared" si="9"/>
        <v>6.8449999999999997E-2</v>
      </c>
      <c r="AH42" s="29">
        <f t="shared" si="10"/>
        <v>0.171125</v>
      </c>
      <c r="AI42" s="29">
        <f t="shared" si="11"/>
        <v>0.34225</v>
      </c>
      <c r="AJ42" s="29">
        <f t="shared" si="12"/>
        <v>0.85562499999999997</v>
      </c>
      <c r="AK42">
        <f t="shared" si="13"/>
        <v>1.369</v>
      </c>
      <c r="AL42" s="29">
        <f t="shared" si="14"/>
        <v>1.7112499999999999</v>
      </c>
    </row>
    <row r="43" spans="1:38" x14ac:dyDescent="0.35">
      <c r="A43">
        <f t="shared" si="15"/>
        <v>190</v>
      </c>
      <c r="B43">
        <f t="shared" si="27"/>
        <v>1900</v>
      </c>
      <c r="C43">
        <f t="shared" si="5"/>
        <v>1.9</v>
      </c>
      <c r="G43">
        <f t="shared" si="17"/>
        <v>38</v>
      </c>
      <c r="H43" s="9">
        <f t="shared" si="26"/>
        <v>7600</v>
      </c>
      <c r="I43">
        <f t="shared" si="18"/>
        <v>7.6E-3</v>
      </c>
      <c r="K43">
        <f t="shared" si="19"/>
        <v>19</v>
      </c>
      <c r="L43" s="28">
        <f t="shared" si="20"/>
        <v>3.8E-3</v>
      </c>
      <c r="M43" s="29">
        <f t="shared" si="6"/>
        <v>7.6E-3</v>
      </c>
      <c r="N43" s="29">
        <f t="shared" si="7"/>
        <v>1.9E-2</v>
      </c>
      <c r="O43" s="29">
        <f t="shared" si="1"/>
        <v>3.7999999999999999E-2</v>
      </c>
      <c r="P43">
        <f t="shared" si="21"/>
        <v>7.5999999999999998E-2</v>
      </c>
      <c r="Q43" s="29">
        <f t="shared" si="8"/>
        <v>9.5000000000000001E-2</v>
      </c>
      <c r="R43">
        <f t="shared" si="22"/>
        <v>0.114</v>
      </c>
      <c r="S43">
        <f t="shared" si="23"/>
        <v>0.152</v>
      </c>
      <c r="T43" s="29">
        <f t="shared" si="24"/>
        <v>0.19</v>
      </c>
      <c r="AF43">
        <f t="shared" si="25"/>
        <v>19</v>
      </c>
      <c r="AG43" s="29">
        <f t="shared" si="9"/>
        <v>7.22E-2</v>
      </c>
      <c r="AH43" s="29">
        <f t="shared" si="10"/>
        <v>0.18049999999999999</v>
      </c>
      <c r="AI43" s="29">
        <f t="shared" si="11"/>
        <v>0.36099999999999999</v>
      </c>
      <c r="AJ43" s="29">
        <f t="shared" si="12"/>
        <v>0.90249999999999997</v>
      </c>
      <c r="AK43">
        <f t="shared" si="13"/>
        <v>1.444</v>
      </c>
      <c r="AL43" s="29">
        <f t="shared" si="14"/>
        <v>1.8049999999999999</v>
      </c>
    </row>
    <row r="44" spans="1:38" x14ac:dyDescent="0.35">
      <c r="A44">
        <f t="shared" si="15"/>
        <v>195</v>
      </c>
      <c r="B44">
        <f t="shared" si="27"/>
        <v>1950</v>
      </c>
      <c r="C44">
        <f t="shared" si="5"/>
        <v>1.95</v>
      </c>
      <c r="G44">
        <f t="shared" si="17"/>
        <v>39</v>
      </c>
      <c r="H44" s="9">
        <f t="shared" si="26"/>
        <v>7800</v>
      </c>
      <c r="I44">
        <f t="shared" si="18"/>
        <v>7.7999999999999996E-3</v>
      </c>
      <c r="K44">
        <f t="shared" si="19"/>
        <v>19.5</v>
      </c>
      <c r="L44" s="28">
        <f t="shared" si="20"/>
        <v>3.9000000000000003E-3</v>
      </c>
      <c r="M44" s="29">
        <f t="shared" si="6"/>
        <v>7.8000000000000005E-3</v>
      </c>
      <c r="N44" s="29">
        <f t="shared" si="7"/>
        <v>1.95E-2</v>
      </c>
      <c r="O44" s="29">
        <f t="shared" si="1"/>
        <v>3.9E-2</v>
      </c>
      <c r="P44">
        <f t="shared" si="21"/>
        <v>7.8E-2</v>
      </c>
      <c r="Q44" s="29">
        <f t="shared" si="8"/>
        <v>9.7500000000000003E-2</v>
      </c>
      <c r="R44">
        <f t="shared" si="22"/>
        <v>0.11700000000000001</v>
      </c>
      <c r="S44">
        <f t="shared" si="23"/>
        <v>0.156</v>
      </c>
      <c r="T44" s="29">
        <f t="shared" si="24"/>
        <v>0.19500000000000001</v>
      </c>
      <c r="AF44">
        <f t="shared" si="25"/>
        <v>19.5</v>
      </c>
      <c r="AG44" s="29">
        <f t="shared" si="9"/>
        <v>7.6050000000000006E-2</v>
      </c>
      <c r="AH44" s="29">
        <f t="shared" si="10"/>
        <v>0.19012500000000002</v>
      </c>
      <c r="AI44" s="29">
        <f t="shared" si="11"/>
        <v>0.38025000000000003</v>
      </c>
      <c r="AJ44" s="29">
        <f t="shared" si="12"/>
        <v>0.95062500000000005</v>
      </c>
      <c r="AK44">
        <f t="shared" si="13"/>
        <v>1.5210000000000001</v>
      </c>
      <c r="AL44" s="29">
        <f t="shared" si="14"/>
        <v>1.9012500000000001</v>
      </c>
    </row>
    <row r="45" spans="1:38" x14ac:dyDescent="0.35">
      <c r="A45">
        <f t="shared" si="15"/>
        <v>200</v>
      </c>
      <c r="B45">
        <f t="shared" si="27"/>
        <v>2000</v>
      </c>
      <c r="C45">
        <f t="shared" si="5"/>
        <v>2</v>
      </c>
      <c r="G45">
        <f t="shared" si="17"/>
        <v>40</v>
      </c>
      <c r="H45" s="9">
        <f t="shared" si="26"/>
        <v>8000</v>
      </c>
      <c r="I45">
        <f t="shared" si="18"/>
        <v>8.0000000000000002E-3</v>
      </c>
      <c r="K45">
        <f t="shared" si="19"/>
        <v>20</v>
      </c>
      <c r="L45" s="28">
        <f t="shared" si="20"/>
        <v>4.0000000000000001E-3</v>
      </c>
      <c r="M45" s="29">
        <f t="shared" si="6"/>
        <v>8.0000000000000002E-3</v>
      </c>
      <c r="N45" s="29">
        <f t="shared" si="7"/>
        <v>0.02</v>
      </c>
      <c r="O45" s="29">
        <f t="shared" si="1"/>
        <v>0.04</v>
      </c>
      <c r="P45">
        <f t="shared" si="21"/>
        <v>0.08</v>
      </c>
      <c r="Q45" s="29">
        <f t="shared" si="8"/>
        <v>0.1</v>
      </c>
      <c r="R45">
        <f t="shared" si="22"/>
        <v>0.12</v>
      </c>
      <c r="S45">
        <f t="shared" si="23"/>
        <v>0.16</v>
      </c>
      <c r="T45" s="29">
        <f t="shared" si="24"/>
        <v>0.2</v>
      </c>
      <c r="AF45">
        <f t="shared" si="25"/>
        <v>20</v>
      </c>
      <c r="AG45" s="29">
        <f t="shared" si="9"/>
        <v>0.08</v>
      </c>
      <c r="AH45" s="29">
        <f t="shared" si="10"/>
        <v>0.2</v>
      </c>
      <c r="AI45" s="29">
        <f t="shared" si="11"/>
        <v>0.4</v>
      </c>
      <c r="AJ45" s="29">
        <f t="shared" si="12"/>
        <v>1</v>
      </c>
      <c r="AK45">
        <f t="shared" si="13"/>
        <v>1.6</v>
      </c>
      <c r="AL45" s="29">
        <f t="shared" si="14"/>
        <v>2</v>
      </c>
    </row>
    <row r="46" spans="1:38" x14ac:dyDescent="0.35">
      <c r="A46">
        <f t="shared" si="15"/>
        <v>205</v>
      </c>
      <c r="B46">
        <f t="shared" si="27"/>
        <v>2050</v>
      </c>
      <c r="C46">
        <f t="shared" si="5"/>
        <v>2.0499999999999998</v>
      </c>
      <c r="G46">
        <f t="shared" si="17"/>
        <v>41</v>
      </c>
      <c r="H46" s="9">
        <f t="shared" si="26"/>
        <v>8200</v>
      </c>
      <c r="I46">
        <f t="shared" si="18"/>
        <v>8.2000000000000007E-3</v>
      </c>
      <c r="K46">
        <f t="shared" si="19"/>
        <v>20.5</v>
      </c>
      <c r="L46" s="28">
        <f t="shared" si="20"/>
        <v>4.1000000000000003E-3</v>
      </c>
      <c r="M46" s="29">
        <f t="shared" si="6"/>
        <v>8.2000000000000007E-3</v>
      </c>
      <c r="N46" s="29">
        <f t="shared" si="7"/>
        <v>2.0500000000000001E-2</v>
      </c>
      <c r="O46" s="29">
        <f t="shared" si="1"/>
        <v>4.1000000000000002E-2</v>
      </c>
      <c r="P46">
        <f t="shared" si="21"/>
        <v>8.2000000000000003E-2</v>
      </c>
      <c r="Q46" s="29">
        <f t="shared" si="8"/>
        <v>0.10250000000000001</v>
      </c>
      <c r="R46">
        <f t="shared" si="22"/>
        <v>0.123</v>
      </c>
      <c r="S46">
        <f t="shared" si="23"/>
        <v>0.16400000000000001</v>
      </c>
      <c r="T46" s="29">
        <f t="shared" si="24"/>
        <v>0.20500000000000002</v>
      </c>
      <c r="AF46">
        <f t="shared" si="25"/>
        <v>20.5</v>
      </c>
      <c r="AG46" s="29">
        <f t="shared" si="9"/>
        <v>8.405E-2</v>
      </c>
      <c r="AH46" s="29">
        <f t="shared" si="10"/>
        <v>0.21012500000000001</v>
      </c>
      <c r="AI46" s="29">
        <f t="shared" si="11"/>
        <v>0.42025000000000001</v>
      </c>
      <c r="AJ46" s="29">
        <f t="shared" si="12"/>
        <v>1.0506249999999999</v>
      </c>
      <c r="AK46">
        <f t="shared" si="13"/>
        <v>1.681</v>
      </c>
      <c r="AL46" s="29">
        <f t="shared" si="14"/>
        <v>2.1012499999999998</v>
      </c>
    </row>
    <row r="47" spans="1:38" x14ac:dyDescent="0.35">
      <c r="A47">
        <f t="shared" si="15"/>
        <v>210</v>
      </c>
      <c r="B47">
        <f t="shared" si="27"/>
        <v>2100</v>
      </c>
      <c r="C47">
        <f t="shared" si="5"/>
        <v>2.1</v>
      </c>
      <c r="G47">
        <f t="shared" si="17"/>
        <v>42</v>
      </c>
      <c r="H47" s="9">
        <f t="shared" si="26"/>
        <v>8400</v>
      </c>
      <c r="I47">
        <f t="shared" si="18"/>
        <v>8.3999999999999995E-3</v>
      </c>
      <c r="K47">
        <f t="shared" si="19"/>
        <v>21</v>
      </c>
      <c r="L47" s="28">
        <f t="shared" si="20"/>
        <v>4.2000000000000006E-3</v>
      </c>
      <c r="M47" s="29">
        <f t="shared" si="6"/>
        <v>8.4000000000000012E-3</v>
      </c>
      <c r="N47" s="29">
        <f t="shared" si="7"/>
        <v>2.1000000000000001E-2</v>
      </c>
      <c r="O47" s="29">
        <f t="shared" si="1"/>
        <v>4.2000000000000003E-2</v>
      </c>
      <c r="P47">
        <f t="shared" si="21"/>
        <v>8.4000000000000005E-2</v>
      </c>
      <c r="Q47" s="29">
        <f t="shared" si="8"/>
        <v>0.105</v>
      </c>
      <c r="R47">
        <f t="shared" si="22"/>
        <v>0.126</v>
      </c>
      <c r="S47">
        <f t="shared" si="23"/>
        <v>0.16800000000000001</v>
      </c>
      <c r="T47" s="29">
        <f t="shared" si="24"/>
        <v>0.21</v>
      </c>
      <c r="AF47">
        <f t="shared" si="25"/>
        <v>21</v>
      </c>
      <c r="AG47" s="29">
        <f t="shared" si="9"/>
        <v>8.8200000000000001E-2</v>
      </c>
      <c r="AH47" s="29">
        <f t="shared" si="10"/>
        <v>0.2205</v>
      </c>
      <c r="AI47" s="29">
        <f t="shared" si="11"/>
        <v>0.441</v>
      </c>
      <c r="AJ47" s="29">
        <f t="shared" si="12"/>
        <v>1.1025</v>
      </c>
      <c r="AK47">
        <f t="shared" si="13"/>
        <v>1.764</v>
      </c>
      <c r="AL47" s="29">
        <f t="shared" si="14"/>
        <v>2.2050000000000001</v>
      </c>
    </row>
    <row r="48" spans="1:38" x14ac:dyDescent="0.35">
      <c r="A48">
        <f t="shared" si="15"/>
        <v>215</v>
      </c>
      <c r="B48">
        <f t="shared" si="27"/>
        <v>2150</v>
      </c>
      <c r="C48">
        <f t="shared" si="5"/>
        <v>2.15</v>
      </c>
      <c r="G48">
        <f t="shared" si="17"/>
        <v>43</v>
      </c>
      <c r="H48" s="9">
        <f t="shared" si="26"/>
        <v>8600</v>
      </c>
      <c r="I48">
        <f t="shared" si="18"/>
        <v>8.6E-3</v>
      </c>
      <c r="K48">
        <f t="shared" si="19"/>
        <v>21.5</v>
      </c>
      <c r="L48" s="28">
        <f t="shared" si="20"/>
        <v>4.3E-3</v>
      </c>
      <c r="M48" s="29">
        <f t="shared" si="6"/>
        <v>8.6E-3</v>
      </c>
      <c r="N48" s="29">
        <f t="shared" si="7"/>
        <v>2.1500000000000002E-2</v>
      </c>
      <c r="O48" s="29">
        <f t="shared" si="1"/>
        <v>4.3000000000000003E-2</v>
      </c>
      <c r="P48">
        <f t="shared" si="21"/>
        <v>8.6000000000000007E-2</v>
      </c>
      <c r="Q48" s="29">
        <f t="shared" si="8"/>
        <v>0.1075</v>
      </c>
      <c r="R48">
        <f t="shared" si="22"/>
        <v>0.129</v>
      </c>
      <c r="S48">
        <f t="shared" si="23"/>
        <v>0.17200000000000001</v>
      </c>
      <c r="T48" s="29">
        <f t="shared" si="24"/>
        <v>0.215</v>
      </c>
      <c r="AF48">
        <f t="shared" si="25"/>
        <v>21.5</v>
      </c>
      <c r="AG48" s="29">
        <f t="shared" si="9"/>
        <v>9.2450000000000004E-2</v>
      </c>
      <c r="AH48" s="29">
        <f t="shared" si="10"/>
        <v>0.231125</v>
      </c>
      <c r="AI48" s="29">
        <f t="shared" si="11"/>
        <v>0.46224999999999999</v>
      </c>
      <c r="AJ48" s="29">
        <f t="shared" si="12"/>
        <v>1.1556250000000001</v>
      </c>
      <c r="AK48">
        <f t="shared" si="13"/>
        <v>1.849</v>
      </c>
      <c r="AL48" s="29">
        <f t="shared" si="14"/>
        <v>2.3112500000000002</v>
      </c>
    </row>
    <row r="49" spans="1:38" x14ac:dyDescent="0.35">
      <c r="A49">
        <f t="shared" si="15"/>
        <v>220</v>
      </c>
      <c r="B49">
        <f t="shared" si="27"/>
        <v>2200</v>
      </c>
      <c r="C49">
        <f t="shared" si="5"/>
        <v>2.2000000000000002</v>
      </c>
      <c r="G49">
        <f t="shared" si="17"/>
        <v>44</v>
      </c>
      <c r="H49" s="9">
        <f t="shared" si="26"/>
        <v>8800</v>
      </c>
      <c r="I49">
        <f t="shared" si="18"/>
        <v>8.8000000000000005E-3</v>
      </c>
      <c r="K49">
        <f t="shared" si="19"/>
        <v>22</v>
      </c>
      <c r="L49" s="28">
        <f t="shared" si="20"/>
        <v>4.4000000000000003E-3</v>
      </c>
      <c r="M49" s="29">
        <f t="shared" si="6"/>
        <v>8.8000000000000005E-3</v>
      </c>
      <c r="N49" s="29">
        <f t="shared" si="7"/>
        <v>2.1999999999999999E-2</v>
      </c>
      <c r="O49" s="29">
        <f t="shared" si="1"/>
        <v>4.3999999999999997E-2</v>
      </c>
      <c r="P49">
        <f t="shared" si="21"/>
        <v>8.7999999999999995E-2</v>
      </c>
      <c r="Q49" s="29">
        <f t="shared" si="8"/>
        <v>0.11</v>
      </c>
      <c r="R49">
        <f t="shared" si="22"/>
        <v>0.13200000000000001</v>
      </c>
      <c r="S49">
        <f t="shared" si="23"/>
        <v>0.17599999999999999</v>
      </c>
      <c r="T49" s="29">
        <f t="shared" si="24"/>
        <v>0.22</v>
      </c>
      <c r="AF49">
        <f t="shared" si="25"/>
        <v>22</v>
      </c>
      <c r="AG49" s="29">
        <f t="shared" si="9"/>
        <v>9.6800000000000011E-2</v>
      </c>
      <c r="AH49" s="29">
        <f t="shared" si="10"/>
        <v>0.24199999999999999</v>
      </c>
      <c r="AI49" s="29">
        <f t="shared" si="11"/>
        <v>0.48399999999999999</v>
      </c>
      <c r="AJ49" s="29">
        <f t="shared" si="12"/>
        <v>1.21</v>
      </c>
      <c r="AK49">
        <f t="shared" si="13"/>
        <v>1.9359999999999999</v>
      </c>
      <c r="AL49" s="29">
        <f t="shared" si="14"/>
        <v>2.42</v>
      </c>
    </row>
    <row r="50" spans="1:38" x14ac:dyDescent="0.35">
      <c r="A50">
        <f t="shared" si="15"/>
        <v>225</v>
      </c>
      <c r="B50">
        <f t="shared" si="27"/>
        <v>2250</v>
      </c>
      <c r="C50">
        <f t="shared" si="5"/>
        <v>2.25</v>
      </c>
      <c r="G50">
        <f t="shared" si="17"/>
        <v>45</v>
      </c>
      <c r="H50" s="9">
        <f t="shared" si="26"/>
        <v>9000</v>
      </c>
      <c r="I50">
        <f t="shared" si="18"/>
        <v>8.9999999999999993E-3</v>
      </c>
      <c r="K50">
        <f t="shared" si="19"/>
        <v>22.5</v>
      </c>
      <c r="L50" s="28">
        <f t="shared" si="20"/>
        <v>4.5000000000000005E-3</v>
      </c>
      <c r="M50" s="29">
        <f t="shared" si="6"/>
        <v>9.0000000000000011E-3</v>
      </c>
      <c r="N50" s="29">
        <f t="shared" si="7"/>
        <v>2.2499999999999999E-2</v>
      </c>
      <c r="O50" s="29">
        <f t="shared" si="1"/>
        <v>4.4999999999999998E-2</v>
      </c>
      <c r="P50">
        <f t="shared" si="21"/>
        <v>0.09</v>
      </c>
      <c r="Q50" s="29">
        <f t="shared" si="8"/>
        <v>0.1125</v>
      </c>
      <c r="R50">
        <f t="shared" si="22"/>
        <v>0.13500000000000001</v>
      </c>
      <c r="S50">
        <f t="shared" si="23"/>
        <v>0.18</v>
      </c>
      <c r="T50" s="29">
        <f t="shared" si="24"/>
        <v>0.22500000000000001</v>
      </c>
      <c r="AF50">
        <f t="shared" si="25"/>
        <v>22.5</v>
      </c>
      <c r="AG50" s="29">
        <f t="shared" si="9"/>
        <v>0.10125000000000001</v>
      </c>
      <c r="AH50" s="29">
        <f t="shared" si="10"/>
        <v>0.25312499999999999</v>
      </c>
      <c r="AI50" s="29">
        <f t="shared" si="11"/>
        <v>0.50624999999999998</v>
      </c>
      <c r="AJ50" s="29">
        <f t="shared" si="12"/>
        <v>1.265625</v>
      </c>
      <c r="AK50">
        <f t="shared" si="13"/>
        <v>2.0249999999999999</v>
      </c>
      <c r="AL50" s="29">
        <f t="shared" si="14"/>
        <v>2.53125</v>
      </c>
    </row>
    <row r="51" spans="1:38" x14ac:dyDescent="0.35">
      <c r="A51">
        <f t="shared" si="15"/>
        <v>230</v>
      </c>
      <c r="B51">
        <f t="shared" si="27"/>
        <v>2300</v>
      </c>
      <c r="C51">
        <f t="shared" si="5"/>
        <v>2.2999999999999998</v>
      </c>
      <c r="G51">
        <f t="shared" si="17"/>
        <v>46</v>
      </c>
      <c r="H51" s="9">
        <f t="shared" si="26"/>
        <v>9200</v>
      </c>
      <c r="I51">
        <f t="shared" si="18"/>
        <v>9.1999999999999998E-3</v>
      </c>
      <c r="K51">
        <f t="shared" si="19"/>
        <v>23</v>
      </c>
      <c r="L51" s="28">
        <f t="shared" si="20"/>
        <v>4.5999999999999999E-3</v>
      </c>
      <c r="M51" s="29">
        <f t="shared" si="6"/>
        <v>9.1999999999999998E-3</v>
      </c>
      <c r="N51" s="29">
        <f t="shared" si="7"/>
        <v>2.3E-2</v>
      </c>
      <c r="O51" s="29">
        <f t="shared" si="1"/>
        <v>4.5999999999999999E-2</v>
      </c>
      <c r="P51">
        <f t="shared" si="21"/>
        <v>9.1999999999999998E-2</v>
      </c>
      <c r="Q51" s="29">
        <f t="shared" si="8"/>
        <v>0.115</v>
      </c>
      <c r="R51">
        <f t="shared" si="22"/>
        <v>0.13800000000000001</v>
      </c>
      <c r="S51">
        <f t="shared" si="23"/>
        <v>0.184</v>
      </c>
      <c r="T51" s="29">
        <f t="shared" si="24"/>
        <v>0.23</v>
      </c>
      <c r="AF51">
        <f t="shared" si="25"/>
        <v>23</v>
      </c>
      <c r="AG51" s="29">
        <f t="shared" si="9"/>
        <v>0.10580000000000001</v>
      </c>
      <c r="AH51" s="29">
        <f t="shared" si="10"/>
        <v>0.26450000000000001</v>
      </c>
      <c r="AI51" s="29">
        <f t="shared" si="11"/>
        <v>0.52900000000000003</v>
      </c>
      <c r="AJ51" s="29">
        <f t="shared" si="12"/>
        <v>1.3225</v>
      </c>
      <c r="AK51">
        <f t="shared" si="13"/>
        <v>2.1160000000000001</v>
      </c>
      <c r="AL51" s="29">
        <f t="shared" si="14"/>
        <v>2.645</v>
      </c>
    </row>
    <row r="52" spans="1:38" x14ac:dyDescent="0.35">
      <c r="A52">
        <f t="shared" si="15"/>
        <v>235</v>
      </c>
      <c r="B52">
        <f t="shared" si="27"/>
        <v>2350</v>
      </c>
      <c r="C52">
        <f t="shared" si="5"/>
        <v>2.35</v>
      </c>
      <c r="G52">
        <f t="shared" si="17"/>
        <v>47</v>
      </c>
      <c r="H52" s="9">
        <f t="shared" si="26"/>
        <v>9400</v>
      </c>
      <c r="I52">
        <f t="shared" si="18"/>
        <v>9.4000000000000004E-3</v>
      </c>
      <c r="K52">
        <f t="shared" si="19"/>
        <v>23.5</v>
      </c>
      <c r="L52" s="28">
        <f t="shared" si="20"/>
        <v>4.7000000000000002E-3</v>
      </c>
      <c r="M52" s="29">
        <f t="shared" si="6"/>
        <v>9.4000000000000004E-3</v>
      </c>
      <c r="N52" s="29">
        <f t="shared" si="7"/>
        <v>2.35E-2</v>
      </c>
      <c r="O52" s="29">
        <f t="shared" si="1"/>
        <v>4.7E-2</v>
      </c>
      <c r="P52">
        <f t="shared" si="21"/>
        <v>9.4E-2</v>
      </c>
      <c r="Q52" s="29">
        <f t="shared" si="8"/>
        <v>0.11750000000000001</v>
      </c>
      <c r="R52">
        <f t="shared" si="22"/>
        <v>0.14100000000000001</v>
      </c>
      <c r="S52">
        <f t="shared" si="23"/>
        <v>0.188</v>
      </c>
      <c r="T52" s="29">
        <f t="shared" si="24"/>
        <v>0.23500000000000001</v>
      </c>
      <c r="AF52">
        <f t="shared" si="25"/>
        <v>23.5</v>
      </c>
      <c r="AG52" s="29">
        <f t="shared" si="9"/>
        <v>0.11045000000000001</v>
      </c>
      <c r="AH52" s="29">
        <f t="shared" si="10"/>
        <v>0.27612500000000001</v>
      </c>
      <c r="AI52" s="29">
        <f t="shared" si="11"/>
        <v>0.55225000000000002</v>
      </c>
      <c r="AJ52" s="29">
        <f t="shared" si="12"/>
        <v>1.380625</v>
      </c>
      <c r="AK52">
        <f t="shared" si="13"/>
        <v>2.2090000000000001</v>
      </c>
      <c r="AL52" s="29">
        <f t="shared" si="14"/>
        <v>2.76125</v>
      </c>
    </row>
    <row r="53" spans="1:38" x14ac:dyDescent="0.35">
      <c r="A53">
        <f t="shared" si="15"/>
        <v>240</v>
      </c>
      <c r="B53">
        <f t="shared" si="27"/>
        <v>2400</v>
      </c>
      <c r="C53">
        <f t="shared" si="5"/>
        <v>2.4</v>
      </c>
      <c r="G53">
        <f t="shared" si="17"/>
        <v>48</v>
      </c>
      <c r="H53" s="9">
        <f t="shared" si="26"/>
        <v>9600</v>
      </c>
      <c r="I53">
        <f t="shared" si="18"/>
        <v>9.5999999999999992E-3</v>
      </c>
      <c r="K53">
        <f t="shared" si="19"/>
        <v>24</v>
      </c>
      <c r="L53" s="28">
        <f t="shared" si="20"/>
        <v>4.8000000000000004E-3</v>
      </c>
      <c r="M53" s="29">
        <f t="shared" si="6"/>
        <v>9.6000000000000009E-3</v>
      </c>
      <c r="N53" s="29">
        <f t="shared" si="7"/>
        <v>2.4E-2</v>
      </c>
      <c r="O53" s="29">
        <f t="shared" si="1"/>
        <v>4.8000000000000001E-2</v>
      </c>
      <c r="P53">
        <f t="shared" si="21"/>
        <v>9.6000000000000002E-2</v>
      </c>
      <c r="Q53" s="29">
        <f t="shared" si="8"/>
        <v>0.12</v>
      </c>
      <c r="R53">
        <f t="shared" si="22"/>
        <v>0.14400000000000002</v>
      </c>
      <c r="S53">
        <f t="shared" si="23"/>
        <v>0.192</v>
      </c>
      <c r="T53" s="29">
        <f t="shared" si="24"/>
        <v>0.24</v>
      </c>
      <c r="AF53">
        <f t="shared" si="25"/>
        <v>24</v>
      </c>
      <c r="AG53" s="29">
        <f t="shared" si="9"/>
        <v>0.11520000000000001</v>
      </c>
      <c r="AH53" s="29">
        <f t="shared" si="10"/>
        <v>0.28800000000000003</v>
      </c>
      <c r="AI53" s="29">
        <f t="shared" si="11"/>
        <v>0.57600000000000007</v>
      </c>
      <c r="AJ53" s="29">
        <f t="shared" si="12"/>
        <v>1.44</v>
      </c>
      <c r="AK53">
        <f t="shared" si="13"/>
        <v>2.3040000000000003</v>
      </c>
      <c r="AL53" s="29">
        <f t="shared" si="14"/>
        <v>2.88</v>
      </c>
    </row>
    <row r="54" spans="1:38" x14ac:dyDescent="0.35">
      <c r="A54">
        <f t="shared" si="15"/>
        <v>245</v>
      </c>
      <c r="B54">
        <f t="shared" si="27"/>
        <v>2450</v>
      </c>
      <c r="C54">
        <f t="shared" si="5"/>
        <v>2.4500000000000002</v>
      </c>
      <c r="G54">
        <f t="shared" si="17"/>
        <v>49</v>
      </c>
      <c r="H54" s="9">
        <f t="shared" si="26"/>
        <v>9800</v>
      </c>
      <c r="I54">
        <f t="shared" si="18"/>
        <v>9.7999999999999997E-3</v>
      </c>
      <c r="K54">
        <f t="shared" si="19"/>
        <v>24.5</v>
      </c>
      <c r="L54" s="28">
        <f t="shared" si="20"/>
        <v>4.8999999999999998E-3</v>
      </c>
      <c r="M54" s="29">
        <f t="shared" si="6"/>
        <v>9.7999999999999997E-3</v>
      </c>
      <c r="N54" s="29">
        <f t="shared" si="7"/>
        <v>2.4500000000000001E-2</v>
      </c>
      <c r="O54" s="29">
        <f t="shared" si="1"/>
        <v>4.9000000000000002E-2</v>
      </c>
      <c r="P54">
        <f t="shared" si="21"/>
        <v>9.8000000000000004E-2</v>
      </c>
      <c r="Q54" s="29">
        <f t="shared" si="8"/>
        <v>0.1225</v>
      </c>
      <c r="R54">
        <f t="shared" si="22"/>
        <v>0.14699999999999999</v>
      </c>
      <c r="S54">
        <f t="shared" si="23"/>
        <v>0.19600000000000001</v>
      </c>
      <c r="T54" s="29">
        <f t="shared" si="24"/>
        <v>0.245</v>
      </c>
      <c r="AF54">
        <f t="shared" si="25"/>
        <v>24.5</v>
      </c>
      <c r="AG54" s="29">
        <f t="shared" si="9"/>
        <v>0.12005</v>
      </c>
      <c r="AH54" s="29">
        <f t="shared" si="10"/>
        <v>0.30012500000000003</v>
      </c>
      <c r="AI54" s="29">
        <f t="shared" si="11"/>
        <v>0.60025000000000006</v>
      </c>
      <c r="AJ54" s="29">
        <f t="shared" si="12"/>
        <v>1.5006250000000001</v>
      </c>
      <c r="AK54">
        <f t="shared" si="13"/>
        <v>2.4010000000000002</v>
      </c>
      <c r="AL54" s="29">
        <f t="shared" si="14"/>
        <v>3.0012500000000002</v>
      </c>
    </row>
    <row r="55" spans="1:38" x14ac:dyDescent="0.35">
      <c r="A55">
        <f t="shared" si="15"/>
        <v>250</v>
      </c>
      <c r="B55">
        <f t="shared" si="27"/>
        <v>2500</v>
      </c>
      <c r="C55">
        <f t="shared" si="5"/>
        <v>2.5</v>
      </c>
      <c r="G55">
        <f t="shared" si="17"/>
        <v>50</v>
      </c>
      <c r="H55" s="9">
        <f t="shared" si="26"/>
        <v>10000</v>
      </c>
      <c r="I55">
        <f t="shared" si="18"/>
        <v>0.01</v>
      </c>
      <c r="K55">
        <f t="shared" si="19"/>
        <v>25</v>
      </c>
      <c r="L55" s="28">
        <f t="shared" si="20"/>
        <v>5.0000000000000001E-3</v>
      </c>
      <c r="M55" s="29">
        <f t="shared" si="6"/>
        <v>0.01</v>
      </c>
      <c r="N55" s="29">
        <f t="shared" si="7"/>
        <v>2.5000000000000001E-2</v>
      </c>
      <c r="O55" s="29">
        <f t="shared" si="1"/>
        <v>0.05</v>
      </c>
      <c r="P55">
        <f t="shared" si="21"/>
        <v>0.1</v>
      </c>
      <c r="Q55" s="29">
        <f t="shared" si="8"/>
        <v>0.125</v>
      </c>
      <c r="R55">
        <f t="shared" si="22"/>
        <v>0.15</v>
      </c>
      <c r="S55">
        <f t="shared" si="23"/>
        <v>0.2</v>
      </c>
      <c r="T55" s="29">
        <f t="shared" si="24"/>
        <v>0.25</v>
      </c>
      <c r="AF55">
        <f t="shared" si="25"/>
        <v>25</v>
      </c>
      <c r="AG55" s="29">
        <f t="shared" si="9"/>
        <v>0.125</v>
      </c>
      <c r="AH55" s="29">
        <f t="shared" si="10"/>
        <v>0.3125</v>
      </c>
      <c r="AI55" s="29">
        <f t="shared" si="11"/>
        <v>0.625</v>
      </c>
      <c r="AJ55" s="29">
        <f t="shared" si="12"/>
        <v>1.5625</v>
      </c>
      <c r="AK55">
        <f t="shared" si="13"/>
        <v>2.5</v>
      </c>
      <c r="AL55" s="29">
        <f t="shared" si="14"/>
        <v>3.125</v>
      </c>
    </row>
    <row r="56" spans="1:38" x14ac:dyDescent="0.35">
      <c r="A56">
        <f t="shared" ref="A56:A105" si="28">A55+5</f>
        <v>255</v>
      </c>
      <c r="B56">
        <f t="shared" si="27"/>
        <v>2550</v>
      </c>
      <c r="C56">
        <f t="shared" ref="C56:C105" si="29">B56/1000</f>
        <v>2.5499999999999998</v>
      </c>
      <c r="K56">
        <f t="shared" si="19"/>
        <v>25.5</v>
      </c>
      <c r="L56" s="28">
        <f t="shared" si="20"/>
        <v>5.1000000000000004E-3</v>
      </c>
      <c r="M56" s="29">
        <f t="shared" si="6"/>
        <v>1.0200000000000001E-2</v>
      </c>
      <c r="N56" s="29">
        <f t="shared" si="7"/>
        <v>2.5500000000000002E-2</v>
      </c>
      <c r="O56" s="29">
        <f t="shared" si="1"/>
        <v>5.1000000000000004E-2</v>
      </c>
      <c r="P56">
        <f t="shared" si="21"/>
        <v>0.10200000000000001</v>
      </c>
      <c r="Q56" s="29">
        <f t="shared" si="8"/>
        <v>0.1275</v>
      </c>
      <c r="R56">
        <f t="shared" si="22"/>
        <v>0.153</v>
      </c>
      <c r="S56">
        <f t="shared" si="23"/>
        <v>0.20400000000000001</v>
      </c>
      <c r="T56" s="29">
        <f t="shared" si="24"/>
        <v>0.255</v>
      </c>
      <c r="AF56">
        <f t="shared" si="25"/>
        <v>25.5</v>
      </c>
      <c r="AG56" s="29">
        <f t="shared" si="9"/>
        <v>0.13005</v>
      </c>
      <c r="AH56" s="29">
        <f t="shared" si="10"/>
        <v>0.325125</v>
      </c>
      <c r="AI56" s="29">
        <f t="shared" si="11"/>
        <v>0.65024999999999999</v>
      </c>
      <c r="AJ56" s="29">
        <f t="shared" si="12"/>
        <v>1.6256250000000001</v>
      </c>
      <c r="AK56">
        <f t="shared" si="13"/>
        <v>2.601</v>
      </c>
      <c r="AL56" s="29">
        <f t="shared" si="14"/>
        <v>3.2512500000000002</v>
      </c>
    </row>
    <row r="57" spans="1:38" x14ac:dyDescent="0.35">
      <c r="A57">
        <f t="shared" si="28"/>
        <v>260</v>
      </c>
      <c r="B57">
        <f t="shared" si="27"/>
        <v>2600</v>
      </c>
      <c r="C57">
        <f t="shared" si="29"/>
        <v>2.6</v>
      </c>
      <c r="K57">
        <f t="shared" si="19"/>
        <v>26</v>
      </c>
      <c r="L57" s="28">
        <f t="shared" si="20"/>
        <v>5.2000000000000006E-3</v>
      </c>
      <c r="M57" s="29">
        <f t="shared" si="6"/>
        <v>1.0400000000000001E-2</v>
      </c>
      <c r="N57" s="29">
        <f t="shared" si="7"/>
        <v>2.6000000000000002E-2</v>
      </c>
      <c r="O57" s="29">
        <f t="shared" si="1"/>
        <v>5.2000000000000005E-2</v>
      </c>
      <c r="P57">
        <f t="shared" si="21"/>
        <v>0.10400000000000001</v>
      </c>
      <c r="Q57" s="29">
        <f t="shared" si="8"/>
        <v>0.13</v>
      </c>
      <c r="R57">
        <f t="shared" si="22"/>
        <v>0.156</v>
      </c>
      <c r="S57">
        <f t="shared" si="23"/>
        <v>0.20800000000000002</v>
      </c>
      <c r="T57" s="29">
        <f t="shared" si="24"/>
        <v>0.26</v>
      </c>
      <c r="AF57">
        <f t="shared" si="25"/>
        <v>26</v>
      </c>
      <c r="AG57" s="29">
        <f t="shared" si="9"/>
        <v>0.13520000000000001</v>
      </c>
      <c r="AH57" s="29">
        <f t="shared" si="10"/>
        <v>0.33800000000000002</v>
      </c>
      <c r="AI57" s="29">
        <f t="shared" si="11"/>
        <v>0.67600000000000005</v>
      </c>
      <c r="AJ57" s="29">
        <f t="shared" si="12"/>
        <v>1.69</v>
      </c>
      <c r="AK57">
        <f t="shared" si="13"/>
        <v>2.7040000000000002</v>
      </c>
      <c r="AL57" s="29">
        <f t="shared" si="14"/>
        <v>3.38</v>
      </c>
    </row>
    <row r="58" spans="1:38" x14ac:dyDescent="0.35">
      <c r="A58">
        <f t="shared" si="28"/>
        <v>265</v>
      </c>
      <c r="B58">
        <f t="shared" si="27"/>
        <v>2650</v>
      </c>
      <c r="C58">
        <f t="shared" si="29"/>
        <v>2.65</v>
      </c>
      <c r="K58">
        <f t="shared" si="19"/>
        <v>26.5</v>
      </c>
      <c r="L58" s="28">
        <f t="shared" si="20"/>
        <v>5.3E-3</v>
      </c>
      <c r="M58" s="29">
        <f t="shared" si="6"/>
        <v>1.06E-2</v>
      </c>
      <c r="N58" s="29">
        <f t="shared" si="7"/>
        <v>2.6499999999999999E-2</v>
      </c>
      <c r="O58" s="29">
        <f t="shared" si="1"/>
        <v>5.2999999999999999E-2</v>
      </c>
      <c r="P58">
        <f t="shared" si="21"/>
        <v>0.106</v>
      </c>
      <c r="Q58" s="29">
        <f t="shared" si="8"/>
        <v>0.13250000000000001</v>
      </c>
      <c r="R58">
        <f t="shared" si="22"/>
        <v>0.159</v>
      </c>
      <c r="S58">
        <f t="shared" si="23"/>
        <v>0.21199999999999999</v>
      </c>
      <c r="T58" s="29">
        <f t="shared" si="24"/>
        <v>0.26500000000000001</v>
      </c>
      <c r="AF58">
        <f t="shared" si="25"/>
        <v>26.5</v>
      </c>
      <c r="AG58" s="29">
        <f t="shared" si="9"/>
        <v>0.14045000000000002</v>
      </c>
      <c r="AH58" s="29">
        <f t="shared" si="10"/>
        <v>0.35112500000000002</v>
      </c>
      <c r="AI58" s="29">
        <f t="shared" si="11"/>
        <v>0.70225000000000004</v>
      </c>
      <c r="AJ58" s="29">
        <f t="shared" si="12"/>
        <v>1.755625</v>
      </c>
      <c r="AK58">
        <f t="shared" si="13"/>
        <v>2.8090000000000002</v>
      </c>
      <c r="AL58" s="29">
        <f t="shared" si="14"/>
        <v>3.51125</v>
      </c>
    </row>
    <row r="59" spans="1:38" x14ac:dyDescent="0.35">
      <c r="A59">
        <f t="shared" si="28"/>
        <v>270</v>
      </c>
      <c r="B59">
        <f t="shared" si="27"/>
        <v>2700</v>
      </c>
      <c r="C59">
        <f t="shared" si="29"/>
        <v>2.7</v>
      </c>
      <c r="K59">
        <f t="shared" si="19"/>
        <v>27</v>
      </c>
      <c r="L59" s="28">
        <f t="shared" si="20"/>
        <v>5.4000000000000003E-3</v>
      </c>
      <c r="M59" s="29">
        <f t="shared" si="6"/>
        <v>1.0800000000000001E-2</v>
      </c>
      <c r="N59" s="29">
        <f t="shared" si="7"/>
        <v>2.7E-2</v>
      </c>
      <c r="O59" s="29">
        <f t="shared" si="1"/>
        <v>5.3999999999999999E-2</v>
      </c>
      <c r="P59">
        <f t="shared" si="21"/>
        <v>0.108</v>
      </c>
      <c r="Q59" s="29">
        <f t="shared" si="8"/>
        <v>0.13500000000000001</v>
      </c>
      <c r="R59">
        <f t="shared" si="22"/>
        <v>0.16200000000000001</v>
      </c>
      <c r="S59">
        <f t="shared" si="23"/>
        <v>0.216</v>
      </c>
      <c r="T59" s="29">
        <f t="shared" si="24"/>
        <v>0.27</v>
      </c>
      <c r="AF59">
        <f t="shared" si="25"/>
        <v>27</v>
      </c>
      <c r="AG59" s="29">
        <f t="shared" si="9"/>
        <v>0.14580000000000001</v>
      </c>
      <c r="AH59" s="29">
        <f t="shared" si="10"/>
        <v>0.36449999999999999</v>
      </c>
      <c r="AI59" s="29">
        <f t="shared" si="11"/>
        <v>0.72899999999999998</v>
      </c>
      <c r="AJ59" s="29">
        <f t="shared" si="12"/>
        <v>1.8225</v>
      </c>
      <c r="AK59">
        <f t="shared" si="13"/>
        <v>2.9159999999999999</v>
      </c>
      <c r="AL59" s="29">
        <f t="shared" si="14"/>
        <v>3.645</v>
      </c>
    </row>
    <row r="60" spans="1:38" x14ac:dyDescent="0.35">
      <c r="A60">
        <f t="shared" si="28"/>
        <v>275</v>
      </c>
      <c r="B60">
        <f t="shared" si="27"/>
        <v>2750</v>
      </c>
      <c r="C60">
        <f t="shared" si="29"/>
        <v>2.75</v>
      </c>
      <c r="K60">
        <f t="shared" si="19"/>
        <v>27.5</v>
      </c>
      <c r="L60" s="28">
        <f t="shared" si="20"/>
        <v>5.5000000000000005E-3</v>
      </c>
      <c r="M60" s="29">
        <f t="shared" si="6"/>
        <v>1.1000000000000001E-2</v>
      </c>
      <c r="N60" s="29">
        <f t="shared" si="7"/>
        <v>2.75E-2</v>
      </c>
      <c r="O60" s="29">
        <f t="shared" si="1"/>
        <v>5.5E-2</v>
      </c>
      <c r="P60">
        <f t="shared" si="21"/>
        <v>0.11</v>
      </c>
      <c r="Q60" s="29">
        <f t="shared" si="8"/>
        <v>0.13750000000000001</v>
      </c>
      <c r="R60">
        <f t="shared" si="22"/>
        <v>0.16500000000000001</v>
      </c>
      <c r="S60">
        <f t="shared" si="23"/>
        <v>0.22</v>
      </c>
      <c r="T60" s="29">
        <f t="shared" si="24"/>
        <v>0.27500000000000002</v>
      </c>
      <c r="AF60">
        <f t="shared" si="25"/>
        <v>27.5</v>
      </c>
      <c r="AG60" s="29">
        <f t="shared" si="9"/>
        <v>0.15125</v>
      </c>
      <c r="AH60" s="29">
        <f t="shared" si="10"/>
        <v>0.37812499999999999</v>
      </c>
      <c r="AI60" s="29">
        <f t="shared" si="11"/>
        <v>0.75624999999999998</v>
      </c>
      <c r="AJ60" s="29">
        <f t="shared" si="12"/>
        <v>1.890625</v>
      </c>
      <c r="AK60">
        <f t="shared" si="13"/>
        <v>3.0249999999999999</v>
      </c>
      <c r="AL60" s="29">
        <f t="shared" si="14"/>
        <v>3.78125</v>
      </c>
    </row>
    <row r="61" spans="1:38" x14ac:dyDescent="0.35">
      <c r="A61">
        <f t="shared" si="28"/>
        <v>280</v>
      </c>
      <c r="B61">
        <f t="shared" si="27"/>
        <v>2800</v>
      </c>
      <c r="C61">
        <f t="shared" si="29"/>
        <v>2.8</v>
      </c>
      <c r="K61">
        <f t="shared" si="19"/>
        <v>28</v>
      </c>
      <c r="L61" s="28">
        <f t="shared" si="20"/>
        <v>5.5999999999999999E-3</v>
      </c>
      <c r="M61" s="29">
        <f t="shared" si="6"/>
        <v>1.12E-2</v>
      </c>
      <c r="N61" s="29">
        <f t="shared" si="7"/>
        <v>2.8000000000000001E-2</v>
      </c>
      <c r="O61" s="29">
        <f t="shared" si="1"/>
        <v>5.6000000000000001E-2</v>
      </c>
      <c r="P61">
        <f t="shared" si="21"/>
        <v>0.112</v>
      </c>
      <c r="Q61" s="29">
        <f t="shared" si="8"/>
        <v>0.14000000000000001</v>
      </c>
      <c r="R61">
        <f t="shared" si="22"/>
        <v>0.16800000000000001</v>
      </c>
      <c r="S61">
        <f t="shared" si="23"/>
        <v>0.224</v>
      </c>
      <c r="T61" s="29">
        <f t="shared" si="24"/>
        <v>0.28000000000000003</v>
      </c>
      <c r="AF61">
        <f t="shared" si="25"/>
        <v>28</v>
      </c>
      <c r="AG61" s="29">
        <f t="shared" si="9"/>
        <v>0.15679999999999999</v>
      </c>
      <c r="AH61" s="29">
        <f t="shared" si="10"/>
        <v>0.39200000000000002</v>
      </c>
      <c r="AI61" s="29">
        <f t="shared" si="11"/>
        <v>0.78400000000000003</v>
      </c>
      <c r="AJ61" s="29">
        <f t="shared" si="12"/>
        <v>1.96</v>
      </c>
      <c r="AK61">
        <f t="shared" si="13"/>
        <v>3.1360000000000001</v>
      </c>
      <c r="AL61" s="29">
        <f t="shared" si="14"/>
        <v>3.92</v>
      </c>
    </row>
    <row r="62" spans="1:38" x14ac:dyDescent="0.35">
      <c r="A62">
        <f t="shared" si="28"/>
        <v>285</v>
      </c>
      <c r="B62">
        <f t="shared" si="27"/>
        <v>2850</v>
      </c>
      <c r="C62">
        <f t="shared" si="29"/>
        <v>2.85</v>
      </c>
      <c r="K62">
        <f t="shared" si="19"/>
        <v>28.5</v>
      </c>
      <c r="L62" s="28">
        <f t="shared" si="20"/>
        <v>5.7000000000000002E-3</v>
      </c>
      <c r="M62" s="29">
        <f t="shared" si="6"/>
        <v>1.14E-2</v>
      </c>
      <c r="N62" s="29">
        <f t="shared" si="7"/>
        <v>2.8500000000000001E-2</v>
      </c>
      <c r="O62" s="29">
        <f t="shared" si="1"/>
        <v>5.7000000000000002E-2</v>
      </c>
      <c r="P62">
        <f t="shared" si="21"/>
        <v>0.114</v>
      </c>
      <c r="Q62" s="29">
        <f t="shared" si="8"/>
        <v>0.14250000000000002</v>
      </c>
      <c r="R62">
        <f t="shared" si="22"/>
        <v>0.17100000000000001</v>
      </c>
      <c r="S62">
        <f t="shared" si="23"/>
        <v>0.22800000000000001</v>
      </c>
      <c r="T62" s="29">
        <f t="shared" si="24"/>
        <v>0.28500000000000003</v>
      </c>
      <c r="AF62">
        <f t="shared" si="25"/>
        <v>28.5</v>
      </c>
      <c r="AG62" s="29">
        <f t="shared" si="9"/>
        <v>0.16245000000000001</v>
      </c>
      <c r="AH62" s="29">
        <f t="shared" si="10"/>
        <v>0.40612500000000001</v>
      </c>
      <c r="AI62" s="29">
        <f t="shared" si="11"/>
        <v>0.81225000000000003</v>
      </c>
      <c r="AJ62" s="29">
        <f t="shared" si="12"/>
        <v>2.0306250000000001</v>
      </c>
      <c r="AK62">
        <f t="shared" si="13"/>
        <v>3.2490000000000001</v>
      </c>
      <c r="AL62" s="29">
        <f t="shared" si="14"/>
        <v>4.0612500000000002</v>
      </c>
    </row>
    <row r="63" spans="1:38" x14ac:dyDescent="0.35">
      <c r="A63">
        <f t="shared" si="28"/>
        <v>290</v>
      </c>
      <c r="B63">
        <f t="shared" si="27"/>
        <v>2900</v>
      </c>
      <c r="C63">
        <f t="shared" si="29"/>
        <v>2.9</v>
      </c>
      <c r="K63">
        <f t="shared" si="19"/>
        <v>29</v>
      </c>
      <c r="L63" s="28">
        <f t="shared" si="20"/>
        <v>5.8000000000000005E-3</v>
      </c>
      <c r="M63" s="29">
        <f t="shared" si="6"/>
        <v>1.1600000000000001E-2</v>
      </c>
      <c r="N63" s="29">
        <f t="shared" si="7"/>
        <v>2.9000000000000001E-2</v>
      </c>
      <c r="O63" s="29">
        <f t="shared" si="1"/>
        <v>5.8000000000000003E-2</v>
      </c>
      <c r="P63">
        <f t="shared" si="21"/>
        <v>0.11600000000000001</v>
      </c>
      <c r="Q63" s="29">
        <f t="shared" si="8"/>
        <v>0.14499999999999999</v>
      </c>
      <c r="R63">
        <f t="shared" si="22"/>
        <v>0.17400000000000002</v>
      </c>
      <c r="S63">
        <f t="shared" si="23"/>
        <v>0.23200000000000001</v>
      </c>
      <c r="T63" s="29">
        <f t="shared" si="24"/>
        <v>0.28999999999999998</v>
      </c>
      <c r="AF63">
        <f t="shared" si="25"/>
        <v>29</v>
      </c>
      <c r="AG63" s="29">
        <f t="shared" si="9"/>
        <v>0.16820000000000002</v>
      </c>
      <c r="AH63" s="29">
        <f t="shared" si="10"/>
        <v>0.42049999999999998</v>
      </c>
      <c r="AI63" s="29">
        <f t="shared" si="11"/>
        <v>0.84099999999999997</v>
      </c>
      <c r="AJ63" s="29">
        <f t="shared" si="12"/>
        <v>2.1025</v>
      </c>
      <c r="AK63">
        <f t="shared" si="13"/>
        <v>3.3639999999999999</v>
      </c>
      <c r="AL63" s="29">
        <f t="shared" si="14"/>
        <v>4.2050000000000001</v>
      </c>
    </row>
    <row r="64" spans="1:38" x14ac:dyDescent="0.35">
      <c r="A64">
        <f t="shared" si="28"/>
        <v>295</v>
      </c>
      <c r="B64">
        <f t="shared" si="27"/>
        <v>2950</v>
      </c>
      <c r="C64">
        <f t="shared" si="29"/>
        <v>2.95</v>
      </c>
      <c r="K64">
        <f t="shared" si="19"/>
        <v>29.5</v>
      </c>
      <c r="L64" s="28">
        <f t="shared" si="20"/>
        <v>5.8999999999999999E-3</v>
      </c>
      <c r="M64" s="29">
        <f t="shared" si="6"/>
        <v>1.18E-2</v>
      </c>
      <c r="N64" s="29">
        <f t="shared" si="7"/>
        <v>2.9500000000000002E-2</v>
      </c>
      <c r="O64" s="29">
        <f t="shared" si="1"/>
        <v>5.9000000000000004E-2</v>
      </c>
      <c r="P64">
        <f t="shared" si="21"/>
        <v>0.11800000000000001</v>
      </c>
      <c r="Q64" s="29">
        <f t="shared" si="8"/>
        <v>0.14749999999999999</v>
      </c>
      <c r="R64">
        <f t="shared" si="22"/>
        <v>0.17699999999999999</v>
      </c>
      <c r="S64">
        <f t="shared" si="23"/>
        <v>0.23600000000000002</v>
      </c>
      <c r="T64" s="29">
        <f t="shared" si="24"/>
        <v>0.29499999999999998</v>
      </c>
      <c r="AF64">
        <f t="shared" si="25"/>
        <v>29.5</v>
      </c>
      <c r="AG64" s="29">
        <f t="shared" si="9"/>
        <v>0.17405000000000001</v>
      </c>
      <c r="AH64" s="29">
        <f t="shared" si="10"/>
        <v>0.43512499999999998</v>
      </c>
      <c r="AI64" s="29">
        <f t="shared" si="11"/>
        <v>0.87024999999999997</v>
      </c>
      <c r="AJ64" s="29">
        <f t="shared" si="12"/>
        <v>2.1756250000000001</v>
      </c>
      <c r="AK64">
        <f t="shared" si="13"/>
        <v>3.4809999999999999</v>
      </c>
      <c r="AL64" s="29">
        <f t="shared" si="14"/>
        <v>4.3512500000000003</v>
      </c>
    </row>
    <row r="65" spans="1:38" x14ac:dyDescent="0.35">
      <c r="A65">
        <f t="shared" si="28"/>
        <v>300</v>
      </c>
      <c r="B65">
        <f t="shared" si="27"/>
        <v>3000</v>
      </c>
      <c r="C65">
        <f t="shared" si="29"/>
        <v>3</v>
      </c>
      <c r="K65">
        <f t="shared" si="19"/>
        <v>30</v>
      </c>
      <c r="L65" s="28">
        <f t="shared" si="20"/>
        <v>6.0000000000000001E-3</v>
      </c>
      <c r="M65" s="29">
        <f t="shared" si="6"/>
        <v>1.2E-2</v>
      </c>
      <c r="N65" s="29">
        <f t="shared" si="7"/>
        <v>0.03</v>
      </c>
      <c r="O65" s="29">
        <f t="shared" si="1"/>
        <v>0.06</v>
      </c>
      <c r="P65">
        <f t="shared" si="21"/>
        <v>0.12</v>
      </c>
      <c r="Q65" s="29">
        <f t="shared" si="8"/>
        <v>0.15</v>
      </c>
      <c r="R65">
        <f t="shared" si="22"/>
        <v>0.18</v>
      </c>
      <c r="S65">
        <f t="shared" si="23"/>
        <v>0.24</v>
      </c>
      <c r="T65" s="29">
        <f t="shared" si="24"/>
        <v>0.3</v>
      </c>
      <c r="AF65">
        <f t="shared" si="25"/>
        <v>30</v>
      </c>
      <c r="AG65" s="29">
        <f t="shared" si="9"/>
        <v>0.18000000000000002</v>
      </c>
      <c r="AH65" s="29">
        <f t="shared" si="10"/>
        <v>0.45</v>
      </c>
      <c r="AI65" s="29">
        <f t="shared" si="11"/>
        <v>0.9</v>
      </c>
      <c r="AJ65" s="29">
        <f t="shared" si="12"/>
        <v>2.25</v>
      </c>
      <c r="AK65">
        <f t="shared" si="13"/>
        <v>3.6</v>
      </c>
      <c r="AL65" s="29">
        <f t="shared" si="14"/>
        <v>4.5</v>
      </c>
    </row>
    <row r="66" spans="1:38" x14ac:dyDescent="0.35">
      <c r="A66">
        <f t="shared" si="28"/>
        <v>305</v>
      </c>
      <c r="B66">
        <f t="shared" si="27"/>
        <v>3050</v>
      </c>
      <c r="C66">
        <f t="shared" si="29"/>
        <v>3.05</v>
      </c>
      <c r="K66">
        <f t="shared" si="19"/>
        <v>30.5</v>
      </c>
      <c r="L66" s="28">
        <f t="shared" si="20"/>
        <v>6.1000000000000004E-3</v>
      </c>
      <c r="M66" s="29">
        <f t="shared" si="6"/>
        <v>1.2200000000000001E-2</v>
      </c>
      <c r="N66" s="29">
        <f t="shared" si="7"/>
        <v>3.0499999999999999E-2</v>
      </c>
      <c r="O66" s="29">
        <f t="shared" si="1"/>
        <v>6.0999999999999999E-2</v>
      </c>
      <c r="P66">
        <f t="shared" si="21"/>
        <v>0.122</v>
      </c>
      <c r="Q66" s="29">
        <f t="shared" si="8"/>
        <v>0.1525</v>
      </c>
      <c r="R66">
        <f t="shared" si="22"/>
        <v>0.183</v>
      </c>
      <c r="S66">
        <f t="shared" si="23"/>
        <v>0.24399999999999999</v>
      </c>
      <c r="T66" s="29">
        <f t="shared" si="24"/>
        <v>0.30499999999999999</v>
      </c>
      <c r="AF66">
        <f t="shared" si="25"/>
        <v>30.5</v>
      </c>
      <c r="AG66" s="29">
        <f t="shared" si="9"/>
        <v>0.18605000000000002</v>
      </c>
      <c r="AH66" s="29">
        <f t="shared" si="10"/>
        <v>0.46512500000000001</v>
      </c>
      <c r="AI66" s="29">
        <f t="shared" si="11"/>
        <v>0.93025000000000002</v>
      </c>
      <c r="AJ66" s="29">
        <f t="shared" si="12"/>
        <v>2.3256250000000001</v>
      </c>
      <c r="AK66">
        <f t="shared" si="13"/>
        <v>3.7210000000000001</v>
      </c>
      <c r="AL66" s="29">
        <f t="shared" si="14"/>
        <v>4.6512500000000001</v>
      </c>
    </row>
    <row r="67" spans="1:38" x14ac:dyDescent="0.35">
      <c r="A67">
        <f t="shared" si="28"/>
        <v>310</v>
      </c>
      <c r="B67">
        <f t="shared" si="27"/>
        <v>3100</v>
      </c>
      <c r="C67">
        <f t="shared" si="29"/>
        <v>3.1</v>
      </c>
      <c r="K67">
        <f t="shared" si="19"/>
        <v>31</v>
      </c>
      <c r="L67" s="28">
        <f t="shared" si="20"/>
        <v>6.2000000000000006E-3</v>
      </c>
      <c r="M67" s="29">
        <f t="shared" si="6"/>
        <v>1.2400000000000001E-2</v>
      </c>
      <c r="N67" s="29">
        <f t="shared" si="7"/>
        <v>3.1E-2</v>
      </c>
      <c r="O67" s="29">
        <f t="shared" si="1"/>
        <v>6.2E-2</v>
      </c>
      <c r="P67">
        <f t="shared" si="21"/>
        <v>0.124</v>
      </c>
      <c r="Q67" s="29">
        <f t="shared" si="8"/>
        <v>0.155</v>
      </c>
      <c r="R67">
        <f t="shared" si="22"/>
        <v>0.186</v>
      </c>
      <c r="S67">
        <f t="shared" si="23"/>
        <v>0.248</v>
      </c>
      <c r="T67" s="29">
        <f t="shared" si="24"/>
        <v>0.31</v>
      </c>
      <c r="AF67">
        <f t="shared" si="25"/>
        <v>31</v>
      </c>
      <c r="AG67" s="29">
        <f t="shared" si="9"/>
        <v>0.19220000000000001</v>
      </c>
      <c r="AH67" s="29">
        <f t="shared" si="10"/>
        <v>0.48049999999999998</v>
      </c>
      <c r="AI67" s="29">
        <f t="shared" si="11"/>
        <v>0.96099999999999997</v>
      </c>
      <c r="AJ67" s="29">
        <f t="shared" si="12"/>
        <v>2.4024999999999999</v>
      </c>
      <c r="AK67">
        <f t="shared" si="13"/>
        <v>3.8439999999999999</v>
      </c>
      <c r="AL67" s="29">
        <f t="shared" si="14"/>
        <v>4.8049999999999997</v>
      </c>
    </row>
    <row r="68" spans="1:38" x14ac:dyDescent="0.35">
      <c r="A68">
        <f t="shared" si="28"/>
        <v>315</v>
      </c>
      <c r="B68">
        <f t="shared" si="27"/>
        <v>3150</v>
      </c>
      <c r="C68">
        <f t="shared" si="29"/>
        <v>3.15</v>
      </c>
      <c r="K68">
        <f t="shared" si="19"/>
        <v>31.5</v>
      </c>
      <c r="L68" s="28">
        <f t="shared" si="20"/>
        <v>6.3E-3</v>
      </c>
      <c r="M68" s="29">
        <f t="shared" si="6"/>
        <v>1.26E-2</v>
      </c>
      <c r="N68" s="29">
        <f t="shared" si="7"/>
        <v>3.15E-2</v>
      </c>
      <c r="O68" s="29">
        <f t="shared" si="1"/>
        <v>6.3E-2</v>
      </c>
      <c r="P68">
        <f t="shared" si="21"/>
        <v>0.126</v>
      </c>
      <c r="Q68" s="29">
        <f t="shared" si="8"/>
        <v>0.1575</v>
      </c>
      <c r="R68">
        <f t="shared" si="22"/>
        <v>0.189</v>
      </c>
      <c r="S68">
        <f t="shared" si="23"/>
        <v>0.252</v>
      </c>
      <c r="T68" s="29">
        <f t="shared" si="24"/>
        <v>0.315</v>
      </c>
      <c r="AF68">
        <f t="shared" si="25"/>
        <v>31.5</v>
      </c>
      <c r="AG68" s="29">
        <f t="shared" si="9"/>
        <v>0.19845000000000002</v>
      </c>
      <c r="AH68" s="29">
        <f t="shared" si="10"/>
        <v>0.49612499999999998</v>
      </c>
      <c r="AI68" s="29">
        <f t="shared" si="11"/>
        <v>0.99224999999999997</v>
      </c>
      <c r="AJ68" s="29">
        <f t="shared" si="12"/>
        <v>2.4806249999999999</v>
      </c>
      <c r="AK68">
        <f t="shared" si="13"/>
        <v>3.9689999999999999</v>
      </c>
      <c r="AL68" s="29">
        <f t="shared" si="14"/>
        <v>4.9612499999999997</v>
      </c>
    </row>
    <row r="69" spans="1:38" x14ac:dyDescent="0.35">
      <c r="A69">
        <f t="shared" si="28"/>
        <v>320</v>
      </c>
      <c r="B69">
        <f t="shared" si="27"/>
        <v>3200</v>
      </c>
      <c r="C69">
        <f t="shared" si="29"/>
        <v>3.2</v>
      </c>
      <c r="K69">
        <f t="shared" si="19"/>
        <v>32</v>
      </c>
      <c r="L69" s="28">
        <f t="shared" si="20"/>
        <v>6.4000000000000003E-3</v>
      </c>
      <c r="M69" s="29">
        <f t="shared" si="6"/>
        <v>1.2800000000000001E-2</v>
      </c>
      <c r="N69" s="29">
        <f t="shared" si="7"/>
        <v>3.2000000000000001E-2</v>
      </c>
      <c r="O69" s="29">
        <f t="shared" ref="O69:O132" si="30">IF($I$15 *$K69&gt;1,1,$I$15 *$K69)</f>
        <v>6.4000000000000001E-2</v>
      </c>
      <c r="P69">
        <f t="shared" si="21"/>
        <v>0.128</v>
      </c>
      <c r="Q69" s="29">
        <f t="shared" si="8"/>
        <v>0.16</v>
      </c>
      <c r="R69">
        <f t="shared" si="22"/>
        <v>0.192</v>
      </c>
      <c r="S69">
        <f t="shared" si="23"/>
        <v>0.25600000000000001</v>
      </c>
      <c r="T69" s="29">
        <f t="shared" si="24"/>
        <v>0.32</v>
      </c>
      <c r="AF69">
        <f t="shared" si="25"/>
        <v>32</v>
      </c>
      <c r="AG69" s="29">
        <f t="shared" si="9"/>
        <v>0.20480000000000001</v>
      </c>
      <c r="AH69" s="29">
        <f t="shared" si="10"/>
        <v>0.51200000000000001</v>
      </c>
      <c r="AI69" s="29">
        <f t="shared" si="11"/>
        <v>1.024</v>
      </c>
      <c r="AJ69" s="29">
        <f t="shared" si="12"/>
        <v>2.56</v>
      </c>
      <c r="AK69">
        <f t="shared" si="13"/>
        <v>4.0960000000000001</v>
      </c>
      <c r="AL69" s="29">
        <f t="shared" si="14"/>
        <v>5.12</v>
      </c>
    </row>
    <row r="70" spans="1:38" x14ac:dyDescent="0.35">
      <c r="A70">
        <f t="shared" si="28"/>
        <v>325</v>
      </c>
      <c r="B70">
        <f t="shared" si="27"/>
        <v>3250</v>
      </c>
      <c r="C70">
        <f t="shared" si="29"/>
        <v>3.25</v>
      </c>
      <c r="K70">
        <f t="shared" si="19"/>
        <v>32.5</v>
      </c>
      <c r="L70" s="28">
        <f t="shared" si="20"/>
        <v>6.5000000000000006E-3</v>
      </c>
      <c r="M70" s="29">
        <f t="shared" ref="M70:M133" si="31">IF($I$7 *$K70&gt;1,1,$I$7 *$K70)</f>
        <v>1.3000000000000001E-2</v>
      </c>
      <c r="N70" s="29">
        <f t="shared" ref="N70:N133" si="32">IF($I$10 *$K70&gt;1,1,$I$10 *$K70)</f>
        <v>3.2500000000000001E-2</v>
      </c>
      <c r="O70" s="29">
        <f t="shared" si="30"/>
        <v>6.5000000000000002E-2</v>
      </c>
      <c r="P70">
        <f t="shared" si="21"/>
        <v>0.13</v>
      </c>
      <c r="Q70" s="29">
        <f t="shared" ref="Q70:Q133" si="33">IF($I$30 *$K70&gt;1,1,$I$30 *$K70)</f>
        <v>0.16250000000000001</v>
      </c>
      <c r="R70">
        <f t="shared" si="22"/>
        <v>0.19500000000000001</v>
      </c>
      <c r="S70">
        <f t="shared" si="23"/>
        <v>0.26</v>
      </c>
      <c r="T70" s="29">
        <f t="shared" si="24"/>
        <v>0.32500000000000001</v>
      </c>
      <c r="AF70">
        <f t="shared" si="25"/>
        <v>32.5</v>
      </c>
      <c r="AG70" s="29">
        <f t="shared" ref="AG70:AG133" si="34">IF(($I$7*$AF70)&gt;1, (($AF70-$AF69)*1)+AG69, ($I$7 /2)*($AF70^2))</f>
        <v>0.21125000000000002</v>
      </c>
      <c r="AH70" s="29">
        <f t="shared" ref="AH70:AH133" si="35">IF(($I$10*$AF70)&gt;1, ($AF70-$AF69)*1+AH69, ($I$10 /2)*($AF70^2))</f>
        <v>0.52812499999999996</v>
      </c>
      <c r="AI70" s="29">
        <f t="shared" ref="AI70:AI133" si="36">IF(($I$15*$AF70)&gt;1, ($AF70-$AF69)*1+AI69, ($I$15 /2)*($AF70^2))</f>
        <v>1.0562499999999999</v>
      </c>
      <c r="AJ70" s="29">
        <f t="shared" ref="AJ70:AJ133" si="37">IF(($I$30*$AF70)&gt;1, ($AF70-$AF69)*1+AJ69, ($I$30 /2)*($AF70^2))</f>
        <v>2.640625</v>
      </c>
      <c r="AK70">
        <f t="shared" ref="AK70:AK133" si="38">IF(($I$45*$AF70)&gt;1, ($AF70-$AF69)*1+AK69, ($I$45 /2)*($AF70^2))</f>
        <v>4.2249999999999996</v>
      </c>
      <c r="AL70" s="29">
        <f t="shared" ref="AL70:AL133" si="39">IF(($I$55*$AF70)&gt;1, ($AF70-$AF69)*1+AL69, ($I$55 /2)*($AF70^2))</f>
        <v>5.28125</v>
      </c>
    </row>
    <row r="71" spans="1:38" x14ac:dyDescent="0.35">
      <c r="A71">
        <f t="shared" si="28"/>
        <v>330</v>
      </c>
      <c r="B71">
        <f t="shared" si="27"/>
        <v>3300</v>
      </c>
      <c r="C71">
        <f t="shared" si="29"/>
        <v>3.3</v>
      </c>
      <c r="K71">
        <f t="shared" ref="K71:K134" si="40">K70+$K$3</f>
        <v>33</v>
      </c>
      <c r="L71" s="28">
        <f t="shared" ref="L71:L134" si="41">IF($I$6 *$K71&gt;1,1,$I$6 *$K71)</f>
        <v>6.6E-3</v>
      </c>
      <c r="M71" s="29">
        <f t="shared" si="31"/>
        <v>1.32E-2</v>
      </c>
      <c r="N71" s="29">
        <f t="shared" si="32"/>
        <v>3.3000000000000002E-2</v>
      </c>
      <c r="O71" s="29">
        <f t="shared" si="30"/>
        <v>6.6000000000000003E-2</v>
      </c>
      <c r="P71">
        <f t="shared" ref="P71:P134" si="42">IF($I$25 *$K71&gt;1,1,$I$25 *$K71)</f>
        <v>0.13200000000000001</v>
      </c>
      <c r="Q71" s="29">
        <f t="shared" si="33"/>
        <v>0.16500000000000001</v>
      </c>
      <c r="R71">
        <f t="shared" ref="R71:R134" si="43">IF($I$35 *$K71&gt;1,1,$I$35 *$K71)</f>
        <v>0.19800000000000001</v>
      </c>
      <c r="S71">
        <f t="shared" ref="S71:S134" si="44">IF($I$45 *$K71&gt;1,1,$I$45 *$K71)</f>
        <v>0.26400000000000001</v>
      </c>
      <c r="T71" s="29">
        <f t="shared" ref="T71:T134" si="45">IF($I$55 *$K71&gt;1,1,$I$55 *$K71)</f>
        <v>0.33</v>
      </c>
      <c r="AF71">
        <f t="shared" ref="AF71:AF134" si="46">AF70+$AG$3</f>
        <v>33</v>
      </c>
      <c r="AG71" s="29">
        <f t="shared" si="34"/>
        <v>0.21780000000000002</v>
      </c>
      <c r="AH71" s="29">
        <f t="shared" si="35"/>
        <v>0.54449999999999998</v>
      </c>
      <c r="AI71" s="29">
        <f t="shared" si="36"/>
        <v>1.089</v>
      </c>
      <c r="AJ71" s="29">
        <f t="shared" si="37"/>
        <v>2.7225000000000001</v>
      </c>
      <c r="AK71">
        <f t="shared" si="38"/>
        <v>4.3559999999999999</v>
      </c>
      <c r="AL71" s="29">
        <f t="shared" si="39"/>
        <v>5.4450000000000003</v>
      </c>
    </row>
    <row r="72" spans="1:38" x14ac:dyDescent="0.35">
      <c r="A72">
        <f t="shared" si="28"/>
        <v>335</v>
      </c>
      <c r="B72">
        <f t="shared" si="27"/>
        <v>3350</v>
      </c>
      <c r="C72">
        <f t="shared" si="29"/>
        <v>3.35</v>
      </c>
      <c r="K72">
        <f t="shared" si="40"/>
        <v>33.5</v>
      </c>
      <c r="L72" s="28">
        <f t="shared" si="41"/>
        <v>6.7000000000000002E-3</v>
      </c>
      <c r="M72" s="29">
        <f t="shared" si="31"/>
        <v>1.34E-2</v>
      </c>
      <c r="N72" s="29">
        <f t="shared" si="32"/>
        <v>3.3500000000000002E-2</v>
      </c>
      <c r="O72" s="29">
        <f t="shared" si="30"/>
        <v>6.7000000000000004E-2</v>
      </c>
      <c r="P72">
        <f t="shared" si="42"/>
        <v>0.13400000000000001</v>
      </c>
      <c r="Q72" s="29">
        <f t="shared" si="33"/>
        <v>0.16750000000000001</v>
      </c>
      <c r="R72">
        <f t="shared" si="43"/>
        <v>0.20100000000000001</v>
      </c>
      <c r="S72">
        <f t="shared" si="44"/>
        <v>0.26800000000000002</v>
      </c>
      <c r="T72" s="29">
        <f t="shared" si="45"/>
        <v>0.33500000000000002</v>
      </c>
      <c r="AF72">
        <f t="shared" si="46"/>
        <v>33.5</v>
      </c>
      <c r="AG72" s="29">
        <f t="shared" si="34"/>
        <v>0.22445000000000001</v>
      </c>
      <c r="AH72" s="29">
        <f t="shared" si="35"/>
        <v>0.56112499999999998</v>
      </c>
      <c r="AI72" s="29">
        <f t="shared" si="36"/>
        <v>1.12225</v>
      </c>
      <c r="AJ72" s="29">
        <f t="shared" si="37"/>
        <v>2.805625</v>
      </c>
      <c r="AK72">
        <f t="shared" si="38"/>
        <v>4.4889999999999999</v>
      </c>
      <c r="AL72" s="29">
        <f t="shared" si="39"/>
        <v>5.6112500000000001</v>
      </c>
    </row>
    <row r="73" spans="1:38" x14ac:dyDescent="0.35">
      <c r="A73">
        <f t="shared" si="28"/>
        <v>340</v>
      </c>
      <c r="B73">
        <f t="shared" si="27"/>
        <v>3400</v>
      </c>
      <c r="C73">
        <f t="shared" si="29"/>
        <v>3.4</v>
      </c>
      <c r="K73">
        <f t="shared" si="40"/>
        <v>34</v>
      </c>
      <c r="L73" s="28">
        <f t="shared" si="41"/>
        <v>6.8000000000000005E-3</v>
      </c>
      <c r="M73" s="29">
        <f t="shared" si="31"/>
        <v>1.3600000000000001E-2</v>
      </c>
      <c r="N73" s="29">
        <f t="shared" si="32"/>
        <v>3.4000000000000002E-2</v>
      </c>
      <c r="O73" s="29">
        <f t="shared" si="30"/>
        <v>6.8000000000000005E-2</v>
      </c>
      <c r="P73">
        <f t="shared" si="42"/>
        <v>0.13600000000000001</v>
      </c>
      <c r="Q73" s="29">
        <f t="shared" si="33"/>
        <v>0.17</v>
      </c>
      <c r="R73">
        <f t="shared" si="43"/>
        <v>0.20400000000000001</v>
      </c>
      <c r="S73">
        <f t="shared" si="44"/>
        <v>0.27200000000000002</v>
      </c>
      <c r="T73" s="29">
        <f t="shared" si="45"/>
        <v>0.34</v>
      </c>
      <c r="AF73">
        <f t="shared" si="46"/>
        <v>34</v>
      </c>
      <c r="AG73" s="29">
        <f t="shared" si="34"/>
        <v>0.23120000000000002</v>
      </c>
      <c r="AH73" s="29">
        <f t="shared" si="35"/>
        <v>0.57799999999999996</v>
      </c>
      <c r="AI73" s="29">
        <f t="shared" si="36"/>
        <v>1.1559999999999999</v>
      </c>
      <c r="AJ73" s="29">
        <f t="shared" si="37"/>
        <v>2.89</v>
      </c>
      <c r="AK73">
        <f t="shared" si="38"/>
        <v>4.6239999999999997</v>
      </c>
      <c r="AL73" s="29">
        <f t="shared" si="39"/>
        <v>5.78</v>
      </c>
    </row>
    <row r="74" spans="1:38" x14ac:dyDescent="0.35">
      <c r="A74">
        <f t="shared" si="28"/>
        <v>345</v>
      </c>
      <c r="B74">
        <f t="shared" si="27"/>
        <v>3450</v>
      </c>
      <c r="C74">
        <f t="shared" si="29"/>
        <v>3.45</v>
      </c>
      <c r="K74">
        <f t="shared" si="40"/>
        <v>34.5</v>
      </c>
      <c r="L74" s="28">
        <f t="shared" si="41"/>
        <v>6.9000000000000008E-3</v>
      </c>
      <c r="M74" s="29">
        <f t="shared" si="31"/>
        <v>1.3800000000000002E-2</v>
      </c>
      <c r="N74" s="29">
        <f t="shared" si="32"/>
        <v>3.4500000000000003E-2</v>
      </c>
      <c r="O74" s="29">
        <f t="shared" si="30"/>
        <v>6.9000000000000006E-2</v>
      </c>
      <c r="P74">
        <f t="shared" si="42"/>
        <v>0.13800000000000001</v>
      </c>
      <c r="Q74" s="29">
        <f t="shared" si="33"/>
        <v>0.17250000000000001</v>
      </c>
      <c r="R74">
        <f t="shared" si="43"/>
        <v>0.20700000000000002</v>
      </c>
      <c r="S74">
        <f t="shared" si="44"/>
        <v>0.27600000000000002</v>
      </c>
      <c r="T74" s="29">
        <f t="shared" si="45"/>
        <v>0.34500000000000003</v>
      </c>
      <c r="AF74">
        <f t="shared" si="46"/>
        <v>34.5</v>
      </c>
      <c r="AG74" s="29">
        <f t="shared" si="34"/>
        <v>0.23805000000000001</v>
      </c>
      <c r="AH74" s="29">
        <f t="shared" si="35"/>
        <v>0.59512500000000002</v>
      </c>
      <c r="AI74" s="29">
        <f t="shared" si="36"/>
        <v>1.19025</v>
      </c>
      <c r="AJ74" s="29">
        <f t="shared" si="37"/>
        <v>2.975625</v>
      </c>
      <c r="AK74">
        <f t="shared" si="38"/>
        <v>4.7610000000000001</v>
      </c>
      <c r="AL74" s="29">
        <f t="shared" si="39"/>
        <v>5.9512499999999999</v>
      </c>
    </row>
    <row r="75" spans="1:38" x14ac:dyDescent="0.35">
      <c r="A75">
        <f t="shared" si="28"/>
        <v>350</v>
      </c>
      <c r="B75">
        <f t="shared" si="27"/>
        <v>3500</v>
      </c>
      <c r="C75">
        <f t="shared" si="29"/>
        <v>3.5</v>
      </c>
      <c r="K75">
        <f t="shared" si="40"/>
        <v>35</v>
      </c>
      <c r="L75" s="28">
        <f t="shared" si="41"/>
        <v>7.0000000000000001E-3</v>
      </c>
      <c r="M75" s="29">
        <f t="shared" si="31"/>
        <v>1.4E-2</v>
      </c>
      <c r="N75" s="29">
        <f t="shared" si="32"/>
        <v>3.5000000000000003E-2</v>
      </c>
      <c r="O75" s="29">
        <f t="shared" si="30"/>
        <v>7.0000000000000007E-2</v>
      </c>
      <c r="P75">
        <f t="shared" si="42"/>
        <v>0.14000000000000001</v>
      </c>
      <c r="Q75" s="29">
        <f t="shared" si="33"/>
        <v>0.17500000000000002</v>
      </c>
      <c r="R75">
        <f t="shared" si="43"/>
        <v>0.21</v>
      </c>
      <c r="S75">
        <f t="shared" si="44"/>
        <v>0.28000000000000003</v>
      </c>
      <c r="T75" s="29">
        <f t="shared" si="45"/>
        <v>0.35000000000000003</v>
      </c>
      <c r="AF75">
        <f t="shared" si="46"/>
        <v>35</v>
      </c>
      <c r="AG75" s="29">
        <f t="shared" si="34"/>
        <v>0.24500000000000002</v>
      </c>
      <c r="AH75" s="29">
        <f t="shared" si="35"/>
        <v>0.61250000000000004</v>
      </c>
      <c r="AI75" s="29">
        <f t="shared" si="36"/>
        <v>1.2250000000000001</v>
      </c>
      <c r="AJ75" s="29">
        <f t="shared" si="37"/>
        <v>3.0625</v>
      </c>
      <c r="AK75">
        <f t="shared" si="38"/>
        <v>4.9000000000000004</v>
      </c>
      <c r="AL75" s="29">
        <f t="shared" si="39"/>
        <v>6.125</v>
      </c>
    </row>
    <row r="76" spans="1:38" x14ac:dyDescent="0.35">
      <c r="A76">
        <f t="shared" si="28"/>
        <v>355</v>
      </c>
      <c r="B76">
        <f t="shared" si="27"/>
        <v>3550</v>
      </c>
      <c r="C76">
        <f t="shared" si="29"/>
        <v>3.55</v>
      </c>
      <c r="K76">
        <f t="shared" si="40"/>
        <v>35.5</v>
      </c>
      <c r="L76" s="28">
        <f t="shared" si="41"/>
        <v>7.1000000000000004E-3</v>
      </c>
      <c r="M76" s="29">
        <f t="shared" si="31"/>
        <v>1.4200000000000001E-2</v>
      </c>
      <c r="N76" s="29">
        <f t="shared" si="32"/>
        <v>3.5500000000000004E-2</v>
      </c>
      <c r="O76" s="29">
        <f t="shared" si="30"/>
        <v>7.1000000000000008E-2</v>
      </c>
      <c r="P76">
        <f t="shared" si="42"/>
        <v>0.14200000000000002</v>
      </c>
      <c r="Q76" s="29">
        <f t="shared" si="33"/>
        <v>0.17749999999999999</v>
      </c>
      <c r="R76">
        <f t="shared" si="43"/>
        <v>0.21299999999999999</v>
      </c>
      <c r="S76">
        <f t="shared" si="44"/>
        <v>0.28400000000000003</v>
      </c>
      <c r="T76" s="29">
        <f t="shared" si="45"/>
        <v>0.35499999999999998</v>
      </c>
      <c r="AF76">
        <f t="shared" si="46"/>
        <v>35.5</v>
      </c>
      <c r="AG76" s="29">
        <f t="shared" si="34"/>
        <v>0.25205</v>
      </c>
      <c r="AH76" s="29">
        <f t="shared" si="35"/>
        <v>0.63012500000000005</v>
      </c>
      <c r="AI76" s="29">
        <f t="shared" si="36"/>
        <v>1.2602500000000001</v>
      </c>
      <c r="AJ76" s="29">
        <f t="shared" si="37"/>
        <v>3.1506250000000002</v>
      </c>
      <c r="AK76">
        <f t="shared" si="38"/>
        <v>5.0410000000000004</v>
      </c>
      <c r="AL76" s="29">
        <f t="shared" si="39"/>
        <v>6.3012500000000005</v>
      </c>
    </row>
    <row r="77" spans="1:38" x14ac:dyDescent="0.35">
      <c r="A77">
        <f t="shared" si="28"/>
        <v>360</v>
      </c>
      <c r="B77">
        <f t="shared" si="27"/>
        <v>3600</v>
      </c>
      <c r="C77">
        <f t="shared" si="29"/>
        <v>3.6</v>
      </c>
      <c r="K77">
        <f t="shared" si="40"/>
        <v>36</v>
      </c>
      <c r="L77" s="28">
        <f t="shared" si="41"/>
        <v>7.2000000000000007E-3</v>
      </c>
      <c r="M77" s="29">
        <f t="shared" si="31"/>
        <v>1.4400000000000001E-2</v>
      </c>
      <c r="N77" s="29">
        <f t="shared" si="32"/>
        <v>3.6000000000000004E-2</v>
      </c>
      <c r="O77" s="29">
        <f t="shared" si="30"/>
        <v>7.2000000000000008E-2</v>
      </c>
      <c r="P77">
        <f t="shared" si="42"/>
        <v>0.14400000000000002</v>
      </c>
      <c r="Q77" s="29">
        <f t="shared" si="33"/>
        <v>0.18</v>
      </c>
      <c r="R77">
        <f t="shared" si="43"/>
        <v>0.216</v>
      </c>
      <c r="S77">
        <f t="shared" si="44"/>
        <v>0.28800000000000003</v>
      </c>
      <c r="T77" s="29">
        <f t="shared" si="45"/>
        <v>0.36</v>
      </c>
      <c r="AF77">
        <f t="shared" si="46"/>
        <v>36</v>
      </c>
      <c r="AG77" s="29">
        <f t="shared" si="34"/>
        <v>0.25919999999999999</v>
      </c>
      <c r="AH77" s="29">
        <f t="shared" si="35"/>
        <v>0.64800000000000002</v>
      </c>
      <c r="AI77" s="29">
        <f t="shared" si="36"/>
        <v>1.296</v>
      </c>
      <c r="AJ77" s="29">
        <f t="shared" si="37"/>
        <v>3.24</v>
      </c>
      <c r="AK77">
        <f t="shared" si="38"/>
        <v>5.1840000000000002</v>
      </c>
      <c r="AL77" s="29">
        <f t="shared" si="39"/>
        <v>6.48</v>
      </c>
    </row>
    <row r="78" spans="1:38" x14ac:dyDescent="0.35">
      <c r="A78">
        <f t="shared" si="28"/>
        <v>365</v>
      </c>
      <c r="B78">
        <f t="shared" si="27"/>
        <v>3650</v>
      </c>
      <c r="C78">
        <f t="shared" si="29"/>
        <v>3.65</v>
      </c>
      <c r="K78">
        <f t="shared" si="40"/>
        <v>36.5</v>
      </c>
      <c r="L78" s="28">
        <f t="shared" si="41"/>
        <v>7.3000000000000001E-3</v>
      </c>
      <c r="M78" s="29">
        <f t="shared" si="31"/>
        <v>1.46E-2</v>
      </c>
      <c r="N78" s="29">
        <f t="shared" si="32"/>
        <v>3.6499999999999998E-2</v>
      </c>
      <c r="O78" s="29">
        <f t="shared" si="30"/>
        <v>7.2999999999999995E-2</v>
      </c>
      <c r="P78">
        <f t="shared" si="42"/>
        <v>0.14599999999999999</v>
      </c>
      <c r="Q78" s="29">
        <f t="shared" si="33"/>
        <v>0.1825</v>
      </c>
      <c r="R78">
        <f t="shared" si="43"/>
        <v>0.219</v>
      </c>
      <c r="S78">
        <f t="shared" si="44"/>
        <v>0.29199999999999998</v>
      </c>
      <c r="T78" s="29">
        <f t="shared" si="45"/>
        <v>0.36499999999999999</v>
      </c>
      <c r="AF78">
        <f t="shared" si="46"/>
        <v>36.5</v>
      </c>
      <c r="AG78" s="29">
        <f t="shared" si="34"/>
        <v>0.26645000000000002</v>
      </c>
      <c r="AH78" s="29">
        <f t="shared" si="35"/>
        <v>0.66612499999999997</v>
      </c>
      <c r="AI78" s="29">
        <f t="shared" si="36"/>
        <v>1.3322499999999999</v>
      </c>
      <c r="AJ78" s="29">
        <f t="shared" si="37"/>
        <v>3.3306249999999999</v>
      </c>
      <c r="AK78">
        <f t="shared" si="38"/>
        <v>5.3289999999999997</v>
      </c>
      <c r="AL78" s="29">
        <f t="shared" si="39"/>
        <v>6.6612499999999999</v>
      </c>
    </row>
    <row r="79" spans="1:38" x14ac:dyDescent="0.35">
      <c r="A79">
        <f t="shared" si="28"/>
        <v>370</v>
      </c>
      <c r="B79">
        <f t="shared" si="27"/>
        <v>3700</v>
      </c>
      <c r="C79">
        <f t="shared" si="29"/>
        <v>3.7</v>
      </c>
      <c r="K79">
        <f t="shared" si="40"/>
        <v>37</v>
      </c>
      <c r="L79" s="28">
        <f t="shared" si="41"/>
        <v>7.4000000000000003E-3</v>
      </c>
      <c r="M79" s="29">
        <f t="shared" si="31"/>
        <v>1.4800000000000001E-2</v>
      </c>
      <c r="N79" s="29">
        <f t="shared" si="32"/>
        <v>3.6999999999999998E-2</v>
      </c>
      <c r="O79" s="29">
        <f t="shared" si="30"/>
        <v>7.3999999999999996E-2</v>
      </c>
      <c r="P79">
        <f t="shared" si="42"/>
        <v>0.14799999999999999</v>
      </c>
      <c r="Q79" s="29">
        <f t="shared" si="33"/>
        <v>0.185</v>
      </c>
      <c r="R79">
        <f t="shared" si="43"/>
        <v>0.222</v>
      </c>
      <c r="S79">
        <f t="shared" si="44"/>
        <v>0.29599999999999999</v>
      </c>
      <c r="T79" s="29">
        <f t="shared" si="45"/>
        <v>0.37</v>
      </c>
      <c r="AF79">
        <f t="shared" si="46"/>
        <v>37</v>
      </c>
      <c r="AG79" s="29">
        <f t="shared" si="34"/>
        <v>0.27379999999999999</v>
      </c>
      <c r="AH79" s="29">
        <f t="shared" si="35"/>
        <v>0.6845</v>
      </c>
      <c r="AI79" s="29">
        <f t="shared" si="36"/>
        <v>1.369</v>
      </c>
      <c r="AJ79" s="29">
        <f t="shared" si="37"/>
        <v>3.4224999999999999</v>
      </c>
      <c r="AK79">
        <f t="shared" si="38"/>
        <v>5.476</v>
      </c>
      <c r="AL79" s="29">
        <f t="shared" si="39"/>
        <v>6.8449999999999998</v>
      </c>
    </row>
    <row r="80" spans="1:38" x14ac:dyDescent="0.35">
      <c r="A80">
        <f t="shared" si="28"/>
        <v>375</v>
      </c>
      <c r="B80">
        <f t="shared" si="27"/>
        <v>3750</v>
      </c>
      <c r="C80">
        <f t="shared" si="29"/>
        <v>3.75</v>
      </c>
      <c r="K80">
        <f t="shared" si="40"/>
        <v>37.5</v>
      </c>
      <c r="L80" s="28">
        <f t="shared" si="41"/>
        <v>7.5000000000000006E-3</v>
      </c>
      <c r="M80" s="29">
        <f t="shared" si="31"/>
        <v>1.5000000000000001E-2</v>
      </c>
      <c r="N80" s="29">
        <f t="shared" si="32"/>
        <v>3.7499999999999999E-2</v>
      </c>
      <c r="O80" s="29">
        <f t="shared" si="30"/>
        <v>7.4999999999999997E-2</v>
      </c>
      <c r="P80">
        <f t="shared" si="42"/>
        <v>0.15</v>
      </c>
      <c r="Q80" s="29">
        <f t="shared" si="33"/>
        <v>0.1875</v>
      </c>
      <c r="R80">
        <f t="shared" si="43"/>
        <v>0.22500000000000001</v>
      </c>
      <c r="S80">
        <f t="shared" si="44"/>
        <v>0.3</v>
      </c>
      <c r="T80" s="29">
        <f t="shared" si="45"/>
        <v>0.375</v>
      </c>
      <c r="AF80">
        <f t="shared" si="46"/>
        <v>37.5</v>
      </c>
      <c r="AG80" s="29">
        <f t="shared" si="34"/>
        <v>0.28125</v>
      </c>
      <c r="AH80" s="29">
        <f t="shared" si="35"/>
        <v>0.703125</v>
      </c>
      <c r="AI80" s="29">
        <f t="shared" si="36"/>
        <v>1.40625</v>
      </c>
      <c r="AJ80" s="29">
        <f t="shared" si="37"/>
        <v>3.515625</v>
      </c>
      <c r="AK80">
        <f t="shared" si="38"/>
        <v>5.625</v>
      </c>
      <c r="AL80" s="29">
        <f t="shared" si="39"/>
        <v>7.03125</v>
      </c>
    </row>
    <row r="81" spans="1:38" x14ac:dyDescent="0.35">
      <c r="A81">
        <f t="shared" si="28"/>
        <v>380</v>
      </c>
      <c r="B81">
        <f t="shared" si="27"/>
        <v>3800</v>
      </c>
      <c r="C81">
        <f t="shared" si="29"/>
        <v>3.8</v>
      </c>
      <c r="K81">
        <f t="shared" si="40"/>
        <v>38</v>
      </c>
      <c r="L81" s="28">
        <f t="shared" si="41"/>
        <v>7.6E-3</v>
      </c>
      <c r="M81" s="29">
        <f t="shared" si="31"/>
        <v>1.52E-2</v>
      </c>
      <c r="N81" s="29">
        <f t="shared" si="32"/>
        <v>3.7999999999999999E-2</v>
      </c>
      <c r="O81" s="29">
        <f t="shared" si="30"/>
        <v>7.5999999999999998E-2</v>
      </c>
      <c r="P81">
        <f t="shared" si="42"/>
        <v>0.152</v>
      </c>
      <c r="Q81" s="29">
        <f t="shared" si="33"/>
        <v>0.19</v>
      </c>
      <c r="R81">
        <f t="shared" si="43"/>
        <v>0.22800000000000001</v>
      </c>
      <c r="S81">
        <f t="shared" si="44"/>
        <v>0.30399999999999999</v>
      </c>
      <c r="T81" s="29">
        <f t="shared" si="45"/>
        <v>0.38</v>
      </c>
      <c r="AF81">
        <f t="shared" si="46"/>
        <v>38</v>
      </c>
      <c r="AG81" s="29">
        <f t="shared" si="34"/>
        <v>0.2888</v>
      </c>
      <c r="AH81" s="29">
        <f t="shared" si="35"/>
        <v>0.72199999999999998</v>
      </c>
      <c r="AI81" s="29">
        <f t="shared" si="36"/>
        <v>1.444</v>
      </c>
      <c r="AJ81" s="29">
        <f t="shared" si="37"/>
        <v>3.61</v>
      </c>
      <c r="AK81">
        <f t="shared" si="38"/>
        <v>5.7759999999999998</v>
      </c>
      <c r="AL81" s="29">
        <f t="shared" si="39"/>
        <v>7.22</v>
      </c>
    </row>
    <row r="82" spans="1:38" x14ac:dyDescent="0.35">
      <c r="A82">
        <f t="shared" si="28"/>
        <v>385</v>
      </c>
      <c r="B82">
        <f t="shared" si="27"/>
        <v>3850</v>
      </c>
      <c r="C82">
        <f t="shared" si="29"/>
        <v>3.85</v>
      </c>
      <c r="K82">
        <f t="shared" si="40"/>
        <v>38.5</v>
      </c>
      <c r="L82" s="28">
        <f t="shared" si="41"/>
        <v>7.7000000000000002E-3</v>
      </c>
      <c r="M82" s="29">
        <f t="shared" si="31"/>
        <v>1.54E-2</v>
      </c>
      <c r="N82" s="29">
        <f t="shared" si="32"/>
        <v>3.85E-2</v>
      </c>
      <c r="O82" s="29">
        <f t="shared" si="30"/>
        <v>7.6999999999999999E-2</v>
      </c>
      <c r="P82">
        <f t="shared" si="42"/>
        <v>0.154</v>
      </c>
      <c r="Q82" s="29">
        <f t="shared" si="33"/>
        <v>0.1925</v>
      </c>
      <c r="R82">
        <f t="shared" si="43"/>
        <v>0.23100000000000001</v>
      </c>
      <c r="S82">
        <f t="shared" si="44"/>
        <v>0.308</v>
      </c>
      <c r="T82" s="29">
        <f t="shared" si="45"/>
        <v>0.38500000000000001</v>
      </c>
      <c r="AF82">
        <f t="shared" si="46"/>
        <v>38.5</v>
      </c>
      <c r="AG82" s="29">
        <f t="shared" si="34"/>
        <v>0.29644999999999999</v>
      </c>
      <c r="AH82" s="29">
        <f t="shared" si="35"/>
        <v>0.74112500000000003</v>
      </c>
      <c r="AI82" s="29">
        <f t="shared" si="36"/>
        <v>1.4822500000000001</v>
      </c>
      <c r="AJ82" s="29">
        <f t="shared" si="37"/>
        <v>3.7056249999999999</v>
      </c>
      <c r="AK82">
        <f t="shared" si="38"/>
        <v>5.9290000000000003</v>
      </c>
      <c r="AL82" s="29">
        <f t="shared" si="39"/>
        <v>7.4112499999999999</v>
      </c>
    </row>
    <row r="83" spans="1:38" x14ac:dyDescent="0.35">
      <c r="A83">
        <f t="shared" si="28"/>
        <v>390</v>
      </c>
      <c r="B83">
        <f t="shared" si="27"/>
        <v>3900</v>
      </c>
      <c r="C83">
        <f t="shared" si="29"/>
        <v>3.9</v>
      </c>
      <c r="K83">
        <f t="shared" si="40"/>
        <v>39</v>
      </c>
      <c r="L83" s="28">
        <f t="shared" si="41"/>
        <v>7.8000000000000005E-3</v>
      </c>
      <c r="M83" s="29">
        <f t="shared" si="31"/>
        <v>1.5600000000000001E-2</v>
      </c>
      <c r="N83" s="29">
        <f t="shared" si="32"/>
        <v>3.9E-2</v>
      </c>
      <c r="O83" s="29">
        <f t="shared" si="30"/>
        <v>7.8E-2</v>
      </c>
      <c r="P83">
        <f t="shared" si="42"/>
        <v>0.156</v>
      </c>
      <c r="Q83" s="29">
        <f t="shared" si="33"/>
        <v>0.19500000000000001</v>
      </c>
      <c r="R83">
        <f t="shared" si="43"/>
        <v>0.23400000000000001</v>
      </c>
      <c r="S83">
        <f t="shared" si="44"/>
        <v>0.312</v>
      </c>
      <c r="T83" s="29">
        <f t="shared" si="45"/>
        <v>0.39</v>
      </c>
      <c r="AF83">
        <f t="shared" si="46"/>
        <v>39</v>
      </c>
      <c r="AG83" s="29">
        <f t="shared" si="34"/>
        <v>0.30420000000000003</v>
      </c>
      <c r="AH83" s="29">
        <f t="shared" si="35"/>
        <v>0.76050000000000006</v>
      </c>
      <c r="AI83" s="29">
        <f t="shared" si="36"/>
        <v>1.5210000000000001</v>
      </c>
      <c r="AJ83" s="29">
        <f t="shared" si="37"/>
        <v>3.8025000000000002</v>
      </c>
      <c r="AK83">
        <f t="shared" si="38"/>
        <v>6.0840000000000005</v>
      </c>
      <c r="AL83" s="29">
        <f t="shared" si="39"/>
        <v>7.6050000000000004</v>
      </c>
    </row>
    <row r="84" spans="1:38" x14ac:dyDescent="0.35">
      <c r="A84">
        <f t="shared" si="28"/>
        <v>395</v>
      </c>
      <c r="B84">
        <f t="shared" si="27"/>
        <v>3950</v>
      </c>
      <c r="C84">
        <f t="shared" si="29"/>
        <v>3.95</v>
      </c>
      <c r="K84">
        <f t="shared" si="40"/>
        <v>39.5</v>
      </c>
      <c r="L84" s="28">
        <f t="shared" si="41"/>
        <v>7.9000000000000008E-3</v>
      </c>
      <c r="M84" s="29">
        <f t="shared" si="31"/>
        <v>1.5800000000000002E-2</v>
      </c>
      <c r="N84" s="29">
        <f t="shared" si="32"/>
        <v>3.95E-2</v>
      </c>
      <c r="O84" s="29">
        <f t="shared" si="30"/>
        <v>7.9000000000000001E-2</v>
      </c>
      <c r="P84">
        <f t="shared" si="42"/>
        <v>0.158</v>
      </c>
      <c r="Q84" s="29">
        <f t="shared" si="33"/>
        <v>0.19750000000000001</v>
      </c>
      <c r="R84">
        <f t="shared" si="43"/>
        <v>0.23700000000000002</v>
      </c>
      <c r="S84">
        <f t="shared" si="44"/>
        <v>0.316</v>
      </c>
      <c r="T84" s="29">
        <f t="shared" si="45"/>
        <v>0.39500000000000002</v>
      </c>
      <c r="AF84">
        <f t="shared" si="46"/>
        <v>39.5</v>
      </c>
      <c r="AG84" s="29">
        <f t="shared" si="34"/>
        <v>0.31204999999999999</v>
      </c>
      <c r="AH84" s="29">
        <f t="shared" si="35"/>
        <v>0.78012500000000007</v>
      </c>
      <c r="AI84" s="29">
        <f t="shared" si="36"/>
        <v>1.5602500000000001</v>
      </c>
      <c r="AJ84" s="29">
        <f t="shared" si="37"/>
        <v>3.9006250000000002</v>
      </c>
      <c r="AK84">
        <f t="shared" si="38"/>
        <v>6.2410000000000005</v>
      </c>
      <c r="AL84" s="29">
        <f t="shared" si="39"/>
        <v>7.8012500000000005</v>
      </c>
    </row>
    <row r="85" spans="1:38" x14ac:dyDescent="0.35">
      <c r="A85">
        <f t="shared" si="28"/>
        <v>400</v>
      </c>
      <c r="B85">
        <f t="shared" si="27"/>
        <v>4000</v>
      </c>
      <c r="C85">
        <f t="shared" si="29"/>
        <v>4</v>
      </c>
      <c r="K85">
        <f t="shared" si="40"/>
        <v>40</v>
      </c>
      <c r="L85" s="28">
        <f t="shared" si="41"/>
        <v>8.0000000000000002E-3</v>
      </c>
      <c r="M85" s="29">
        <f t="shared" si="31"/>
        <v>1.6E-2</v>
      </c>
      <c r="N85" s="29">
        <f t="shared" si="32"/>
        <v>0.04</v>
      </c>
      <c r="O85" s="29">
        <f t="shared" si="30"/>
        <v>0.08</v>
      </c>
      <c r="P85">
        <f t="shared" si="42"/>
        <v>0.16</v>
      </c>
      <c r="Q85" s="29">
        <f t="shared" si="33"/>
        <v>0.2</v>
      </c>
      <c r="R85">
        <f t="shared" si="43"/>
        <v>0.24</v>
      </c>
      <c r="S85">
        <f t="shared" si="44"/>
        <v>0.32</v>
      </c>
      <c r="T85" s="29">
        <f t="shared" si="45"/>
        <v>0.4</v>
      </c>
      <c r="AF85">
        <f t="shared" si="46"/>
        <v>40</v>
      </c>
      <c r="AG85" s="29">
        <f t="shared" si="34"/>
        <v>0.32</v>
      </c>
      <c r="AH85" s="29">
        <f t="shared" si="35"/>
        <v>0.8</v>
      </c>
      <c r="AI85" s="29">
        <f t="shared" si="36"/>
        <v>1.6</v>
      </c>
      <c r="AJ85" s="29">
        <f t="shared" si="37"/>
        <v>4</v>
      </c>
      <c r="AK85">
        <f t="shared" si="38"/>
        <v>6.4</v>
      </c>
      <c r="AL85" s="29">
        <f t="shared" si="39"/>
        <v>8</v>
      </c>
    </row>
    <row r="86" spans="1:38" x14ac:dyDescent="0.35">
      <c r="A86">
        <f t="shared" si="28"/>
        <v>405</v>
      </c>
      <c r="B86">
        <f t="shared" si="27"/>
        <v>4050</v>
      </c>
      <c r="C86">
        <f t="shared" si="29"/>
        <v>4.05</v>
      </c>
      <c r="K86">
        <f t="shared" si="40"/>
        <v>40.5</v>
      </c>
      <c r="L86" s="28">
        <f t="shared" si="41"/>
        <v>8.0999999999999996E-3</v>
      </c>
      <c r="M86" s="29">
        <f t="shared" si="31"/>
        <v>1.6199999999999999E-2</v>
      </c>
      <c r="N86" s="29">
        <f t="shared" si="32"/>
        <v>4.0500000000000001E-2</v>
      </c>
      <c r="O86" s="29">
        <f t="shared" si="30"/>
        <v>8.1000000000000003E-2</v>
      </c>
      <c r="P86">
        <f t="shared" si="42"/>
        <v>0.16200000000000001</v>
      </c>
      <c r="Q86" s="29">
        <f t="shared" si="33"/>
        <v>0.20250000000000001</v>
      </c>
      <c r="R86">
        <f t="shared" si="43"/>
        <v>0.24299999999999999</v>
      </c>
      <c r="S86">
        <f t="shared" si="44"/>
        <v>0.32400000000000001</v>
      </c>
      <c r="T86" s="29">
        <f t="shared" si="45"/>
        <v>0.40500000000000003</v>
      </c>
      <c r="AF86">
        <f t="shared" si="46"/>
        <v>40.5</v>
      </c>
      <c r="AG86" s="29">
        <f t="shared" si="34"/>
        <v>0.32805000000000001</v>
      </c>
      <c r="AH86" s="29">
        <f t="shared" si="35"/>
        <v>0.82012499999999999</v>
      </c>
      <c r="AI86" s="29">
        <f t="shared" si="36"/>
        <v>1.64025</v>
      </c>
      <c r="AJ86" s="29">
        <f t="shared" si="37"/>
        <v>4.100625</v>
      </c>
      <c r="AK86">
        <f t="shared" si="38"/>
        <v>6.5609999999999999</v>
      </c>
      <c r="AL86" s="29">
        <f t="shared" si="39"/>
        <v>8.2012499999999999</v>
      </c>
    </row>
    <row r="87" spans="1:38" x14ac:dyDescent="0.35">
      <c r="A87">
        <f t="shared" si="28"/>
        <v>410</v>
      </c>
      <c r="B87">
        <f t="shared" si="27"/>
        <v>4100</v>
      </c>
      <c r="C87">
        <f t="shared" si="29"/>
        <v>4.0999999999999996</v>
      </c>
      <c r="K87">
        <f t="shared" si="40"/>
        <v>41</v>
      </c>
      <c r="L87" s="28">
        <f t="shared" si="41"/>
        <v>8.2000000000000007E-3</v>
      </c>
      <c r="M87" s="29">
        <f t="shared" si="31"/>
        <v>1.6400000000000001E-2</v>
      </c>
      <c r="N87" s="29">
        <f t="shared" si="32"/>
        <v>4.1000000000000002E-2</v>
      </c>
      <c r="O87" s="29">
        <f t="shared" si="30"/>
        <v>8.2000000000000003E-2</v>
      </c>
      <c r="P87">
        <f t="shared" si="42"/>
        <v>0.16400000000000001</v>
      </c>
      <c r="Q87" s="29">
        <f t="shared" si="33"/>
        <v>0.20500000000000002</v>
      </c>
      <c r="R87">
        <f t="shared" si="43"/>
        <v>0.246</v>
      </c>
      <c r="S87">
        <f t="shared" si="44"/>
        <v>0.32800000000000001</v>
      </c>
      <c r="T87" s="29">
        <f t="shared" si="45"/>
        <v>0.41000000000000003</v>
      </c>
      <c r="AF87">
        <f t="shared" si="46"/>
        <v>41</v>
      </c>
      <c r="AG87" s="29">
        <f t="shared" si="34"/>
        <v>0.3362</v>
      </c>
      <c r="AH87" s="29">
        <f t="shared" si="35"/>
        <v>0.84050000000000002</v>
      </c>
      <c r="AI87" s="29">
        <f t="shared" si="36"/>
        <v>1.681</v>
      </c>
      <c r="AJ87" s="29">
        <f t="shared" si="37"/>
        <v>4.2024999999999997</v>
      </c>
      <c r="AK87">
        <f t="shared" si="38"/>
        <v>6.7240000000000002</v>
      </c>
      <c r="AL87" s="29">
        <f t="shared" si="39"/>
        <v>8.4049999999999994</v>
      </c>
    </row>
    <row r="88" spans="1:38" x14ac:dyDescent="0.35">
      <c r="A88">
        <f t="shared" si="28"/>
        <v>415</v>
      </c>
      <c r="B88">
        <f t="shared" si="27"/>
        <v>4150</v>
      </c>
      <c r="C88">
        <f t="shared" si="29"/>
        <v>4.1500000000000004</v>
      </c>
      <c r="K88">
        <f t="shared" si="40"/>
        <v>41.5</v>
      </c>
      <c r="L88" s="28">
        <f t="shared" si="41"/>
        <v>8.3000000000000001E-3</v>
      </c>
      <c r="M88" s="29">
        <f t="shared" si="31"/>
        <v>1.66E-2</v>
      </c>
      <c r="N88" s="29">
        <f t="shared" si="32"/>
        <v>4.1500000000000002E-2</v>
      </c>
      <c r="O88" s="29">
        <f t="shared" si="30"/>
        <v>8.3000000000000004E-2</v>
      </c>
      <c r="P88">
        <f t="shared" si="42"/>
        <v>0.16600000000000001</v>
      </c>
      <c r="Q88" s="29">
        <f t="shared" si="33"/>
        <v>0.20750000000000002</v>
      </c>
      <c r="R88">
        <f t="shared" si="43"/>
        <v>0.249</v>
      </c>
      <c r="S88">
        <f t="shared" si="44"/>
        <v>0.33200000000000002</v>
      </c>
      <c r="T88" s="29">
        <f t="shared" si="45"/>
        <v>0.41500000000000004</v>
      </c>
      <c r="AF88">
        <f t="shared" si="46"/>
        <v>41.5</v>
      </c>
      <c r="AG88" s="29">
        <f t="shared" si="34"/>
        <v>0.34445000000000003</v>
      </c>
      <c r="AH88" s="29">
        <f t="shared" si="35"/>
        <v>0.86112500000000003</v>
      </c>
      <c r="AI88" s="29">
        <f t="shared" si="36"/>
        <v>1.7222500000000001</v>
      </c>
      <c r="AJ88" s="29">
        <f t="shared" si="37"/>
        <v>4.305625</v>
      </c>
      <c r="AK88">
        <f t="shared" si="38"/>
        <v>6.8890000000000002</v>
      </c>
      <c r="AL88" s="29">
        <f t="shared" si="39"/>
        <v>8.6112500000000001</v>
      </c>
    </row>
    <row r="89" spans="1:38" x14ac:dyDescent="0.35">
      <c r="A89">
        <f t="shared" si="28"/>
        <v>420</v>
      </c>
      <c r="B89">
        <f t="shared" si="27"/>
        <v>4200</v>
      </c>
      <c r="C89">
        <f t="shared" si="29"/>
        <v>4.2</v>
      </c>
      <c r="K89">
        <f t="shared" si="40"/>
        <v>42</v>
      </c>
      <c r="L89" s="28">
        <f t="shared" si="41"/>
        <v>8.4000000000000012E-3</v>
      </c>
      <c r="M89" s="29">
        <f t="shared" si="31"/>
        <v>1.6800000000000002E-2</v>
      </c>
      <c r="N89" s="29">
        <f t="shared" si="32"/>
        <v>4.2000000000000003E-2</v>
      </c>
      <c r="O89" s="29">
        <f t="shared" si="30"/>
        <v>8.4000000000000005E-2</v>
      </c>
      <c r="P89">
        <f t="shared" si="42"/>
        <v>0.16800000000000001</v>
      </c>
      <c r="Q89" s="29">
        <f t="shared" si="33"/>
        <v>0.21</v>
      </c>
      <c r="R89">
        <f t="shared" si="43"/>
        <v>0.252</v>
      </c>
      <c r="S89">
        <f t="shared" si="44"/>
        <v>0.33600000000000002</v>
      </c>
      <c r="T89" s="29">
        <f t="shared" si="45"/>
        <v>0.42</v>
      </c>
      <c r="AF89">
        <f t="shared" si="46"/>
        <v>42</v>
      </c>
      <c r="AG89" s="29">
        <f t="shared" si="34"/>
        <v>0.3528</v>
      </c>
      <c r="AH89" s="29">
        <f t="shared" si="35"/>
        <v>0.88200000000000001</v>
      </c>
      <c r="AI89" s="29">
        <f t="shared" si="36"/>
        <v>1.764</v>
      </c>
      <c r="AJ89" s="29">
        <f t="shared" si="37"/>
        <v>4.41</v>
      </c>
      <c r="AK89">
        <f t="shared" si="38"/>
        <v>7.056</v>
      </c>
      <c r="AL89" s="29">
        <f t="shared" si="39"/>
        <v>8.82</v>
      </c>
    </row>
    <row r="90" spans="1:38" x14ac:dyDescent="0.35">
      <c r="A90">
        <f t="shared" si="28"/>
        <v>425</v>
      </c>
      <c r="B90">
        <f t="shared" si="27"/>
        <v>4250</v>
      </c>
      <c r="C90">
        <f t="shared" si="29"/>
        <v>4.25</v>
      </c>
      <c r="K90">
        <f t="shared" si="40"/>
        <v>42.5</v>
      </c>
      <c r="L90" s="28">
        <f t="shared" si="41"/>
        <v>8.5000000000000006E-3</v>
      </c>
      <c r="M90" s="29">
        <f t="shared" si="31"/>
        <v>1.7000000000000001E-2</v>
      </c>
      <c r="N90" s="29">
        <f t="shared" si="32"/>
        <v>4.2500000000000003E-2</v>
      </c>
      <c r="O90" s="29">
        <f t="shared" si="30"/>
        <v>8.5000000000000006E-2</v>
      </c>
      <c r="P90">
        <f t="shared" si="42"/>
        <v>0.17</v>
      </c>
      <c r="Q90" s="29">
        <f t="shared" si="33"/>
        <v>0.21249999999999999</v>
      </c>
      <c r="R90">
        <f t="shared" si="43"/>
        <v>0.255</v>
      </c>
      <c r="S90">
        <f t="shared" si="44"/>
        <v>0.34</v>
      </c>
      <c r="T90" s="29">
        <f t="shared" si="45"/>
        <v>0.42499999999999999</v>
      </c>
      <c r="AF90">
        <f t="shared" si="46"/>
        <v>42.5</v>
      </c>
      <c r="AG90" s="29">
        <f t="shared" si="34"/>
        <v>0.36125000000000002</v>
      </c>
      <c r="AH90" s="29">
        <f t="shared" si="35"/>
        <v>0.90312500000000007</v>
      </c>
      <c r="AI90" s="29">
        <f t="shared" si="36"/>
        <v>1.8062500000000001</v>
      </c>
      <c r="AJ90" s="29">
        <f t="shared" si="37"/>
        <v>4.515625</v>
      </c>
      <c r="AK90">
        <f t="shared" si="38"/>
        <v>7.2250000000000005</v>
      </c>
      <c r="AL90" s="29">
        <f t="shared" si="39"/>
        <v>9.03125</v>
      </c>
    </row>
    <row r="91" spans="1:38" x14ac:dyDescent="0.35">
      <c r="A91">
        <f t="shared" si="28"/>
        <v>430</v>
      </c>
      <c r="B91">
        <f t="shared" ref="B91:B154" si="47">$B$2*$A91/1000</f>
        <v>4300</v>
      </c>
      <c r="C91">
        <f t="shared" si="29"/>
        <v>4.3</v>
      </c>
      <c r="K91">
        <f t="shared" si="40"/>
        <v>43</v>
      </c>
      <c r="L91" s="28">
        <f t="shared" si="41"/>
        <v>8.6E-3</v>
      </c>
      <c r="M91" s="29">
        <f t="shared" si="31"/>
        <v>1.72E-2</v>
      </c>
      <c r="N91" s="29">
        <f t="shared" si="32"/>
        <v>4.3000000000000003E-2</v>
      </c>
      <c r="O91" s="29">
        <f t="shared" si="30"/>
        <v>8.6000000000000007E-2</v>
      </c>
      <c r="P91">
        <f t="shared" si="42"/>
        <v>0.17200000000000001</v>
      </c>
      <c r="Q91" s="29">
        <f t="shared" si="33"/>
        <v>0.215</v>
      </c>
      <c r="R91">
        <f t="shared" si="43"/>
        <v>0.25800000000000001</v>
      </c>
      <c r="S91">
        <f t="shared" si="44"/>
        <v>0.34400000000000003</v>
      </c>
      <c r="T91" s="29">
        <f t="shared" si="45"/>
        <v>0.43</v>
      </c>
      <c r="AF91">
        <f t="shared" si="46"/>
        <v>43</v>
      </c>
      <c r="AG91" s="29">
        <f t="shared" si="34"/>
        <v>0.36980000000000002</v>
      </c>
      <c r="AH91" s="29">
        <f t="shared" si="35"/>
        <v>0.92449999999999999</v>
      </c>
      <c r="AI91" s="29">
        <f t="shared" si="36"/>
        <v>1.849</v>
      </c>
      <c r="AJ91" s="29">
        <f t="shared" si="37"/>
        <v>4.6225000000000005</v>
      </c>
      <c r="AK91">
        <f t="shared" si="38"/>
        <v>7.3959999999999999</v>
      </c>
      <c r="AL91" s="29">
        <f t="shared" si="39"/>
        <v>9.245000000000001</v>
      </c>
    </row>
    <row r="92" spans="1:38" x14ac:dyDescent="0.35">
      <c r="A92">
        <f t="shared" si="28"/>
        <v>435</v>
      </c>
      <c r="B92">
        <f t="shared" si="47"/>
        <v>4350</v>
      </c>
      <c r="C92">
        <f t="shared" si="29"/>
        <v>4.3499999999999996</v>
      </c>
      <c r="K92">
        <f t="shared" si="40"/>
        <v>43.5</v>
      </c>
      <c r="L92" s="28">
        <f t="shared" si="41"/>
        <v>8.7000000000000011E-3</v>
      </c>
      <c r="M92" s="29">
        <f t="shared" si="31"/>
        <v>1.7400000000000002E-2</v>
      </c>
      <c r="N92" s="29">
        <f t="shared" si="32"/>
        <v>4.3500000000000004E-2</v>
      </c>
      <c r="O92" s="29">
        <f t="shared" si="30"/>
        <v>8.7000000000000008E-2</v>
      </c>
      <c r="P92">
        <f t="shared" si="42"/>
        <v>0.17400000000000002</v>
      </c>
      <c r="Q92" s="29">
        <f t="shared" si="33"/>
        <v>0.2175</v>
      </c>
      <c r="R92">
        <f t="shared" si="43"/>
        <v>0.26100000000000001</v>
      </c>
      <c r="S92">
        <f t="shared" si="44"/>
        <v>0.34800000000000003</v>
      </c>
      <c r="T92" s="29">
        <f t="shared" si="45"/>
        <v>0.435</v>
      </c>
      <c r="AF92">
        <f t="shared" si="46"/>
        <v>43.5</v>
      </c>
      <c r="AG92" s="29">
        <f t="shared" si="34"/>
        <v>0.37845000000000001</v>
      </c>
      <c r="AH92" s="29">
        <f t="shared" si="35"/>
        <v>0.94612499999999999</v>
      </c>
      <c r="AI92" s="29">
        <f t="shared" si="36"/>
        <v>1.89225</v>
      </c>
      <c r="AJ92" s="29">
        <f t="shared" si="37"/>
        <v>4.7306249999999999</v>
      </c>
      <c r="AK92">
        <f t="shared" si="38"/>
        <v>7.569</v>
      </c>
      <c r="AL92" s="29">
        <f t="shared" si="39"/>
        <v>9.4612499999999997</v>
      </c>
    </row>
    <row r="93" spans="1:38" x14ac:dyDescent="0.35">
      <c r="A93">
        <f t="shared" si="28"/>
        <v>440</v>
      </c>
      <c r="B93">
        <f t="shared" si="47"/>
        <v>4400</v>
      </c>
      <c r="C93">
        <f t="shared" si="29"/>
        <v>4.4000000000000004</v>
      </c>
      <c r="K93">
        <f t="shared" si="40"/>
        <v>44</v>
      </c>
      <c r="L93" s="28">
        <f t="shared" si="41"/>
        <v>8.8000000000000005E-3</v>
      </c>
      <c r="M93" s="29">
        <f t="shared" si="31"/>
        <v>1.7600000000000001E-2</v>
      </c>
      <c r="N93" s="29">
        <f t="shared" si="32"/>
        <v>4.3999999999999997E-2</v>
      </c>
      <c r="O93" s="29">
        <f t="shared" si="30"/>
        <v>8.7999999999999995E-2</v>
      </c>
      <c r="P93">
        <f t="shared" si="42"/>
        <v>0.17599999999999999</v>
      </c>
      <c r="Q93" s="29">
        <f t="shared" si="33"/>
        <v>0.22</v>
      </c>
      <c r="R93">
        <f t="shared" si="43"/>
        <v>0.26400000000000001</v>
      </c>
      <c r="S93">
        <f t="shared" si="44"/>
        <v>0.35199999999999998</v>
      </c>
      <c r="T93" s="29">
        <f t="shared" si="45"/>
        <v>0.44</v>
      </c>
      <c r="AF93">
        <f t="shared" si="46"/>
        <v>44</v>
      </c>
      <c r="AG93" s="29">
        <f t="shared" si="34"/>
        <v>0.38720000000000004</v>
      </c>
      <c r="AH93" s="29">
        <f t="shared" si="35"/>
        <v>0.96799999999999997</v>
      </c>
      <c r="AI93" s="29">
        <f t="shared" si="36"/>
        <v>1.9359999999999999</v>
      </c>
      <c r="AJ93" s="29">
        <f t="shared" si="37"/>
        <v>4.84</v>
      </c>
      <c r="AK93">
        <f t="shared" si="38"/>
        <v>7.7439999999999998</v>
      </c>
      <c r="AL93" s="29">
        <f t="shared" si="39"/>
        <v>9.68</v>
      </c>
    </row>
    <row r="94" spans="1:38" x14ac:dyDescent="0.35">
      <c r="A94">
        <f t="shared" si="28"/>
        <v>445</v>
      </c>
      <c r="B94">
        <f t="shared" si="47"/>
        <v>4450</v>
      </c>
      <c r="C94">
        <f t="shared" si="29"/>
        <v>4.45</v>
      </c>
      <c r="K94">
        <f t="shared" si="40"/>
        <v>44.5</v>
      </c>
      <c r="L94" s="28">
        <f t="shared" si="41"/>
        <v>8.8999999999999999E-3</v>
      </c>
      <c r="M94" s="29">
        <f t="shared" si="31"/>
        <v>1.78E-2</v>
      </c>
      <c r="N94" s="29">
        <f t="shared" si="32"/>
        <v>4.4499999999999998E-2</v>
      </c>
      <c r="O94" s="29">
        <f t="shared" si="30"/>
        <v>8.8999999999999996E-2</v>
      </c>
      <c r="P94">
        <f t="shared" si="42"/>
        <v>0.17799999999999999</v>
      </c>
      <c r="Q94" s="29">
        <f t="shared" si="33"/>
        <v>0.2225</v>
      </c>
      <c r="R94">
        <f t="shared" si="43"/>
        <v>0.26700000000000002</v>
      </c>
      <c r="S94">
        <f t="shared" si="44"/>
        <v>0.35599999999999998</v>
      </c>
      <c r="T94" s="29">
        <f t="shared" si="45"/>
        <v>0.44500000000000001</v>
      </c>
      <c r="AF94">
        <f t="shared" si="46"/>
        <v>44.5</v>
      </c>
      <c r="AG94" s="29">
        <f t="shared" si="34"/>
        <v>0.39605000000000001</v>
      </c>
      <c r="AH94" s="29">
        <f t="shared" si="35"/>
        <v>0.99012500000000003</v>
      </c>
      <c r="AI94" s="29">
        <f t="shared" si="36"/>
        <v>1.9802500000000001</v>
      </c>
      <c r="AJ94" s="29">
        <f t="shared" si="37"/>
        <v>4.9506250000000005</v>
      </c>
      <c r="AK94">
        <f t="shared" si="38"/>
        <v>7.9210000000000003</v>
      </c>
      <c r="AL94" s="29">
        <f t="shared" si="39"/>
        <v>9.901250000000001</v>
      </c>
    </row>
    <row r="95" spans="1:38" x14ac:dyDescent="0.35">
      <c r="A95">
        <f t="shared" si="28"/>
        <v>450</v>
      </c>
      <c r="B95">
        <f t="shared" si="47"/>
        <v>4500</v>
      </c>
      <c r="C95">
        <f t="shared" si="29"/>
        <v>4.5</v>
      </c>
      <c r="K95">
        <f t="shared" si="40"/>
        <v>45</v>
      </c>
      <c r="L95" s="28">
        <f t="shared" si="41"/>
        <v>9.0000000000000011E-3</v>
      </c>
      <c r="M95" s="29">
        <f t="shared" si="31"/>
        <v>1.8000000000000002E-2</v>
      </c>
      <c r="N95" s="29">
        <f t="shared" si="32"/>
        <v>4.4999999999999998E-2</v>
      </c>
      <c r="O95" s="29">
        <f t="shared" si="30"/>
        <v>0.09</v>
      </c>
      <c r="P95">
        <f t="shared" si="42"/>
        <v>0.18</v>
      </c>
      <c r="Q95" s="29">
        <f t="shared" si="33"/>
        <v>0.22500000000000001</v>
      </c>
      <c r="R95">
        <f t="shared" si="43"/>
        <v>0.27</v>
      </c>
      <c r="S95">
        <f t="shared" si="44"/>
        <v>0.36</v>
      </c>
      <c r="T95" s="29">
        <f t="shared" si="45"/>
        <v>0.45</v>
      </c>
      <c r="AF95">
        <f t="shared" si="46"/>
        <v>45</v>
      </c>
      <c r="AG95" s="29">
        <f t="shared" si="34"/>
        <v>0.40500000000000003</v>
      </c>
      <c r="AH95" s="29">
        <f t="shared" si="35"/>
        <v>1.0125</v>
      </c>
      <c r="AI95" s="29">
        <f t="shared" si="36"/>
        <v>2.0249999999999999</v>
      </c>
      <c r="AJ95" s="29">
        <f t="shared" si="37"/>
        <v>5.0625</v>
      </c>
      <c r="AK95">
        <f t="shared" si="38"/>
        <v>8.1</v>
      </c>
      <c r="AL95" s="29">
        <f t="shared" si="39"/>
        <v>10.125</v>
      </c>
    </row>
    <row r="96" spans="1:38" x14ac:dyDescent="0.35">
      <c r="A96">
        <f t="shared" si="28"/>
        <v>455</v>
      </c>
      <c r="B96">
        <f t="shared" si="47"/>
        <v>4550</v>
      </c>
      <c r="C96">
        <f t="shared" si="29"/>
        <v>4.55</v>
      </c>
      <c r="K96">
        <f t="shared" si="40"/>
        <v>45.5</v>
      </c>
      <c r="L96" s="28">
        <f t="shared" si="41"/>
        <v>9.1000000000000004E-3</v>
      </c>
      <c r="M96" s="29">
        <f t="shared" si="31"/>
        <v>1.8200000000000001E-2</v>
      </c>
      <c r="N96" s="29">
        <f t="shared" si="32"/>
        <v>4.5499999999999999E-2</v>
      </c>
      <c r="O96" s="29">
        <f t="shared" si="30"/>
        <v>9.0999999999999998E-2</v>
      </c>
      <c r="P96">
        <f t="shared" si="42"/>
        <v>0.182</v>
      </c>
      <c r="Q96" s="29">
        <f t="shared" si="33"/>
        <v>0.22750000000000001</v>
      </c>
      <c r="R96">
        <f t="shared" si="43"/>
        <v>0.27300000000000002</v>
      </c>
      <c r="S96">
        <f t="shared" si="44"/>
        <v>0.36399999999999999</v>
      </c>
      <c r="T96" s="29">
        <f t="shared" si="45"/>
        <v>0.45500000000000002</v>
      </c>
      <c r="AF96">
        <f t="shared" si="46"/>
        <v>45.5</v>
      </c>
      <c r="AG96" s="29">
        <f t="shared" si="34"/>
        <v>0.41405000000000003</v>
      </c>
      <c r="AH96" s="29">
        <f t="shared" si="35"/>
        <v>1.0351250000000001</v>
      </c>
      <c r="AI96" s="29">
        <f t="shared" si="36"/>
        <v>2.0702500000000001</v>
      </c>
      <c r="AJ96" s="29">
        <f t="shared" si="37"/>
        <v>5.1756250000000001</v>
      </c>
      <c r="AK96">
        <f t="shared" si="38"/>
        <v>8.2810000000000006</v>
      </c>
      <c r="AL96" s="29">
        <f t="shared" si="39"/>
        <v>10.35125</v>
      </c>
    </row>
    <row r="97" spans="1:38" x14ac:dyDescent="0.35">
      <c r="A97">
        <f t="shared" si="28"/>
        <v>460</v>
      </c>
      <c r="B97">
        <f t="shared" si="47"/>
        <v>4600</v>
      </c>
      <c r="C97">
        <f t="shared" si="29"/>
        <v>4.5999999999999996</v>
      </c>
      <c r="K97">
        <f t="shared" si="40"/>
        <v>46</v>
      </c>
      <c r="L97" s="28">
        <f t="shared" si="41"/>
        <v>9.1999999999999998E-3</v>
      </c>
      <c r="M97" s="29">
        <f t="shared" si="31"/>
        <v>1.84E-2</v>
      </c>
      <c r="N97" s="29">
        <f t="shared" si="32"/>
        <v>4.5999999999999999E-2</v>
      </c>
      <c r="O97" s="29">
        <f t="shared" si="30"/>
        <v>9.1999999999999998E-2</v>
      </c>
      <c r="P97">
        <f t="shared" si="42"/>
        <v>0.184</v>
      </c>
      <c r="Q97" s="29">
        <f t="shared" si="33"/>
        <v>0.23</v>
      </c>
      <c r="R97">
        <f t="shared" si="43"/>
        <v>0.27600000000000002</v>
      </c>
      <c r="S97">
        <f t="shared" si="44"/>
        <v>0.36799999999999999</v>
      </c>
      <c r="T97" s="29">
        <f t="shared" si="45"/>
        <v>0.46</v>
      </c>
      <c r="AF97">
        <f t="shared" si="46"/>
        <v>46</v>
      </c>
      <c r="AG97" s="29">
        <f t="shared" si="34"/>
        <v>0.42320000000000002</v>
      </c>
      <c r="AH97" s="29">
        <f t="shared" si="35"/>
        <v>1.0580000000000001</v>
      </c>
      <c r="AI97" s="29">
        <f t="shared" si="36"/>
        <v>2.1160000000000001</v>
      </c>
      <c r="AJ97" s="29">
        <f t="shared" si="37"/>
        <v>5.29</v>
      </c>
      <c r="AK97">
        <f t="shared" si="38"/>
        <v>8.4640000000000004</v>
      </c>
      <c r="AL97" s="29">
        <f t="shared" si="39"/>
        <v>10.58</v>
      </c>
    </row>
    <row r="98" spans="1:38" x14ac:dyDescent="0.35">
      <c r="A98">
        <f t="shared" si="28"/>
        <v>465</v>
      </c>
      <c r="B98">
        <f t="shared" si="47"/>
        <v>4650</v>
      </c>
      <c r="C98">
        <f t="shared" si="29"/>
        <v>4.6500000000000004</v>
      </c>
      <c r="K98">
        <f t="shared" si="40"/>
        <v>46.5</v>
      </c>
      <c r="L98" s="28">
        <f t="shared" si="41"/>
        <v>9.300000000000001E-3</v>
      </c>
      <c r="M98" s="29">
        <f t="shared" si="31"/>
        <v>1.8600000000000002E-2</v>
      </c>
      <c r="N98" s="29">
        <f t="shared" si="32"/>
        <v>4.65E-2</v>
      </c>
      <c r="O98" s="29">
        <f t="shared" si="30"/>
        <v>9.2999999999999999E-2</v>
      </c>
      <c r="P98">
        <f t="shared" si="42"/>
        <v>0.186</v>
      </c>
      <c r="Q98" s="29">
        <f t="shared" si="33"/>
        <v>0.23250000000000001</v>
      </c>
      <c r="R98">
        <f t="shared" si="43"/>
        <v>0.27900000000000003</v>
      </c>
      <c r="S98">
        <f t="shared" si="44"/>
        <v>0.372</v>
      </c>
      <c r="T98" s="29">
        <f t="shared" si="45"/>
        <v>0.46500000000000002</v>
      </c>
      <c r="AF98">
        <f t="shared" si="46"/>
        <v>46.5</v>
      </c>
      <c r="AG98" s="29">
        <f t="shared" si="34"/>
        <v>0.43245</v>
      </c>
      <c r="AH98" s="29">
        <f t="shared" si="35"/>
        <v>1.0811250000000001</v>
      </c>
      <c r="AI98" s="29">
        <f t="shared" si="36"/>
        <v>2.1622500000000002</v>
      </c>
      <c r="AJ98" s="29">
        <f t="shared" si="37"/>
        <v>5.4056249999999997</v>
      </c>
      <c r="AK98">
        <f t="shared" si="38"/>
        <v>8.6490000000000009</v>
      </c>
      <c r="AL98" s="29">
        <f t="shared" si="39"/>
        <v>10.811249999999999</v>
      </c>
    </row>
    <row r="99" spans="1:38" x14ac:dyDescent="0.35">
      <c r="A99">
        <f t="shared" si="28"/>
        <v>470</v>
      </c>
      <c r="B99">
        <f t="shared" si="47"/>
        <v>4700</v>
      </c>
      <c r="C99">
        <f t="shared" si="29"/>
        <v>4.7</v>
      </c>
      <c r="K99">
        <f t="shared" si="40"/>
        <v>47</v>
      </c>
      <c r="L99" s="28">
        <f t="shared" si="41"/>
        <v>9.4000000000000004E-3</v>
      </c>
      <c r="M99" s="29">
        <f t="shared" si="31"/>
        <v>1.8800000000000001E-2</v>
      </c>
      <c r="N99" s="29">
        <f t="shared" si="32"/>
        <v>4.7E-2</v>
      </c>
      <c r="O99" s="29">
        <f t="shared" si="30"/>
        <v>9.4E-2</v>
      </c>
      <c r="P99">
        <f t="shared" si="42"/>
        <v>0.188</v>
      </c>
      <c r="Q99" s="29">
        <f t="shared" si="33"/>
        <v>0.23500000000000001</v>
      </c>
      <c r="R99">
        <f t="shared" si="43"/>
        <v>0.28200000000000003</v>
      </c>
      <c r="S99">
        <f t="shared" si="44"/>
        <v>0.376</v>
      </c>
      <c r="T99" s="29">
        <f t="shared" si="45"/>
        <v>0.47000000000000003</v>
      </c>
      <c r="AF99">
        <f t="shared" si="46"/>
        <v>47</v>
      </c>
      <c r="AG99" s="29">
        <f t="shared" si="34"/>
        <v>0.44180000000000003</v>
      </c>
      <c r="AH99" s="29">
        <f t="shared" si="35"/>
        <v>1.1045</v>
      </c>
      <c r="AI99" s="29">
        <f t="shared" si="36"/>
        <v>2.2090000000000001</v>
      </c>
      <c r="AJ99" s="29">
        <f t="shared" si="37"/>
        <v>5.5225</v>
      </c>
      <c r="AK99">
        <f t="shared" si="38"/>
        <v>8.8360000000000003</v>
      </c>
      <c r="AL99" s="29">
        <f t="shared" si="39"/>
        <v>11.045</v>
      </c>
    </row>
    <row r="100" spans="1:38" x14ac:dyDescent="0.35">
      <c r="A100">
        <f t="shared" si="28"/>
        <v>475</v>
      </c>
      <c r="B100">
        <f t="shared" si="47"/>
        <v>4750</v>
      </c>
      <c r="C100">
        <f t="shared" si="29"/>
        <v>4.75</v>
      </c>
      <c r="K100">
        <f t="shared" si="40"/>
        <v>47.5</v>
      </c>
      <c r="L100" s="28">
        <f t="shared" si="41"/>
        <v>9.4999999999999998E-3</v>
      </c>
      <c r="M100" s="29">
        <f t="shared" si="31"/>
        <v>1.9E-2</v>
      </c>
      <c r="N100" s="29">
        <f t="shared" si="32"/>
        <v>4.7500000000000001E-2</v>
      </c>
      <c r="O100" s="29">
        <f t="shared" si="30"/>
        <v>9.5000000000000001E-2</v>
      </c>
      <c r="P100">
        <f t="shared" si="42"/>
        <v>0.19</v>
      </c>
      <c r="Q100" s="29">
        <f t="shared" si="33"/>
        <v>0.23750000000000002</v>
      </c>
      <c r="R100">
        <f t="shared" si="43"/>
        <v>0.28500000000000003</v>
      </c>
      <c r="S100">
        <f t="shared" si="44"/>
        <v>0.38</v>
      </c>
      <c r="T100" s="29">
        <f t="shared" si="45"/>
        <v>0.47500000000000003</v>
      </c>
      <c r="AF100">
        <f t="shared" si="46"/>
        <v>47.5</v>
      </c>
      <c r="AG100" s="29">
        <f t="shared" si="34"/>
        <v>0.45125000000000004</v>
      </c>
      <c r="AH100" s="29">
        <f t="shared" si="35"/>
        <v>1.128125</v>
      </c>
      <c r="AI100" s="29">
        <f t="shared" si="36"/>
        <v>2.2562500000000001</v>
      </c>
      <c r="AJ100" s="29">
        <f t="shared" si="37"/>
        <v>5.640625</v>
      </c>
      <c r="AK100">
        <f t="shared" si="38"/>
        <v>9.0250000000000004</v>
      </c>
      <c r="AL100" s="29">
        <f t="shared" si="39"/>
        <v>11.28125</v>
      </c>
    </row>
    <row r="101" spans="1:38" x14ac:dyDescent="0.35">
      <c r="A101">
        <f t="shared" si="28"/>
        <v>480</v>
      </c>
      <c r="B101">
        <f t="shared" si="47"/>
        <v>4800</v>
      </c>
      <c r="C101">
        <f t="shared" si="29"/>
        <v>4.8</v>
      </c>
      <c r="K101">
        <f t="shared" si="40"/>
        <v>48</v>
      </c>
      <c r="L101" s="28">
        <f t="shared" si="41"/>
        <v>9.6000000000000009E-3</v>
      </c>
      <c r="M101" s="29">
        <f t="shared" si="31"/>
        <v>1.9200000000000002E-2</v>
      </c>
      <c r="N101" s="29">
        <f t="shared" si="32"/>
        <v>4.8000000000000001E-2</v>
      </c>
      <c r="O101" s="29">
        <f t="shared" si="30"/>
        <v>9.6000000000000002E-2</v>
      </c>
      <c r="P101">
        <f t="shared" si="42"/>
        <v>0.192</v>
      </c>
      <c r="Q101" s="29">
        <f t="shared" si="33"/>
        <v>0.24</v>
      </c>
      <c r="R101">
        <f t="shared" si="43"/>
        <v>0.28800000000000003</v>
      </c>
      <c r="S101">
        <f t="shared" si="44"/>
        <v>0.38400000000000001</v>
      </c>
      <c r="T101" s="29">
        <f t="shared" si="45"/>
        <v>0.48</v>
      </c>
      <c r="AF101">
        <f t="shared" si="46"/>
        <v>48</v>
      </c>
      <c r="AG101" s="29">
        <f t="shared" si="34"/>
        <v>0.46080000000000004</v>
      </c>
      <c r="AH101" s="29">
        <f t="shared" si="35"/>
        <v>1.1520000000000001</v>
      </c>
      <c r="AI101" s="29">
        <f t="shared" si="36"/>
        <v>2.3040000000000003</v>
      </c>
      <c r="AJ101" s="29">
        <f t="shared" si="37"/>
        <v>5.76</v>
      </c>
      <c r="AK101">
        <f t="shared" si="38"/>
        <v>9.2160000000000011</v>
      </c>
      <c r="AL101" s="29">
        <f t="shared" si="39"/>
        <v>11.52</v>
      </c>
    </row>
    <row r="102" spans="1:38" x14ac:dyDescent="0.35">
      <c r="A102">
        <f t="shared" si="28"/>
        <v>485</v>
      </c>
      <c r="B102">
        <f t="shared" si="47"/>
        <v>4850</v>
      </c>
      <c r="C102">
        <f t="shared" si="29"/>
        <v>4.8499999999999996</v>
      </c>
      <c r="K102">
        <f t="shared" si="40"/>
        <v>48.5</v>
      </c>
      <c r="L102" s="28">
        <f t="shared" si="41"/>
        <v>9.7000000000000003E-3</v>
      </c>
      <c r="M102" s="29">
        <f t="shared" si="31"/>
        <v>1.9400000000000001E-2</v>
      </c>
      <c r="N102" s="29">
        <f t="shared" si="32"/>
        <v>4.8500000000000001E-2</v>
      </c>
      <c r="O102" s="29">
        <f t="shared" si="30"/>
        <v>9.7000000000000003E-2</v>
      </c>
      <c r="P102">
        <f t="shared" si="42"/>
        <v>0.19400000000000001</v>
      </c>
      <c r="Q102" s="29">
        <f t="shared" si="33"/>
        <v>0.24249999999999999</v>
      </c>
      <c r="R102">
        <f t="shared" si="43"/>
        <v>0.29099999999999998</v>
      </c>
      <c r="S102">
        <f t="shared" si="44"/>
        <v>0.38800000000000001</v>
      </c>
      <c r="T102" s="29">
        <f t="shared" si="45"/>
        <v>0.48499999999999999</v>
      </c>
      <c r="AF102">
        <f t="shared" si="46"/>
        <v>48.5</v>
      </c>
      <c r="AG102" s="29">
        <f t="shared" si="34"/>
        <v>0.47045000000000003</v>
      </c>
      <c r="AH102" s="29">
        <f t="shared" si="35"/>
        <v>1.1761250000000001</v>
      </c>
      <c r="AI102" s="29">
        <f t="shared" si="36"/>
        <v>2.3522500000000002</v>
      </c>
      <c r="AJ102" s="29">
        <f t="shared" si="37"/>
        <v>5.8806250000000002</v>
      </c>
      <c r="AK102">
        <f t="shared" si="38"/>
        <v>9.4090000000000007</v>
      </c>
      <c r="AL102" s="29">
        <f t="shared" si="39"/>
        <v>11.76125</v>
      </c>
    </row>
    <row r="103" spans="1:38" x14ac:dyDescent="0.35">
      <c r="A103">
        <f t="shared" si="28"/>
        <v>490</v>
      </c>
      <c r="B103">
        <f t="shared" si="47"/>
        <v>4900</v>
      </c>
      <c r="C103">
        <f t="shared" si="29"/>
        <v>4.9000000000000004</v>
      </c>
      <c r="K103">
        <f t="shared" si="40"/>
        <v>49</v>
      </c>
      <c r="L103" s="28">
        <f t="shared" si="41"/>
        <v>9.7999999999999997E-3</v>
      </c>
      <c r="M103" s="29">
        <f t="shared" si="31"/>
        <v>1.9599999999999999E-2</v>
      </c>
      <c r="N103" s="29">
        <f t="shared" si="32"/>
        <v>4.9000000000000002E-2</v>
      </c>
      <c r="O103" s="29">
        <f t="shared" si="30"/>
        <v>9.8000000000000004E-2</v>
      </c>
      <c r="P103">
        <f t="shared" si="42"/>
        <v>0.19600000000000001</v>
      </c>
      <c r="Q103" s="29">
        <f t="shared" si="33"/>
        <v>0.245</v>
      </c>
      <c r="R103">
        <f t="shared" si="43"/>
        <v>0.29399999999999998</v>
      </c>
      <c r="S103">
        <f t="shared" si="44"/>
        <v>0.39200000000000002</v>
      </c>
      <c r="T103" s="29">
        <f t="shared" si="45"/>
        <v>0.49</v>
      </c>
      <c r="AF103">
        <f t="shared" si="46"/>
        <v>49</v>
      </c>
      <c r="AG103" s="29">
        <f t="shared" si="34"/>
        <v>0.48020000000000002</v>
      </c>
      <c r="AH103" s="29">
        <f t="shared" si="35"/>
        <v>1.2005000000000001</v>
      </c>
      <c r="AI103" s="29">
        <f t="shared" si="36"/>
        <v>2.4010000000000002</v>
      </c>
      <c r="AJ103" s="29">
        <f t="shared" si="37"/>
        <v>6.0025000000000004</v>
      </c>
      <c r="AK103">
        <f t="shared" si="38"/>
        <v>9.604000000000001</v>
      </c>
      <c r="AL103" s="29">
        <f t="shared" si="39"/>
        <v>12.005000000000001</v>
      </c>
    </row>
    <row r="104" spans="1:38" x14ac:dyDescent="0.35">
      <c r="A104">
        <f t="shared" si="28"/>
        <v>495</v>
      </c>
      <c r="B104">
        <f t="shared" si="47"/>
        <v>4950</v>
      </c>
      <c r="C104">
        <f t="shared" si="29"/>
        <v>4.95</v>
      </c>
      <c r="K104">
        <f t="shared" si="40"/>
        <v>49.5</v>
      </c>
      <c r="L104" s="28">
        <f t="shared" si="41"/>
        <v>9.9000000000000008E-3</v>
      </c>
      <c r="M104" s="29">
        <f t="shared" si="31"/>
        <v>1.9800000000000002E-2</v>
      </c>
      <c r="N104" s="29">
        <f t="shared" si="32"/>
        <v>4.9500000000000002E-2</v>
      </c>
      <c r="O104" s="29">
        <f t="shared" si="30"/>
        <v>9.9000000000000005E-2</v>
      </c>
      <c r="P104">
        <f t="shared" si="42"/>
        <v>0.19800000000000001</v>
      </c>
      <c r="Q104" s="29">
        <f t="shared" si="33"/>
        <v>0.2475</v>
      </c>
      <c r="R104">
        <f t="shared" si="43"/>
        <v>0.29699999999999999</v>
      </c>
      <c r="S104">
        <f t="shared" si="44"/>
        <v>0.39600000000000002</v>
      </c>
      <c r="T104" s="29">
        <f t="shared" si="45"/>
        <v>0.495</v>
      </c>
      <c r="AF104">
        <f t="shared" si="46"/>
        <v>49.5</v>
      </c>
      <c r="AG104" s="29">
        <f t="shared" si="34"/>
        <v>0.49005000000000004</v>
      </c>
      <c r="AH104" s="29">
        <f t="shared" si="35"/>
        <v>1.225125</v>
      </c>
      <c r="AI104" s="29">
        <f t="shared" si="36"/>
        <v>2.45025</v>
      </c>
      <c r="AJ104" s="29">
        <f t="shared" si="37"/>
        <v>6.1256250000000003</v>
      </c>
      <c r="AK104">
        <f t="shared" si="38"/>
        <v>9.8010000000000002</v>
      </c>
      <c r="AL104" s="29">
        <f t="shared" si="39"/>
        <v>12.251250000000001</v>
      </c>
    </row>
    <row r="105" spans="1:38" x14ac:dyDescent="0.35">
      <c r="A105">
        <f t="shared" si="28"/>
        <v>500</v>
      </c>
      <c r="B105">
        <f t="shared" si="47"/>
        <v>5000</v>
      </c>
      <c r="C105">
        <f t="shared" si="29"/>
        <v>5</v>
      </c>
      <c r="K105">
        <f t="shared" si="40"/>
        <v>50</v>
      </c>
      <c r="L105" s="28">
        <f t="shared" si="41"/>
        <v>0.01</v>
      </c>
      <c r="M105" s="29">
        <f t="shared" si="31"/>
        <v>0.02</v>
      </c>
      <c r="N105" s="29">
        <f t="shared" si="32"/>
        <v>0.05</v>
      </c>
      <c r="O105" s="29">
        <f t="shared" si="30"/>
        <v>0.1</v>
      </c>
      <c r="P105">
        <f t="shared" si="42"/>
        <v>0.2</v>
      </c>
      <c r="Q105" s="29">
        <f t="shared" si="33"/>
        <v>0.25</v>
      </c>
      <c r="R105">
        <f t="shared" si="43"/>
        <v>0.3</v>
      </c>
      <c r="S105">
        <f t="shared" si="44"/>
        <v>0.4</v>
      </c>
      <c r="T105" s="29">
        <f t="shared" si="45"/>
        <v>0.5</v>
      </c>
      <c r="AF105">
        <f t="shared" si="46"/>
        <v>50</v>
      </c>
      <c r="AG105" s="29">
        <f t="shared" si="34"/>
        <v>0.5</v>
      </c>
      <c r="AH105" s="29">
        <f t="shared" si="35"/>
        <v>1.25</v>
      </c>
      <c r="AI105" s="29">
        <f t="shared" si="36"/>
        <v>2.5</v>
      </c>
      <c r="AJ105" s="29">
        <f t="shared" si="37"/>
        <v>6.25</v>
      </c>
      <c r="AK105">
        <f t="shared" si="38"/>
        <v>10</v>
      </c>
      <c r="AL105" s="29">
        <f t="shared" si="39"/>
        <v>12.5</v>
      </c>
    </row>
    <row r="106" spans="1:38" x14ac:dyDescent="0.35">
      <c r="A106">
        <f t="shared" ref="A106:A169" si="48">A105+5</f>
        <v>505</v>
      </c>
      <c r="B106">
        <f t="shared" si="47"/>
        <v>5050</v>
      </c>
      <c r="C106">
        <f t="shared" ref="C106:C169" si="49">B106/1000</f>
        <v>5.05</v>
      </c>
      <c r="K106">
        <f t="shared" si="40"/>
        <v>50.5</v>
      </c>
      <c r="L106" s="28">
        <f t="shared" si="41"/>
        <v>1.0100000000000001E-2</v>
      </c>
      <c r="M106" s="29">
        <f t="shared" si="31"/>
        <v>2.0200000000000003E-2</v>
      </c>
      <c r="N106" s="29">
        <f t="shared" si="32"/>
        <v>5.0500000000000003E-2</v>
      </c>
      <c r="O106" s="29">
        <f t="shared" si="30"/>
        <v>0.10100000000000001</v>
      </c>
      <c r="P106">
        <f t="shared" si="42"/>
        <v>0.20200000000000001</v>
      </c>
      <c r="Q106" s="29">
        <f t="shared" si="33"/>
        <v>0.2525</v>
      </c>
      <c r="R106">
        <f t="shared" si="43"/>
        <v>0.30299999999999999</v>
      </c>
      <c r="S106">
        <f t="shared" si="44"/>
        <v>0.40400000000000003</v>
      </c>
      <c r="T106" s="29">
        <f t="shared" si="45"/>
        <v>0.505</v>
      </c>
      <c r="AF106">
        <f t="shared" si="46"/>
        <v>50.5</v>
      </c>
      <c r="AG106" s="29">
        <f t="shared" si="34"/>
        <v>0.51005</v>
      </c>
      <c r="AH106" s="29">
        <f t="shared" si="35"/>
        <v>1.2751250000000001</v>
      </c>
      <c r="AI106" s="29">
        <f t="shared" si="36"/>
        <v>2.5502500000000001</v>
      </c>
      <c r="AJ106" s="29">
        <f t="shared" si="37"/>
        <v>6.3756250000000003</v>
      </c>
      <c r="AK106">
        <f t="shared" si="38"/>
        <v>10.201000000000001</v>
      </c>
      <c r="AL106" s="29">
        <f t="shared" si="39"/>
        <v>12.751250000000001</v>
      </c>
    </row>
    <row r="107" spans="1:38" x14ac:dyDescent="0.35">
      <c r="A107">
        <f t="shared" si="48"/>
        <v>510</v>
      </c>
      <c r="B107">
        <f t="shared" si="47"/>
        <v>5100</v>
      </c>
      <c r="C107">
        <f t="shared" si="49"/>
        <v>5.0999999999999996</v>
      </c>
      <c r="K107">
        <f t="shared" si="40"/>
        <v>51</v>
      </c>
      <c r="L107" s="28">
        <f t="shared" si="41"/>
        <v>1.0200000000000001E-2</v>
      </c>
      <c r="M107" s="29">
        <f t="shared" si="31"/>
        <v>2.0400000000000001E-2</v>
      </c>
      <c r="N107" s="29">
        <f t="shared" si="32"/>
        <v>5.1000000000000004E-2</v>
      </c>
      <c r="O107" s="29">
        <f t="shared" si="30"/>
        <v>0.10200000000000001</v>
      </c>
      <c r="P107">
        <f t="shared" si="42"/>
        <v>0.20400000000000001</v>
      </c>
      <c r="Q107" s="29">
        <f t="shared" si="33"/>
        <v>0.255</v>
      </c>
      <c r="R107">
        <f t="shared" si="43"/>
        <v>0.30599999999999999</v>
      </c>
      <c r="S107">
        <f t="shared" si="44"/>
        <v>0.40800000000000003</v>
      </c>
      <c r="T107" s="29">
        <f t="shared" si="45"/>
        <v>0.51</v>
      </c>
      <c r="AF107">
        <f t="shared" si="46"/>
        <v>51</v>
      </c>
      <c r="AG107" s="29">
        <f t="shared" si="34"/>
        <v>0.5202</v>
      </c>
      <c r="AH107" s="29">
        <f t="shared" si="35"/>
        <v>1.3005</v>
      </c>
      <c r="AI107" s="29">
        <f t="shared" si="36"/>
        <v>2.601</v>
      </c>
      <c r="AJ107" s="29">
        <f t="shared" si="37"/>
        <v>6.5025000000000004</v>
      </c>
      <c r="AK107">
        <f t="shared" si="38"/>
        <v>10.404</v>
      </c>
      <c r="AL107" s="29">
        <f t="shared" si="39"/>
        <v>13.005000000000001</v>
      </c>
    </row>
    <row r="108" spans="1:38" x14ac:dyDescent="0.35">
      <c r="A108">
        <f t="shared" si="48"/>
        <v>515</v>
      </c>
      <c r="B108">
        <f t="shared" si="47"/>
        <v>5150</v>
      </c>
      <c r="C108">
        <f t="shared" si="49"/>
        <v>5.15</v>
      </c>
      <c r="K108">
        <f t="shared" si="40"/>
        <v>51.5</v>
      </c>
      <c r="L108" s="28">
        <f t="shared" si="41"/>
        <v>1.03E-2</v>
      </c>
      <c r="M108" s="29">
        <f t="shared" si="31"/>
        <v>2.06E-2</v>
      </c>
      <c r="N108" s="29">
        <f t="shared" si="32"/>
        <v>5.1500000000000004E-2</v>
      </c>
      <c r="O108" s="29">
        <f t="shared" si="30"/>
        <v>0.10300000000000001</v>
      </c>
      <c r="P108">
        <f t="shared" si="42"/>
        <v>0.20600000000000002</v>
      </c>
      <c r="Q108" s="29">
        <f t="shared" si="33"/>
        <v>0.25750000000000001</v>
      </c>
      <c r="R108">
        <f t="shared" si="43"/>
        <v>0.309</v>
      </c>
      <c r="S108">
        <f t="shared" si="44"/>
        <v>0.41200000000000003</v>
      </c>
      <c r="T108" s="29">
        <f t="shared" si="45"/>
        <v>0.51500000000000001</v>
      </c>
      <c r="AF108">
        <f t="shared" si="46"/>
        <v>51.5</v>
      </c>
      <c r="AG108" s="29">
        <f t="shared" si="34"/>
        <v>0.53044999999999998</v>
      </c>
      <c r="AH108" s="29">
        <f t="shared" si="35"/>
        <v>1.326125</v>
      </c>
      <c r="AI108" s="29">
        <f t="shared" si="36"/>
        <v>2.65225</v>
      </c>
      <c r="AJ108" s="29">
        <f t="shared" si="37"/>
        <v>6.6306250000000002</v>
      </c>
      <c r="AK108">
        <f t="shared" si="38"/>
        <v>10.609</v>
      </c>
      <c r="AL108" s="29">
        <f t="shared" si="39"/>
        <v>13.26125</v>
      </c>
    </row>
    <row r="109" spans="1:38" x14ac:dyDescent="0.35">
      <c r="A109">
        <f t="shared" si="48"/>
        <v>520</v>
      </c>
      <c r="B109">
        <f t="shared" si="47"/>
        <v>5200</v>
      </c>
      <c r="C109">
        <f t="shared" si="49"/>
        <v>5.2</v>
      </c>
      <c r="K109">
        <f t="shared" si="40"/>
        <v>52</v>
      </c>
      <c r="L109" s="28">
        <f t="shared" si="41"/>
        <v>1.0400000000000001E-2</v>
      </c>
      <c r="M109" s="29">
        <f t="shared" si="31"/>
        <v>2.0800000000000003E-2</v>
      </c>
      <c r="N109" s="29">
        <f t="shared" si="32"/>
        <v>5.2000000000000005E-2</v>
      </c>
      <c r="O109" s="29">
        <f t="shared" si="30"/>
        <v>0.10400000000000001</v>
      </c>
      <c r="P109">
        <f t="shared" si="42"/>
        <v>0.20800000000000002</v>
      </c>
      <c r="Q109" s="29">
        <f t="shared" si="33"/>
        <v>0.26</v>
      </c>
      <c r="R109">
        <f t="shared" si="43"/>
        <v>0.312</v>
      </c>
      <c r="S109">
        <f t="shared" si="44"/>
        <v>0.41600000000000004</v>
      </c>
      <c r="T109" s="29">
        <f t="shared" si="45"/>
        <v>0.52</v>
      </c>
      <c r="AF109">
        <f t="shared" si="46"/>
        <v>52</v>
      </c>
      <c r="AG109" s="29">
        <f t="shared" si="34"/>
        <v>0.54080000000000006</v>
      </c>
      <c r="AH109" s="29">
        <f t="shared" si="35"/>
        <v>1.3520000000000001</v>
      </c>
      <c r="AI109" s="29">
        <f t="shared" si="36"/>
        <v>2.7040000000000002</v>
      </c>
      <c r="AJ109" s="29">
        <f t="shared" si="37"/>
        <v>6.76</v>
      </c>
      <c r="AK109">
        <f t="shared" si="38"/>
        <v>10.816000000000001</v>
      </c>
      <c r="AL109" s="29">
        <f t="shared" si="39"/>
        <v>13.52</v>
      </c>
    </row>
    <row r="110" spans="1:38" x14ac:dyDescent="0.35">
      <c r="A110">
        <f t="shared" si="48"/>
        <v>525</v>
      </c>
      <c r="B110">
        <f t="shared" si="47"/>
        <v>5250</v>
      </c>
      <c r="C110">
        <f t="shared" si="49"/>
        <v>5.25</v>
      </c>
      <c r="K110">
        <f t="shared" si="40"/>
        <v>52.5</v>
      </c>
      <c r="L110" s="28">
        <f t="shared" si="41"/>
        <v>1.0500000000000001E-2</v>
      </c>
      <c r="M110" s="29">
        <f t="shared" si="31"/>
        <v>2.1000000000000001E-2</v>
      </c>
      <c r="N110" s="29">
        <f t="shared" si="32"/>
        <v>5.2499999999999998E-2</v>
      </c>
      <c r="O110" s="29">
        <f t="shared" si="30"/>
        <v>0.105</v>
      </c>
      <c r="P110">
        <f t="shared" si="42"/>
        <v>0.21</v>
      </c>
      <c r="Q110" s="29">
        <f t="shared" si="33"/>
        <v>0.26250000000000001</v>
      </c>
      <c r="R110">
        <f t="shared" si="43"/>
        <v>0.315</v>
      </c>
      <c r="S110">
        <f t="shared" si="44"/>
        <v>0.42</v>
      </c>
      <c r="T110" s="29">
        <f t="shared" si="45"/>
        <v>0.52500000000000002</v>
      </c>
      <c r="AF110">
        <f t="shared" si="46"/>
        <v>52.5</v>
      </c>
      <c r="AG110" s="29">
        <f t="shared" si="34"/>
        <v>0.55125000000000002</v>
      </c>
      <c r="AH110" s="29">
        <f t="shared" si="35"/>
        <v>1.378125</v>
      </c>
      <c r="AI110" s="29">
        <f t="shared" si="36"/>
        <v>2.7562500000000001</v>
      </c>
      <c r="AJ110" s="29">
        <f t="shared" si="37"/>
        <v>6.890625</v>
      </c>
      <c r="AK110">
        <f t="shared" si="38"/>
        <v>11.025</v>
      </c>
      <c r="AL110" s="29">
        <f t="shared" si="39"/>
        <v>13.78125</v>
      </c>
    </row>
    <row r="111" spans="1:38" x14ac:dyDescent="0.35">
      <c r="A111">
        <f t="shared" si="48"/>
        <v>530</v>
      </c>
      <c r="B111">
        <f t="shared" si="47"/>
        <v>5300</v>
      </c>
      <c r="C111">
        <f t="shared" si="49"/>
        <v>5.3</v>
      </c>
      <c r="K111">
        <f t="shared" si="40"/>
        <v>53</v>
      </c>
      <c r="L111" s="28">
        <f t="shared" si="41"/>
        <v>1.06E-2</v>
      </c>
      <c r="M111" s="29">
        <f t="shared" si="31"/>
        <v>2.12E-2</v>
      </c>
      <c r="N111" s="29">
        <f t="shared" si="32"/>
        <v>5.2999999999999999E-2</v>
      </c>
      <c r="O111" s="29">
        <f t="shared" si="30"/>
        <v>0.106</v>
      </c>
      <c r="P111">
        <f t="shared" si="42"/>
        <v>0.21199999999999999</v>
      </c>
      <c r="Q111" s="29">
        <f t="shared" si="33"/>
        <v>0.26500000000000001</v>
      </c>
      <c r="R111">
        <f t="shared" si="43"/>
        <v>0.318</v>
      </c>
      <c r="S111">
        <f t="shared" si="44"/>
        <v>0.42399999999999999</v>
      </c>
      <c r="T111" s="29">
        <f t="shared" si="45"/>
        <v>0.53</v>
      </c>
      <c r="AF111">
        <f t="shared" si="46"/>
        <v>53</v>
      </c>
      <c r="AG111" s="29">
        <f t="shared" si="34"/>
        <v>0.56180000000000008</v>
      </c>
      <c r="AH111" s="29">
        <f t="shared" si="35"/>
        <v>1.4045000000000001</v>
      </c>
      <c r="AI111" s="29">
        <f t="shared" si="36"/>
        <v>2.8090000000000002</v>
      </c>
      <c r="AJ111" s="29">
        <f t="shared" si="37"/>
        <v>7.0225</v>
      </c>
      <c r="AK111">
        <f t="shared" si="38"/>
        <v>11.236000000000001</v>
      </c>
      <c r="AL111" s="29">
        <f t="shared" si="39"/>
        <v>14.045</v>
      </c>
    </row>
    <row r="112" spans="1:38" x14ac:dyDescent="0.35">
      <c r="A112">
        <f t="shared" si="48"/>
        <v>535</v>
      </c>
      <c r="B112">
        <f t="shared" si="47"/>
        <v>5350</v>
      </c>
      <c r="C112">
        <f t="shared" si="49"/>
        <v>5.35</v>
      </c>
      <c r="K112">
        <f t="shared" si="40"/>
        <v>53.5</v>
      </c>
      <c r="L112" s="28">
        <f t="shared" si="41"/>
        <v>1.0700000000000001E-2</v>
      </c>
      <c r="M112" s="29">
        <f t="shared" si="31"/>
        <v>2.1400000000000002E-2</v>
      </c>
      <c r="N112" s="29">
        <f t="shared" si="32"/>
        <v>5.3499999999999999E-2</v>
      </c>
      <c r="O112" s="29">
        <f t="shared" si="30"/>
        <v>0.107</v>
      </c>
      <c r="P112">
        <f t="shared" si="42"/>
        <v>0.214</v>
      </c>
      <c r="Q112" s="29">
        <f t="shared" si="33"/>
        <v>0.26750000000000002</v>
      </c>
      <c r="R112">
        <f t="shared" si="43"/>
        <v>0.32100000000000001</v>
      </c>
      <c r="S112">
        <f t="shared" si="44"/>
        <v>0.42799999999999999</v>
      </c>
      <c r="T112" s="29">
        <f t="shared" si="45"/>
        <v>0.53500000000000003</v>
      </c>
      <c r="AF112">
        <f t="shared" si="46"/>
        <v>53.5</v>
      </c>
      <c r="AG112" s="29">
        <f t="shared" si="34"/>
        <v>0.57245000000000001</v>
      </c>
      <c r="AH112" s="29">
        <f t="shared" si="35"/>
        <v>1.431125</v>
      </c>
      <c r="AI112" s="29">
        <f t="shared" si="36"/>
        <v>2.86225</v>
      </c>
      <c r="AJ112" s="29">
        <f t="shared" si="37"/>
        <v>7.1556250000000006</v>
      </c>
      <c r="AK112">
        <f t="shared" si="38"/>
        <v>11.449</v>
      </c>
      <c r="AL112" s="29">
        <f t="shared" si="39"/>
        <v>14.311250000000001</v>
      </c>
    </row>
    <row r="113" spans="1:38" x14ac:dyDescent="0.35">
      <c r="A113">
        <f t="shared" si="48"/>
        <v>540</v>
      </c>
      <c r="B113">
        <f t="shared" si="47"/>
        <v>5400</v>
      </c>
      <c r="C113">
        <f t="shared" si="49"/>
        <v>5.4</v>
      </c>
      <c r="K113">
        <f t="shared" si="40"/>
        <v>54</v>
      </c>
      <c r="L113" s="28">
        <f t="shared" si="41"/>
        <v>1.0800000000000001E-2</v>
      </c>
      <c r="M113" s="29">
        <f t="shared" si="31"/>
        <v>2.1600000000000001E-2</v>
      </c>
      <c r="N113" s="29">
        <f t="shared" si="32"/>
        <v>5.3999999999999999E-2</v>
      </c>
      <c r="O113" s="29">
        <f t="shared" si="30"/>
        <v>0.108</v>
      </c>
      <c r="P113">
        <f t="shared" si="42"/>
        <v>0.216</v>
      </c>
      <c r="Q113" s="29">
        <f t="shared" si="33"/>
        <v>0.27</v>
      </c>
      <c r="R113">
        <f t="shared" si="43"/>
        <v>0.32400000000000001</v>
      </c>
      <c r="S113">
        <f t="shared" si="44"/>
        <v>0.432</v>
      </c>
      <c r="T113" s="29">
        <f t="shared" si="45"/>
        <v>0.54</v>
      </c>
      <c r="AF113">
        <f t="shared" si="46"/>
        <v>54</v>
      </c>
      <c r="AG113" s="29">
        <f t="shared" si="34"/>
        <v>0.58320000000000005</v>
      </c>
      <c r="AH113" s="29">
        <f t="shared" si="35"/>
        <v>1.458</v>
      </c>
      <c r="AI113" s="29">
        <f t="shared" si="36"/>
        <v>2.9159999999999999</v>
      </c>
      <c r="AJ113" s="29">
        <f t="shared" si="37"/>
        <v>7.29</v>
      </c>
      <c r="AK113">
        <f t="shared" si="38"/>
        <v>11.664</v>
      </c>
      <c r="AL113" s="29">
        <f t="shared" si="39"/>
        <v>14.58</v>
      </c>
    </row>
    <row r="114" spans="1:38" x14ac:dyDescent="0.35">
      <c r="A114">
        <f t="shared" si="48"/>
        <v>545</v>
      </c>
      <c r="B114">
        <f t="shared" si="47"/>
        <v>5450</v>
      </c>
      <c r="C114">
        <f t="shared" si="49"/>
        <v>5.45</v>
      </c>
      <c r="K114">
        <f t="shared" si="40"/>
        <v>54.5</v>
      </c>
      <c r="L114" s="28">
        <f t="shared" si="41"/>
        <v>1.09E-2</v>
      </c>
      <c r="M114" s="29">
        <f t="shared" si="31"/>
        <v>2.18E-2</v>
      </c>
      <c r="N114" s="29">
        <f t="shared" si="32"/>
        <v>5.45E-2</v>
      </c>
      <c r="O114" s="29">
        <f t="shared" si="30"/>
        <v>0.109</v>
      </c>
      <c r="P114">
        <f t="shared" si="42"/>
        <v>0.218</v>
      </c>
      <c r="Q114" s="29">
        <f t="shared" si="33"/>
        <v>0.27250000000000002</v>
      </c>
      <c r="R114">
        <f t="shared" si="43"/>
        <v>0.32700000000000001</v>
      </c>
      <c r="S114">
        <f t="shared" si="44"/>
        <v>0.436</v>
      </c>
      <c r="T114" s="29">
        <f t="shared" si="45"/>
        <v>0.54500000000000004</v>
      </c>
      <c r="AF114">
        <f t="shared" si="46"/>
        <v>54.5</v>
      </c>
      <c r="AG114" s="29">
        <f t="shared" si="34"/>
        <v>0.59405000000000008</v>
      </c>
      <c r="AH114" s="29">
        <f t="shared" si="35"/>
        <v>1.485125</v>
      </c>
      <c r="AI114" s="29">
        <f t="shared" si="36"/>
        <v>2.9702500000000001</v>
      </c>
      <c r="AJ114" s="29">
        <f t="shared" si="37"/>
        <v>7.4256250000000001</v>
      </c>
      <c r="AK114">
        <f t="shared" si="38"/>
        <v>11.881</v>
      </c>
      <c r="AL114" s="29">
        <f t="shared" si="39"/>
        <v>14.85125</v>
      </c>
    </row>
    <row r="115" spans="1:38" x14ac:dyDescent="0.35">
      <c r="A115">
        <f t="shared" si="48"/>
        <v>550</v>
      </c>
      <c r="B115">
        <f t="shared" si="47"/>
        <v>5500</v>
      </c>
      <c r="C115">
        <f t="shared" si="49"/>
        <v>5.5</v>
      </c>
      <c r="K115">
        <f t="shared" si="40"/>
        <v>55</v>
      </c>
      <c r="L115" s="28">
        <f t="shared" si="41"/>
        <v>1.1000000000000001E-2</v>
      </c>
      <c r="M115" s="29">
        <f t="shared" si="31"/>
        <v>2.2000000000000002E-2</v>
      </c>
      <c r="N115" s="29">
        <f t="shared" si="32"/>
        <v>5.5E-2</v>
      </c>
      <c r="O115" s="29">
        <f t="shared" si="30"/>
        <v>0.11</v>
      </c>
      <c r="P115">
        <f t="shared" si="42"/>
        <v>0.22</v>
      </c>
      <c r="Q115" s="29">
        <f t="shared" si="33"/>
        <v>0.27500000000000002</v>
      </c>
      <c r="R115">
        <f t="shared" si="43"/>
        <v>0.33</v>
      </c>
      <c r="S115">
        <f t="shared" si="44"/>
        <v>0.44</v>
      </c>
      <c r="T115" s="29">
        <f t="shared" si="45"/>
        <v>0.55000000000000004</v>
      </c>
      <c r="AF115">
        <f t="shared" si="46"/>
        <v>55</v>
      </c>
      <c r="AG115" s="29">
        <f t="shared" si="34"/>
        <v>0.60499999999999998</v>
      </c>
      <c r="AH115" s="29">
        <f t="shared" si="35"/>
        <v>1.5125</v>
      </c>
      <c r="AI115" s="29">
        <f t="shared" si="36"/>
        <v>3.0249999999999999</v>
      </c>
      <c r="AJ115" s="29">
        <f t="shared" si="37"/>
        <v>7.5625</v>
      </c>
      <c r="AK115">
        <f t="shared" si="38"/>
        <v>12.1</v>
      </c>
      <c r="AL115" s="29">
        <f t="shared" si="39"/>
        <v>15.125</v>
      </c>
    </row>
    <row r="116" spans="1:38" x14ac:dyDescent="0.35">
      <c r="A116">
        <f t="shared" si="48"/>
        <v>555</v>
      </c>
      <c r="B116">
        <f t="shared" si="47"/>
        <v>5550</v>
      </c>
      <c r="C116">
        <f t="shared" si="49"/>
        <v>5.55</v>
      </c>
      <c r="K116">
        <f t="shared" si="40"/>
        <v>55.5</v>
      </c>
      <c r="L116" s="28">
        <f t="shared" si="41"/>
        <v>1.11E-2</v>
      </c>
      <c r="M116" s="29">
        <f t="shared" si="31"/>
        <v>2.2200000000000001E-2</v>
      </c>
      <c r="N116" s="29">
        <f t="shared" si="32"/>
        <v>5.5500000000000001E-2</v>
      </c>
      <c r="O116" s="29">
        <f t="shared" si="30"/>
        <v>0.111</v>
      </c>
      <c r="P116">
        <f t="shared" si="42"/>
        <v>0.222</v>
      </c>
      <c r="Q116" s="29">
        <f t="shared" si="33"/>
        <v>0.27750000000000002</v>
      </c>
      <c r="R116">
        <f t="shared" si="43"/>
        <v>0.33300000000000002</v>
      </c>
      <c r="S116">
        <f t="shared" si="44"/>
        <v>0.44400000000000001</v>
      </c>
      <c r="T116" s="29">
        <f t="shared" si="45"/>
        <v>0.55500000000000005</v>
      </c>
      <c r="AF116">
        <f t="shared" si="46"/>
        <v>55.5</v>
      </c>
      <c r="AG116" s="29">
        <f t="shared" si="34"/>
        <v>0.61604999999999999</v>
      </c>
      <c r="AH116" s="29">
        <f t="shared" si="35"/>
        <v>1.540125</v>
      </c>
      <c r="AI116" s="29">
        <f t="shared" si="36"/>
        <v>3.0802499999999999</v>
      </c>
      <c r="AJ116" s="29">
        <f t="shared" si="37"/>
        <v>7.7006250000000005</v>
      </c>
      <c r="AK116">
        <f t="shared" si="38"/>
        <v>12.321</v>
      </c>
      <c r="AL116" s="29">
        <f t="shared" si="39"/>
        <v>15.401250000000001</v>
      </c>
    </row>
    <row r="117" spans="1:38" x14ac:dyDescent="0.35">
      <c r="A117">
        <f t="shared" si="48"/>
        <v>560</v>
      </c>
      <c r="B117">
        <f t="shared" si="47"/>
        <v>5600</v>
      </c>
      <c r="C117">
        <f t="shared" si="49"/>
        <v>5.6</v>
      </c>
      <c r="K117">
        <f t="shared" si="40"/>
        <v>56</v>
      </c>
      <c r="L117" s="28">
        <f t="shared" si="41"/>
        <v>1.12E-2</v>
      </c>
      <c r="M117" s="29">
        <f t="shared" si="31"/>
        <v>2.24E-2</v>
      </c>
      <c r="N117" s="29">
        <f t="shared" si="32"/>
        <v>5.6000000000000001E-2</v>
      </c>
      <c r="O117" s="29">
        <f t="shared" si="30"/>
        <v>0.112</v>
      </c>
      <c r="P117">
        <f t="shared" si="42"/>
        <v>0.224</v>
      </c>
      <c r="Q117" s="29">
        <f t="shared" si="33"/>
        <v>0.28000000000000003</v>
      </c>
      <c r="R117">
        <f t="shared" si="43"/>
        <v>0.33600000000000002</v>
      </c>
      <c r="S117">
        <f t="shared" si="44"/>
        <v>0.44800000000000001</v>
      </c>
      <c r="T117" s="29">
        <f t="shared" si="45"/>
        <v>0.56000000000000005</v>
      </c>
      <c r="AF117">
        <f t="shared" si="46"/>
        <v>56</v>
      </c>
      <c r="AG117" s="29">
        <f t="shared" si="34"/>
        <v>0.62719999999999998</v>
      </c>
      <c r="AH117" s="29">
        <f t="shared" si="35"/>
        <v>1.5680000000000001</v>
      </c>
      <c r="AI117" s="29">
        <f t="shared" si="36"/>
        <v>3.1360000000000001</v>
      </c>
      <c r="AJ117" s="29">
        <f t="shared" si="37"/>
        <v>7.84</v>
      </c>
      <c r="AK117">
        <f t="shared" si="38"/>
        <v>12.544</v>
      </c>
      <c r="AL117" s="29">
        <f t="shared" si="39"/>
        <v>15.68</v>
      </c>
    </row>
    <row r="118" spans="1:38" x14ac:dyDescent="0.35">
      <c r="A118">
        <f t="shared" si="48"/>
        <v>565</v>
      </c>
      <c r="B118">
        <f t="shared" si="47"/>
        <v>5650</v>
      </c>
      <c r="C118">
        <f t="shared" si="49"/>
        <v>5.65</v>
      </c>
      <c r="K118">
        <f t="shared" si="40"/>
        <v>56.5</v>
      </c>
      <c r="L118" s="28">
        <f t="shared" si="41"/>
        <v>1.1300000000000001E-2</v>
      </c>
      <c r="M118" s="29">
        <f t="shared" si="31"/>
        <v>2.2600000000000002E-2</v>
      </c>
      <c r="N118" s="29">
        <f t="shared" si="32"/>
        <v>5.6500000000000002E-2</v>
      </c>
      <c r="O118" s="29">
        <f t="shared" si="30"/>
        <v>0.113</v>
      </c>
      <c r="P118">
        <f t="shared" si="42"/>
        <v>0.22600000000000001</v>
      </c>
      <c r="Q118" s="29">
        <f t="shared" si="33"/>
        <v>0.28250000000000003</v>
      </c>
      <c r="R118">
        <f t="shared" si="43"/>
        <v>0.33900000000000002</v>
      </c>
      <c r="S118">
        <f t="shared" si="44"/>
        <v>0.45200000000000001</v>
      </c>
      <c r="T118" s="29">
        <f t="shared" si="45"/>
        <v>0.56500000000000006</v>
      </c>
      <c r="AF118">
        <f t="shared" si="46"/>
        <v>56.5</v>
      </c>
      <c r="AG118" s="29">
        <f t="shared" si="34"/>
        <v>0.63845000000000007</v>
      </c>
      <c r="AH118" s="29">
        <f t="shared" si="35"/>
        <v>1.596125</v>
      </c>
      <c r="AI118" s="29">
        <f t="shared" si="36"/>
        <v>3.19225</v>
      </c>
      <c r="AJ118" s="29">
        <f t="shared" si="37"/>
        <v>7.9806249999999999</v>
      </c>
      <c r="AK118">
        <f t="shared" si="38"/>
        <v>12.769</v>
      </c>
      <c r="AL118" s="29">
        <f t="shared" si="39"/>
        <v>15.96125</v>
      </c>
    </row>
    <row r="119" spans="1:38" x14ac:dyDescent="0.35">
      <c r="A119">
        <f t="shared" si="48"/>
        <v>570</v>
      </c>
      <c r="B119">
        <f t="shared" si="47"/>
        <v>5700</v>
      </c>
      <c r="C119">
        <f t="shared" si="49"/>
        <v>5.7</v>
      </c>
      <c r="K119">
        <f t="shared" si="40"/>
        <v>57</v>
      </c>
      <c r="L119" s="28">
        <f t="shared" si="41"/>
        <v>1.14E-2</v>
      </c>
      <c r="M119" s="29">
        <f t="shared" si="31"/>
        <v>2.2800000000000001E-2</v>
      </c>
      <c r="N119" s="29">
        <f t="shared" si="32"/>
        <v>5.7000000000000002E-2</v>
      </c>
      <c r="O119" s="29">
        <f t="shared" si="30"/>
        <v>0.114</v>
      </c>
      <c r="P119">
        <f t="shared" si="42"/>
        <v>0.22800000000000001</v>
      </c>
      <c r="Q119" s="29">
        <f t="shared" si="33"/>
        <v>0.28500000000000003</v>
      </c>
      <c r="R119">
        <f t="shared" si="43"/>
        <v>0.34200000000000003</v>
      </c>
      <c r="S119">
        <f t="shared" si="44"/>
        <v>0.45600000000000002</v>
      </c>
      <c r="T119" s="29">
        <f t="shared" si="45"/>
        <v>0.57000000000000006</v>
      </c>
      <c r="AF119">
        <f t="shared" si="46"/>
        <v>57</v>
      </c>
      <c r="AG119" s="29">
        <f t="shared" si="34"/>
        <v>0.64980000000000004</v>
      </c>
      <c r="AH119" s="29">
        <f t="shared" si="35"/>
        <v>1.6245000000000001</v>
      </c>
      <c r="AI119" s="29">
        <f t="shared" si="36"/>
        <v>3.2490000000000001</v>
      </c>
      <c r="AJ119" s="29">
        <f t="shared" si="37"/>
        <v>8.1225000000000005</v>
      </c>
      <c r="AK119">
        <f t="shared" si="38"/>
        <v>12.996</v>
      </c>
      <c r="AL119" s="29">
        <f t="shared" si="39"/>
        <v>16.245000000000001</v>
      </c>
    </row>
    <row r="120" spans="1:38" x14ac:dyDescent="0.35">
      <c r="A120">
        <f t="shared" si="48"/>
        <v>575</v>
      </c>
      <c r="B120">
        <f t="shared" si="47"/>
        <v>5750</v>
      </c>
      <c r="C120">
        <f t="shared" si="49"/>
        <v>5.75</v>
      </c>
      <c r="K120">
        <f t="shared" si="40"/>
        <v>57.5</v>
      </c>
      <c r="L120" s="28">
        <f t="shared" si="41"/>
        <v>1.15E-2</v>
      </c>
      <c r="M120" s="29">
        <f t="shared" si="31"/>
        <v>2.3E-2</v>
      </c>
      <c r="N120" s="29">
        <f t="shared" si="32"/>
        <v>5.7500000000000002E-2</v>
      </c>
      <c r="O120" s="29">
        <f t="shared" si="30"/>
        <v>0.115</v>
      </c>
      <c r="P120">
        <f t="shared" si="42"/>
        <v>0.23</v>
      </c>
      <c r="Q120" s="29">
        <f t="shared" si="33"/>
        <v>0.28750000000000003</v>
      </c>
      <c r="R120">
        <f t="shared" si="43"/>
        <v>0.34500000000000003</v>
      </c>
      <c r="S120">
        <f t="shared" si="44"/>
        <v>0.46</v>
      </c>
      <c r="T120" s="29">
        <f t="shared" si="45"/>
        <v>0.57500000000000007</v>
      </c>
      <c r="AF120">
        <f t="shared" si="46"/>
        <v>57.5</v>
      </c>
      <c r="AG120" s="29">
        <f t="shared" si="34"/>
        <v>0.66125</v>
      </c>
      <c r="AH120" s="29">
        <f t="shared" si="35"/>
        <v>1.653125</v>
      </c>
      <c r="AI120" s="29">
        <f t="shared" si="36"/>
        <v>3.3062499999999999</v>
      </c>
      <c r="AJ120" s="29">
        <f t="shared" si="37"/>
        <v>8.265625</v>
      </c>
      <c r="AK120">
        <f t="shared" si="38"/>
        <v>13.225</v>
      </c>
      <c r="AL120" s="29">
        <f t="shared" si="39"/>
        <v>16.53125</v>
      </c>
    </row>
    <row r="121" spans="1:38" x14ac:dyDescent="0.35">
      <c r="A121">
        <f t="shared" si="48"/>
        <v>580</v>
      </c>
      <c r="B121">
        <f t="shared" si="47"/>
        <v>5800</v>
      </c>
      <c r="C121">
        <f t="shared" si="49"/>
        <v>5.8</v>
      </c>
      <c r="K121">
        <f t="shared" si="40"/>
        <v>58</v>
      </c>
      <c r="L121" s="28">
        <f t="shared" si="41"/>
        <v>1.1600000000000001E-2</v>
      </c>
      <c r="M121" s="29">
        <f t="shared" si="31"/>
        <v>2.3200000000000002E-2</v>
      </c>
      <c r="N121" s="29">
        <f t="shared" si="32"/>
        <v>5.8000000000000003E-2</v>
      </c>
      <c r="O121" s="29">
        <f t="shared" si="30"/>
        <v>0.11600000000000001</v>
      </c>
      <c r="P121">
        <f t="shared" si="42"/>
        <v>0.23200000000000001</v>
      </c>
      <c r="Q121" s="29">
        <f t="shared" si="33"/>
        <v>0.28999999999999998</v>
      </c>
      <c r="R121">
        <f t="shared" si="43"/>
        <v>0.34800000000000003</v>
      </c>
      <c r="S121">
        <f t="shared" si="44"/>
        <v>0.46400000000000002</v>
      </c>
      <c r="T121" s="29">
        <f t="shared" si="45"/>
        <v>0.57999999999999996</v>
      </c>
      <c r="AF121">
        <f t="shared" si="46"/>
        <v>58</v>
      </c>
      <c r="AG121" s="29">
        <f t="shared" si="34"/>
        <v>0.67280000000000006</v>
      </c>
      <c r="AH121" s="29">
        <f t="shared" si="35"/>
        <v>1.6819999999999999</v>
      </c>
      <c r="AI121" s="29">
        <f t="shared" si="36"/>
        <v>3.3639999999999999</v>
      </c>
      <c r="AJ121" s="29">
        <f t="shared" si="37"/>
        <v>8.41</v>
      </c>
      <c r="AK121">
        <f t="shared" si="38"/>
        <v>13.456</v>
      </c>
      <c r="AL121" s="29">
        <f t="shared" si="39"/>
        <v>16.82</v>
      </c>
    </row>
    <row r="122" spans="1:38" x14ac:dyDescent="0.35">
      <c r="A122">
        <f t="shared" si="48"/>
        <v>585</v>
      </c>
      <c r="B122">
        <f t="shared" si="47"/>
        <v>5850</v>
      </c>
      <c r="C122">
        <f t="shared" si="49"/>
        <v>5.85</v>
      </c>
      <c r="K122">
        <f t="shared" si="40"/>
        <v>58.5</v>
      </c>
      <c r="L122" s="28">
        <f t="shared" si="41"/>
        <v>1.17E-2</v>
      </c>
      <c r="M122" s="29">
        <f t="shared" si="31"/>
        <v>2.3400000000000001E-2</v>
      </c>
      <c r="N122" s="29">
        <f t="shared" si="32"/>
        <v>5.8500000000000003E-2</v>
      </c>
      <c r="O122" s="29">
        <f t="shared" si="30"/>
        <v>0.11700000000000001</v>
      </c>
      <c r="P122">
        <f t="shared" si="42"/>
        <v>0.23400000000000001</v>
      </c>
      <c r="Q122" s="29">
        <f t="shared" si="33"/>
        <v>0.29249999999999998</v>
      </c>
      <c r="R122">
        <f t="shared" si="43"/>
        <v>0.35100000000000003</v>
      </c>
      <c r="S122">
        <f t="shared" si="44"/>
        <v>0.46800000000000003</v>
      </c>
      <c r="T122" s="29">
        <f t="shared" si="45"/>
        <v>0.58499999999999996</v>
      </c>
      <c r="AF122">
        <f t="shared" si="46"/>
        <v>58.5</v>
      </c>
      <c r="AG122" s="29">
        <f t="shared" si="34"/>
        <v>0.68445</v>
      </c>
      <c r="AH122" s="29">
        <f t="shared" si="35"/>
        <v>1.711125</v>
      </c>
      <c r="AI122" s="29">
        <f t="shared" si="36"/>
        <v>3.42225</v>
      </c>
      <c r="AJ122" s="29">
        <f t="shared" si="37"/>
        <v>8.5556250000000009</v>
      </c>
      <c r="AK122">
        <f t="shared" si="38"/>
        <v>13.689</v>
      </c>
      <c r="AL122" s="29">
        <f t="shared" si="39"/>
        <v>17.111250000000002</v>
      </c>
    </row>
    <row r="123" spans="1:38" x14ac:dyDescent="0.35">
      <c r="A123">
        <f t="shared" si="48"/>
        <v>590</v>
      </c>
      <c r="B123">
        <f t="shared" si="47"/>
        <v>5900</v>
      </c>
      <c r="C123">
        <f t="shared" si="49"/>
        <v>5.9</v>
      </c>
      <c r="K123">
        <f t="shared" si="40"/>
        <v>59</v>
      </c>
      <c r="L123" s="28">
        <f t="shared" si="41"/>
        <v>1.18E-2</v>
      </c>
      <c r="M123" s="29">
        <f t="shared" si="31"/>
        <v>2.3599999999999999E-2</v>
      </c>
      <c r="N123" s="29">
        <f t="shared" si="32"/>
        <v>5.9000000000000004E-2</v>
      </c>
      <c r="O123" s="29">
        <f t="shared" si="30"/>
        <v>0.11800000000000001</v>
      </c>
      <c r="P123">
        <f t="shared" si="42"/>
        <v>0.23600000000000002</v>
      </c>
      <c r="Q123" s="29">
        <f t="shared" si="33"/>
        <v>0.29499999999999998</v>
      </c>
      <c r="R123">
        <f t="shared" si="43"/>
        <v>0.35399999999999998</v>
      </c>
      <c r="S123">
        <f t="shared" si="44"/>
        <v>0.47200000000000003</v>
      </c>
      <c r="T123" s="29">
        <f t="shared" si="45"/>
        <v>0.59</v>
      </c>
      <c r="AF123">
        <f t="shared" si="46"/>
        <v>59</v>
      </c>
      <c r="AG123" s="29">
        <f t="shared" si="34"/>
        <v>0.69620000000000004</v>
      </c>
      <c r="AH123" s="29">
        <f t="shared" si="35"/>
        <v>1.7404999999999999</v>
      </c>
      <c r="AI123" s="29">
        <f t="shared" si="36"/>
        <v>3.4809999999999999</v>
      </c>
      <c r="AJ123" s="29">
        <f t="shared" si="37"/>
        <v>8.7025000000000006</v>
      </c>
      <c r="AK123">
        <f t="shared" si="38"/>
        <v>13.923999999999999</v>
      </c>
      <c r="AL123" s="29">
        <f t="shared" si="39"/>
        <v>17.405000000000001</v>
      </c>
    </row>
    <row r="124" spans="1:38" x14ac:dyDescent="0.35">
      <c r="A124">
        <f t="shared" si="48"/>
        <v>595</v>
      </c>
      <c r="B124">
        <f t="shared" si="47"/>
        <v>5950</v>
      </c>
      <c r="C124">
        <f t="shared" si="49"/>
        <v>5.95</v>
      </c>
      <c r="K124">
        <f t="shared" si="40"/>
        <v>59.5</v>
      </c>
      <c r="L124" s="28">
        <f t="shared" si="41"/>
        <v>1.1900000000000001E-2</v>
      </c>
      <c r="M124" s="29">
        <f t="shared" si="31"/>
        <v>2.3800000000000002E-2</v>
      </c>
      <c r="N124" s="29">
        <f t="shared" si="32"/>
        <v>5.9500000000000004E-2</v>
      </c>
      <c r="O124" s="29">
        <f t="shared" si="30"/>
        <v>0.11900000000000001</v>
      </c>
      <c r="P124">
        <f t="shared" si="42"/>
        <v>0.23800000000000002</v>
      </c>
      <c r="Q124" s="29">
        <f t="shared" si="33"/>
        <v>0.29749999999999999</v>
      </c>
      <c r="R124">
        <f t="shared" si="43"/>
        <v>0.35699999999999998</v>
      </c>
      <c r="S124">
        <f t="shared" si="44"/>
        <v>0.47600000000000003</v>
      </c>
      <c r="T124" s="29">
        <f t="shared" si="45"/>
        <v>0.59499999999999997</v>
      </c>
      <c r="AF124">
        <f t="shared" si="46"/>
        <v>59.5</v>
      </c>
      <c r="AG124" s="29">
        <f t="shared" si="34"/>
        <v>0.70805000000000007</v>
      </c>
      <c r="AH124" s="29">
        <f t="shared" si="35"/>
        <v>1.7701249999999999</v>
      </c>
      <c r="AI124" s="29">
        <f t="shared" si="36"/>
        <v>3.5402499999999999</v>
      </c>
      <c r="AJ124" s="29">
        <f t="shared" si="37"/>
        <v>8.8506250000000009</v>
      </c>
      <c r="AK124">
        <f t="shared" si="38"/>
        <v>14.161</v>
      </c>
      <c r="AL124" s="29">
        <f t="shared" si="39"/>
        <v>17.701250000000002</v>
      </c>
    </row>
    <row r="125" spans="1:38" x14ac:dyDescent="0.35">
      <c r="A125">
        <f t="shared" si="48"/>
        <v>600</v>
      </c>
      <c r="B125">
        <f t="shared" si="47"/>
        <v>6000</v>
      </c>
      <c r="C125">
        <f t="shared" si="49"/>
        <v>6</v>
      </c>
      <c r="K125">
        <f t="shared" si="40"/>
        <v>60</v>
      </c>
      <c r="L125" s="28">
        <f t="shared" si="41"/>
        <v>1.2E-2</v>
      </c>
      <c r="M125" s="29">
        <f t="shared" si="31"/>
        <v>2.4E-2</v>
      </c>
      <c r="N125" s="29">
        <f t="shared" si="32"/>
        <v>0.06</v>
      </c>
      <c r="O125" s="29">
        <f t="shared" si="30"/>
        <v>0.12</v>
      </c>
      <c r="P125">
        <f t="shared" si="42"/>
        <v>0.24</v>
      </c>
      <c r="Q125" s="29">
        <f t="shared" si="33"/>
        <v>0.3</v>
      </c>
      <c r="R125">
        <f t="shared" si="43"/>
        <v>0.36</v>
      </c>
      <c r="S125">
        <f t="shared" si="44"/>
        <v>0.48</v>
      </c>
      <c r="T125" s="29">
        <f t="shared" si="45"/>
        <v>0.6</v>
      </c>
      <c r="AF125">
        <f t="shared" si="46"/>
        <v>60</v>
      </c>
      <c r="AG125" s="29">
        <f t="shared" si="34"/>
        <v>0.72000000000000008</v>
      </c>
      <c r="AH125" s="29">
        <f t="shared" si="35"/>
        <v>1.8</v>
      </c>
      <c r="AI125" s="29">
        <f t="shared" si="36"/>
        <v>3.6</v>
      </c>
      <c r="AJ125" s="29">
        <f t="shared" si="37"/>
        <v>9</v>
      </c>
      <c r="AK125">
        <f t="shared" si="38"/>
        <v>14.4</v>
      </c>
      <c r="AL125" s="29">
        <f t="shared" si="39"/>
        <v>18</v>
      </c>
    </row>
    <row r="126" spans="1:38" x14ac:dyDescent="0.35">
      <c r="A126">
        <f t="shared" si="48"/>
        <v>605</v>
      </c>
      <c r="B126">
        <f t="shared" si="47"/>
        <v>6050</v>
      </c>
      <c r="C126">
        <f t="shared" si="49"/>
        <v>6.05</v>
      </c>
      <c r="K126">
        <f t="shared" si="40"/>
        <v>60.5</v>
      </c>
      <c r="L126" s="28">
        <f t="shared" si="41"/>
        <v>1.2100000000000001E-2</v>
      </c>
      <c r="M126" s="29">
        <f t="shared" si="31"/>
        <v>2.4200000000000003E-2</v>
      </c>
      <c r="N126" s="29">
        <f t="shared" si="32"/>
        <v>6.0499999999999998E-2</v>
      </c>
      <c r="O126" s="29">
        <f t="shared" si="30"/>
        <v>0.121</v>
      </c>
      <c r="P126">
        <f t="shared" si="42"/>
        <v>0.24199999999999999</v>
      </c>
      <c r="Q126" s="29">
        <f t="shared" si="33"/>
        <v>0.30249999999999999</v>
      </c>
      <c r="R126">
        <f t="shared" si="43"/>
        <v>0.36299999999999999</v>
      </c>
      <c r="S126">
        <f t="shared" si="44"/>
        <v>0.48399999999999999</v>
      </c>
      <c r="T126" s="29">
        <f t="shared" si="45"/>
        <v>0.60499999999999998</v>
      </c>
      <c r="AF126">
        <f t="shared" si="46"/>
        <v>60.5</v>
      </c>
      <c r="AG126" s="29">
        <f t="shared" si="34"/>
        <v>0.73205000000000009</v>
      </c>
      <c r="AH126" s="29">
        <f t="shared" si="35"/>
        <v>1.830125</v>
      </c>
      <c r="AI126" s="29">
        <f t="shared" si="36"/>
        <v>3.66025</v>
      </c>
      <c r="AJ126" s="29">
        <f t="shared" si="37"/>
        <v>9.1506249999999998</v>
      </c>
      <c r="AK126">
        <f t="shared" si="38"/>
        <v>14.641</v>
      </c>
      <c r="AL126" s="29">
        <f t="shared" si="39"/>
        <v>18.30125</v>
      </c>
    </row>
    <row r="127" spans="1:38" x14ac:dyDescent="0.35">
      <c r="A127">
        <f t="shared" si="48"/>
        <v>610</v>
      </c>
      <c r="B127">
        <f t="shared" si="47"/>
        <v>6100</v>
      </c>
      <c r="C127">
        <f t="shared" si="49"/>
        <v>6.1</v>
      </c>
      <c r="K127">
        <f t="shared" si="40"/>
        <v>61</v>
      </c>
      <c r="L127" s="28">
        <f t="shared" si="41"/>
        <v>1.2200000000000001E-2</v>
      </c>
      <c r="M127" s="29">
        <f t="shared" si="31"/>
        <v>2.4400000000000002E-2</v>
      </c>
      <c r="N127" s="29">
        <f t="shared" si="32"/>
        <v>6.0999999999999999E-2</v>
      </c>
      <c r="O127" s="29">
        <f t="shared" si="30"/>
        <v>0.122</v>
      </c>
      <c r="P127">
        <f t="shared" si="42"/>
        <v>0.24399999999999999</v>
      </c>
      <c r="Q127" s="29">
        <f t="shared" si="33"/>
        <v>0.30499999999999999</v>
      </c>
      <c r="R127">
        <f t="shared" si="43"/>
        <v>0.36599999999999999</v>
      </c>
      <c r="S127">
        <f t="shared" si="44"/>
        <v>0.48799999999999999</v>
      </c>
      <c r="T127" s="29">
        <f t="shared" si="45"/>
        <v>0.61</v>
      </c>
      <c r="AF127">
        <f t="shared" si="46"/>
        <v>61</v>
      </c>
      <c r="AG127" s="29">
        <f t="shared" si="34"/>
        <v>0.74420000000000008</v>
      </c>
      <c r="AH127" s="29">
        <f t="shared" si="35"/>
        <v>1.8605</v>
      </c>
      <c r="AI127" s="29">
        <f t="shared" si="36"/>
        <v>3.7210000000000001</v>
      </c>
      <c r="AJ127" s="29">
        <f t="shared" si="37"/>
        <v>9.3025000000000002</v>
      </c>
      <c r="AK127">
        <f t="shared" si="38"/>
        <v>14.884</v>
      </c>
      <c r="AL127" s="29">
        <f t="shared" si="39"/>
        <v>18.605</v>
      </c>
    </row>
    <row r="128" spans="1:38" x14ac:dyDescent="0.35">
      <c r="A128">
        <f t="shared" si="48"/>
        <v>615</v>
      </c>
      <c r="B128">
        <f t="shared" si="47"/>
        <v>6150</v>
      </c>
      <c r="C128">
        <f t="shared" si="49"/>
        <v>6.15</v>
      </c>
      <c r="K128">
        <f t="shared" si="40"/>
        <v>61.5</v>
      </c>
      <c r="L128" s="28">
        <f t="shared" si="41"/>
        <v>1.23E-2</v>
      </c>
      <c r="M128" s="29">
        <f t="shared" si="31"/>
        <v>2.46E-2</v>
      </c>
      <c r="N128" s="29">
        <f t="shared" si="32"/>
        <v>6.1499999999999999E-2</v>
      </c>
      <c r="O128" s="29">
        <f t="shared" si="30"/>
        <v>0.123</v>
      </c>
      <c r="P128">
        <f t="shared" si="42"/>
        <v>0.246</v>
      </c>
      <c r="Q128" s="29">
        <f t="shared" si="33"/>
        <v>0.3075</v>
      </c>
      <c r="R128">
        <f t="shared" si="43"/>
        <v>0.36899999999999999</v>
      </c>
      <c r="S128">
        <f t="shared" si="44"/>
        <v>0.49199999999999999</v>
      </c>
      <c r="T128" s="29">
        <f t="shared" si="45"/>
        <v>0.61499999999999999</v>
      </c>
      <c r="AF128">
        <f t="shared" si="46"/>
        <v>61.5</v>
      </c>
      <c r="AG128" s="29">
        <f t="shared" si="34"/>
        <v>0.75645000000000007</v>
      </c>
      <c r="AH128" s="29">
        <f t="shared" si="35"/>
        <v>1.8911249999999999</v>
      </c>
      <c r="AI128" s="29">
        <f t="shared" si="36"/>
        <v>3.7822499999999999</v>
      </c>
      <c r="AJ128" s="29">
        <f t="shared" si="37"/>
        <v>9.4556249999999995</v>
      </c>
      <c r="AK128">
        <f t="shared" si="38"/>
        <v>15.129</v>
      </c>
      <c r="AL128" s="29">
        <f t="shared" si="39"/>
        <v>18.911249999999999</v>
      </c>
    </row>
    <row r="129" spans="1:38" x14ac:dyDescent="0.35">
      <c r="A129">
        <f t="shared" si="48"/>
        <v>620</v>
      </c>
      <c r="B129">
        <f t="shared" si="47"/>
        <v>6200</v>
      </c>
      <c r="C129">
        <f t="shared" si="49"/>
        <v>6.2</v>
      </c>
      <c r="K129">
        <f t="shared" si="40"/>
        <v>62</v>
      </c>
      <c r="L129" s="28">
        <f t="shared" si="41"/>
        <v>1.2400000000000001E-2</v>
      </c>
      <c r="M129" s="29">
        <f t="shared" si="31"/>
        <v>2.4800000000000003E-2</v>
      </c>
      <c r="N129" s="29">
        <f t="shared" si="32"/>
        <v>6.2E-2</v>
      </c>
      <c r="O129" s="29">
        <f t="shared" si="30"/>
        <v>0.124</v>
      </c>
      <c r="P129">
        <f t="shared" si="42"/>
        <v>0.248</v>
      </c>
      <c r="Q129" s="29">
        <f t="shared" si="33"/>
        <v>0.31</v>
      </c>
      <c r="R129">
        <f t="shared" si="43"/>
        <v>0.372</v>
      </c>
      <c r="S129">
        <f t="shared" si="44"/>
        <v>0.496</v>
      </c>
      <c r="T129" s="29">
        <f t="shared" si="45"/>
        <v>0.62</v>
      </c>
      <c r="AF129">
        <f t="shared" si="46"/>
        <v>62</v>
      </c>
      <c r="AG129" s="29">
        <f t="shared" si="34"/>
        <v>0.76880000000000004</v>
      </c>
      <c r="AH129" s="29">
        <f t="shared" si="35"/>
        <v>1.9219999999999999</v>
      </c>
      <c r="AI129" s="29">
        <f t="shared" si="36"/>
        <v>3.8439999999999999</v>
      </c>
      <c r="AJ129" s="29">
        <f t="shared" si="37"/>
        <v>9.61</v>
      </c>
      <c r="AK129">
        <f t="shared" si="38"/>
        <v>15.375999999999999</v>
      </c>
      <c r="AL129" s="29">
        <f t="shared" si="39"/>
        <v>19.22</v>
      </c>
    </row>
    <row r="130" spans="1:38" x14ac:dyDescent="0.35">
      <c r="A130">
        <f t="shared" si="48"/>
        <v>625</v>
      </c>
      <c r="B130">
        <f t="shared" si="47"/>
        <v>6250</v>
      </c>
      <c r="C130">
        <f t="shared" si="49"/>
        <v>6.25</v>
      </c>
      <c r="K130">
        <f t="shared" si="40"/>
        <v>62.5</v>
      </c>
      <c r="L130" s="28">
        <f t="shared" si="41"/>
        <v>1.2500000000000001E-2</v>
      </c>
      <c r="M130" s="29">
        <f t="shared" si="31"/>
        <v>2.5000000000000001E-2</v>
      </c>
      <c r="N130" s="29">
        <f t="shared" si="32"/>
        <v>6.25E-2</v>
      </c>
      <c r="O130" s="29">
        <f t="shared" si="30"/>
        <v>0.125</v>
      </c>
      <c r="P130">
        <f t="shared" si="42"/>
        <v>0.25</v>
      </c>
      <c r="Q130" s="29">
        <f t="shared" si="33"/>
        <v>0.3125</v>
      </c>
      <c r="R130">
        <f t="shared" si="43"/>
        <v>0.375</v>
      </c>
      <c r="S130">
        <f t="shared" si="44"/>
        <v>0.5</v>
      </c>
      <c r="T130" s="29">
        <f t="shared" si="45"/>
        <v>0.625</v>
      </c>
      <c r="AF130">
        <f t="shared" si="46"/>
        <v>62.5</v>
      </c>
      <c r="AG130" s="29">
        <f t="shared" si="34"/>
        <v>0.78125</v>
      </c>
      <c r="AH130" s="29">
        <f t="shared" si="35"/>
        <v>1.953125</v>
      </c>
      <c r="AI130" s="29">
        <f t="shared" si="36"/>
        <v>3.90625</v>
      </c>
      <c r="AJ130" s="29">
        <f t="shared" si="37"/>
        <v>9.765625</v>
      </c>
      <c r="AK130">
        <f t="shared" si="38"/>
        <v>15.625</v>
      </c>
      <c r="AL130" s="29">
        <f t="shared" si="39"/>
        <v>19.53125</v>
      </c>
    </row>
    <row r="131" spans="1:38" x14ac:dyDescent="0.35">
      <c r="A131">
        <f t="shared" si="48"/>
        <v>630</v>
      </c>
      <c r="B131">
        <f t="shared" si="47"/>
        <v>6300</v>
      </c>
      <c r="C131">
        <f t="shared" si="49"/>
        <v>6.3</v>
      </c>
      <c r="K131">
        <f t="shared" si="40"/>
        <v>63</v>
      </c>
      <c r="L131" s="28">
        <f t="shared" si="41"/>
        <v>1.26E-2</v>
      </c>
      <c r="M131" s="29">
        <f t="shared" si="31"/>
        <v>2.52E-2</v>
      </c>
      <c r="N131" s="29">
        <f t="shared" si="32"/>
        <v>6.3E-2</v>
      </c>
      <c r="O131" s="29">
        <f t="shared" si="30"/>
        <v>0.126</v>
      </c>
      <c r="P131">
        <f t="shared" si="42"/>
        <v>0.252</v>
      </c>
      <c r="Q131" s="29">
        <f t="shared" si="33"/>
        <v>0.315</v>
      </c>
      <c r="R131">
        <f t="shared" si="43"/>
        <v>0.378</v>
      </c>
      <c r="S131">
        <f t="shared" si="44"/>
        <v>0.504</v>
      </c>
      <c r="T131" s="29">
        <f t="shared" si="45"/>
        <v>0.63</v>
      </c>
      <c r="AF131">
        <f t="shared" si="46"/>
        <v>63</v>
      </c>
      <c r="AG131" s="29">
        <f t="shared" si="34"/>
        <v>0.79380000000000006</v>
      </c>
      <c r="AH131" s="29">
        <f t="shared" si="35"/>
        <v>1.9844999999999999</v>
      </c>
      <c r="AI131" s="29">
        <f t="shared" si="36"/>
        <v>3.9689999999999999</v>
      </c>
      <c r="AJ131" s="29">
        <f t="shared" si="37"/>
        <v>9.9224999999999994</v>
      </c>
      <c r="AK131">
        <f t="shared" si="38"/>
        <v>15.875999999999999</v>
      </c>
      <c r="AL131" s="29">
        <f t="shared" si="39"/>
        <v>19.844999999999999</v>
      </c>
    </row>
    <row r="132" spans="1:38" x14ac:dyDescent="0.35">
      <c r="A132">
        <f t="shared" si="48"/>
        <v>635</v>
      </c>
      <c r="B132">
        <f t="shared" si="47"/>
        <v>6350</v>
      </c>
      <c r="C132">
        <f t="shared" si="49"/>
        <v>6.35</v>
      </c>
      <c r="K132">
        <f t="shared" si="40"/>
        <v>63.5</v>
      </c>
      <c r="L132" s="28">
        <f t="shared" si="41"/>
        <v>1.2700000000000001E-2</v>
      </c>
      <c r="M132" s="29">
        <f t="shared" si="31"/>
        <v>2.5400000000000002E-2</v>
      </c>
      <c r="N132" s="29">
        <f t="shared" si="32"/>
        <v>6.3500000000000001E-2</v>
      </c>
      <c r="O132" s="29">
        <f t="shared" si="30"/>
        <v>0.127</v>
      </c>
      <c r="P132">
        <f t="shared" si="42"/>
        <v>0.254</v>
      </c>
      <c r="Q132" s="29">
        <f t="shared" si="33"/>
        <v>0.3175</v>
      </c>
      <c r="R132">
        <f t="shared" si="43"/>
        <v>0.38100000000000001</v>
      </c>
      <c r="S132">
        <f t="shared" si="44"/>
        <v>0.50800000000000001</v>
      </c>
      <c r="T132" s="29">
        <f t="shared" si="45"/>
        <v>0.63500000000000001</v>
      </c>
      <c r="AF132">
        <f t="shared" si="46"/>
        <v>63.5</v>
      </c>
      <c r="AG132" s="29">
        <f t="shared" si="34"/>
        <v>0.80645</v>
      </c>
      <c r="AH132" s="29">
        <f t="shared" si="35"/>
        <v>2.0161250000000002</v>
      </c>
      <c r="AI132" s="29">
        <f t="shared" si="36"/>
        <v>4.0322500000000003</v>
      </c>
      <c r="AJ132" s="29">
        <f t="shared" si="37"/>
        <v>10.080625</v>
      </c>
      <c r="AK132">
        <f t="shared" si="38"/>
        <v>16.129000000000001</v>
      </c>
      <c r="AL132" s="29">
        <f t="shared" si="39"/>
        <v>20.161249999999999</v>
      </c>
    </row>
    <row r="133" spans="1:38" x14ac:dyDescent="0.35">
      <c r="A133">
        <f t="shared" si="48"/>
        <v>640</v>
      </c>
      <c r="B133">
        <f t="shared" si="47"/>
        <v>6400</v>
      </c>
      <c r="C133">
        <f t="shared" si="49"/>
        <v>6.4</v>
      </c>
      <c r="K133">
        <f t="shared" si="40"/>
        <v>64</v>
      </c>
      <c r="L133" s="28">
        <f t="shared" si="41"/>
        <v>1.2800000000000001E-2</v>
      </c>
      <c r="M133" s="29">
        <f t="shared" si="31"/>
        <v>2.5600000000000001E-2</v>
      </c>
      <c r="N133" s="29">
        <f t="shared" si="32"/>
        <v>6.4000000000000001E-2</v>
      </c>
      <c r="O133" s="29">
        <f t="shared" ref="O133:O196" si="50">IF($I$15 *$K133&gt;1,1,$I$15 *$K133)</f>
        <v>0.128</v>
      </c>
      <c r="P133">
        <f t="shared" si="42"/>
        <v>0.25600000000000001</v>
      </c>
      <c r="Q133" s="29">
        <f t="shared" si="33"/>
        <v>0.32</v>
      </c>
      <c r="R133">
        <f t="shared" si="43"/>
        <v>0.38400000000000001</v>
      </c>
      <c r="S133">
        <f t="shared" si="44"/>
        <v>0.51200000000000001</v>
      </c>
      <c r="T133" s="29">
        <f t="shared" si="45"/>
        <v>0.64</v>
      </c>
      <c r="AF133">
        <f t="shared" si="46"/>
        <v>64</v>
      </c>
      <c r="AG133" s="29">
        <f t="shared" si="34"/>
        <v>0.81920000000000004</v>
      </c>
      <c r="AH133" s="29">
        <f t="shared" si="35"/>
        <v>2.048</v>
      </c>
      <c r="AI133" s="29">
        <f t="shared" si="36"/>
        <v>4.0960000000000001</v>
      </c>
      <c r="AJ133" s="29">
        <f t="shared" si="37"/>
        <v>10.24</v>
      </c>
      <c r="AK133">
        <f t="shared" si="38"/>
        <v>16.384</v>
      </c>
      <c r="AL133" s="29">
        <f t="shared" si="39"/>
        <v>20.48</v>
      </c>
    </row>
    <row r="134" spans="1:38" x14ac:dyDescent="0.35">
      <c r="A134">
        <f t="shared" si="48"/>
        <v>645</v>
      </c>
      <c r="B134">
        <f t="shared" si="47"/>
        <v>6450</v>
      </c>
      <c r="C134">
        <f t="shared" si="49"/>
        <v>6.45</v>
      </c>
      <c r="K134">
        <f t="shared" si="40"/>
        <v>64.5</v>
      </c>
      <c r="L134" s="28">
        <f t="shared" si="41"/>
        <v>1.29E-2</v>
      </c>
      <c r="M134" s="29">
        <f t="shared" ref="M134:M197" si="51">IF($I$7 *$K134&gt;1,1,$I$7 *$K134)</f>
        <v>2.58E-2</v>
      </c>
      <c r="N134" s="29">
        <f t="shared" ref="N134:N197" si="52">IF($I$10 *$K134&gt;1,1,$I$10 *$K134)</f>
        <v>6.4500000000000002E-2</v>
      </c>
      <c r="O134" s="29">
        <f t="shared" si="50"/>
        <v>0.129</v>
      </c>
      <c r="P134">
        <f t="shared" si="42"/>
        <v>0.25800000000000001</v>
      </c>
      <c r="Q134" s="29">
        <f t="shared" ref="Q134:Q197" si="53">IF($I$30 *$K134&gt;1,1,$I$30 *$K134)</f>
        <v>0.32250000000000001</v>
      </c>
      <c r="R134">
        <f t="shared" si="43"/>
        <v>0.38700000000000001</v>
      </c>
      <c r="S134">
        <f t="shared" si="44"/>
        <v>0.51600000000000001</v>
      </c>
      <c r="T134" s="29">
        <f t="shared" si="45"/>
        <v>0.64500000000000002</v>
      </c>
      <c r="AF134">
        <f t="shared" si="46"/>
        <v>64.5</v>
      </c>
      <c r="AG134" s="29">
        <f t="shared" ref="AG134:AG197" si="54">IF(($I$7*$AF134)&gt;1, (($AF134-$AF133)*1)+AG133, ($I$7 /2)*($AF134^2))</f>
        <v>0.83205000000000007</v>
      </c>
      <c r="AH134" s="29">
        <f t="shared" ref="AH134:AH197" si="55">IF(($I$10*$AF134)&gt;1, ($AF134-$AF133)*1+AH133, ($I$10 /2)*($AF134^2))</f>
        <v>2.0801250000000002</v>
      </c>
      <c r="AI134" s="29">
        <f t="shared" ref="AI134:AI197" si="56">IF(($I$15*$AF134)&gt;1, ($AF134-$AF133)*1+AI133, ($I$15 /2)*($AF134^2))</f>
        <v>4.1602500000000004</v>
      </c>
      <c r="AJ134" s="29">
        <f t="shared" ref="AJ134:AJ197" si="57">IF(($I$30*$AF134)&gt;1, ($AF134-$AF133)*1+AJ133, ($I$30 /2)*($AF134^2))</f>
        <v>10.400625</v>
      </c>
      <c r="AK134">
        <f t="shared" ref="AK134:AK197" si="58">IF(($I$45*$AF134)&gt;1, ($AF134-$AF133)*1+AK133, ($I$45 /2)*($AF134^2))</f>
        <v>16.641000000000002</v>
      </c>
      <c r="AL134" s="29">
        <f t="shared" ref="AL134:AL197" si="59">IF(($I$55*$AF134)&gt;1, ($AF134-$AF133)*1+AL133, ($I$55 /2)*($AF134^2))</f>
        <v>20.80125</v>
      </c>
    </row>
    <row r="135" spans="1:38" x14ac:dyDescent="0.35">
      <c r="A135">
        <f t="shared" si="48"/>
        <v>650</v>
      </c>
      <c r="B135">
        <f t="shared" si="47"/>
        <v>6500</v>
      </c>
      <c r="C135">
        <f t="shared" si="49"/>
        <v>6.5</v>
      </c>
      <c r="K135">
        <f t="shared" ref="K135:K198" si="60">K134+$K$3</f>
        <v>65</v>
      </c>
      <c r="L135" s="28">
        <f t="shared" ref="L135:L198" si="61">IF($I$6 *$K135&gt;1,1,$I$6 *$K135)</f>
        <v>1.3000000000000001E-2</v>
      </c>
      <c r="M135" s="29">
        <f t="shared" si="51"/>
        <v>2.6000000000000002E-2</v>
      </c>
      <c r="N135" s="29">
        <f t="shared" si="52"/>
        <v>6.5000000000000002E-2</v>
      </c>
      <c r="O135" s="29">
        <f t="shared" si="50"/>
        <v>0.13</v>
      </c>
      <c r="P135">
        <f t="shared" ref="P135:P198" si="62">IF($I$25 *$K135&gt;1,1,$I$25 *$K135)</f>
        <v>0.26</v>
      </c>
      <c r="Q135" s="29">
        <f t="shared" si="53"/>
        <v>0.32500000000000001</v>
      </c>
      <c r="R135">
        <f t="shared" ref="R135:R198" si="63">IF($I$35 *$K135&gt;1,1,$I$35 *$K135)</f>
        <v>0.39</v>
      </c>
      <c r="S135">
        <f t="shared" ref="S135:S198" si="64">IF($I$45 *$K135&gt;1,1,$I$45 *$K135)</f>
        <v>0.52</v>
      </c>
      <c r="T135" s="29">
        <f t="shared" ref="T135:T198" si="65">IF($I$55 *$K135&gt;1,1,$I$55 *$K135)</f>
        <v>0.65</v>
      </c>
      <c r="AF135">
        <f t="shared" ref="AF135:AF198" si="66">AF134+$AG$3</f>
        <v>65</v>
      </c>
      <c r="AG135" s="29">
        <f t="shared" si="54"/>
        <v>0.84500000000000008</v>
      </c>
      <c r="AH135" s="29">
        <f t="shared" si="55"/>
        <v>2.1124999999999998</v>
      </c>
      <c r="AI135" s="29">
        <f t="shared" si="56"/>
        <v>4.2249999999999996</v>
      </c>
      <c r="AJ135" s="29">
        <f t="shared" si="57"/>
        <v>10.5625</v>
      </c>
      <c r="AK135">
        <f t="shared" si="58"/>
        <v>16.899999999999999</v>
      </c>
      <c r="AL135" s="29">
        <f t="shared" si="59"/>
        <v>21.125</v>
      </c>
    </row>
    <row r="136" spans="1:38" x14ac:dyDescent="0.35">
      <c r="A136">
        <f t="shared" si="48"/>
        <v>655</v>
      </c>
      <c r="B136">
        <f t="shared" si="47"/>
        <v>6550</v>
      </c>
      <c r="C136">
        <f t="shared" si="49"/>
        <v>6.55</v>
      </c>
      <c r="K136">
        <f t="shared" si="60"/>
        <v>65.5</v>
      </c>
      <c r="L136" s="28">
        <f t="shared" si="61"/>
        <v>1.3100000000000001E-2</v>
      </c>
      <c r="M136" s="29">
        <f t="shared" si="51"/>
        <v>2.6200000000000001E-2</v>
      </c>
      <c r="N136" s="29">
        <f t="shared" si="52"/>
        <v>6.5500000000000003E-2</v>
      </c>
      <c r="O136" s="29">
        <f t="shared" si="50"/>
        <v>0.13100000000000001</v>
      </c>
      <c r="P136">
        <f t="shared" si="62"/>
        <v>0.26200000000000001</v>
      </c>
      <c r="Q136" s="29">
        <f t="shared" si="53"/>
        <v>0.32750000000000001</v>
      </c>
      <c r="R136">
        <f t="shared" si="63"/>
        <v>0.39300000000000002</v>
      </c>
      <c r="S136">
        <f t="shared" si="64"/>
        <v>0.52400000000000002</v>
      </c>
      <c r="T136" s="29">
        <f t="shared" si="65"/>
        <v>0.65500000000000003</v>
      </c>
      <c r="AF136">
        <f t="shared" si="66"/>
        <v>65.5</v>
      </c>
      <c r="AG136" s="29">
        <f t="shared" si="54"/>
        <v>0.85805000000000009</v>
      </c>
      <c r="AH136" s="29">
        <f t="shared" si="55"/>
        <v>2.1451250000000002</v>
      </c>
      <c r="AI136" s="29">
        <f t="shared" si="56"/>
        <v>4.2902500000000003</v>
      </c>
      <c r="AJ136" s="29">
        <f t="shared" si="57"/>
        <v>10.725625000000001</v>
      </c>
      <c r="AK136">
        <f t="shared" si="58"/>
        <v>17.161000000000001</v>
      </c>
      <c r="AL136" s="29">
        <f t="shared" si="59"/>
        <v>21.451250000000002</v>
      </c>
    </row>
    <row r="137" spans="1:38" x14ac:dyDescent="0.35">
      <c r="A137">
        <f t="shared" si="48"/>
        <v>660</v>
      </c>
      <c r="B137">
        <f t="shared" si="47"/>
        <v>6600</v>
      </c>
      <c r="C137">
        <f t="shared" si="49"/>
        <v>6.6</v>
      </c>
      <c r="K137">
        <f t="shared" si="60"/>
        <v>66</v>
      </c>
      <c r="L137" s="28">
        <f t="shared" si="61"/>
        <v>1.32E-2</v>
      </c>
      <c r="M137" s="29">
        <f t="shared" si="51"/>
        <v>2.64E-2</v>
      </c>
      <c r="N137" s="29">
        <f t="shared" si="52"/>
        <v>6.6000000000000003E-2</v>
      </c>
      <c r="O137" s="29">
        <f t="shared" si="50"/>
        <v>0.13200000000000001</v>
      </c>
      <c r="P137">
        <f t="shared" si="62"/>
        <v>0.26400000000000001</v>
      </c>
      <c r="Q137" s="29">
        <f t="shared" si="53"/>
        <v>0.33</v>
      </c>
      <c r="R137">
        <f t="shared" si="63"/>
        <v>0.39600000000000002</v>
      </c>
      <c r="S137">
        <f t="shared" si="64"/>
        <v>0.52800000000000002</v>
      </c>
      <c r="T137" s="29">
        <f t="shared" si="65"/>
        <v>0.66</v>
      </c>
      <c r="AF137">
        <f t="shared" si="66"/>
        <v>66</v>
      </c>
      <c r="AG137" s="29">
        <f t="shared" si="54"/>
        <v>0.87120000000000009</v>
      </c>
      <c r="AH137" s="29">
        <f t="shared" si="55"/>
        <v>2.1779999999999999</v>
      </c>
      <c r="AI137" s="29">
        <f t="shared" si="56"/>
        <v>4.3559999999999999</v>
      </c>
      <c r="AJ137" s="29">
        <f t="shared" si="57"/>
        <v>10.89</v>
      </c>
      <c r="AK137">
        <f t="shared" si="58"/>
        <v>17.423999999999999</v>
      </c>
      <c r="AL137" s="29">
        <f t="shared" si="59"/>
        <v>21.78</v>
      </c>
    </row>
    <row r="138" spans="1:38" x14ac:dyDescent="0.35">
      <c r="A138">
        <f t="shared" si="48"/>
        <v>665</v>
      </c>
      <c r="B138">
        <f t="shared" si="47"/>
        <v>6650</v>
      </c>
      <c r="C138">
        <f t="shared" si="49"/>
        <v>6.65</v>
      </c>
      <c r="K138">
        <f t="shared" si="60"/>
        <v>66.5</v>
      </c>
      <c r="L138" s="28">
        <f t="shared" si="61"/>
        <v>1.3300000000000001E-2</v>
      </c>
      <c r="M138" s="29">
        <f t="shared" si="51"/>
        <v>2.6600000000000002E-2</v>
      </c>
      <c r="N138" s="29">
        <f t="shared" si="52"/>
        <v>6.6500000000000004E-2</v>
      </c>
      <c r="O138" s="29">
        <f t="shared" si="50"/>
        <v>0.13300000000000001</v>
      </c>
      <c r="P138">
        <f t="shared" si="62"/>
        <v>0.26600000000000001</v>
      </c>
      <c r="Q138" s="29">
        <f t="shared" si="53"/>
        <v>0.33250000000000002</v>
      </c>
      <c r="R138">
        <f t="shared" si="63"/>
        <v>0.39900000000000002</v>
      </c>
      <c r="S138">
        <f t="shared" si="64"/>
        <v>0.53200000000000003</v>
      </c>
      <c r="T138" s="29">
        <f t="shared" si="65"/>
        <v>0.66500000000000004</v>
      </c>
      <c r="AF138">
        <f t="shared" si="66"/>
        <v>66.5</v>
      </c>
      <c r="AG138" s="29">
        <f t="shared" si="54"/>
        <v>0.88445000000000007</v>
      </c>
      <c r="AH138" s="29">
        <f t="shared" si="55"/>
        <v>2.211125</v>
      </c>
      <c r="AI138" s="29">
        <f t="shared" si="56"/>
        <v>4.42225</v>
      </c>
      <c r="AJ138" s="29">
        <f t="shared" si="57"/>
        <v>11.055625000000001</v>
      </c>
      <c r="AK138">
        <f t="shared" si="58"/>
        <v>17.689</v>
      </c>
      <c r="AL138" s="29">
        <f t="shared" si="59"/>
        <v>22.111250000000002</v>
      </c>
    </row>
    <row r="139" spans="1:38" x14ac:dyDescent="0.35">
      <c r="A139">
        <f t="shared" si="48"/>
        <v>670</v>
      </c>
      <c r="B139">
        <f t="shared" si="47"/>
        <v>6700</v>
      </c>
      <c r="C139">
        <f t="shared" si="49"/>
        <v>6.7</v>
      </c>
      <c r="K139">
        <f t="shared" si="60"/>
        <v>67</v>
      </c>
      <c r="L139" s="28">
        <f t="shared" si="61"/>
        <v>1.34E-2</v>
      </c>
      <c r="M139" s="29">
        <f t="shared" si="51"/>
        <v>2.6800000000000001E-2</v>
      </c>
      <c r="N139" s="29">
        <f t="shared" si="52"/>
        <v>6.7000000000000004E-2</v>
      </c>
      <c r="O139" s="29">
        <f t="shared" si="50"/>
        <v>0.13400000000000001</v>
      </c>
      <c r="P139">
        <f t="shared" si="62"/>
        <v>0.26800000000000002</v>
      </c>
      <c r="Q139" s="29">
        <f t="shared" si="53"/>
        <v>0.33500000000000002</v>
      </c>
      <c r="R139">
        <f t="shared" si="63"/>
        <v>0.40200000000000002</v>
      </c>
      <c r="S139">
        <f t="shared" si="64"/>
        <v>0.53600000000000003</v>
      </c>
      <c r="T139" s="29">
        <f t="shared" si="65"/>
        <v>0.67</v>
      </c>
      <c r="AF139">
        <f t="shared" si="66"/>
        <v>67</v>
      </c>
      <c r="AG139" s="29">
        <f t="shared" si="54"/>
        <v>0.89780000000000004</v>
      </c>
      <c r="AH139" s="29">
        <f t="shared" si="55"/>
        <v>2.2444999999999999</v>
      </c>
      <c r="AI139" s="29">
        <f t="shared" si="56"/>
        <v>4.4889999999999999</v>
      </c>
      <c r="AJ139" s="29">
        <f t="shared" si="57"/>
        <v>11.2225</v>
      </c>
      <c r="AK139">
        <f t="shared" si="58"/>
        <v>17.956</v>
      </c>
      <c r="AL139" s="29">
        <f t="shared" si="59"/>
        <v>22.445</v>
      </c>
    </row>
    <row r="140" spans="1:38" x14ac:dyDescent="0.35">
      <c r="A140">
        <f t="shared" si="48"/>
        <v>675</v>
      </c>
      <c r="B140">
        <f t="shared" si="47"/>
        <v>6750</v>
      </c>
      <c r="C140">
        <f t="shared" si="49"/>
        <v>6.75</v>
      </c>
      <c r="K140">
        <f t="shared" si="60"/>
        <v>67.5</v>
      </c>
      <c r="L140" s="28">
        <f t="shared" si="61"/>
        <v>1.35E-2</v>
      </c>
      <c r="M140" s="29">
        <f t="shared" si="51"/>
        <v>2.7E-2</v>
      </c>
      <c r="N140" s="29">
        <f t="shared" si="52"/>
        <v>6.7500000000000004E-2</v>
      </c>
      <c r="O140" s="29">
        <f t="shared" si="50"/>
        <v>0.13500000000000001</v>
      </c>
      <c r="P140">
        <f t="shared" si="62"/>
        <v>0.27</v>
      </c>
      <c r="Q140" s="29">
        <f t="shared" si="53"/>
        <v>0.33750000000000002</v>
      </c>
      <c r="R140">
        <f t="shared" si="63"/>
        <v>0.40500000000000003</v>
      </c>
      <c r="S140">
        <f t="shared" si="64"/>
        <v>0.54</v>
      </c>
      <c r="T140" s="29">
        <f t="shared" si="65"/>
        <v>0.67500000000000004</v>
      </c>
      <c r="AF140">
        <f t="shared" si="66"/>
        <v>67.5</v>
      </c>
      <c r="AG140" s="29">
        <f t="shared" si="54"/>
        <v>0.91125</v>
      </c>
      <c r="AH140" s="29">
        <f t="shared" si="55"/>
        <v>2.2781250000000002</v>
      </c>
      <c r="AI140" s="29">
        <f t="shared" si="56"/>
        <v>4.5562500000000004</v>
      </c>
      <c r="AJ140" s="29">
        <f t="shared" si="57"/>
        <v>11.390625</v>
      </c>
      <c r="AK140">
        <f t="shared" si="58"/>
        <v>18.225000000000001</v>
      </c>
      <c r="AL140" s="29">
        <f t="shared" si="59"/>
        <v>22.78125</v>
      </c>
    </row>
    <row r="141" spans="1:38" x14ac:dyDescent="0.35">
      <c r="A141">
        <f t="shared" si="48"/>
        <v>680</v>
      </c>
      <c r="B141">
        <f t="shared" si="47"/>
        <v>6800</v>
      </c>
      <c r="C141">
        <f t="shared" si="49"/>
        <v>6.8</v>
      </c>
      <c r="K141">
        <f t="shared" si="60"/>
        <v>68</v>
      </c>
      <c r="L141" s="28">
        <f t="shared" si="61"/>
        <v>1.3600000000000001E-2</v>
      </c>
      <c r="M141" s="29">
        <f t="shared" si="51"/>
        <v>2.7200000000000002E-2</v>
      </c>
      <c r="N141" s="29">
        <f t="shared" si="52"/>
        <v>6.8000000000000005E-2</v>
      </c>
      <c r="O141" s="29">
        <f t="shared" si="50"/>
        <v>0.13600000000000001</v>
      </c>
      <c r="P141">
        <f t="shared" si="62"/>
        <v>0.27200000000000002</v>
      </c>
      <c r="Q141" s="29">
        <f t="shared" si="53"/>
        <v>0.34</v>
      </c>
      <c r="R141">
        <f t="shared" si="63"/>
        <v>0.40800000000000003</v>
      </c>
      <c r="S141">
        <f t="shared" si="64"/>
        <v>0.54400000000000004</v>
      </c>
      <c r="T141" s="29">
        <f t="shared" si="65"/>
        <v>0.68</v>
      </c>
      <c r="AF141">
        <f t="shared" si="66"/>
        <v>68</v>
      </c>
      <c r="AG141" s="29">
        <f t="shared" si="54"/>
        <v>0.92480000000000007</v>
      </c>
      <c r="AH141" s="29">
        <f t="shared" si="55"/>
        <v>2.3119999999999998</v>
      </c>
      <c r="AI141" s="29">
        <f t="shared" si="56"/>
        <v>4.6239999999999997</v>
      </c>
      <c r="AJ141" s="29">
        <f t="shared" si="57"/>
        <v>11.56</v>
      </c>
      <c r="AK141">
        <f t="shared" si="58"/>
        <v>18.495999999999999</v>
      </c>
      <c r="AL141" s="29">
        <f t="shared" si="59"/>
        <v>23.12</v>
      </c>
    </row>
    <row r="142" spans="1:38" x14ac:dyDescent="0.35">
      <c r="A142">
        <f t="shared" si="48"/>
        <v>685</v>
      </c>
      <c r="B142">
        <f t="shared" si="47"/>
        <v>6850</v>
      </c>
      <c r="C142">
        <f t="shared" si="49"/>
        <v>6.85</v>
      </c>
      <c r="K142">
        <f t="shared" si="60"/>
        <v>68.5</v>
      </c>
      <c r="L142" s="28">
        <f t="shared" si="61"/>
        <v>1.37E-2</v>
      </c>
      <c r="M142" s="29">
        <f t="shared" si="51"/>
        <v>2.7400000000000001E-2</v>
      </c>
      <c r="N142" s="29">
        <f t="shared" si="52"/>
        <v>6.8500000000000005E-2</v>
      </c>
      <c r="O142" s="29">
        <f t="shared" si="50"/>
        <v>0.13700000000000001</v>
      </c>
      <c r="P142">
        <f t="shared" si="62"/>
        <v>0.27400000000000002</v>
      </c>
      <c r="Q142" s="29">
        <f t="shared" si="53"/>
        <v>0.34250000000000003</v>
      </c>
      <c r="R142">
        <f t="shared" si="63"/>
        <v>0.41100000000000003</v>
      </c>
      <c r="S142">
        <f t="shared" si="64"/>
        <v>0.54800000000000004</v>
      </c>
      <c r="T142" s="29">
        <f t="shared" si="65"/>
        <v>0.68500000000000005</v>
      </c>
      <c r="AF142">
        <f t="shared" si="66"/>
        <v>68.5</v>
      </c>
      <c r="AG142" s="29">
        <f t="shared" si="54"/>
        <v>0.93845000000000001</v>
      </c>
      <c r="AH142" s="29">
        <f t="shared" si="55"/>
        <v>2.3461250000000002</v>
      </c>
      <c r="AI142" s="29">
        <f t="shared" si="56"/>
        <v>4.6922500000000005</v>
      </c>
      <c r="AJ142" s="29">
        <f t="shared" si="57"/>
        <v>11.730625</v>
      </c>
      <c r="AK142">
        <f t="shared" si="58"/>
        <v>18.769000000000002</v>
      </c>
      <c r="AL142" s="29">
        <f t="shared" si="59"/>
        <v>23.46125</v>
      </c>
    </row>
    <row r="143" spans="1:38" x14ac:dyDescent="0.35">
      <c r="A143">
        <f t="shared" si="48"/>
        <v>690</v>
      </c>
      <c r="B143">
        <f t="shared" si="47"/>
        <v>6900</v>
      </c>
      <c r="C143">
        <f t="shared" si="49"/>
        <v>6.9</v>
      </c>
      <c r="K143">
        <f t="shared" si="60"/>
        <v>69</v>
      </c>
      <c r="L143" s="28">
        <f t="shared" si="61"/>
        <v>1.3800000000000002E-2</v>
      </c>
      <c r="M143" s="29">
        <f t="shared" si="51"/>
        <v>2.7600000000000003E-2</v>
      </c>
      <c r="N143" s="29">
        <f t="shared" si="52"/>
        <v>6.9000000000000006E-2</v>
      </c>
      <c r="O143" s="29">
        <f t="shared" si="50"/>
        <v>0.13800000000000001</v>
      </c>
      <c r="P143">
        <f t="shared" si="62"/>
        <v>0.27600000000000002</v>
      </c>
      <c r="Q143" s="29">
        <f t="shared" si="53"/>
        <v>0.34500000000000003</v>
      </c>
      <c r="R143">
        <f t="shared" si="63"/>
        <v>0.41400000000000003</v>
      </c>
      <c r="S143">
        <f t="shared" si="64"/>
        <v>0.55200000000000005</v>
      </c>
      <c r="T143" s="29">
        <f t="shared" si="65"/>
        <v>0.69000000000000006</v>
      </c>
      <c r="AF143">
        <f t="shared" si="66"/>
        <v>69</v>
      </c>
      <c r="AG143" s="29">
        <f t="shared" si="54"/>
        <v>0.95220000000000005</v>
      </c>
      <c r="AH143" s="29">
        <f t="shared" si="55"/>
        <v>2.3805000000000001</v>
      </c>
      <c r="AI143" s="29">
        <f t="shared" si="56"/>
        <v>4.7610000000000001</v>
      </c>
      <c r="AJ143" s="29">
        <f t="shared" si="57"/>
        <v>11.9025</v>
      </c>
      <c r="AK143">
        <f t="shared" si="58"/>
        <v>19.044</v>
      </c>
      <c r="AL143" s="29">
        <f t="shared" si="59"/>
        <v>23.805</v>
      </c>
    </row>
    <row r="144" spans="1:38" x14ac:dyDescent="0.35">
      <c r="A144">
        <f t="shared" si="48"/>
        <v>695</v>
      </c>
      <c r="B144">
        <f t="shared" si="47"/>
        <v>6950</v>
      </c>
      <c r="C144">
        <f t="shared" si="49"/>
        <v>6.95</v>
      </c>
      <c r="K144">
        <f t="shared" si="60"/>
        <v>69.5</v>
      </c>
      <c r="L144" s="28">
        <f t="shared" si="61"/>
        <v>1.3900000000000001E-2</v>
      </c>
      <c r="M144" s="29">
        <f t="shared" si="51"/>
        <v>2.7800000000000002E-2</v>
      </c>
      <c r="N144" s="29">
        <f t="shared" si="52"/>
        <v>6.9500000000000006E-2</v>
      </c>
      <c r="O144" s="29">
        <f t="shared" si="50"/>
        <v>0.13900000000000001</v>
      </c>
      <c r="P144">
        <f t="shared" si="62"/>
        <v>0.27800000000000002</v>
      </c>
      <c r="Q144" s="29">
        <f t="shared" si="53"/>
        <v>0.34750000000000003</v>
      </c>
      <c r="R144">
        <f t="shared" si="63"/>
        <v>0.41699999999999998</v>
      </c>
      <c r="S144">
        <f t="shared" si="64"/>
        <v>0.55600000000000005</v>
      </c>
      <c r="T144" s="29">
        <f t="shared" si="65"/>
        <v>0.69500000000000006</v>
      </c>
      <c r="AF144">
        <f t="shared" si="66"/>
        <v>69.5</v>
      </c>
      <c r="AG144" s="29">
        <f t="shared" si="54"/>
        <v>0.96605000000000008</v>
      </c>
      <c r="AH144" s="29">
        <f t="shared" si="55"/>
        <v>2.4151250000000002</v>
      </c>
      <c r="AI144" s="29">
        <f t="shared" si="56"/>
        <v>4.8302500000000004</v>
      </c>
      <c r="AJ144" s="29">
        <f t="shared" si="57"/>
        <v>12.075625</v>
      </c>
      <c r="AK144">
        <f t="shared" si="58"/>
        <v>19.321000000000002</v>
      </c>
      <c r="AL144" s="29">
        <f t="shared" si="59"/>
        <v>24.151250000000001</v>
      </c>
    </row>
    <row r="145" spans="1:38" x14ac:dyDescent="0.35">
      <c r="A145">
        <f t="shared" si="48"/>
        <v>700</v>
      </c>
      <c r="B145">
        <f t="shared" si="47"/>
        <v>7000</v>
      </c>
      <c r="C145">
        <f t="shared" si="49"/>
        <v>7</v>
      </c>
      <c r="K145">
        <f t="shared" si="60"/>
        <v>70</v>
      </c>
      <c r="L145" s="28">
        <f t="shared" si="61"/>
        <v>1.4E-2</v>
      </c>
      <c r="M145" s="29">
        <f t="shared" si="51"/>
        <v>2.8000000000000001E-2</v>
      </c>
      <c r="N145" s="29">
        <f t="shared" si="52"/>
        <v>7.0000000000000007E-2</v>
      </c>
      <c r="O145" s="29">
        <f t="shared" si="50"/>
        <v>0.14000000000000001</v>
      </c>
      <c r="P145">
        <f t="shared" si="62"/>
        <v>0.28000000000000003</v>
      </c>
      <c r="Q145" s="29">
        <f t="shared" si="53"/>
        <v>0.35000000000000003</v>
      </c>
      <c r="R145">
        <f t="shared" si="63"/>
        <v>0.42</v>
      </c>
      <c r="S145">
        <f t="shared" si="64"/>
        <v>0.56000000000000005</v>
      </c>
      <c r="T145" s="29">
        <f t="shared" si="65"/>
        <v>0.70000000000000007</v>
      </c>
      <c r="AF145">
        <f t="shared" si="66"/>
        <v>70</v>
      </c>
      <c r="AG145" s="29">
        <f t="shared" si="54"/>
        <v>0.98000000000000009</v>
      </c>
      <c r="AH145" s="29">
        <f t="shared" si="55"/>
        <v>2.4500000000000002</v>
      </c>
      <c r="AI145" s="29">
        <f t="shared" si="56"/>
        <v>4.9000000000000004</v>
      </c>
      <c r="AJ145" s="29">
        <f t="shared" si="57"/>
        <v>12.25</v>
      </c>
      <c r="AK145">
        <f t="shared" si="58"/>
        <v>19.600000000000001</v>
      </c>
      <c r="AL145" s="29">
        <f t="shared" si="59"/>
        <v>24.5</v>
      </c>
    </row>
    <row r="146" spans="1:38" x14ac:dyDescent="0.35">
      <c r="A146">
        <f t="shared" si="48"/>
        <v>705</v>
      </c>
      <c r="B146">
        <f t="shared" si="47"/>
        <v>7050</v>
      </c>
      <c r="C146">
        <f t="shared" si="49"/>
        <v>7.05</v>
      </c>
      <c r="K146">
        <f t="shared" si="60"/>
        <v>70.5</v>
      </c>
      <c r="L146" s="28">
        <f t="shared" si="61"/>
        <v>1.4100000000000001E-2</v>
      </c>
      <c r="M146" s="29">
        <f t="shared" si="51"/>
        <v>2.8200000000000003E-2</v>
      </c>
      <c r="N146" s="29">
        <f t="shared" si="52"/>
        <v>7.0500000000000007E-2</v>
      </c>
      <c r="O146" s="29">
        <f t="shared" si="50"/>
        <v>0.14100000000000001</v>
      </c>
      <c r="P146">
        <f t="shared" si="62"/>
        <v>0.28200000000000003</v>
      </c>
      <c r="Q146" s="29">
        <f t="shared" si="53"/>
        <v>0.35249999999999998</v>
      </c>
      <c r="R146">
        <f t="shared" si="63"/>
        <v>0.42299999999999999</v>
      </c>
      <c r="S146">
        <f t="shared" si="64"/>
        <v>0.56400000000000006</v>
      </c>
      <c r="T146" s="29">
        <f t="shared" si="65"/>
        <v>0.70499999999999996</v>
      </c>
      <c r="AF146">
        <f t="shared" si="66"/>
        <v>70.5</v>
      </c>
      <c r="AG146" s="29">
        <f t="shared" si="54"/>
        <v>0.9940500000000001</v>
      </c>
      <c r="AH146" s="29">
        <f t="shared" si="55"/>
        <v>2.485125</v>
      </c>
      <c r="AI146" s="29">
        <f t="shared" si="56"/>
        <v>4.9702500000000001</v>
      </c>
      <c r="AJ146" s="29">
        <f t="shared" si="57"/>
        <v>12.425625</v>
      </c>
      <c r="AK146">
        <f t="shared" si="58"/>
        <v>19.881</v>
      </c>
      <c r="AL146" s="29">
        <f t="shared" si="59"/>
        <v>24.85125</v>
      </c>
    </row>
    <row r="147" spans="1:38" x14ac:dyDescent="0.35">
      <c r="A147">
        <f t="shared" si="48"/>
        <v>710</v>
      </c>
      <c r="B147">
        <f t="shared" si="47"/>
        <v>7100</v>
      </c>
      <c r="C147">
        <f t="shared" si="49"/>
        <v>7.1</v>
      </c>
      <c r="K147">
        <f t="shared" si="60"/>
        <v>71</v>
      </c>
      <c r="L147" s="28">
        <f t="shared" si="61"/>
        <v>1.4200000000000001E-2</v>
      </c>
      <c r="M147" s="29">
        <f t="shared" si="51"/>
        <v>2.8400000000000002E-2</v>
      </c>
      <c r="N147" s="29">
        <f t="shared" si="52"/>
        <v>7.1000000000000008E-2</v>
      </c>
      <c r="O147" s="29">
        <f t="shared" si="50"/>
        <v>0.14200000000000002</v>
      </c>
      <c r="P147">
        <f t="shared" si="62"/>
        <v>0.28400000000000003</v>
      </c>
      <c r="Q147" s="29">
        <f t="shared" si="53"/>
        <v>0.35499999999999998</v>
      </c>
      <c r="R147">
        <f t="shared" si="63"/>
        <v>0.42599999999999999</v>
      </c>
      <c r="S147">
        <f t="shared" si="64"/>
        <v>0.56800000000000006</v>
      </c>
      <c r="T147" s="29">
        <f t="shared" si="65"/>
        <v>0.71</v>
      </c>
      <c r="AF147">
        <f t="shared" si="66"/>
        <v>71</v>
      </c>
      <c r="AG147" s="29">
        <f t="shared" si="54"/>
        <v>1.0082</v>
      </c>
      <c r="AH147" s="29">
        <f t="shared" si="55"/>
        <v>2.5205000000000002</v>
      </c>
      <c r="AI147" s="29">
        <f t="shared" si="56"/>
        <v>5.0410000000000004</v>
      </c>
      <c r="AJ147" s="29">
        <f t="shared" si="57"/>
        <v>12.602500000000001</v>
      </c>
      <c r="AK147">
        <f t="shared" si="58"/>
        <v>20.164000000000001</v>
      </c>
      <c r="AL147" s="29">
        <f t="shared" si="59"/>
        <v>25.205000000000002</v>
      </c>
    </row>
    <row r="148" spans="1:38" x14ac:dyDescent="0.35">
      <c r="A148">
        <f t="shared" si="48"/>
        <v>715</v>
      </c>
      <c r="B148">
        <f t="shared" si="47"/>
        <v>7150</v>
      </c>
      <c r="C148">
        <f t="shared" si="49"/>
        <v>7.15</v>
      </c>
      <c r="K148">
        <f t="shared" si="60"/>
        <v>71.5</v>
      </c>
      <c r="L148" s="28">
        <f t="shared" si="61"/>
        <v>1.43E-2</v>
      </c>
      <c r="M148" s="29">
        <f t="shared" si="51"/>
        <v>2.86E-2</v>
      </c>
      <c r="N148" s="29">
        <f t="shared" si="52"/>
        <v>7.1500000000000008E-2</v>
      </c>
      <c r="O148" s="29">
        <f t="shared" si="50"/>
        <v>0.14300000000000002</v>
      </c>
      <c r="P148">
        <f t="shared" si="62"/>
        <v>0.28600000000000003</v>
      </c>
      <c r="Q148" s="29">
        <f t="shared" si="53"/>
        <v>0.35749999999999998</v>
      </c>
      <c r="R148">
        <f t="shared" si="63"/>
        <v>0.42899999999999999</v>
      </c>
      <c r="S148">
        <f t="shared" si="64"/>
        <v>0.57200000000000006</v>
      </c>
      <c r="T148" s="29">
        <f t="shared" si="65"/>
        <v>0.71499999999999997</v>
      </c>
      <c r="AF148">
        <f t="shared" si="66"/>
        <v>71.5</v>
      </c>
      <c r="AG148" s="29">
        <f t="shared" si="54"/>
        <v>1.0224500000000001</v>
      </c>
      <c r="AH148" s="29">
        <f t="shared" si="55"/>
        <v>2.5561250000000002</v>
      </c>
      <c r="AI148" s="29">
        <f t="shared" si="56"/>
        <v>5.1122500000000004</v>
      </c>
      <c r="AJ148" s="29">
        <f t="shared" si="57"/>
        <v>12.780625000000001</v>
      </c>
      <c r="AK148">
        <f t="shared" si="58"/>
        <v>20.449000000000002</v>
      </c>
      <c r="AL148" s="29">
        <f t="shared" si="59"/>
        <v>25.561250000000001</v>
      </c>
    </row>
    <row r="149" spans="1:38" x14ac:dyDescent="0.35">
      <c r="A149">
        <f t="shared" si="48"/>
        <v>720</v>
      </c>
      <c r="B149">
        <f t="shared" si="47"/>
        <v>7200</v>
      </c>
      <c r="C149">
        <f t="shared" si="49"/>
        <v>7.2</v>
      </c>
      <c r="K149">
        <f t="shared" si="60"/>
        <v>72</v>
      </c>
      <c r="L149" s="28">
        <f t="shared" si="61"/>
        <v>1.4400000000000001E-2</v>
      </c>
      <c r="M149" s="29">
        <f t="shared" si="51"/>
        <v>2.8800000000000003E-2</v>
      </c>
      <c r="N149" s="29">
        <f t="shared" si="52"/>
        <v>7.2000000000000008E-2</v>
      </c>
      <c r="O149" s="29">
        <f t="shared" si="50"/>
        <v>0.14400000000000002</v>
      </c>
      <c r="P149">
        <f t="shared" si="62"/>
        <v>0.28800000000000003</v>
      </c>
      <c r="Q149" s="29">
        <f t="shared" si="53"/>
        <v>0.36</v>
      </c>
      <c r="R149">
        <f t="shared" si="63"/>
        <v>0.432</v>
      </c>
      <c r="S149">
        <f t="shared" si="64"/>
        <v>0.57600000000000007</v>
      </c>
      <c r="T149" s="29">
        <f t="shared" si="65"/>
        <v>0.72</v>
      </c>
      <c r="AF149">
        <f t="shared" si="66"/>
        <v>72</v>
      </c>
      <c r="AG149" s="29">
        <f t="shared" si="54"/>
        <v>1.0367999999999999</v>
      </c>
      <c r="AH149" s="29">
        <f t="shared" si="55"/>
        <v>2.5920000000000001</v>
      </c>
      <c r="AI149" s="29">
        <f t="shared" si="56"/>
        <v>5.1840000000000002</v>
      </c>
      <c r="AJ149" s="29">
        <f t="shared" si="57"/>
        <v>12.96</v>
      </c>
      <c r="AK149">
        <f t="shared" si="58"/>
        <v>20.736000000000001</v>
      </c>
      <c r="AL149" s="29">
        <f t="shared" si="59"/>
        <v>25.92</v>
      </c>
    </row>
    <row r="150" spans="1:38" x14ac:dyDescent="0.35">
      <c r="A150">
        <f t="shared" si="48"/>
        <v>725</v>
      </c>
      <c r="B150">
        <f t="shared" si="47"/>
        <v>7250</v>
      </c>
      <c r="C150">
        <f t="shared" si="49"/>
        <v>7.25</v>
      </c>
      <c r="K150">
        <f t="shared" si="60"/>
        <v>72.5</v>
      </c>
      <c r="L150" s="28">
        <f t="shared" si="61"/>
        <v>1.4500000000000001E-2</v>
      </c>
      <c r="M150" s="29">
        <f t="shared" si="51"/>
        <v>2.9000000000000001E-2</v>
      </c>
      <c r="N150" s="29">
        <f t="shared" si="52"/>
        <v>7.2499999999999995E-2</v>
      </c>
      <c r="O150" s="29">
        <f t="shared" si="50"/>
        <v>0.14499999999999999</v>
      </c>
      <c r="P150">
        <f t="shared" si="62"/>
        <v>0.28999999999999998</v>
      </c>
      <c r="Q150" s="29">
        <f t="shared" si="53"/>
        <v>0.36249999999999999</v>
      </c>
      <c r="R150">
        <f t="shared" si="63"/>
        <v>0.435</v>
      </c>
      <c r="S150">
        <f t="shared" si="64"/>
        <v>0.57999999999999996</v>
      </c>
      <c r="T150" s="29">
        <f t="shared" si="65"/>
        <v>0.72499999999999998</v>
      </c>
      <c r="AF150">
        <f t="shared" si="66"/>
        <v>72.5</v>
      </c>
      <c r="AG150" s="29">
        <f t="shared" si="54"/>
        <v>1.05125</v>
      </c>
      <c r="AH150" s="29">
        <f t="shared" si="55"/>
        <v>2.6281250000000003</v>
      </c>
      <c r="AI150" s="29">
        <f t="shared" si="56"/>
        <v>5.2562500000000005</v>
      </c>
      <c r="AJ150" s="29">
        <f t="shared" si="57"/>
        <v>13.140625</v>
      </c>
      <c r="AK150">
        <f t="shared" si="58"/>
        <v>21.025000000000002</v>
      </c>
      <c r="AL150" s="29">
        <f t="shared" si="59"/>
        <v>26.28125</v>
      </c>
    </row>
    <row r="151" spans="1:38" x14ac:dyDescent="0.35">
      <c r="A151">
        <f t="shared" si="48"/>
        <v>730</v>
      </c>
      <c r="B151">
        <f t="shared" si="47"/>
        <v>7300</v>
      </c>
      <c r="C151">
        <f t="shared" si="49"/>
        <v>7.3</v>
      </c>
      <c r="K151">
        <f t="shared" si="60"/>
        <v>73</v>
      </c>
      <c r="L151" s="28">
        <f t="shared" si="61"/>
        <v>1.46E-2</v>
      </c>
      <c r="M151" s="29">
        <f t="shared" si="51"/>
        <v>2.92E-2</v>
      </c>
      <c r="N151" s="29">
        <f t="shared" si="52"/>
        <v>7.2999999999999995E-2</v>
      </c>
      <c r="O151" s="29">
        <f t="shared" si="50"/>
        <v>0.14599999999999999</v>
      </c>
      <c r="P151">
        <f t="shared" si="62"/>
        <v>0.29199999999999998</v>
      </c>
      <c r="Q151" s="29">
        <f t="shared" si="53"/>
        <v>0.36499999999999999</v>
      </c>
      <c r="R151">
        <f t="shared" si="63"/>
        <v>0.438</v>
      </c>
      <c r="S151">
        <f t="shared" si="64"/>
        <v>0.58399999999999996</v>
      </c>
      <c r="T151" s="29">
        <f t="shared" si="65"/>
        <v>0.73</v>
      </c>
      <c r="AF151">
        <f t="shared" si="66"/>
        <v>73</v>
      </c>
      <c r="AG151" s="29">
        <f t="shared" si="54"/>
        <v>1.0658000000000001</v>
      </c>
      <c r="AH151" s="29">
        <f t="shared" si="55"/>
        <v>2.6644999999999999</v>
      </c>
      <c r="AI151" s="29">
        <f t="shared" si="56"/>
        <v>5.3289999999999997</v>
      </c>
      <c r="AJ151" s="29">
        <f t="shared" si="57"/>
        <v>13.3225</v>
      </c>
      <c r="AK151">
        <f t="shared" si="58"/>
        <v>21.315999999999999</v>
      </c>
      <c r="AL151" s="29">
        <f t="shared" si="59"/>
        <v>26.645</v>
      </c>
    </row>
    <row r="152" spans="1:38" x14ac:dyDescent="0.35">
      <c r="A152">
        <f t="shared" si="48"/>
        <v>735</v>
      </c>
      <c r="B152">
        <f t="shared" si="47"/>
        <v>7350</v>
      </c>
      <c r="C152">
        <f t="shared" si="49"/>
        <v>7.35</v>
      </c>
      <c r="K152">
        <f t="shared" si="60"/>
        <v>73.5</v>
      </c>
      <c r="L152" s="28">
        <f t="shared" si="61"/>
        <v>1.4700000000000001E-2</v>
      </c>
      <c r="M152" s="29">
        <f t="shared" si="51"/>
        <v>2.9400000000000003E-2</v>
      </c>
      <c r="N152" s="29">
        <f t="shared" si="52"/>
        <v>7.3499999999999996E-2</v>
      </c>
      <c r="O152" s="29">
        <f t="shared" si="50"/>
        <v>0.14699999999999999</v>
      </c>
      <c r="P152">
        <f t="shared" si="62"/>
        <v>0.29399999999999998</v>
      </c>
      <c r="Q152" s="29">
        <f t="shared" si="53"/>
        <v>0.36749999999999999</v>
      </c>
      <c r="R152">
        <f t="shared" si="63"/>
        <v>0.441</v>
      </c>
      <c r="S152">
        <f t="shared" si="64"/>
        <v>0.58799999999999997</v>
      </c>
      <c r="T152" s="29">
        <f t="shared" si="65"/>
        <v>0.73499999999999999</v>
      </c>
      <c r="AF152">
        <f t="shared" si="66"/>
        <v>73.5</v>
      </c>
      <c r="AG152" s="29">
        <f t="shared" si="54"/>
        <v>1.0804500000000001</v>
      </c>
      <c r="AH152" s="29">
        <f t="shared" si="55"/>
        <v>2.7011250000000002</v>
      </c>
      <c r="AI152" s="29">
        <f t="shared" si="56"/>
        <v>5.4022500000000004</v>
      </c>
      <c r="AJ152" s="29">
        <f t="shared" si="57"/>
        <v>13.505625</v>
      </c>
      <c r="AK152">
        <f t="shared" si="58"/>
        <v>21.609000000000002</v>
      </c>
      <c r="AL152" s="29">
        <f t="shared" si="59"/>
        <v>27.01125</v>
      </c>
    </row>
    <row r="153" spans="1:38" x14ac:dyDescent="0.35">
      <c r="A153">
        <f t="shared" si="48"/>
        <v>740</v>
      </c>
      <c r="B153">
        <f t="shared" si="47"/>
        <v>7400</v>
      </c>
      <c r="C153">
        <f t="shared" si="49"/>
        <v>7.4</v>
      </c>
      <c r="K153">
        <f t="shared" si="60"/>
        <v>74</v>
      </c>
      <c r="L153" s="28">
        <f t="shared" si="61"/>
        <v>1.4800000000000001E-2</v>
      </c>
      <c r="M153" s="29">
        <f t="shared" si="51"/>
        <v>2.9600000000000001E-2</v>
      </c>
      <c r="N153" s="29">
        <f t="shared" si="52"/>
        <v>7.3999999999999996E-2</v>
      </c>
      <c r="O153" s="29">
        <f t="shared" si="50"/>
        <v>0.14799999999999999</v>
      </c>
      <c r="P153">
        <f t="shared" si="62"/>
        <v>0.29599999999999999</v>
      </c>
      <c r="Q153" s="29">
        <f t="shared" si="53"/>
        <v>0.37</v>
      </c>
      <c r="R153">
        <f t="shared" si="63"/>
        <v>0.44400000000000001</v>
      </c>
      <c r="S153">
        <f t="shared" si="64"/>
        <v>0.59199999999999997</v>
      </c>
      <c r="T153" s="29">
        <f t="shared" si="65"/>
        <v>0.74</v>
      </c>
      <c r="AF153">
        <f t="shared" si="66"/>
        <v>74</v>
      </c>
      <c r="AG153" s="29">
        <f t="shared" si="54"/>
        <v>1.0952</v>
      </c>
      <c r="AH153" s="29">
        <f t="shared" si="55"/>
        <v>2.738</v>
      </c>
      <c r="AI153" s="29">
        <f t="shared" si="56"/>
        <v>5.476</v>
      </c>
      <c r="AJ153" s="29">
        <f t="shared" si="57"/>
        <v>13.69</v>
      </c>
      <c r="AK153">
        <f t="shared" si="58"/>
        <v>21.904</v>
      </c>
      <c r="AL153" s="29">
        <f t="shared" si="59"/>
        <v>27.38</v>
      </c>
    </row>
    <row r="154" spans="1:38" x14ac:dyDescent="0.35">
      <c r="A154">
        <f t="shared" si="48"/>
        <v>745</v>
      </c>
      <c r="B154">
        <f t="shared" si="47"/>
        <v>7450</v>
      </c>
      <c r="C154">
        <f t="shared" si="49"/>
        <v>7.45</v>
      </c>
      <c r="K154">
        <f t="shared" si="60"/>
        <v>74.5</v>
      </c>
      <c r="L154" s="28">
        <f t="shared" si="61"/>
        <v>1.49E-2</v>
      </c>
      <c r="M154" s="29">
        <f t="shared" si="51"/>
        <v>2.98E-2</v>
      </c>
      <c r="N154" s="29">
        <f t="shared" si="52"/>
        <v>7.4499999999999997E-2</v>
      </c>
      <c r="O154" s="29">
        <f t="shared" si="50"/>
        <v>0.14899999999999999</v>
      </c>
      <c r="P154">
        <f t="shared" si="62"/>
        <v>0.29799999999999999</v>
      </c>
      <c r="Q154" s="29">
        <f t="shared" si="53"/>
        <v>0.3725</v>
      </c>
      <c r="R154">
        <f t="shared" si="63"/>
        <v>0.44700000000000001</v>
      </c>
      <c r="S154">
        <f t="shared" si="64"/>
        <v>0.59599999999999997</v>
      </c>
      <c r="T154" s="29">
        <f t="shared" si="65"/>
        <v>0.745</v>
      </c>
      <c r="AF154">
        <f t="shared" si="66"/>
        <v>74.5</v>
      </c>
      <c r="AG154" s="29">
        <f t="shared" si="54"/>
        <v>1.11005</v>
      </c>
      <c r="AH154" s="29">
        <f t="shared" si="55"/>
        <v>2.7751250000000001</v>
      </c>
      <c r="AI154" s="29">
        <f t="shared" si="56"/>
        <v>5.5502500000000001</v>
      </c>
      <c r="AJ154" s="29">
        <f t="shared" si="57"/>
        <v>13.875624999999999</v>
      </c>
      <c r="AK154">
        <f t="shared" si="58"/>
        <v>22.201000000000001</v>
      </c>
      <c r="AL154" s="29">
        <f t="shared" si="59"/>
        <v>27.751249999999999</v>
      </c>
    </row>
    <row r="155" spans="1:38" x14ac:dyDescent="0.35">
      <c r="A155">
        <f t="shared" si="48"/>
        <v>750</v>
      </c>
      <c r="B155">
        <f t="shared" ref="B155:B205" si="67">$B$2*$A155/1000</f>
        <v>7500</v>
      </c>
      <c r="C155">
        <f t="shared" si="49"/>
        <v>7.5</v>
      </c>
      <c r="K155">
        <f t="shared" si="60"/>
        <v>75</v>
      </c>
      <c r="L155" s="28">
        <f t="shared" si="61"/>
        <v>1.5000000000000001E-2</v>
      </c>
      <c r="M155" s="29">
        <f t="shared" si="51"/>
        <v>3.0000000000000002E-2</v>
      </c>
      <c r="N155" s="29">
        <f t="shared" si="52"/>
        <v>7.4999999999999997E-2</v>
      </c>
      <c r="O155" s="29">
        <f t="shared" si="50"/>
        <v>0.15</v>
      </c>
      <c r="P155">
        <f t="shared" si="62"/>
        <v>0.3</v>
      </c>
      <c r="Q155" s="29">
        <f t="shared" si="53"/>
        <v>0.375</v>
      </c>
      <c r="R155">
        <f t="shared" si="63"/>
        <v>0.45</v>
      </c>
      <c r="S155">
        <f t="shared" si="64"/>
        <v>0.6</v>
      </c>
      <c r="T155" s="29">
        <f t="shared" si="65"/>
        <v>0.75</v>
      </c>
      <c r="AF155">
        <f t="shared" si="66"/>
        <v>75</v>
      </c>
      <c r="AG155" s="29">
        <f t="shared" si="54"/>
        <v>1.125</v>
      </c>
      <c r="AH155" s="29">
        <f t="shared" si="55"/>
        <v>2.8125</v>
      </c>
      <c r="AI155" s="29">
        <f t="shared" si="56"/>
        <v>5.625</v>
      </c>
      <c r="AJ155" s="29">
        <f t="shared" si="57"/>
        <v>14.0625</v>
      </c>
      <c r="AK155">
        <f t="shared" si="58"/>
        <v>22.5</v>
      </c>
      <c r="AL155" s="29">
        <f t="shared" si="59"/>
        <v>28.125</v>
      </c>
    </row>
    <row r="156" spans="1:38" x14ac:dyDescent="0.35">
      <c r="A156">
        <f t="shared" si="48"/>
        <v>755</v>
      </c>
      <c r="B156">
        <f t="shared" si="67"/>
        <v>7550</v>
      </c>
      <c r="C156">
        <f t="shared" si="49"/>
        <v>7.55</v>
      </c>
      <c r="K156">
        <f t="shared" si="60"/>
        <v>75.5</v>
      </c>
      <c r="L156" s="28">
        <f t="shared" si="61"/>
        <v>1.5100000000000001E-2</v>
      </c>
      <c r="M156" s="29">
        <f t="shared" si="51"/>
        <v>3.0200000000000001E-2</v>
      </c>
      <c r="N156" s="29">
        <f t="shared" si="52"/>
        <v>7.5499999999999998E-2</v>
      </c>
      <c r="O156" s="29">
        <f t="shared" si="50"/>
        <v>0.151</v>
      </c>
      <c r="P156">
        <f t="shared" si="62"/>
        <v>0.30199999999999999</v>
      </c>
      <c r="Q156" s="29">
        <f t="shared" si="53"/>
        <v>0.3775</v>
      </c>
      <c r="R156">
        <f t="shared" si="63"/>
        <v>0.45300000000000001</v>
      </c>
      <c r="S156">
        <f t="shared" si="64"/>
        <v>0.60399999999999998</v>
      </c>
      <c r="T156" s="29">
        <f t="shared" si="65"/>
        <v>0.755</v>
      </c>
      <c r="AF156">
        <f t="shared" si="66"/>
        <v>75.5</v>
      </c>
      <c r="AG156" s="29">
        <f t="shared" si="54"/>
        <v>1.14005</v>
      </c>
      <c r="AH156" s="29">
        <f t="shared" si="55"/>
        <v>2.8501250000000002</v>
      </c>
      <c r="AI156" s="29">
        <f t="shared" si="56"/>
        <v>5.7002500000000005</v>
      </c>
      <c r="AJ156" s="29">
        <f t="shared" si="57"/>
        <v>14.250624999999999</v>
      </c>
      <c r="AK156">
        <f t="shared" si="58"/>
        <v>22.801000000000002</v>
      </c>
      <c r="AL156" s="29">
        <f t="shared" si="59"/>
        <v>28.501249999999999</v>
      </c>
    </row>
    <row r="157" spans="1:38" x14ac:dyDescent="0.35">
      <c r="A157">
        <f t="shared" si="48"/>
        <v>760</v>
      </c>
      <c r="B157">
        <f t="shared" si="67"/>
        <v>7600</v>
      </c>
      <c r="C157">
        <f t="shared" si="49"/>
        <v>7.6</v>
      </c>
      <c r="K157">
        <f t="shared" si="60"/>
        <v>76</v>
      </c>
      <c r="L157" s="28">
        <f t="shared" si="61"/>
        <v>1.52E-2</v>
      </c>
      <c r="M157" s="29">
        <f t="shared" si="51"/>
        <v>3.04E-2</v>
      </c>
      <c r="N157" s="29">
        <f t="shared" si="52"/>
        <v>7.5999999999999998E-2</v>
      </c>
      <c r="O157" s="29">
        <f t="shared" si="50"/>
        <v>0.152</v>
      </c>
      <c r="P157">
        <f t="shared" si="62"/>
        <v>0.30399999999999999</v>
      </c>
      <c r="Q157" s="29">
        <f t="shared" si="53"/>
        <v>0.38</v>
      </c>
      <c r="R157">
        <f t="shared" si="63"/>
        <v>0.45600000000000002</v>
      </c>
      <c r="S157">
        <f t="shared" si="64"/>
        <v>0.60799999999999998</v>
      </c>
      <c r="T157" s="29">
        <f t="shared" si="65"/>
        <v>0.76</v>
      </c>
      <c r="AF157">
        <f t="shared" si="66"/>
        <v>76</v>
      </c>
      <c r="AG157" s="29">
        <f t="shared" si="54"/>
        <v>1.1552</v>
      </c>
      <c r="AH157" s="29">
        <f t="shared" si="55"/>
        <v>2.8879999999999999</v>
      </c>
      <c r="AI157" s="29">
        <f t="shared" si="56"/>
        <v>5.7759999999999998</v>
      </c>
      <c r="AJ157" s="29">
        <f t="shared" si="57"/>
        <v>14.44</v>
      </c>
      <c r="AK157">
        <f t="shared" si="58"/>
        <v>23.103999999999999</v>
      </c>
      <c r="AL157" s="29">
        <f t="shared" si="59"/>
        <v>28.88</v>
      </c>
    </row>
    <row r="158" spans="1:38" x14ac:dyDescent="0.35">
      <c r="A158">
        <f t="shared" si="48"/>
        <v>765</v>
      </c>
      <c r="B158">
        <f t="shared" si="67"/>
        <v>7650</v>
      </c>
      <c r="C158">
        <f t="shared" si="49"/>
        <v>7.65</v>
      </c>
      <c r="K158">
        <f t="shared" si="60"/>
        <v>76.5</v>
      </c>
      <c r="L158" s="28">
        <f t="shared" si="61"/>
        <v>1.5300000000000001E-2</v>
      </c>
      <c r="M158" s="29">
        <f t="shared" si="51"/>
        <v>3.0600000000000002E-2</v>
      </c>
      <c r="N158" s="29">
        <f t="shared" si="52"/>
        <v>7.6499999999999999E-2</v>
      </c>
      <c r="O158" s="29">
        <f t="shared" si="50"/>
        <v>0.153</v>
      </c>
      <c r="P158">
        <f t="shared" si="62"/>
        <v>0.30599999999999999</v>
      </c>
      <c r="Q158" s="29">
        <f t="shared" si="53"/>
        <v>0.38250000000000001</v>
      </c>
      <c r="R158">
        <f t="shared" si="63"/>
        <v>0.45900000000000002</v>
      </c>
      <c r="S158">
        <f t="shared" si="64"/>
        <v>0.61199999999999999</v>
      </c>
      <c r="T158" s="29">
        <f t="shared" si="65"/>
        <v>0.76500000000000001</v>
      </c>
      <c r="AF158">
        <f t="shared" si="66"/>
        <v>76.5</v>
      </c>
      <c r="AG158" s="29">
        <f t="shared" si="54"/>
        <v>1.17045</v>
      </c>
      <c r="AH158" s="29">
        <f t="shared" si="55"/>
        <v>2.9261249999999999</v>
      </c>
      <c r="AI158" s="29">
        <f t="shared" si="56"/>
        <v>5.8522499999999997</v>
      </c>
      <c r="AJ158" s="29">
        <f t="shared" si="57"/>
        <v>14.630625</v>
      </c>
      <c r="AK158">
        <f t="shared" si="58"/>
        <v>23.408999999999999</v>
      </c>
      <c r="AL158" s="29">
        <f t="shared" si="59"/>
        <v>29.26125</v>
      </c>
    </row>
    <row r="159" spans="1:38" x14ac:dyDescent="0.35">
      <c r="A159">
        <f t="shared" si="48"/>
        <v>770</v>
      </c>
      <c r="B159">
        <f t="shared" si="67"/>
        <v>7700</v>
      </c>
      <c r="C159">
        <f t="shared" si="49"/>
        <v>7.7</v>
      </c>
      <c r="K159">
        <f t="shared" si="60"/>
        <v>77</v>
      </c>
      <c r="L159" s="28">
        <f t="shared" si="61"/>
        <v>1.54E-2</v>
      </c>
      <c r="M159" s="29">
        <f t="shared" si="51"/>
        <v>3.0800000000000001E-2</v>
      </c>
      <c r="N159" s="29">
        <f t="shared" si="52"/>
        <v>7.6999999999999999E-2</v>
      </c>
      <c r="O159" s="29">
        <f t="shared" si="50"/>
        <v>0.154</v>
      </c>
      <c r="P159">
        <f t="shared" si="62"/>
        <v>0.308</v>
      </c>
      <c r="Q159" s="29">
        <f t="shared" si="53"/>
        <v>0.38500000000000001</v>
      </c>
      <c r="R159">
        <f t="shared" si="63"/>
        <v>0.46200000000000002</v>
      </c>
      <c r="S159">
        <f t="shared" si="64"/>
        <v>0.61599999999999999</v>
      </c>
      <c r="T159" s="29">
        <f t="shared" si="65"/>
        <v>0.77</v>
      </c>
      <c r="AF159">
        <f t="shared" si="66"/>
        <v>77</v>
      </c>
      <c r="AG159" s="29">
        <f t="shared" si="54"/>
        <v>1.1858</v>
      </c>
      <c r="AH159" s="29">
        <f t="shared" si="55"/>
        <v>2.9645000000000001</v>
      </c>
      <c r="AI159" s="29">
        <f t="shared" si="56"/>
        <v>5.9290000000000003</v>
      </c>
      <c r="AJ159" s="29">
        <f t="shared" si="57"/>
        <v>14.8225</v>
      </c>
      <c r="AK159">
        <f t="shared" si="58"/>
        <v>23.716000000000001</v>
      </c>
      <c r="AL159" s="29">
        <f t="shared" si="59"/>
        <v>29.645</v>
      </c>
    </row>
    <row r="160" spans="1:38" x14ac:dyDescent="0.35">
      <c r="A160">
        <f t="shared" si="48"/>
        <v>775</v>
      </c>
      <c r="B160">
        <f t="shared" si="67"/>
        <v>7750</v>
      </c>
      <c r="C160">
        <f t="shared" si="49"/>
        <v>7.75</v>
      </c>
      <c r="K160">
        <f t="shared" si="60"/>
        <v>77.5</v>
      </c>
      <c r="L160" s="28">
        <f t="shared" si="61"/>
        <v>1.55E-2</v>
      </c>
      <c r="M160" s="29">
        <f t="shared" si="51"/>
        <v>3.1E-2</v>
      </c>
      <c r="N160" s="29">
        <f t="shared" si="52"/>
        <v>7.7499999999999999E-2</v>
      </c>
      <c r="O160" s="29">
        <f t="shared" si="50"/>
        <v>0.155</v>
      </c>
      <c r="P160">
        <f t="shared" si="62"/>
        <v>0.31</v>
      </c>
      <c r="Q160" s="29">
        <f t="shared" si="53"/>
        <v>0.38750000000000001</v>
      </c>
      <c r="R160">
        <f t="shared" si="63"/>
        <v>0.46500000000000002</v>
      </c>
      <c r="S160">
        <f t="shared" si="64"/>
        <v>0.62</v>
      </c>
      <c r="T160" s="29">
        <f t="shared" si="65"/>
        <v>0.77500000000000002</v>
      </c>
      <c r="AF160">
        <f t="shared" si="66"/>
        <v>77.5</v>
      </c>
      <c r="AG160" s="29">
        <f t="shared" si="54"/>
        <v>1.2012500000000002</v>
      </c>
      <c r="AH160" s="29">
        <f t="shared" si="55"/>
        <v>3.0031250000000003</v>
      </c>
      <c r="AI160" s="29">
        <f t="shared" si="56"/>
        <v>6.0062500000000005</v>
      </c>
      <c r="AJ160" s="29">
        <f t="shared" si="57"/>
        <v>15.015625</v>
      </c>
      <c r="AK160">
        <f t="shared" si="58"/>
        <v>24.025000000000002</v>
      </c>
      <c r="AL160" s="29">
        <f t="shared" si="59"/>
        <v>30.03125</v>
      </c>
    </row>
    <row r="161" spans="1:38" x14ac:dyDescent="0.35">
      <c r="A161">
        <f t="shared" si="48"/>
        <v>780</v>
      </c>
      <c r="B161">
        <f t="shared" si="67"/>
        <v>7800</v>
      </c>
      <c r="C161">
        <f t="shared" si="49"/>
        <v>7.8</v>
      </c>
      <c r="K161">
        <f t="shared" si="60"/>
        <v>78</v>
      </c>
      <c r="L161" s="28">
        <f t="shared" si="61"/>
        <v>1.5600000000000001E-2</v>
      </c>
      <c r="M161" s="29">
        <f t="shared" si="51"/>
        <v>3.1200000000000002E-2</v>
      </c>
      <c r="N161" s="29">
        <f t="shared" si="52"/>
        <v>7.8E-2</v>
      </c>
      <c r="O161" s="29">
        <f t="shared" si="50"/>
        <v>0.156</v>
      </c>
      <c r="P161">
        <f t="shared" si="62"/>
        <v>0.312</v>
      </c>
      <c r="Q161" s="29">
        <f t="shared" si="53"/>
        <v>0.39</v>
      </c>
      <c r="R161">
        <f t="shared" si="63"/>
        <v>0.46800000000000003</v>
      </c>
      <c r="S161">
        <f t="shared" si="64"/>
        <v>0.624</v>
      </c>
      <c r="T161" s="29">
        <f t="shared" si="65"/>
        <v>0.78</v>
      </c>
      <c r="AF161">
        <f t="shared" si="66"/>
        <v>78</v>
      </c>
      <c r="AG161" s="29">
        <f t="shared" si="54"/>
        <v>1.2168000000000001</v>
      </c>
      <c r="AH161" s="29">
        <f t="shared" si="55"/>
        <v>3.0420000000000003</v>
      </c>
      <c r="AI161" s="29">
        <f t="shared" si="56"/>
        <v>6.0840000000000005</v>
      </c>
      <c r="AJ161" s="29">
        <f t="shared" si="57"/>
        <v>15.21</v>
      </c>
      <c r="AK161">
        <f t="shared" si="58"/>
        <v>24.336000000000002</v>
      </c>
      <c r="AL161" s="29">
        <f t="shared" si="59"/>
        <v>30.42</v>
      </c>
    </row>
    <row r="162" spans="1:38" x14ac:dyDescent="0.35">
      <c r="A162">
        <f t="shared" si="48"/>
        <v>785</v>
      </c>
      <c r="B162">
        <f t="shared" si="67"/>
        <v>7850</v>
      </c>
      <c r="C162">
        <f t="shared" si="49"/>
        <v>7.85</v>
      </c>
      <c r="K162">
        <f t="shared" si="60"/>
        <v>78.5</v>
      </c>
      <c r="L162" s="28">
        <f t="shared" si="61"/>
        <v>1.5700000000000002E-2</v>
      </c>
      <c r="M162" s="29">
        <f t="shared" si="51"/>
        <v>3.1400000000000004E-2</v>
      </c>
      <c r="N162" s="29">
        <f t="shared" si="52"/>
        <v>7.85E-2</v>
      </c>
      <c r="O162" s="29">
        <f t="shared" si="50"/>
        <v>0.157</v>
      </c>
      <c r="P162">
        <f t="shared" si="62"/>
        <v>0.314</v>
      </c>
      <c r="Q162" s="29">
        <f t="shared" si="53"/>
        <v>0.39250000000000002</v>
      </c>
      <c r="R162">
        <f t="shared" si="63"/>
        <v>0.47100000000000003</v>
      </c>
      <c r="S162">
        <f t="shared" si="64"/>
        <v>0.628</v>
      </c>
      <c r="T162" s="29">
        <f t="shared" si="65"/>
        <v>0.78500000000000003</v>
      </c>
      <c r="AF162">
        <f t="shared" si="66"/>
        <v>78.5</v>
      </c>
      <c r="AG162" s="29">
        <f t="shared" si="54"/>
        <v>1.23245</v>
      </c>
      <c r="AH162" s="29">
        <f t="shared" si="55"/>
        <v>3.0811250000000001</v>
      </c>
      <c r="AI162" s="29">
        <f t="shared" si="56"/>
        <v>6.1622500000000002</v>
      </c>
      <c r="AJ162" s="29">
        <f t="shared" si="57"/>
        <v>15.405625000000001</v>
      </c>
      <c r="AK162">
        <f t="shared" si="58"/>
        <v>24.649000000000001</v>
      </c>
      <c r="AL162" s="29">
        <f t="shared" si="59"/>
        <v>30.811250000000001</v>
      </c>
    </row>
    <row r="163" spans="1:38" x14ac:dyDescent="0.35">
      <c r="A163">
        <f t="shared" si="48"/>
        <v>790</v>
      </c>
      <c r="B163">
        <f t="shared" si="67"/>
        <v>7900</v>
      </c>
      <c r="C163">
        <f t="shared" si="49"/>
        <v>7.9</v>
      </c>
      <c r="K163">
        <f t="shared" si="60"/>
        <v>79</v>
      </c>
      <c r="L163" s="28">
        <f t="shared" si="61"/>
        <v>1.5800000000000002E-2</v>
      </c>
      <c r="M163" s="29">
        <f t="shared" si="51"/>
        <v>3.1600000000000003E-2</v>
      </c>
      <c r="N163" s="29">
        <f t="shared" si="52"/>
        <v>7.9000000000000001E-2</v>
      </c>
      <c r="O163" s="29">
        <f t="shared" si="50"/>
        <v>0.158</v>
      </c>
      <c r="P163">
        <f t="shared" si="62"/>
        <v>0.316</v>
      </c>
      <c r="Q163" s="29">
        <f t="shared" si="53"/>
        <v>0.39500000000000002</v>
      </c>
      <c r="R163">
        <f t="shared" si="63"/>
        <v>0.47400000000000003</v>
      </c>
      <c r="S163">
        <f t="shared" si="64"/>
        <v>0.63200000000000001</v>
      </c>
      <c r="T163" s="29">
        <f t="shared" si="65"/>
        <v>0.79</v>
      </c>
      <c r="AF163">
        <f t="shared" si="66"/>
        <v>79</v>
      </c>
      <c r="AG163" s="29">
        <f t="shared" si="54"/>
        <v>1.2482</v>
      </c>
      <c r="AH163" s="29">
        <f t="shared" si="55"/>
        <v>3.1205000000000003</v>
      </c>
      <c r="AI163" s="29">
        <f t="shared" si="56"/>
        <v>6.2410000000000005</v>
      </c>
      <c r="AJ163" s="29">
        <f t="shared" si="57"/>
        <v>15.602500000000001</v>
      </c>
      <c r="AK163">
        <f t="shared" si="58"/>
        <v>24.964000000000002</v>
      </c>
      <c r="AL163" s="29">
        <f t="shared" si="59"/>
        <v>31.205000000000002</v>
      </c>
    </row>
    <row r="164" spans="1:38" x14ac:dyDescent="0.35">
      <c r="A164">
        <f t="shared" si="48"/>
        <v>795</v>
      </c>
      <c r="B164">
        <f t="shared" si="67"/>
        <v>7950</v>
      </c>
      <c r="C164">
        <f t="shared" si="49"/>
        <v>7.95</v>
      </c>
      <c r="K164">
        <f t="shared" si="60"/>
        <v>79.5</v>
      </c>
      <c r="L164" s="28">
        <f t="shared" si="61"/>
        <v>1.5900000000000001E-2</v>
      </c>
      <c r="M164" s="29">
        <f t="shared" si="51"/>
        <v>3.1800000000000002E-2</v>
      </c>
      <c r="N164" s="29">
        <f t="shared" si="52"/>
        <v>7.9500000000000001E-2</v>
      </c>
      <c r="O164" s="29">
        <f t="shared" si="50"/>
        <v>0.159</v>
      </c>
      <c r="P164">
        <f t="shared" si="62"/>
        <v>0.318</v>
      </c>
      <c r="Q164" s="29">
        <f t="shared" si="53"/>
        <v>0.39750000000000002</v>
      </c>
      <c r="R164">
        <f t="shared" si="63"/>
        <v>0.47700000000000004</v>
      </c>
      <c r="S164">
        <f t="shared" si="64"/>
        <v>0.63600000000000001</v>
      </c>
      <c r="T164" s="29">
        <f t="shared" si="65"/>
        <v>0.79500000000000004</v>
      </c>
      <c r="AF164">
        <f t="shared" si="66"/>
        <v>79.5</v>
      </c>
      <c r="AG164" s="29">
        <f t="shared" si="54"/>
        <v>1.2640500000000001</v>
      </c>
      <c r="AH164" s="29">
        <f t="shared" si="55"/>
        <v>3.1601249999999999</v>
      </c>
      <c r="AI164" s="29">
        <f t="shared" si="56"/>
        <v>6.3202499999999997</v>
      </c>
      <c r="AJ164" s="29">
        <f t="shared" si="57"/>
        <v>15.800625</v>
      </c>
      <c r="AK164">
        <f t="shared" si="58"/>
        <v>25.280999999999999</v>
      </c>
      <c r="AL164" s="29">
        <f t="shared" si="59"/>
        <v>31.60125</v>
      </c>
    </row>
    <row r="165" spans="1:38" x14ac:dyDescent="0.35">
      <c r="A165">
        <f t="shared" si="48"/>
        <v>800</v>
      </c>
      <c r="B165">
        <f t="shared" si="67"/>
        <v>8000</v>
      </c>
      <c r="C165">
        <f t="shared" si="49"/>
        <v>8</v>
      </c>
      <c r="K165">
        <f t="shared" si="60"/>
        <v>80</v>
      </c>
      <c r="L165" s="28">
        <f t="shared" si="61"/>
        <v>1.6E-2</v>
      </c>
      <c r="M165" s="29">
        <f t="shared" si="51"/>
        <v>3.2000000000000001E-2</v>
      </c>
      <c r="N165" s="29">
        <f t="shared" si="52"/>
        <v>0.08</v>
      </c>
      <c r="O165" s="29">
        <f t="shared" si="50"/>
        <v>0.16</v>
      </c>
      <c r="P165">
        <f t="shared" si="62"/>
        <v>0.32</v>
      </c>
      <c r="Q165" s="29">
        <f t="shared" si="53"/>
        <v>0.4</v>
      </c>
      <c r="R165">
        <f t="shared" si="63"/>
        <v>0.48</v>
      </c>
      <c r="S165">
        <f t="shared" si="64"/>
        <v>0.64</v>
      </c>
      <c r="T165" s="29">
        <f t="shared" si="65"/>
        <v>0.8</v>
      </c>
      <c r="AF165">
        <f t="shared" si="66"/>
        <v>80</v>
      </c>
      <c r="AG165" s="29">
        <f t="shared" si="54"/>
        <v>1.28</v>
      </c>
      <c r="AH165" s="29">
        <f t="shared" si="55"/>
        <v>3.2</v>
      </c>
      <c r="AI165" s="29">
        <f t="shared" si="56"/>
        <v>6.4</v>
      </c>
      <c r="AJ165" s="29">
        <f t="shared" si="57"/>
        <v>16</v>
      </c>
      <c r="AK165">
        <f t="shared" si="58"/>
        <v>25.6</v>
      </c>
      <c r="AL165" s="29">
        <f t="shared" si="59"/>
        <v>32</v>
      </c>
    </row>
    <row r="166" spans="1:38" x14ac:dyDescent="0.35">
      <c r="A166">
        <f t="shared" si="48"/>
        <v>805</v>
      </c>
      <c r="B166">
        <f t="shared" si="67"/>
        <v>8050</v>
      </c>
      <c r="C166">
        <f t="shared" si="49"/>
        <v>8.0500000000000007</v>
      </c>
      <c r="K166">
        <f t="shared" si="60"/>
        <v>80.5</v>
      </c>
      <c r="L166" s="28">
        <f t="shared" si="61"/>
        <v>1.61E-2</v>
      </c>
      <c r="M166" s="29">
        <f t="shared" si="51"/>
        <v>3.2199999999999999E-2</v>
      </c>
      <c r="N166" s="29">
        <f t="shared" si="52"/>
        <v>8.0500000000000002E-2</v>
      </c>
      <c r="O166" s="29">
        <f t="shared" si="50"/>
        <v>0.161</v>
      </c>
      <c r="P166">
        <f t="shared" si="62"/>
        <v>0.32200000000000001</v>
      </c>
      <c r="Q166" s="29">
        <f t="shared" si="53"/>
        <v>0.40250000000000002</v>
      </c>
      <c r="R166">
        <f t="shared" si="63"/>
        <v>0.48299999999999998</v>
      </c>
      <c r="S166">
        <f t="shared" si="64"/>
        <v>0.64400000000000002</v>
      </c>
      <c r="T166" s="29">
        <f t="shared" si="65"/>
        <v>0.80500000000000005</v>
      </c>
      <c r="AF166">
        <f t="shared" si="66"/>
        <v>80.5</v>
      </c>
      <c r="AG166" s="29">
        <f t="shared" si="54"/>
        <v>1.2960500000000001</v>
      </c>
      <c r="AH166" s="29">
        <f t="shared" si="55"/>
        <v>3.2401249999999999</v>
      </c>
      <c r="AI166" s="29">
        <f t="shared" si="56"/>
        <v>6.4802499999999998</v>
      </c>
      <c r="AJ166" s="29">
        <f t="shared" si="57"/>
        <v>16.200624999999999</v>
      </c>
      <c r="AK166">
        <f t="shared" si="58"/>
        <v>25.920999999999999</v>
      </c>
      <c r="AL166" s="29">
        <f t="shared" si="59"/>
        <v>32.401249999999997</v>
      </c>
    </row>
    <row r="167" spans="1:38" x14ac:dyDescent="0.35">
      <c r="A167">
        <f t="shared" si="48"/>
        <v>810</v>
      </c>
      <c r="B167">
        <f t="shared" si="67"/>
        <v>8100</v>
      </c>
      <c r="C167">
        <f t="shared" si="49"/>
        <v>8.1</v>
      </c>
      <c r="K167">
        <f t="shared" si="60"/>
        <v>81</v>
      </c>
      <c r="L167" s="28">
        <f t="shared" si="61"/>
        <v>1.6199999999999999E-2</v>
      </c>
      <c r="M167" s="29">
        <f t="shared" si="51"/>
        <v>3.2399999999999998E-2</v>
      </c>
      <c r="N167" s="29">
        <f t="shared" si="52"/>
        <v>8.1000000000000003E-2</v>
      </c>
      <c r="O167" s="29">
        <f t="shared" si="50"/>
        <v>0.16200000000000001</v>
      </c>
      <c r="P167">
        <f t="shared" si="62"/>
        <v>0.32400000000000001</v>
      </c>
      <c r="Q167" s="29">
        <f t="shared" si="53"/>
        <v>0.40500000000000003</v>
      </c>
      <c r="R167">
        <f t="shared" si="63"/>
        <v>0.48599999999999999</v>
      </c>
      <c r="S167">
        <f t="shared" si="64"/>
        <v>0.64800000000000002</v>
      </c>
      <c r="T167" s="29">
        <f t="shared" si="65"/>
        <v>0.81</v>
      </c>
      <c r="AF167">
        <f t="shared" si="66"/>
        <v>81</v>
      </c>
      <c r="AG167" s="29">
        <f t="shared" si="54"/>
        <v>1.3122</v>
      </c>
      <c r="AH167" s="29">
        <f t="shared" si="55"/>
        <v>3.2805</v>
      </c>
      <c r="AI167" s="29">
        <f t="shared" si="56"/>
        <v>6.5609999999999999</v>
      </c>
      <c r="AJ167" s="29">
        <f t="shared" si="57"/>
        <v>16.4025</v>
      </c>
      <c r="AK167">
        <f t="shared" si="58"/>
        <v>26.244</v>
      </c>
      <c r="AL167" s="29">
        <f t="shared" si="59"/>
        <v>32.805</v>
      </c>
    </row>
    <row r="168" spans="1:38" x14ac:dyDescent="0.35">
      <c r="A168">
        <f t="shared" si="48"/>
        <v>815</v>
      </c>
      <c r="B168">
        <f t="shared" si="67"/>
        <v>8150</v>
      </c>
      <c r="C168">
        <f t="shared" si="49"/>
        <v>8.15</v>
      </c>
      <c r="K168">
        <f t="shared" si="60"/>
        <v>81.5</v>
      </c>
      <c r="L168" s="28">
        <f t="shared" si="61"/>
        <v>1.6300000000000002E-2</v>
      </c>
      <c r="M168" s="29">
        <f t="shared" si="51"/>
        <v>3.2600000000000004E-2</v>
      </c>
      <c r="N168" s="29">
        <f t="shared" si="52"/>
        <v>8.1500000000000003E-2</v>
      </c>
      <c r="O168" s="29">
        <f t="shared" si="50"/>
        <v>0.16300000000000001</v>
      </c>
      <c r="P168">
        <f t="shared" si="62"/>
        <v>0.32600000000000001</v>
      </c>
      <c r="Q168" s="29">
        <f t="shared" si="53"/>
        <v>0.40750000000000003</v>
      </c>
      <c r="R168">
        <f t="shared" si="63"/>
        <v>0.48899999999999999</v>
      </c>
      <c r="S168">
        <f t="shared" si="64"/>
        <v>0.65200000000000002</v>
      </c>
      <c r="T168" s="29">
        <f t="shared" si="65"/>
        <v>0.81500000000000006</v>
      </c>
      <c r="AF168">
        <f t="shared" si="66"/>
        <v>81.5</v>
      </c>
      <c r="AG168" s="29">
        <f t="shared" si="54"/>
        <v>1.3284500000000001</v>
      </c>
      <c r="AH168" s="29">
        <f t="shared" si="55"/>
        <v>3.3211249999999999</v>
      </c>
      <c r="AI168" s="29">
        <f t="shared" si="56"/>
        <v>6.6422499999999998</v>
      </c>
      <c r="AJ168" s="29">
        <f t="shared" si="57"/>
        <v>16.605625</v>
      </c>
      <c r="AK168">
        <f t="shared" si="58"/>
        <v>26.568999999999999</v>
      </c>
      <c r="AL168" s="29">
        <f t="shared" si="59"/>
        <v>33.21125</v>
      </c>
    </row>
    <row r="169" spans="1:38" x14ac:dyDescent="0.35">
      <c r="A169">
        <f t="shared" si="48"/>
        <v>820</v>
      </c>
      <c r="B169">
        <f t="shared" si="67"/>
        <v>8200</v>
      </c>
      <c r="C169">
        <f t="shared" si="49"/>
        <v>8.1999999999999993</v>
      </c>
      <c r="K169">
        <f t="shared" si="60"/>
        <v>82</v>
      </c>
      <c r="L169" s="28">
        <f t="shared" si="61"/>
        <v>1.6400000000000001E-2</v>
      </c>
      <c r="M169" s="29">
        <f t="shared" si="51"/>
        <v>3.2800000000000003E-2</v>
      </c>
      <c r="N169" s="29">
        <f t="shared" si="52"/>
        <v>8.2000000000000003E-2</v>
      </c>
      <c r="O169" s="29">
        <f t="shared" si="50"/>
        <v>0.16400000000000001</v>
      </c>
      <c r="P169">
        <f t="shared" si="62"/>
        <v>0.32800000000000001</v>
      </c>
      <c r="Q169" s="29">
        <f t="shared" si="53"/>
        <v>0.41000000000000003</v>
      </c>
      <c r="R169">
        <f t="shared" si="63"/>
        <v>0.49199999999999999</v>
      </c>
      <c r="S169">
        <f t="shared" si="64"/>
        <v>0.65600000000000003</v>
      </c>
      <c r="T169" s="29">
        <f t="shared" si="65"/>
        <v>0.82000000000000006</v>
      </c>
      <c r="AF169">
        <f t="shared" si="66"/>
        <v>82</v>
      </c>
      <c r="AG169" s="29">
        <f t="shared" si="54"/>
        <v>1.3448</v>
      </c>
      <c r="AH169" s="29">
        <f t="shared" si="55"/>
        <v>3.3620000000000001</v>
      </c>
      <c r="AI169" s="29">
        <f t="shared" si="56"/>
        <v>6.7240000000000002</v>
      </c>
      <c r="AJ169" s="29">
        <f t="shared" si="57"/>
        <v>16.809999999999999</v>
      </c>
      <c r="AK169">
        <f t="shared" si="58"/>
        <v>26.896000000000001</v>
      </c>
      <c r="AL169" s="29">
        <f t="shared" si="59"/>
        <v>33.619999999999997</v>
      </c>
    </row>
    <row r="170" spans="1:38" x14ac:dyDescent="0.35">
      <c r="A170">
        <f t="shared" ref="A170:A205" si="68">A169+5</f>
        <v>825</v>
      </c>
      <c r="B170">
        <f t="shared" si="67"/>
        <v>8250</v>
      </c>
      <c r="C170">
        <f t="shared" ref="C170:C205" si="69">B170/1000</f>
        <v>8.25</v>
      </c>
      <c r="K170">
        <f t="shared" si="60"/>
        <v>82.5</v>
      </c>
      <c r="L170" s="28">
        <f t="shared" si="61"/>
        <v>1.6500000000000001E-2</v>
      </c>
      <c r="M170" s="29">
        <f t="shared" si="51"/>
        <v>3.3000000000000002E-2</v>
      </c>
      <c r="N170" s="29">
        <f t="shared" si="52"/>
        <v>8.2500000000000004E-2</v>
      </c>
      <c r="O170" s="29">
        <f t="shared" si="50"/>
        <v>0.16500000000000001</v>
      </c>
      <c r="P170">
        <f t="shared" si="62"/>
        <v>0.33</v>
      </c>
      <c r="Q170" s="29">
        <f t="shared" si="53"/>
        <v>0.41250000000000003</v>
      </c>
      <c r="R170">
        <f t="shared" si="63"/>
        <v>0.495</v>
      </c>
      <c r="S170">
        <f t="shared" si="64"/>
        <v>0.66</v>
      </c>
      <c r="T170" s="29">
        <f t="shared" si="65"/>
        <v>0.82500000000000007</v>
      </c>
      <c r="AF170">
        <f t="shared" si="66"/>
        <v>82.5</v>
      </c>
      <c r="AG170" s="29">
        <f t="shared" si="54"/>
        <v>1.3612500000000001</v>
      </c>
      <c r="AH170" s="29">
        <f t="shared" si="55"/>
        <v>3.4031250000000002</v>
      </c>
      <c r="AI170" s="29">
        <f t="shared" si="56"/>
        <v>6.8062500000000004</v>
      </c>
      <c r="AJ170" s="29">
        <f t="shared" si="57"/>
        <v>17.015625</v>
      </c>
      <c r="AK170">
        <f t="shared" si="58"/>
        <v>27.225000000000001</v>
      </c>
      <c r="AL170" s="29">
        <f t="shared" si="59"/>
        <v>34.03125</v>
      </c>
    </row>
    <row r="171" spans="1:38" x14ac:dyDescent="0.35">
      <c r="A171">
        <f t="shared" si="68"/>
        <v>830</v>
      </c>
      <c r="B171">
        <f t="shared" si="67"/>
        <v>8300</v>
      </c>
      <c r="C171">
        <f t="shared" si="69"/>
        <v>8.3000000000000007</v>
      </c>
      <c r="K171">
        <f t="shared" si="60"/>
        <v>83</v>
      </c>
      <c r="L171" s="28">
        <f t="shared" si="61"/>
        <v>1.66E-2</v>
      </c>
      <c r="M171" s="29">
        <f t="shared" si="51"/>
        <v>3.32E-2</v>
      </c>
      <c r="N171" s="29">
        <f t="shared" si="52"/>
        <v>8.3000000000000004E-2</v>
      </c>
      <c r="O171" s="29">
        <f t="shared" si="50"/>
        <v>0.16600000000000001</v>
      </c>
      <c r="P171">
        <f t="shared" si="62"/>
        <v>0.33200000000000002</v>
      </c>
      <c r="Q171" s="29">
        <f t="shared" si="53"/>
        <v>0.41500000000000004</v>
      </c>
      <c r="R171">
        <f t="shared" si="63"/>
        <v>0.498</v>
      </c>
      <c r="S171">
        <f t="shared" si="64"/>
        <v>0.66400000000000003</v>
      </c>
      <c r="T171" s="29">
        <f t="shared" si="65"/>
        <v>0.83000000000000007</v>
      </c>
      <c r="AF171">
        <f t="shared" si="66"/>
        <v>83</v>
      </c>
      <c r="AG171" s="29">
        <f t="shared" si="54"/>
        <v>1.3778000000000001</v>
      </c>
      <c r="AH171" s="29">
        <f t="shared" si="55"/>
        <v>3.4445000000000001</v>
      </c>
      <c r="AI171" s="29">
        <f t="shared" si="56"/>
        <v>6.8890000000000002</v>
      </c>
      <c r="AJ171" s="29">
        <f t="shared" si="57"/>
        <v>17.2225</v>
      </c>
      <c r="AK171">
        <f t="shared" si="58"/>
        <v>27.556000000000001</v>
      </c>
      <c r="AL171" s="29">
        <f t="shared" si="59"/>
        <v>34.445</v>
      </c>
    </row>
    <row r="172" spans="1:38" x14ac:dyDescent="0.35">
      <c r="A172">
        <f t="shared" si="68"/>
        <v>835</v>
      </c>
      <c r="B172">
        <f t="shared" si="67"/>
        <v>8350</v>
      </c>
      <c r="C172">
        <f t="shared" si="69"/>
        <v>8.35</v>
      </c>
      <c r="K172">
        <f t="shared" si="60"/>
        <v>83.5</v>
      </c>
      <c r="L172" s="28">
        <f t="shared" si="61"/>
        <v>1.67E-2</v>
      </c>
      <c r="M172" s="29">
        <f t="shared" si="51"/>
        <v>3.3399999999999999E-2</v>
      </c>
      <c r="N172" s="29">
        <f t="shared" si="52"/>
        <v>8.3500000000000005E-2</v>
      </c>
      <c r="O172" s="29">
        <f t="shared" si="50"/>
        <v>0.16700000000000001</v>
      </c>
      <c r="P172">
        <f t="shared" si="62"/>
        <v>0.33400000000000002</v>
      </c>
      <c r="Q172" s="29">
        <f t="shared" si="53"/>
        <v>0.41749999999999998</v>
      </c>
      <c r="R172">
        <f t="shared" si="63"/>
        <v>0.501</v>
      </c>
      <c r="S172">
        <f t="shared" si="64"/>
        <v>0.66800000000000004</v>
      </c>
      <c r="T172" s="29">
        <f t="shared" si="65"/>
        <v>0.83499999999999996</v>
      </c>
      <c r="AF172">
        <f t="shared" si="66"/>
        <v>83.5</v>
      </c>
      <c r="AG172" s="29">
        <f t="shared" si="54"/>
        <v>1.39445</v>
      </c>
      <c r="AH172" s="29">
        <f t="shared" si="55"/>
        <v>3.4861249999999999</v>
      </c>
      <c r="AI172" s="29">
        <f t="shared" si="56"/>
        <v>6.9722499999999998</v>
      </c>
      <c r="AJ172" s="29">
        <f t="shared" si="57"/>
        <v>17.430624999999999</v>
      </c>
      <c r="AK172">
        <f t="shared" si="58"/>
        <v>27.888999999999999</v>
      </c>
      <c r="AL172" s="29">
        <f t="shared" si="59"/>
        <v>34.861249999999998</v>
      </c>
    </row>
    <row r="173" spans="1:38" x14ac:dyDescent="0.35">
      <c r="A173">
        <f t="shared" si="68"/>
        <v>840</v>
      </c>
      <c r="B173">
        <f t="shared" si="67"/>
        <v>8400</v>
      </c>
      <c r="C173">
        <f t="shared" si="69"/>
        <v>8.4</v>
      </c>
      <c r="K173">
        <f t="shared" si="60"/>
        <v>84</v>
      </c>
      <c r="L173" s="28">
        <f t="shared" si="61"/>
        <v>1.6800000000000002E-2</v>
      </c>
      <c r="M173" s="29">
        <f t="shared" si="51"/>
        <v>3.3600000000000005E-2</v>
      </c>
      <c r="N173" s="29">
        <f t="shared" si="52"/>
        <v>8.4000000000000005E-2</v>
      </c>
      <c r="O173" s="29">
        <f t="shared" si="50"/>
        <v>0.16800000000000001</v>
      </c>
      <c r="P173">
        <f t="shared" si="62"/>
        <v>0.33600000000000002</v>
      </c>
      <c r="Q173" s="29">
        <f t="shared" si="53"/>
        <v>0.42</v>
      </c>
      <c r="R173">
        <f t="shared" si="63"/>
        <v>0.504</v>
      </c>
      <c r="S173">
        <f t="shared" si="64"/>
        <v>0.67200000000000004</v>
      </c>
      <c r="T173" s="29">
        <f t="shared" si="65"/>
        <v>0.84</v>
      </c>
      <c r="AF173">
        <f t="shared" si="66"/>
        <v>84</v>
      </c>
      <c r="AG173" s="29">
        <f t="shared" si="54"/>
        <v>1.4112</v>
      </c>
      <c r="AH173" s="29">
        <f t="shared" si="55"/>
        <v>3.528</v>
      </c>
      <c r="AI173" s="29">
        <f t="shared" si="56"/>
        <v>7.056</v>
      </c>
      <c r="AJ173" s="29">
        <f t="shared" si="57"/>
        <v>17.64</v>
      </c>
      <c r="AK173">
        <f t="shared" si="58"/>
        <v>28.224</v>
      </c>
      <c r="AL173" s="29">
        <f t="shared" si="59"/>
        <v>35.28</v>
      </c>
    </row>
    <row r="174" spans="1:38" x14ac:dyDescent="0.35">
      <c r="A174">
        <f t="shared" si="68"/>
        <v>845</v>
      </c>
      <c r="B174">
        <f t="shared" si="67"/>
        <v>8450</v>
      </c>
      <c r="C174">
        <f t="shared" si="69"/>
        <v>8.4499999999999993</v>
      </c>
      <c r="K174">
        <f t="shared" si="60"/>
        <v>84.5</v>
      </c>
      <c r="L174" s="28">
        <f t="shared" si="61"/>
        <v>1.6900000000000002E-2</v>
      </c>
      <c r="M174" s="29">
        <f t="shared" si="51"/>
        <v>3.3800000000000004E-2</v>
      </c>
      <c r="N174" s="29">
        <f t="shared" si="52"/>
        <v>8.4500000000000006E-2</v>
      </c>
      <c r="O174" s="29">
        <f t="shared" si="50"/>
        <v>0.16900000000000001</v>
      </c>
      <c r="P174">
        <f t="shared" si="62"/>
        <v>0.33800000000000002</v>
      </c>
      <c r="Q174" s="29">
        <f t="shared" si="53"/>
        <v>0.42249999999999999</v>
      </c>
      <c r="R174">
        <f t="shared" si="63"/>
        <v>0.50700000000000001</v>
      </c>
      <c r="S174">
        <f t="shared" si="64"/>
        <v>0.67600000000000005</v>
      </c>
      <c r="T174" s="29">
        <f t="shared" si="65"/>
        <v>0.84499999999999997</v>
      </c>
      <c r="AF174">
        <f t="shared" si="66"/>
        <v>84.5</v>
      </c>
      <c r="AG174" s="29">
        <f t="shared" si="54"/>
        <v>1.42805</v>
      </c>
      <c r="AH174" s="29">
        <f t="shared" si="55"/>
        <v>3.570125</v>
      </c>
      <c r="AI174" s="29">
        <f t="shared" si="56"/>
        <v>7.14025</v>
      </c>
      <c r="AJ174" s="29">
        <f t="shared" si="57"/>
        <v>17.850625000000001</v>
      </c>
      <c r="AK174">
        <f t="shared" si="58"/>
        <v>28.561</v>
      </c>
      <c r="AL174" s="29">
        <f t="shared" si="59"/>
        <v>35.701250000000002</v>
      </c>
    </row>
    <row r="175" spans="1:38" x14ac:dyDescent="0.35">
      <c r="A175">
        <f t="shared" si="68"/>
        <v>850</v>
      </c>
      <c r="B175">
        <f t="shared" si="67"/>
        <v>8500</v>
      </c>
      <c r="C175">
        <f t="shared" si="69"/>
        <v>8.5</v>
      </c>
      <c r="K175">
        <f t="shared" si="60"/>
        <v>85</v>
      </c>
      <c r="L175" s="28">
        <f t="shared" si="61"/>
        <v>1.7000000000000001E-2</v>
      </c>
      <c r="M175" s="29">
        <f t="shared" si="51"/>
        <v>3.4000000000000002E-2</v>
      </c>
      <c r="N175" s="29">
        <f t="shared" si="52"/>
        <v>8.5000000000000006E-2</v>
      </c>
      <c r="O175" s="29">
        <f t="shared" si="50"/>
        <v>0.17</v>
      </c>
      <c r="P175">
        <f t="shared" si="62"/>
        <v>0.34</v>
      </c>
      <c r="Q175" s="29">
        <f t="shared" si="53"/>
        <v>0.42499999999999999</v>
      </c>
      <c r="R175">
        <f t="shared" si="63"/>
        <v>0.51</v>
      </c>
      <c r="S175">
        <f t="shared" si="64"/>
        <v>0.68</v>
      </c>
      <c r="T175" s="29">
        <f t="shared" si="65"/>
        <v>0.85</v>
      </c>
      <c r="AF175">
        <f t="shared" si="66"/>
        <v>85</v>
      </c>
      <c r="AG175" s="29">
        <f t="shared" si="54"/>
        <v>1.4450000000000001</v>
      </c>
      <c r="AH175" s="29">
        <f t="shared" si="55"/>
        <v>3.6125000000000003</v>
      </c>
      <c r="AI175" s="29">
        <f t="shared" si="56"/>
        <v>7.2250000000000005</v>
      </c>
      <c r="AJ175" s="29">
        <f t="shared" si="57"/>
        <v>18.0625</v>
      </c>
      <c r="AK175">
        <f t="shared" si="58"/>
        <v>28.900000000000002</v>
      </c>
      <c r="AL175" s="29">
        <f t="shared" si="59"/>
        <v>36.125</v>
      </c>
    </row>
    <row r="176" spans="1:38" x14ac:dyDescent="0.35">
      <c r="A176">
        <f t="shared" si="68"/>
        <v>855</v>
      </c>
      <c r="B176">
        <f t="shared" si="67"/>
        <v>8550</v>
      </c>
      <c r="C176">
        <f t="shared" si="69"/>
        <v>8.5500000000000007</v>
      </c>
      <c r="K176">
        <f t="shared" si="60"/>
        <v>85.5</v>
      </c>
      <c r="L176" s="28">
        <f t="shared" si="61"/>
        <v>1.7100000000000001E-2</v>
      </c>
      <c r="M176" s="29">
        <f t="shared" si="51"/>
        <v>3.4200000000000001E-2</v>
      </c>
      <c r="N176" s="29">
        <f t="shared" si="52"/>
        <v>8.5500000000000007E-2</v>
      </c>
      <c r="O176" s="29">
        <f t="shared" si="50"/>
        <v>0.17100000000000001</v>
      </c>
      <c r="P176">
        <f t="shared" si="62"/>
        <v>0.34200000000000003</v>
      </c>
      <c r="Q176" s="29">
        <f t="shared" si="53"/>
        <v>0.42749999999999999</v>
      </c>
      <c r="R176">
        <f t="shared" si="63"/>
        <v>0.51300000000000001</v>
      </c>
      <c r="S176">
        <f t="shared" si="64"/>
        <v>0.68400000000000005</v>
      </c>
      <c r="T176" s="29">
        <f t="shared" si="65"/>
        <v>0.85499999999999998</v>
      </c>
      <c r="AF176">
        <f t="shared" si="66"/>
        <v>85.5</v>
      </c>
      <c r="AG176" s="29">
        <f t="shared" si="54"/>
        <v>1.4620500000000001</v>
      </c>
      <c r="AH176" s="29">
        <f t="shared" si="55"/>
        <v>3.655125</v>
      </c>
      <c r="AI176" s="29">
        <f t="shared" si="56"/>
        <v>7.3102499999999999</v>
      </c>
      <c r="AJ176" s="29">
        <f t="shared" si="57"/>
        <v>18.275625000000002</v>
      </c>
      <c r="AK176">
        <f t="shared" si="58"/>
        <v>29.241</v>
      </c>
      <c r="AL176" s="29">
        <f t="shared" si="59"/>
        <v>36.551250000000003</v>
      </c>
    </row>
    <row r="177" spans="1:38" x14ac:dyDescent="0.35">
      <c r="A177">
        <f t="shared" si="68"/>
        <v>860</v>
      </c>
      <c r="B177">
        <f t="shared" si="67"/>
        <v>8600</v>
      </c>
      <c r="C177">
        <f t="shared" si="69"/>
        <v>8.6</v>
      </c>
      <c r="K177">
        <f t="shared" si="60"/>
        <v>86</v>
      </c>
      <c r="L177" s="28">
        <f t="shared" si="61"/>
        <v>1.72E-2</v>
      </c>
      <c r="M177" s="29">
        <f t="shared" si="51"/>
        <v>3.44E-2</v>
      </c>
      <c r="N177" s="29">
        <f t="shared" si="52"/>
        <v>8.6000000000000007E-2</v>
      </c>
      <c r="O177" s="29">
        <f t="shared" si="50"/>
        <v>0.17200000000000001</v>
      </c>
      <c r="P177">
        <f t="shared" si="62"/>
        <v>0.34400000000000003</v>
      </c>
      <c r="Q177" s="29">
        <f t="shared" si="53"/>
        <v>0.43</v>
      </c>
      <c r="R177">
        <f t="shared" si="63"/>
        <v>0.51600000000000001</v>
      </c>
      <c r="S177">
        <f t="shared" si="64"/>
        <v>0.68800000000000006</v>
      </c>
      <c r="T177" s="29">
        <f t="shared" si="65"/>
        <v>0.86</v>
      </c>
      <c r="AF177">
        <f t="shared" si="66"/>
        <v>86</v>
      </c>
      <c r="AG177" s="29">
        <f t="shared" si="54"/>
        <v>1.4792000000000001</v>
      </c>
      <c r="AH177" s="29">
        <f t="shared" si="55"/>
        <v>3.698</v>
      </c>
      <c r="AI177" s="29">
        <f t="shared" si="56"/>
        <v>7.3959999999999999</v>
      </c>
      <c r="AJ177" s="29">
        <f t="shared" si="57"/>
        <v>18.490000000000002</v>
      </c>
      <c r="AK177">
        <f t="shared" si="58"/>
        <v>29.584</v>
      </c>
      <c r="AL177" s="29">
        <f t="shared" si="59"/>
        <v>36.980000000000004</v>
      </c>
    </row>
    <row r="178" spans="1:38" x14ac:dyDescent="0.35">
      <c r="A178">
        <f t="shared" si="68"/>
        <v>865</v>
      </c>
      <c r="B178">
        <f t="shared" si="67"/>
        <v>8650</v>
      </c>
      <c r="C178">
        <f t="shared" si="69"/>
        <v>8.65</v>
      </c>
      <c r="K178">
        <f t="shared" si="60"/>
        <v>86.5</v>
      </c>
      <c r="L178" s="28">
        <f t="shared" si="61"/>
        <v>1.7299999999999999E-2</v>
      </c>
      <c r="M178" s="29">
        <f t="shared" si="51"/>
        <v>3.4599999999999999E-2</v>
      </c>
      <c r="N178" s="29">
        <f t="shared" si="52"/>
        <v>8.6500000000000007E-2</v>
      </c>
      <c r="O178" s="29">
        <f t="shared" si="50"/>
        <v>0.17300000000000001</v>
      </c>
      <c r="P178">
        <f t="shared" si="62"/>
        <v>0.34600000000000003</v>
      </c>
      <c r="Q178" s="29">
        <f t="shared" si="53"/>
        <v>0.4325</v>
      </c>
      <c r="R178">
        <f t="shared" si="63"/>
        <v>0.51900000000000002</v>
      </c>
      <c r="S178">
        <f t="shared" si="64"/>
        <v>0.69200000000000006</v>
      </c>
      <c r="T178" s="29">
        <f t="shared" si="65"/>
        <v>0.86499999999999999</v>
      </c>
      <c r="AF178">
        <f t="shared" si="66"/>
        <v>86.5</v>
      </c>
      <c r="AG178" s="29">
        <f t="shared" si="54"/>
        <v>1.4964500000000001</v>
      </c>
      <c r="AH178" s="29">
        <f t="shared" si="55"/>
        <v>3.7411250000000003</v>
      </c>
      <c r="AI178" s="29">
        <f t="shared" si="56"/>
        <v>7.4822500000000005</v>
      </c>
      <c r="AJ178" s="29">
        <f t="shared" si="57"/>
        <v>18.705625000000001</v>
      </c>
      <c r="AK178">
        <f t="shared" si="58"/>
        <v>29.929000000000002</v>
      </c>
      <c r="AL178" s="29">
        <f t="shared" si="59"/>
        <v>37.411250000000003</v>
      </c>
    </row>
    <row r="179" spans="1:38" x14ac:dyDescent="0.35">
      <c r="A179">
        <f t="shared" si="68"/>
        <v>870</v>
      </c>
      <c r="B179">
        <f t="shared" si="67"/>
        <v>8700</v>
      </c>
      <c r="C179">
        <f t="shared" si="69"/>
        <v>8.6999999999999993</v>
      </c>
      <c r="K179">
        <f t="shared" si="60"/>
        <v>87</v>
      </c>
      <c r="L179" s="28">
        <f t="shared" si="61"/>
        <v>1.7400000000000002E-2</v>
      </c>
      <c r="M179" s="29">
        <f t="shared" si="51"/>
        <v>3.4800000000000005E-2</v>
      </c>
      <c r="N179" s="29">
        <f t="shared" si="52"/>
        <v>8.7000000000000008E-2</v>
      </c>
      <c r="O179" s="29">
        <f t="shared" si="50"/>
        <v>0.17400000000000002</v>
      </c>
      <c r="P179">
        <f t="shared" si="62"/>
        <v>0.34800000000000003</v>
      </c>
      <c r="Q179" s="29">
        <f t="shared" si="53"/>
        <v>0.435</v>
      </c>
      <c r="R179">
        <f t="shared" si="63"/>
        <v>0.52200000000000002</v>
      </c>
      <c r="S179">
        <f t="shared" si="64"/>
        <v>0.69600000000000006</v>
      </c>
      <c r="T179" s="29">
        <f t="shared" si="65"/>
        <v>0.87</v>
      </c>
      <c r="AF179">
        <f t="shared" si="66"/>
        <v>87</v>
      </c>
      <c r="AG179" s="29">
        <f t="shared" si="54"/>
        <v>1.5138</v>
      </c>
      <c r="AH179" s="29">
        <f t="shared" si="55"/>
        <v>3.7845</v>
      </c>
      <c r="AI179" s="29">
        <f t="shared" si="56"/>
        <v>7.569</v>
      </c>
      <c r="AJ179" s="29">
        <f t="shared" si="57"/>
        <v>18.922499999999999</v>
      </c>
      <c r="AK179">
        <f t="shared" si="58"/>
        <v>30.276</v>
      </c>
      <c r="AL179" s="29">
        <f t="shared" si="59"/>
        <v>37.844999999999999</v>
      </c>
    </row>
    <row r="180" spans="1:38" x14ac:dyDescent="0.35">
      <c r="A180">
        <f t="shared" si="68"/>
        <v>875</v>
      </c>
      <c r="B180">
        <f t="shared" si="67"/>
        <v>8750</v>
      </c>
      <c r="C180">
        <f t="shared" si="69"/>
        <v>8.75</v>
      </c>
      <c r="K180">
        <f t="shared" si="60"/>
        <v>87.5</v>
      </c>
      <c r="L180" s="28">
        <f t="shared" si="61"/>
        <v>1.7500000000000002E-2</v>
      </c>
      <c r="M180" s="29">
        <f t="shared" si="51"/>
        <v>3.5000000000000003E-2</v>
      </c>
      <c r="N180" s="29">
        <f t="shared" si="52"/>
        <v>8.7500000000000008E-2</v>
      </c>
      <c r="O180" s="29">
        <f t="shared" si="50"/>
        <v>0.17500000000000002</v>
      </c>
      <c r="P180">
        <f t="shared" si="62"/>
        <v>0.35000000000000003</v>
      </c>
      <c r="Q180" s="29">
        <f t="shared" si="53"/>
        <v>0.4375</v>
      </c>
      <c r="R180">
        <f t="shared" si="63"/>
        <v>0.52500000000000002</v>
      </c>
      <c r="S180">
        <f t="shared" si="64"/>
        <v>0.70000000000000007</v>
      </c>
      <c r="T180" s="29">
        <f t="shared" si="65"/>
        <v>0.875</v>
      </c>
      <c r="AF180">
        <f t="shared" si="66"/>
        <v>87.5</v>
      </c>
      <c r="AG180" s="29">
        <f t="shared" si="54"/>
        <v>1.53125</v>
      </c>
      <c r="AH180" s="29">
        <f t="shared" si="55"/>
        <v>3.828125</v>
      </c>
      <c r="AI180" s="29">
        <f t="shared" si="56"/>
        <v>7.65625</v>
      </c>
      <c r="AJ180" s="29">
        <f t="shared" si="57"/>
        <v>19.140625</v>
      </c>
      <c r="AK180">
        <f t="shared" si="58"/>
        <v>30.625</v>
      </c>
      <c r="AL180" s="29">
        <f t="shared" si="59"/>
        <v>38.28125</v>
      </c>
    </row>
    <row r="181" spans="1:38" x14ac:dyDescent="0.35">
      <c r="A181">
        <f t="shared" si="68"/>
        <v>880</v>
      </c>
      <c r="B181">
        <f t="shared" si="67"/>
        <v>8800</v>
      </c>
      <c r="C181">
        <f t="shared" si="69"/>
        <v>8.8000000000000007</v>
      </c>
      <c r="K181">
        <f t="shared" si="60"/>
        <v>88</v>
      </c>
      <c r="L181" s="28">
        <f t="shared" si="61"/>
        <v>1.7600000000000001E-2</v>
      </c>
      <c r="M181" s="29">
        <f t="shared" si="51"/>
        <v>3.5200000000000002E-2</v>
      </c>
      <c r="N181" s="29">
        <f t="shared" si="52"/>
        <v>8.7999999999999995E-2</v>
      </c>
      <c r="O181" s="29">
        <f t="shared" si="50"/>
        <v>0.17599999999999999</v>
      </c>
      <c r="P181">
        <f t="shared" si="62"/>
        <v>0.35199999999999998</v>
      </c>
      <c r="Q181" s="29">
        <f t="shared" si="53"/>
        <v>0.44</v>
      </c>
      <c r="R181">
        <f t="shared" si="63"/>
        <v>0.52800000000000002</v>
      </c>
      <c r="S181">
        <f t="shared" si="64"/>
        <v>0.70399999999999996</v>
      </c>
      <c r="T181" s="29">
        <f t="shared" si="65"/>
        <v>0.88</v>
      </c>
      <c r="AF181">
        <f t="shared" si="66"/>
        <v>88</v>
      </c>
      <c r="AG181" s="29">
        <f t="shared" si="54"/>
        <v>1.5488000000000002</v>
      </c>
      <c r="AH181" s="29">
        <f t="shared" si="55"/>
        <v>3.8719999999999999</v>
      </c>
      <c r="AI181" s="29">
        <f t="shared" si="56"/>
        <v>7.7439999999999998</v>
      </c>
      <c r="AJ181" s="29">
        <f t="shared" si="57"/>
        <v>19.36</v>
      </c>
      <c r="AK181">
        <f t="shared" si="58"/>
        <v>30.975999999999999</v>
      </c>
      <c r="AL181" s="29">
        <f t="shared" si="59"/>
        <v>38.72</v>
      </c>
    </row>
    <row r="182" spans="1:38" x14ac:dyDescent="0.35">
      <c r="A182">
        <f t="shared" si="68"/>
        <v>885</v>
      </c>
      <c r="B182">
        <f t="shared" si="67"/>
        <v>8850</v>
      </c>
      <c r="C182">
        <f t="shared" si="69"/>
        <v>8.85</v>
      </c>
      <c r="K182">
        <f t="shared" si="60"/>
        <v>88.5</v>
      </c>
      <c r="L182" s="28">
        <f t="shared" si="61"/>
        <v>1.77E-2</v>
      </c>
      <c r="M182" s="29">
        <f t="shared" si="51"/>
        <v>3.5400000000000001E-2</v>
      </c>
      <c r="N182" s="29">
        <f t="shared" si="52"/>
        <v>8.8499999999999995E-2</v>
      </c>
      <c r="O182" s="29">
        <f t="shared" si="50"/>
        <v>0.17699999999999999</v>
      </c>
      <c r="P182">
        <f t="shared" si="62"/>
        <v>0.35399999999999998</v>
      </c>
      <c r="Q182" s="29">
        <f t="shared" si="53"/>
        <v>0.4425</v>
      </c>
      <c r="R182">
        <f t="shared" si="63"/>
        <v>0.53100000000000003</v>
      </c>
      <c r="S182">
        <f t="shared" si="64"/>
        <v>0.70799999999999996</v>
      </c>
      <c r="T182" s="29">
        <f t="shared" si="65"/>
        <v>0.88500000000000001</v>
      </c>
      <c r="AF182">
        <f t="shared" si="66"/>
        <v>88.5</v>
      </c>
      <c r="AG182" s="29">
        <f t="shared" si="54"/>
        <v>1.5664500000000001</v>
      </c>
      <c r="AH182" s="29">
        <f t="shared" si="55"/>
        <v>3.9161250000000001</v>
      </c>
      <c r="AI182" s="29">
        <f t="shared" si="56"/>
        <v>7.8322500000000002</v>
      </c>
      <c r="AJ182" s="29">
        <f t="shared" si="57"/>
        <v>19.580625000000001</v>
      </c>
      <c r="AK182">
        <f t="shared" si="58"/>
        <v>31.329000000000001</v>
      </c>
      <c r="AL182" s="29">
        <f t="shared" si="59"/>
        <v>39.161250000000003</v>
      </c>
    </row>
    <row r="183" spans="1:38" x14ac:dyDescent="0.35">
      <c r="A183">
        <f t="shared" si="68"/>
        <v>890</v>
      </c>
      <c r="B183">
        <f t="shared" si="67"/>
        <v>8900</v>
      </c>
      <c r="C183">
        <f t="shared" si="69"/>
        <v>8.9</v>
      </c>
      <c r="K183">
        <f t="shared" si="60"/>
        <v>89</v>
      </c>
      <c r="L183" s="28">
        <f t="shared" si="61"/>
        <v>1.78E-2</v>
      </c>
      <c r="M183" s="29">
        <f t="shared" si="51"/>
        <v>3.56E-2</v>
      </c>
      <c r="N183" s="29">
        <f t="shared" si="52"/>
        <v>8.8999999999999996E-2</v>
      </c>
      <c r="O183" s="29">
        <f t="shared" si="50"/>
        <v>0.17799999999999999</v>
      </c>
      <c r="P183">
        <f t="shared" si="62"/>
        <v>0.35599999999999998</v>
      </c>
      <c r="Q183" s="29">
        <f t="shared" si="53"/>
        <v>0.44500000000000001</v>
      </c>
      <c r="R183">
        <f t="shared" si="63"/>
        <v>0.53400000000000003</v>
      </c>
      <c r="S183">
        <f t="shared" si="64"/>
        <v>0.71199999999999997</v>
      </c>
      <c r="T183" s="29">
        <f t="shared" si="65"/>
        <v>0.89</v>
      </c>
      <c r="AF183">
        <f t="shared" si="66"/>
        <v>89</v>
      </c>
      <c r="AG183" s="29">
        <f t="shared" si="54"/>
        <v>1.5842000000000001</v>
      </c>
      <c r="AH183" s="29">
        <f t="shared" si="55"/>
        <v>3.9605000000000001</v>
      </c>
      <c r="AI183" s="29">
        <f t="shared" si="56"/>
        <v>7.9210000000000003</v>
      </c>
      <c r="AJ183" s="29">
        <f t="shared" si="57"/>
        <v>19.802500000000002</v>
      </c>
      <c r="AK183">
        <f t="shared" si="58"/>
        <v>31.684000000000001</v>
      </c>
      <c r="AL183" s="29">
        <f t="shared" si="59"/>
        <v>39.605000000000004</v>
      </c>
    </row>
    <row r="184" spans="1:38" x14ac:dyDescent="0.35">
      <c r="A184">
        <f t="shared" si="68"/>
        <v>895</v>
      </c>
      <c r="B184">
        <f t="shared" si="67"/>
        <v>8950</v>
      </c>
      <c r="C184">
        <f t="shared" si="69"/>
        <v>8.9499999999999993</v>
      </c>
      <c r="K184">
        <f t="shared" si="60"/>
        <v>89.5</v>
      </c>
      <c r="L184" s="28">
        <f t="shared" si="61"/>
        <v>1.7899999999999999E-2</v>
      </c>
      <c r="M184" s="29">
        <f t="shared" si="51"/>
        <v>3.5799999999999998E-2</v>
      </c>
      <c r="N184" s="29">
        <f t="shared" si="52"/>
        <v>8.9499999999999996E-2</v>
      </c>
      <c r="O184" s="29">
        <f t="shared" si="50"/>
        <v>0.17899999999999999</v>
      </c>
      <c r="P184">
        <f t="shared" si="62"/>
        <v>0.35799999999999998</v>
      </c>
      <c r="Q184" s="29">
        <f t="shared" si="53"/>
        <v>0.44750000000000001</v>
      </c>
      <c r="R184">
        <f t="shared" si="63"/>
        <v>0.53700000000000003</v>
      </c>
      <c r="S184">
        <f t="shared" si="64"/>
        <v>0.71599999999999997</v>
      </c>
      <c r="T184" s="29">
        <f t="shared" si="65"/>
        <v>0.89500000000000002</v>
      </c>
      <c r="AF184">
        <f t="shared" si="66"/>
        <v>89.5</v>
      </c>
      <c r="AG184" s="29">
        <f t="shared" si="54"/>
        <v>1.60205</v>
      </c>
      <c r="AH184" s="29">
        <f t="shared" si="55"/>
        <v>4.0051250000000005</v>
      </c>
      <c r="AI184" s="29">
        <f t="shared" si="56"/>
        <v>8.010250000000001</v>
      </c>
      <c r="AJ184" s="29">
        <f t="shared" si="57"/>
        <v>20.025625000000002</v>
      </c>
      <c r="AK184">
        <f t="shared" si="58"/>
        <v>32.041000000000004</v>
      </c>
      <c r="AL184" s="29">
        <f t="shared" si="59"/>
        <v>40.051250000000003</v>
      </c>
    </row>
    <row r="185" spans="1:38" x14ac:dyDescent="0.35">
      <c r="A185">
        <f t="shared" si="68"/>
        <v>900</v>
      </c>
      <c r="B185">
        <f t="shared" si="67"/>
        <v>9000</v>
      </c>
      <c r="C185">
        <f t="shared" si="69"/>
        <v>9</v>
      </c>
      <c r="K185">
        <f t="shared" si="60"/>
        <v>90</v>
      </c>
      <c r="L185" s="28">
        <f t="shared" si="61"/>
        <v>1.8000000000000002E-2</v>
      </c>
      <c r="M185" s="29">
        <f t="shared" si="51"/>
        <v>3.6000000000000004E-2</v>
      </c>
      <c r="N185" s="29">
        <f t="shared" si="52"/>
        <v>0.09</v>
      </c>
      <c r="O185" s="29">
        <f t="shared" si="50"/>
        <v>0.18</v>
      </c>
      <c r="P185">
        <f t="shared" si="62"/>
        <v>0.36</v>
      </c>
      <c r="Q185" s="29">
        <f t="shared" si="53"/>
        <v>0.45</v>
      </c>
      <c r="R185">
        <f t="shared" si="63"/>
        <v>0.54</v>
      </c>
      <c r="S185">
        <f t="shared" si="64"/>
        <v>0.72</v>
      </c>
      <c r="T185" s="29">
        <f t="shared" si="65"/>
        <v>0.9</v>
      </c>
      <c r="AF185">
        <f t="shared" si="66"/>
        <v>90</v>
      </c>
      <c r="AG185" s="29">
        <f t="shared" si="54"/>
        <v>1.62</v>
      </c>
      <c r="AH185" s="29">
        <f t="shared" si="55"/>
        <v>4.05</v>
      </c>
      <c r="AI185" s="29">
        <f t="shared" si="56"/>
        <v>8.1</v>
      </c>
      <c r="AJ185" s="29">
        <f t="shared" si="57"/>
        <v>20.25</v>
      </c>
      <c r="AK185">
        <f t="shared" si="58"/>
        <v>32.4</v>
      </c>
      <c r="AL185" s="29">
        <f t="shared" si="59"/>
        <v>40.5</v>
      </c>
    </row>
    <row r="186" spans="1:38" x14ac:dyDescent="0.35">
      <c r="A186">
        <f t="shared" si="68"/>
        <v>905</v>
      </c>
      <c r="B186">
        <f t="shared" si="67"/>
        <v>9050</v>
      </c>
      <c r="C186">
        <f t="shared" si="69"/>
        <v>9.0500000000000007</v>
      </c>
      <c r="K186">
        <f t="shared" si="60"/>
        <v>90.5</v>
      </c>
      <c r="L186" s="28">
        <f t="shared" si="61"/>
        <v>1.8100000000000002E-2</v>
      </c>
      <c r="M186" s="29">
        <f t="shared" si="51"/>
        <v>3.6200000000000003E-2</v>
      </c>
      <c r="N186" s="29">
        <f t="shared" si="52"/>
        <v>9.0499999999999997E-2</v>
      </c>
      <c r="O186" s="29">
        <f t="shared" si="50"/>
        <v>0.18099999999999999</v>
      </c>
      <c r="P186">
        <f t="shared" si="62"/>
        <v>0.36199999999999999</v>
      </c>
      <c r="Q186" s="29">
        <f t="shared" si="53"/>
        <v>0.45250000000000001</v>
      </c>
      <c r="R186">
        <f t="shared" si="63"/>
        <v>0.54300000000000004</v>
      </c>
      <c r="S186">
        <f t="shared" si="64"/>
        <v>0.72399999999999998</v>
      </c>
      <c r="T186" s="29">
        <f t="shared" si="65"/>
        <v>0.90500000000000003</v>
      </c>
      <c r="AF186">
        <f t="shared" si="66"/>
        <v>90.5</v>
      </c>
      <c r="AG186" s="29">
        <f t="shared" si="54"/>
        <v>1.63805</v>
      </c>
      <c r="AH186" s="29">
        <f t="shared" si="55"/>
        <v>4.0951250000000003</v>
      </c>
      <c r="AI186" s="29">
        <f t="shared" si="56"/>
        <v>8.1902500000000007</v>
      </c>
      <c r="AJ186" s="29">
        <f t="shared" si="57"/>
        <v>20.475625000000001</v>
      </c>
      <c r="AK186">
        <f t="shared" si="58"/>
        <v>32.761000000000003</v>
      </c>
      <c r="AL186" s="29">
        <f t="shared" si="59"/>
        <v>40.951250000000002</v>
      </c>
    </row>
    <row r="187" spans="1:38" x14ac:dyDescent="0.35">
      <c r="A187">
        <f t="shared" si="68"/>
        <v>910</v>
      </c>
      <c r="B187">
        <f t="shared" si="67"/>
        <v>9100</v>
      </c>
      <c r="C187">
        <f t="shared" si="69"/>
        <v>9.1</v>
      </c>
      <c r="K187">
        <f t="shared" si="60"/>
        <v>91</v>
      </c>
      <c r="L187" s="28">
        <f t="shared" si="61"/>
        <v>1.8200000000000001E-2</v>
      </c>
      <c r="M187" s="29">
        <f t="shared" si="51"/>
        <v>3.6400000000000002E-2</v>
      </c>
      <c r="N187" s="29">
        <f t="shared" si="52"/>
        <v>9.0999999999999998E-2</v>
      </c>
      <c r="O187" s="29">
        <f t="shared" si="50"/>
        <v>0.182</v>
      </c>
      <c r="P187">
        <f t="shared" si="62"/>
        <v>0.36399999999999999</v>
      </c>
      <c r="Q187" s="29">
        <f t="shared" si="53"/>
        <v>0.45500000000000002</v>
      </c>
      <c r="R187">
        <f t="shared" si="63"/>
        <v>0.54600000000000004</v>
      </c>
      <c r="S187">
        <f t="shared" si="64"/>
        <v>0.72799999999999998</v>
      </c>
      <c r="T187" s="29">
        <f t="shared" si="65"/>
        <v>0.91</v>
      </c>
      <c r="AF187">
        <f t="shared" si="66"/>
        <v>91</v>
      </c>
      <c r="AG187" s="29">
        <f t="shared" si="54"/>
        <v>1.6562000000000001</v>
      </c>
      <c r="AH187" s="29">
        <f t="shared" si="55"/>
        <v>4.1405000000000003</v>
      </c>
      <c r="AI187" s="29">
        <f t="shared" si="56"/>
        <v>8.2810000000000006</v>
      </c>
      <c r="AJ187" s="29">
        <f t="shared" si="57"/>
        <v>20.702500000000001</v>
      </c>
      <c r="AK187">
        <f t="shared" si="58"/>
        <v>33.124000000000002</v>
      </c>
      <c r="AL187" s="29">
        <f t="shared" si="59"/>
        <v>41.405000000000001</v>
      </c>
    </row>
    <row r="188" spans="1:38" x14ac:dyDescent="0.35">
      <c r="A188">
        <f t="shared" si="68"/>
        <v>915</v>
      </c>
      <c r="B188">
        <f t="shared" si="67"/>
        <v>9150</v>
      </c>
      <c r="C188">
        <f t="shared" si="69"/>
        <v>9.15</v>
      </c>
      <c r="K188">
        <f t="shared" si="60"/>
        <v>91.5</v>
      </c>
      <c r="L188" s="28">
        <f t="shared" si="61"/>
        <v>1.83E-2</v>
      </c>
      <c r="M188" s="29">
        <f t="shared" si="51"/>
        <v>3.6600000000000001E-2</v>
      </c>
      <c r="N188" s="29">
        <f t="shared" si="52"/>
        <v>9.1499999999999998E-2</v>
      </c>
      <c r="O188" s="29">
        <f t="shared" si="50"/>
        <v>0.183</v>
      </c>
      <c r="P188">
        <f t="shared" si="62"/>
        <v>0.36599999999999999</v>
      </c>
      <c r="Q188" s="29">
        <f t="shared" si="53"/>
        <v>0.45750000000000002</v>
      </c>
      <c r="R188">
        <f t="shared" si="63"/>
        <v>0.54900000000000004</v>
      </c>
      <c r="S188">
        <f t="shared" si="64"/>
        <v>0.73199999999999998</v>
      </c>
      <c r="T188" s="29">
        <f t="shared" si="65"/>
        <v>0.91500000000000004</v>
      </c>
      <c r="AF188">
        <f t="shared" si="66"/>
        <v>91.5</v>
      </c>
      <c r="AG188" s="29">
        <f t="shared" si="54"/>
        <v>1.67445</v>
      </c>
      <c r="AH188" s="29">
        <f t="shared" si="55"/>
        <v>4.1861249999999997</v>
      </c>
      <c r="AI188" s="29">
        <f t="shared" si="56"/>
        <v>8.3722499999999993</v>
      </c>
      <c r="AJ188" s="29">
        <f t="shared" si="57"/>
        <v>20.930624999999999</v>
      </c>
      <c r="AK188">
        <f t="shared" si="58"/>
        <v>33.488999999999997</v>
      </c>
      <c r="AL188" s="29">
        <f t="shared" si="59"/>
        <v>41.861249999999998</v>
      </c>
    </row>
    <row r="189" spans="1:38" x14ac:dyDescent="0.35">
      <c r="A189">
        <f t="shared" si="68"/>
        <v>920</v>
      </c>
      <c r="B189">
        <f t="shared" si="67"/>
        <v>9200</v>
      </c>
      <c r="C189">
        <f t="shared" si="69"/>
        <v>9.1999999999999993</v>
      </c>
      <c r="K189">
        <f t="shared" si="60"/>
        <v>92</v>
      </c>
      <c r="L189" s="28">
        <f t="shared" si="61"/>
        <v>1.84E-2</v>
      </c>
      <c r="M189" s="29">
        <f t="shared" si="51"/>
        <v>3.6799999999999999E-2</v>
      </c>
      <c r="N189" s="29">
        <f t="shared" si="52"/>
        <v>9.1999999999999998E-2</v>
      </c>
      <c r="O189" s="29">
        <f t="shared" si="50"/>
        <v>0.184</v>
      </c>
      <c r="P189">
        <f t="shared" si="62"/>
        <v>0.36799999999999999</v>
      </c>
      <c r="Q189" s="29">
        <f t="shared" si="53"/>
        <v>0.46</v>
      </c>
      <c r="R189">
        <f t="shared" si="63"/>
        <v>0.55200000000000005</v>
      </c>
      <c r="S189">
        <f t="shared" si="64"/>
        <v>0.73599999999999999</v>
      </c>
      <c r="T189" s="29">
        <f t="shared" si="65"/>
        <v>0.92</v>
      </c>
      <c r="AF189">
        <f t="shared" si="66"/>
        <v>92</v>
      </c>
      <c r="AG189" s="29">
        <f t="shared" si="54"/>
        <v>1.6928000000000001</v>
      </c>
      <c r="AH189" s="29">
        <f t="shared" si="55"/>
        <v>4.2320000000000002</v>
      </c>
      <c r="AI189" s="29">
        <f t="shared" si="56"/>
        <v>8.4640000000000004</v>
      </c>
      <c r="AJ189" s="29">
        <f t="shared" si="57"/>
        <v>21.16</v>
      </c>
      <c r="AK189">
        <f t="shared" si="58"/>
        <v>33.856000000000002</v>
      </c>
      <c r="AL189" s="29">
        <f t="shared" si="59"/>
        <v>42.32</v>
      </c>
    </row>
    <row r="190" spans="1:38" x14ac:dyDescent="0.35">
      <c r="A190">
        <f t="shared" si="68"/>
        <v>925</v>
      </c>
      <c r="B190">
        <f t="shared" si="67"/>
        <v>9250</v>
      </c>
      <c r="C190">
        <f t="shared" si="69"/>
        <v>9.25</v>
      </c>
      <c r="K190">
        <f t="shared" si="60"/>
        <v>92.5</v>
      </c>
      <c r="L190" s="28">
        <f t="shared" si="61"/>
        <v>1.8500000000000003E-2</v>
      </c>
      <c r="M190" s="29">
        <f t="shared" si="51"/>
        <v>3.7000000000000005E-2</v>
      </c>
      <c r="N190" s="29">
        <f t="shared" si="52"/>
        <v>9.2499999999999999E-2</v>
      </c>
      <c r="O190" s="29">
        <f t="shared" si="50"/>
        <v>0.185</v>
      </c>
      <c r="P190">
        <f t="shared" si="62"/>
        <v>0.37</v>
      </c>
      <c r="Q190" s="29">
        <f t="shared" si="53"/>
        <v>0.46250000000000002</v>
      </c>
      <c r="R190">
        <f t="shared" si="63"/>
        <v>0.55500000000000005</v>
      </c>
      <c r="S190">
        <f t="shared" si="64"/>
        <v>0.74</v>
      </c>
      <c r="T190" s="29">
        <f t="shared" si="65"/>
        <v>0.92500000000000004</v>
      </c>
      <c r="AF190">
        <f t="shared" si="66"/>
        <v>92.5</v>
      </c>
      <c r="AG190" s="29">
        <f t="shared" si="54"/>
        <v>1.7112500000000002</v>
      </c>
      <c r="AH190" s="29">
        <f t="shared" si="55"/>
        <v>4.2781250000000002</v>
      </c>
      <c r="AI190" s="29">
        <f t="shared" si="56"/>
        <v>8.5562500000000004</v>
      </c>
      <c r="AJ190" s="29">
        <f t="shared" si="57"/>
        <v>21.390625</v>
      </c>
      <c r="AK190">
        <f t="shared" si="58"/>
        <v>34.225000000000001</v>
      </c>
      <c r="AL190" s="29">
        <f t="shared" si="59"/>
        <v>42.78125</v>
      </c>
    </row>
    <row r="191" spans="1:38" x14ac:dyDescent="0.35">
      <c r="A191">
        <f t="shared" si="68"/>
        <v>930</v>
      </c>
      <c r="B191">
        <f t="shared" si="67"/>
        <v>9300</v>
      </c>
      <c r="C191">
        <f t="shared" si="69"/>
        <v>9.3000000000000007</v>
      </c>
      <c r="K191">
        <f t="shared" si="60"/>
        <v>93</v>
      </c>
      <c r="L191" s="28">
        <f t="shared" si="61"/>
        <v>1.8600000000000002E-2</v>
      </c>
      <c r="M191" s="29">
        <f t="shared" si="51"/>
        <v>3.7200000000000004E-2</v>
      </c>
      <c r="N191" s="29">
        <f t="shared" si="52"/>
        <v>9.2999999999999999E-2</v>
      </c>
      <c r="O191" s="29">
        <f t="shared" si="50"/>
        <v>0.186</v>
      </c>
      <c r="P191">
        <f t="shared" si="62"/>
        <v>0.372</v>
      </c>
      <c r="Q191" s="29">
        <f t="shared" si="53"/>
        <v>0.46500000000000002</v>
      </c>
      <c r="R191">
        <f t="shared" si="63"/>
        <v>0.55800000000000005</v>
      </c>
      <c r="S191">
        <f t="shared" si="64"/>
        <v>0.74399999999999999</v>
      </c>
      <c r="T191" s="29">
        <f t="shared" si="65"/>
        <v>0.93</v>
      </c>
      <c r="AF191">
        <f t="shared" si="66"/>
        <v>93</v>
      </c>
      <c r="AG191" s="29">
        <f t="shared" si="54"/>
        <v>1.7298</v>
      </c>
      <c r="AH191" s="29">
        <f t="shared" si="55"/>
        <v>4.3245000000000005</v>
      </c>
      <c r="AI191" s="29">
        <f t="shared" si="56"/>
        <v>8.6490000000000009</v>
      </c>
      <c r="AJ191" s="29">
        <f t="shared" si="57"/>
        <v>21.622499999999999</v>
      </c>
      <c r="AK191">
        <f t="shared" si="58"/>
        <v>34.596000000000004</v>
      </c>
      <c r="AL191" s="29">
        <f t="shared" si="59"/>
        <v>43.244999999999997</v>
      </c>
    </row>
    <row r="192" spans="1:38" x14ac:dyDescent="0.35">
      <c r="A192">
        <f t="shared" si="68"/>
        <v>935</v>
      </c>
      <c r="B192">
        <f t="shared" si="67"/>
        <v>9350</v>
      </c>
      <c r="C192">
        <f t="shared" si="69"/>
        <v>9.35</v>
      </c>
      <c r="K192">
        <f t="shared" si="60"/>
        <v>93.5</v>
      </c>
      <c r="L192" s="28">
        <f t="shared" si="61"/>
        <v>1.8700000000000001E-2</v>
      </c>
      <c r="M192" s="29">
        <f t="shared" si="51"/>
        <v>3.7400000000000003E-2</v>
      </c>
      <c r="N192" s="29">
        <f t="shared" si="52"/>
        <v>9.35E-2</v>
      </c>
      <c r="O192" s="29">
        <f t="shared" si="50"/>
        <v>0.187</v>
      </c>
      <c r="P192">
        <f t="shared" si="62"/>
        <v>0.374</v>
      </c>
      <c r="Q192" s="29">
        <f t="shared" si="53"/>
        <v>0.46750000000000003</v>
      </c>
      <c r="R192">
        <f t="shared" si="63"/>
        <v>0.56100000000000005</v>
      </c>
      <c r="S192">
        <f t="shared" si="64"/>
        <v>0.748</v>
      </c>
      <c r="T192" s="29">
        <f t="shared" si="65"/>
        <v>0.93500000000000005</v>
      </c>
      <c r="AF192">
        <f t="shared" si="66"/>
        <v>93.5</v>
      </c>
      <c r="AG192" s="29">
        <f t="shared" si="54"/>
        <v>1.7484500000000001</v>
      </c>
      <c r="AH192" s="29">
        <f t="shared" si="55"/>
        <v>4.3711250000000001</v>
      </c>
      <c r="AI192" s="29">
        <f t="shared" si="56"/>
        <v>8.7422500000000003</v>
      </c>
      <c r="AJ192" s="29">
        <f t="shared" si="57"/>
        <v>21.855625</v>
      </c>
      <c r="AK192">
        <f t="shared" si="58"/>
        <v>34.969000000000001</v>
      </c>
      <c r="AL192" s="29">
        <f t="shared" si="59"/>
        <v>43.71125</v>
      </c>
    </row>
    <row r="193" spans="1:38" x14ac:dyDescent="0.35">
      <c r="A193">
        <f t="shared" si="68"/>
        <v>940</v>
      </c>
      <c r="B193">
        <f t="shared" si="67"/>
        <v>9400</v>
      </c>
      <c r="C193">
        <f t="shared" si="69"/>
        <v>9.4</v>
      </c>
      <c r="K193">
        <f t="shared" si="60"/>
        <v>94</v>
      </c>
      <c r="L193" s="28">
        <f t="shared" si="61"/>
        <v>1.8800000000000001E-2</v>
      </c>
      <c r="M193" s="29">
        <f t="shared" si="51"/>
        <v>3.7600000000000001E-2</v>
      </c>
      <c r="N193" s="29">
        <f t="shared" si="52"/>
        <v>9.4E-2</v>
      </c>
      <c r="O193" s="29">
        <f t="shared" si="50"/>
        <v>0.188</v>
      </c>
      <c r="P193">
        <f t="shared" si="62"/>
        <v>0.376</v>
      </c>
      <c r="Q193" s="29">
        <f t="shared" si="53"/>
        <v>0.47000000000000003</v>
      </c>
      <c r="R193">
        <f t="shared" si="63"/>
        <v>0.56400000000000006</v>
      </c>
      <c r="S193">
        <f t="shared" si="64"/>
        <v>0.752</v>
      </c>
      <c r="T193" s="29">
        <f t="shared" si="65"/>
        <v>0.94000000000000006</v>
      </c>
      <c r="AF193">
        <f t="shared" si="66"/>
        <v>94</v>
      </c>
      <c r="AG193" s="29">
        <f t="shared" si="54"/>
        <v>1.7672000000000001</v>
      </c>
      <c r="AH193" s="29">
        <f t="shared" si="55"/>
        <v>4.4180000000000001</v>
      </c>
      <c r="AI193" s="29">
        <f t="shared" si="56"/>
        <v>8.8360000000000003</v>
      </c>
      <c r="AJ193" s="29">
        <f t="shared" si="57"/>
        <v>22.09</v>
      </c>
      <c r="AK193">
        <f t="shared" si="58"/>
        <v>35.344000000000001</v>
      </c>
      <c r="AL193" s="29">
        <f t="shared" si="59"/>
        <v>44.18</v>
      </c>
    </row>
    <row r="194" spans="1:38" x14ac:dyDescent="0.35">
      <c r="A194">
        <f t="shared" si="68"/>
        <v>945</v>
      </c>
      <c r="B194">
        <f t="shared" si="67"/>
        <v>9450</v>
      </c>
      <c r="C194">
        <f t="shared" si="69"/>
        <v>9.4499999999999993</v>
      </c>
      <c r="K194">
        <f t="shared" si="60"/>
        <v>94.5</v>
      </c>
      <c r="L194" s="28">
        <f t="shared" si="61"/>
        <v>1.89E-2</v>
      </c>
      <c r="M194" s="29">
        <f t="shared" si="51"/>
        <v>3.78E-2</v>
      </c>
      <c r="N194" s="29">
        <f t="shared" si="52"/>
        <v>9.4500000000000001E-2</v>
      </c>
      <c r="O194" s="29">
        <f t="shared" si="50"/>
        <v>0.189</v>
      </c>
      <c r="P194">
        <f t="shared" si="62"/>
        <v>0.378</v>
      </c>
      <c r="Q194" s="29">
        <f t="shared" si="53"/>
        <v>0.47250000000000003</v>
      </c>
      <c r="R194">
        <f t="shared" si="63"/>
        <v>0.56700000000000006</v>
      </c>
      <c r="S194">
        <f t="shared" si="64"/>
        <v>0.75600000000000001</v>
      </c>
      <c r="T194" s="29">
        <f t="shared" si="65"/>
        <v>0.94500000000000006</v>
      </c>
      <c r="AF194">
        <f t="shared" si="66"/>
        <v>94.5</v>
      </c>
      <c r="AG194" s="29">
        <f t="shared" si="54"/>
        <v>1.7860500000000001</v>
      </c>
      <c r="AH194" s="29">
        <f t="shared" si="55"/>
        <v>4.4651250000000005</v>
      </c>
      <c r="AI194" s="29">
        <f t="shared" si="56"/>
        <v>8.9302500000000009</v>
      </c>
      <c r="AJ194" s="29">
        <f t="shared" si="57"/>
        <v>22.325624999999999</v>
      </c>
      <c r="AK194">
        <f t="shared" si="58"/>
        <v>35.721000000000004</v>
      </c>
      <c r="AL194" s="29">
        <f t="shared" si="59"/>
        <v>44.651249999999997</v>
      </c>
    </row>
    <row r="195" spans="1:38" x14ac:dyDescent="0.35">
      <c r="A195">
        <f t="shared" si="68"/>
        <v>950</v>
      </c>
      <c r="B195">
        <f t="shared" si="67"/>
        <v>9500</v>
      </c>
      <c r="C195">
        <f t="shared" si="69"/>
        <v>9.5</v>
      </c>
      <c r="K195">
        <f t="shared" si="60"/>
        <v>95</v>
      </c>
      <c r="L195" s="28">
        <f t="shared" si="61"/>
        <v>1.9E-2</v>
      </c>
      <c r="M195" s="29">
        <f t="shared" si="51"/>
        <v>3.7999999999999999E-2</v>
      </c>
      <c r="N195" s="29">
        <f t="shared" si="52"/>
        <v>9.5000000000000001E-2</v>
      </c>
      <c r="O195" s="29">
        <f t="shared" si="50"/>
        <v>0.19</v>
      </c>
      <c r="P195">
        <f t="shared" si="62"/>
        <v>0.38</v>
      </c>
      <c r="Q195" s="29">
        <f t="shared" si="53"/>
        <v>0.47500000000000003</v>
      </c>
      <c r="R195">
        <f t="shared" si="63"/>
        <v>0.57000000000000006</v>
      </c>
      <c r="S195">
        <f t="shared" si="64"/>
        <v>0.76</v>
      </c>
      <c r="T195" s="29">
        <f t="shared" si="65"/>
        <v>0.95000000000000007</v>
      </c>
      <c r="AF195">
        <f t="shared" si="66"/>
        <v>95</v>
      </c>
      <c r="AG195" s="29">
        <f t="shared" si="54"/>
        <v>1.8050000000000002</v>
      </c>
      <c r="AH195" s="29">
        <f t="shared" si="55"/>
        <v>4.5125000000000002</v>
      </c>
      <c r="AI195" s="29">
        <f t="shared" si="56"/>
        <v>9.0250000000000004</v>
      </c>
      <c r="AJ195" s="29">
        <f t="shared" si="57"/>
        <v>22.5625</v>
      </c>
      <c r="AK195">
        <f t="shared" si="58"/>
        <v>36.1</v>
      </c>
      <c r="AL195" s="29">
        <f t="shared" si="59"/>
        <v>45.125</v>
      </c>
    </row>
    <row r="196" spans="1:38" x14ac:dyDescent="0.35">
      <c r="A196">
        <f t="shared" si="68"/>
        <v>955</v>
      </c>
      <c r="B196">
        <f t="shared" si="67"/>
        <v>9550</v>
      </c>
      <c r="C196">
        <f t="shared" si="69"/>
        <v>9.5500000000000007</v>
      </c>
      <c r="K196">
        <f t="shared" si="60"/>
        <v>95.5</v>
      </c>
      <c r="L196" s="28">
        <f t="shared" si="61"/>
        <v>1.9100000000000002E-2</v>
      </c>
      <c r="M196" s="29">
        <f t="shared" si="51"/>
        <v>3.8200000000000005E-2</v>
      </c>
      <c r="N196" s="29">
        <f t="shared" si="52"/>
        <v>9.5500000000000002E-2</v>
      </c>
      <c r="O196" s="29">
        <f t="shared" si="50"/>
        <v>0.191</v>
      </c>
      <c r="P196">
        <f t="shared" si="62"/>
        <v>0.38200000000000001</v>
      </c>
      <c r="Q196" s="29">
        <f t="shared" si="53"/>
        <v>0.47750000000000004</v>
      </c>
      <c r="R196">
        <f t="shared" si="63"/>
        <v>0.57300000000000006</v>
      </c>
      <c r="S196">
        <f t="shared" si="64"/>
        <v>0.76400000000000001</v>
      </c>
      <c r="T196" s="29">
        <f t="shared" si="65"/>
        <v>0.95500000000000007</v>
      </c>
      <c r="AF196">
        <f t="shared" si="66"/>
        <v>95.5</v>
      </c>
      <c r="AG196" s="29">
        <f t="shared" si="54"/>
        <v>1.8240500000000002</v>
      </c>
      <c r="AH196" s="29">
        <f t="shared" si="55"/>
        <v>4.5601250000000002</v>
      </c>
      <c r="AI196" s="29">
        <f t="shared" si="56"/>
        <v>9.1202500000000004</v>
      </c>
      <c r="AJ196" s="29">
        <f t="shared" si="57"/>
        <v>22.800625</v>
      </c>
      <c r="AK196">
        <f t="shared" si="58"/>
        <v>36.481000000000002</v>
      </c>
      <c r="AL196" s="29">
        <f t="shared" si="59"/>
        <v>45.60125</v>
      </c>
    </row>
    <row r="197" spans="1:38" x14ac:dyDescent="0.35">
      <c r="A197">
        <f t="shared" si="68"/>
        <v>960</v>
      </c>
      <c r="B197">
        <f t="shared" si="67"/>
        <v>9600</v>
      </c>
      <c r="C197">
        <f t="shared" si="69"/>
        <v>9.6</v>
      </c>
      <c r="K197">
        <f t="shared" si="60"/>
        <v>96</v>
      </c>
      <c r="L197" s="28">
        <f t="shared" si="61"/>
        <v>1.9200000000000002E-2</v>
      </c>
      <c r="M197" s="29">
        <f t="shared" si="51"/>
        <v>3.8400000000000004E-2</v>
      </c>
      <c r="N197" s="29">
        <f t="shared" si="52"/>
        <v>9.6000000000000002E-2</v>
      </c>
      <c r="O197" s="29">
        <f t="shared" ref="O197:O205" si="70">IF($I$15 *$K197&gt;1,1,$I$15 *$K197)</f>
        <v>0.192</v>
      </c>
      <c r="P197">
        <f t="shared" si="62"/>
        <v>0.38400000000000001</v>
      </c>
      <c r="Q197" s="29">
        <f t="shared" si="53"/>
        <v>0.48</v>
      </c>
      <c r="R197">
        <f t="shared" si="63"/>
        <v>0.57600000000000007</v>
      </c>
      <c r="S197">
        <f t="shared" si="64"/>
        <v>0.76800000000000002</v>
      </c>
      <c r="T197" s="29">
        <f t="shared" si="65"/>
        <v>0.96</v>
      </c>
      <c r="AF197">
        <f t="shared" si="66"/>
        <v>96</v>
      </c>
      <c r="AG197" s="29">
        <f t="shared" si="54"/>
        <v>1.8432000000000002</v>
      </c>
      <c r="AH197" s="29">
        <f t="shared" si="55"/>
        <v>4.6080000000000005</v>
      </c>
      <c r="AI197" s="29">
        <f t="shared" si="56"/>
        <v>9.2160000000000011</v>
      </c>
      <c r="AJ197" s="29">
        <f t="shared" si="57"/>
        <v>23.04</v>
      </c>
      <c r="AK197">
        <f t="shared" si="58"/>
        <v>36.864000000000004</v>
      </c>
      <c r="AL197" s="29">
        <f t="shared" si="59"/>
        <v>46.08</v>
      </c>
    </row>
    <row r="198" spans="1:38" x14ac:dyDescent="0.35">
      <c r="A198">
        <f t="shared" si="68"/>
        <v>965</v>
      </c>
      <c r="B198">
        <f t="shared" si="67"/>
        <v>9650</v>
      </c>
      <c r="C198">
        <f t="shared" si="69"/>
        <v>9.65</v>
      </c>
      <c r="K198">
        <f t="shared" si="60"/>
        <v>96.5</v>
      </c>
      <c r="L198" s="28">
        <f t="shared" si="61"/>
        <v>1.9300000000000001E-2</v>
      </c>
      <c r="M198" s="29">
        <f t="shared" ref="M198:M205" si="71">IF($I$7 *$K198&gt;1,1,$I$7 *$K198)</f>
        <v>3.8600000000000002E-2</v>
      </c>
      <c r="N198" s="29">
        <f t="shared" ref="N198:N205" si="72">IF($I$10 *$K198&gt;1,1,$I$10 *$K198)</f>
        <v>9.6500000000000002E-2</v>
      </c>
      <c r="O198" s="29">
        <f t="shared" si="70"/>
        <v>0.193</v>
      </c>
      <c r="P198">
        <f t="shared" si="62"/>
        <v>0.38600000000000001</v>
      </c>
      <c r="Q198" s="29">
        <f t="shared" ref="Q198:Q205" si="73">IF($I$30 *$K198&gt;1,1,$I$30 *$K198)</f>
        <v>0.48249999999999998</v>
      </c>
      <c r="R198">
        <f t="shared" si="63"/>
        <v>0.57899999999999996</v>
      </c>
      <c r="S198">
        <f t="shared" si="64"/>
        <v>0.77200000000000002</v>
      </c>
      <c r="T198" s="29">
        <f t="shared" si="65"/>
        <v>0.96499999999999997</v>
      </c>
      <c r="AF198">
        <f t="shared" si="66"/>
        <v>96.5</v>
      </c>
      <c r="AG198" s="29">
        <f t="shared" ref="AG198:AG261" si="74">IF(($I$7*$AF198)&gt;1, (($AF198-$AF197)*1)+AG197, ($I$7 /2)*($AF198^2))</f>
        <v>1.8624500000000002</v>
      </c>
      <c r="AH198" s="29">
        <f t="shared" ref="AH198:AH261" si="75">IF(($I$10*$AF198)&gt;1, ($AF198-$AF197)*1+AH197, ($I$10 /2)*($AF198^2))</f>
        <v>4.6561250000000003</v>
      </c>
      <c r="AI198" s="29">
        <f t="shared" ref="AI198:AI261" si="76">IF(($I$15*$AF198)&gt;1, ($AF198-$AF197)*1+AI197, ($I$15 /2)*($AF198^2))</f>
        <v>9.3122500000000006</v>
      </c>
      <c r="AJ198" s="29">
        <f t="shared" ref="AJ198:AJ261" si="77">IF(($I$30*$AF198)&gt;1, ($AF198-$AF197)*1+AJ197, ($I$30 /2)*($AF198^2))</f>
        <v>23.280625000000001</v>
      </c>
      <c r="AK198">
        <f t="shared" ref="AK198:AK261" si="78">IF(($I$45*$AF198)&gt;1, ($AF198-$AF197)*1+AK197, ($I$45 /2)*($AF198^2))</f>
        <v>37.249000000000002</v>
      </c>
      <c r="AL198" s="29">
        <f t="shared" ref="AL198:AL261" si="79">IF(($I$55*$AF198)&gt;1, ($AF198-$AF197)*1+AL197, ($I$55 /2)*($AF198^2))</f>
        <v>46.561250000000001</v>
      </c>
    </row>
    <row r="199" spans="1:38" x14ac:dyDescent="0.35">
      <c r="A199">
        <f t="shared" si="68"/>
        <v>970</v>
      </c>
      <c r="B199">
        <f t="shared" si="67"/>
        <v>9700</v>
      </c>
      <c r="C199">
        <f t="shared" si="69"/>
        <v>9.6999999999999993</v>
      </c>
      <c r="K199">
        <f t="shared" ref="K199:K205" si="80">K198+$K$3</f>
        <v>97</v>
      </c>
      <c r="L199" s="28">
        <f t="shared" ref="L199:L205" si="81">IF($I$6 *$K199&gt;1,1,$I$6 *$K199)</f>
        <v>1.9400000000000001E-2</v>
      </c>
      <c r="M199" s="29">
        <f t="shared" si="71"/>
        <v>3.8800000000000001E-2</v>
      </c>
      <c r="N199" s="29">
        <f t="shared" si="72"/>
        <v>9.7000000000000003E-2</v>
      </c>
      <c r="O199" s="29">
        <f t="shared" si="70"/>
        <v>0.19400000000000001</v>
      </c>
      <c r="P199">
        <f t="shared" ref="P199:P205" si="82">IF($I$25 *$K199&gt;1,1,$I$25 *$K199)</f>
        <v>0.38800000000000001</v>
      </c>
      <c r="Q199" s="29">
        <f t="shared" si="73"/>
        <v>0.48499999999999999</v>
      </c>
      <c r="R199">
        <f t="shared" ref="R199:R205" si="83">IF($I$35 *$K199&gt;1,1,$I$35 *$K199)</f>
        <v>0.58199999999999996</v>
      </c>
      <c r="S199">
        <f t="shared" ref="S199:S205" si="84">IF($I$45 *$K199&gt;1,1,$I$45 *$K199)</f>
        <v>0.77600000000000002</v>
      </c>
      <c r="T199" s="29">
        <f t="shared" ref="T199:T205" si="85">IF($I$55 *$K199&gt;1,1,$I$55 *$K199)</f>
        <v>0.97</v>
      </c>
      <c r="AF199">
        <f t="shared" ref="AF199:AF262" si="86">AF198+$AG$3</f>
        <v>97</v>
      </c>
      <c r="AG199" s="29">
        <f t="shared" si="74"/>
        <v>1.8818000000000001</v>
      </c>
      <c r="AH199" s="29">
        <f t="shared" si="75"/>
        <v>4.7045000000000003</v>
      </c>
      <c r="AI199" s="29">
        <f t="shared" si="76"/>
        <v>9.4090000000000007</v>
      </c>
      <c r="AJ199" s="29">
        <f t="shared" si="77"/>
        <v>23.522500000000001</v>
      </c>
      <c r="AK199">
        <f t="shared" si="78"/>
        <v>37.636000000000003</v>
      </c>
      <c r="AL199" s="29">
        <f t="shared" si="79"/>
        <v>47.045000000000002</v>
      </c>
    </row>
    <row r="200" spans="1:38" x14ac:dyDescent="0.35">
      <c r="A200">
        <f t="shared" si="68"/>
        <v>975</v>
      </c>
      <c r="B200">
        <f t="shared" si="67"/>
        <v>9750</v>
      </c>
      <c r="C200">
        <f t="shared" si="69"/>
        <v>9.75</v>
      </c>
      <c r="K200">
        <f t="shared" si="80"/>
        <v>97.5</v>
      </c>
      <c r="L200" s="28">
        <f t="shared" si="81"/>
        <v>1.95E-2</v>
      </c>
      <c r="M200" s="29">
        <f t="shared" si="71"/>
        <v>3.9E-2</v>
      </c>
      <c r="N200" s="29">
        <f t="shared" si="72"/>
        <v>9.7500000000000003E-2</v>
      </c>
      <c r="O200" s="29">
        <f t="shared" si="70"/>
        <v>0.19500000000000001</v>
      </c>
      <c r="P200">
        <f t="shared" si="82"/>
        <v>0.39</v>
      </c>
      <c r="Q200" s="29">
        <f t="shared" si="73"/>
        <v>0.48749999999999999</v>
      </c>
      <c r="R200">
        <f t="shared" si="83"/>
        <v>0.58499999999999996</v>
      </c>
      <c r="S200">
        <f t="shared" si="84"/>
        <v>0.78</v>
      </c>
      <c r="T200" s="29">
        <f t="shared" si="85"/>
        <v>0.97499999999999998</v>
      </c>
      <c r="AF200">
        <f t="shared" si="86"/>
        <v>97.5</v>
      </c>
      <c r="AG200" s="29">
        <f t="shared" si="74"/>
        <v>1.9012500000000001</v>
      </c>
      <c r="AH200" s="29">
        <f t="shared" si="75"/>
        <v>4.7531249999999998</v>
      </c>
      <c r="AI200" s="29">
        <f t="shared" si="76"/>
        <v>9.5062499999999996</v>
      </c>
      <c r="AJ200" s="29">
        <f t="shared" si="77"/>
        <v>23.765625</v>
      </c>
      <c r="AK200">
        <f t="shared" si="78"/>
        <v>38.024999999999999</v>
      </c>
      <c r="AL200" s="29">
        <f t="shared" si="79"/>
        <v>47.53125</v>
      </c>
    </row>
    <row r="201" spans="1:38" x14ac:dyDescent="0.35">
      <c r="A201">
        <f t="shared" si="68"/>
        <v>980</v>
      </c>
      <c r="B201">
        <f t="shared" si="67"/>
        <v>9800</v>
      </c>
      <c r="C201">
        <f t="shared" si="69"/>
        <v>9.8000000000000007</v>
      </c>
      <c r="K201">
        <f t="shared" si="80"/>
        <v>98</v>
      </c>
      <c r="L201" s="28">
        <f t="shared" si="81"/>
        <v>1.9599999999999999E-2</v>
      </c>
      <c r="M201" s="29">
        <f t="shared" si="71"/>
        <v>3.9199999999999999E-2</v>
      </c>
      <c r="N201" s="29">
        <f t="shared" si="72"/>
        <v>9.8000000000000004E-2</v>
      </c>
      <c r="O201" s="29">
        <f t="shared" si="70"/>
        <v>0.19600000000000001</v>
      </c>
      <c r="P201">
        <f t="shared" si="82"/>
        <v>0.39200000000000002</v>
      </c>
      <c r="Q201" s="29">
        <f t="shared" si="73"/>
        <v>0.49</v>
      </c>
      <c r="R201">
        <f t="shared" si="83"/>
        <v>0.58799999999999997</v>
      </c>
      <c r="S201">
        <f t="shared" si="84"/>
        <v>0.78400000000000003</v>
      </c>
      <c r="T201" s="29">
        <f t="shared" si="85"/>
        <v>0.98</v>
      </c>
      <c r="AF201">
        <f t="shared" si="86"/>
        <v>98</v>
      </c>
      <c r="AG201" s="29">
        <f t="shared" si="74"/>
        <v>1.9208000000000001</v>
      </c>
      <c r="AH201" s="29">
        <f t="shared" si="75"/>
        <v>4.8020000000000005</v>
      </c>
      <c r="AI201" s="29">
        <f t="shared" si="76"/>
        <v>9.604000000000001</v>
      </c>
      <c r="AJ201" s="29">
        <f t="shared" si="77"/>
        <v>24.01</v>
      </c>
      <c r="AK201">
        <f t="shared" si="78"/>
        <v>38.416000000000004</v>
      </c>
      <c r="AL201" s="29">
        <f t="shared" si="79"/>
        <v>48.02</v>
      </c>
    </row>
    <row r="202" spans="1:38" x14ac:dyDescent="0.35">
      <c r="A202">
        <f t="shared" si="68"/>
        <v>985</v>
      </c>
      <c r="B202">
        <f t="shared" si="67"/>
        <v>9850</v>
      </c>
      <c r="C202">
        <f t="shared" si="69"/>
        <v>9.85</v>
      </c>
      <c r="K202">
        <f t="shared" si="80"/>
        <v>98.5</v>
      </c>
      <c r="L202" s="28">
        <f t="shared" si="81"/>
        <v>1.9700000000000002E-2</v>
      </c>
      <c r="M202" s="29">
        <f t="shared" si="71"/>
        <v>3.9400000000000004E-2</v>
      </c>
      <c r="N202" s="29">
        <f t="shared" si="72"/>
        <v>9.8500000000000004E-2</v>
      </c>
      <c r="O202" s="29">
        <f t="shared" si="70"/>
        <v>0.19700000000000001</v>
      </c>
      <c r="P202">
        <f t="shared" si="82"/>
        <v>0.39400000000000002</v>
      </c>
      <c r="Q202" s="29">
        <f t="shared" si="73"/>
        <v>0.49249999999999999</v>
      </c>
      <c r="R202">
        <f t="shared" si="83"/>
        <v>0.59099999999999997</v>
      </c>
      <c r="S202">
        <f t="shared" si="84"/>
        <v>0.78800000000000003</v>
      </c>
      <c r="T202" s="29">
        <f t="shared" si="85"/>
        <v>0.98499999999999999</v>
      </c>
      <c r="AF202">
        <f t="shared" si="86"/>
        <v>98.5</v>
      </c>
      <c r="AG202" s="29">
        <f t="shared" si="74"/>
        <v>1.94045</v>
      </c>
      <c r="AH202" s="29">
        <f t="shared" si="75"/>
        <v>4.8511249999999997</v>
      </c>
      <c r="AI202" s="29">
        <f t="shared" si="76"/>
        <v>9.7022499999999994</v>
      </c>
      <c r="AJ202" s="29">
        <f t="shared" si="77"/>
        <v>24.255625000000002</v>
      </c>
      <c r="AK202">
        <f t="shared" si="78"/>
        <v>38.808999999999997</v>
      </c>
      <c r="AL202" s="29">
        <f t="shared" si="79"/>
        <v>48.511250000000004</v>
      </c>
    </row>
    <row r="203" spans="1:38" x14ac:dyDescent="0.35">
      <c r="A203">
        <f t="shared" si="68"/>
        <v>990</v>
      </c>
      <c r="B203">
        <f t="shared" si="67"/>
        <v>9900</v>
      </c>
      <c r="C203">
        <f t="shared" si="69"/>
        <v>9.9</v>
      </c>
      <c r="K203">
        <f t="shared" si="80"/>
        <v>99</v>
      </c>
      <c r="L203" s="28">
        <f t="shared" si="81"/>
        <v>1.9800000000000002E-2</v>
      </c>
      <c r="M203" s="29">
        <f t="shared" si="71"/>
        <v>3.9600000000000003E-2</v>
      </c>
      <c r="N203" s="29">
        <f t="shared" si="72"/>
        <v>9.9000000000000005E-2</v>
      </c>
      <c r="O203" s="29">
        <f t="shared" si="70"/>
        <v>0.19800000000000001</v>
      </c>
      <c r="P203">
        <f t="shared" si="82"/>
        <v>0.39600000000000002</v>
      </c>
      <c r="Q203" s="29">
        <f t="shared" si="73"/>
        <v>0.495</v>
      </c>
      <c r="R203">
        <f t="shared" si="83"/>
        <v>0.59399999999999997</v>
      </c>
      <c r="S203">
        <f t="shared" si="84"/>
        <v>0.79200000000000004</v>
      </c>
      <c r="T203" s="29">
        <f t="shared" si="85"/>
        <v>0.99</v>
      </c>
      <c r="AF203">
        <f t="shared" si="86"/>
        <v>99</v>
      </c>
      <c r="AG203" s="29">
        <f t="shared" si="74"/>
        <v>1.9602000000000002</v>
      </c>
      <c r="AH203" s="29">
        <f t="shared" si="75"/>
        <v>4.9005000000000001</v>
      </c>
      <c r="AI203" s="29">
        <f t="shared" si="76"/>
        <v>9.8010000000000002</v>
      </c>
      <c r="AJ203" s="29">
        <f t="shared" si="77"/>
        <v>24.502500000000001</v>
      </c>
      <c r="AK203">
        <f t="shared" si="78"/>
        <v>39.204000000000001</v>
      </c>
      <c r="AL203" s="29">
        <f t="shared" si="79"/>
        <v>49.005000000000003</v>
      </c>
    </row>
    <row r="204" spans="1:38" x14ac:dyDescent="0.35">
      <c r="A204">
        <f t="shared" si="68"/>
        <v>995</v>
      </c>
      <c r="B204">
        <f t="shared" si="67"/>
        <v>9950</v>
      </c>
      <c r="C204">
        <f t="shared" si="69"/>
        <v>9.9499999999999993</v>
      </c>
      <c r="K204">
        <f t="shared" si="80"/>
        <v>99.5</v>
      </c>
      <c r="L204" s="28">
        <f t="shared" si="81"/>
        <v>1.9900000000000001E-2</v>
      </c>
      <c r="M204" s="29">
        <f t="shared" si="71"/>
        <v>3.9800000000000002E-2</v>
      </c>
      <c r="N204" s="29">
        <f t="shared" si="72"/>
        <v>9.9500000000000005E-2</v>
      </c>
      <c r="O204" s="29">
        <f t="shared" si="70"/>
        <v>0.19900000000000001</v>
      </c>
      <c r="P204">
        <f t="shared" si="82"/>
        <v>0.39800000000000002</v>
      </c>
      <c r="Q204" s="29">
        <f t="shared" si="73"/>
        <v>0.4975</v>
      </c>
      <c r="R204">
        <f t="shared" si="83"/>
        <v>0.59699999999999998</v>
      </c>
      <c r="S204">
        <f t="shared" si="84"/>
        <v>0.79600000000000004</v>
      </c>
      <c r="T204" s="29">
        <f t="shared" si="85"/>
        <v>0.995</v>
      </c>
      <c r="AF204">
        <f t="shared" si="86"/>
        <v>99.5</v>
      </c>
      <c r="AG204" s="29">
        <f t="shared" si="74"/>
        <v>1.9800500000000001</v>
      </c>
      <c r="AH204" s="29">
        <f t="shared" si="75"/>
        <v>4.9501249999999999</v>
      </c>
      <c r="AI204" s="29">
        <f t="shared" si="76"/>
        <v>9.9002499999999998</v>
      </c>
      <c r="AJ204" s="29">
        <f t="shared" si="77"/>
        <v>24.750624999999999</v>
      </c>
      <c r="AK204">
        <f t="shared" si="78"/>
        <v>39.600999999999999</v>
      </c>
      <c r="AL204" s="29">
        <f t="shared" si="79"/>
        <v>49.501249999999999</v>
      </c>
    </row>
    <row r="205" spans="1:38" x14ac:dyDescent="0.35">
      <c r="A205">
        <f t="shared" si="68"/>
        <v>1000</v>
      </c>
      <c r="B205">
        <f t="shared" si="67"/>
        <v>10000</v>
      </c>
      <c r="C205">
        <f t="shared" si="69"/>
        <v>10</v>
      </c>
      <c r="K205">
        <f t="shared" si="80"/>
        <v>100</v>
      </c>
      <c r="L205" s="28">
        <f t="shared" si="81"/>
        <v>0.02</v>
      </c>
      <c r="M205" s="29">
        <f t="shared" si="71"/>
        <v>0.04</v>
      </c>
      <c r="N205" s="29">
        <f t="shared" si="72"/>
        <v>0.1</v>
      </c>
      <c r="O205" s="29">
        <f t="shared" si="70"/>
        <v>0.2</v>
      </c>
      <c r="P205">
        <f t="shared" si="82"/>
        <v>0.4</v>
      </c>
      <c r="Q205" s="29">
        <f t="shared" si="73"/>
        <v>0.5</v>
      </c>
      <c r="R205">
        <f t="shared" si="83"/>
        <v>0.6</v>
      </c>
      <c r="S205">
        <f t="shared" si="84"/>
        <v>0.8</v>
      </c>
      <c r="T205" s="29">
        <f t="shared" si="85"/>
        <v>1</v>
      </c>
      <c r="AF205">
        <f t="shared" si="86"/>
        <v>100</v>
      </c>
      <c r="AG205" s="29">
        <f t="shared" si="74"/>
        <v>2</v>
      </c>
      <c r="AH205" s="29">
        <f t="shared" si="75"/>
        <v>5</v>
      </c>
      <c r="AI205" s="29">
        <f t="shared" si="76"/>
        <v>10</v>
      </c>
      <c r="AJ205" s="29">
        <f t="shared" si="77"/>
        <v>25</v>
      </c>
      <c r="AK205">
        <f t="shared" si="78"/>
        <v>40</v>
      </c>
      <c r="AL205" s="29">
        <f t="shared" si="79"/>
        <v>50</v>
      </c>
    </row>
    <row r="206" spans="1:38" x14ac:dyDescent="0.35">
      <c r="AF206">
        <f t="shared" si="86"/>
        <v>100.5</v>
      </c>
      <c r="AG206" s="29">
        <f t="shared" si="74"/>
        <v>2.0200499999999999</v>
      </c>
      <c r="AH206" s="29">
        <f t="shared" si="75"/>
        <v>5.0501250000000004</v>
      </c>
      <c r="AI206" s="29">
        <f t="shared" si="76"/>
        <v>10.100250000000001</v>
      </c>
      <c r="AJ206" s="29">
        <f t="shared" si="77"/>
        <v>25.250624999999999</v>
      </c>
      <c r="AK206">
        <f t="shared" si="78"/>
        <v>40.401000000000003</v>
      </c>
      <c r="AL206" s="29">
        <f t="shared" si="79"/>
        <v>50.5</v>
      </c>
    </row>
    <row r="207" spans="1:38" x14ac:dyDescent="0.35">
      <c r="AF207">
        <f t="shared" si="86"/>
        <v>101</v>
      </c>
      <c r="AG207" s="29">
        <f t="shared" si="74"/>
        <v>2.0402</v>
      </c>
      <c r="AH207" s="29">
        <f t="shared" si="75"/>
        <v>5.1005000000000003</v>
      </c>
      <c r="AI207" s="29">
        <f t="shared" si="76"/>
        <v>10.201000000000001</v>
      </c>
      <c r="AJ207" s="29">
        <f t="shared" si="77"/>
        <v>25.502500000000001</v>
      </c>
      <c r="AK207">
        <f t="shared" si="78"/>
        <v>40.804000000000002</v>
      </c>
      <c r="AL207" s="29">
        <f t="shared" si="79"/>
        <v>51</v>
      </c>
    </row>
    <row r="208" spans="1:38" x14ac:dyDescent="0.35">
      <c r="AF208">
        <f t="shared" si="86"/>
        <v>101.5</v>
      </c>
      <c r="AG208" s="29">
        <f t="shared" si="74"/>
        <v>2.0604499999999999</v>
      </c>
      <c r="AH208" s="29">
        <f t="shared" si="75"/>
        <v>5.1511250000000004</v>
      </c>
      <c r="AI208" s="29">
        <f t="shared" si="76"/>
        <v>10.302250000000001</v>
      </c>
      <c r="AJ208" s="29">
        <f t="shared" si="77"/>
        <v>25.755625000000002</v>
      </c>
      <c r="AK208">
        <f t="shared" si="78"/>
        <v>41.209000000000003</v>
      </c>
      <c r="AL208" s="29">
        <f t="shared" si="79"/>
        <v>51.5</v>
      </c>
    </row>
    <row r="209" spans="32:38" x14ac:dyDescent="0.35">
      <c r="AF209">
        <f t="shared" si="86"/>
        <v>102</v>
      </c>
      <c r="AG209" s="29">
        <f t="shared" si="74"/>
        <v>2.0808</v>
      </c>
      <c r="AH209" s="29">
        <f t="shared" si="75"/>
        <v>5.202</v>
      </c>
      <c r="AI209" s="29">
        <f t="shared" si="76"/>
        <v>10.404</v>
      </c>
      <c r="AJ209" s="29">
        <f t="shared" si="77"/>
        <v>26.01</v>
      </c>
      <c r="AK209">
        <f t="shared" si="78"/>
        <v>41.616</v>
      </c>
      <c r="AL209" s="29">
        <f t="shared" si="79"/>
        <v>52</v>
      </c>
    </row>
    <row r="210" spans="32:38" x14ac:dyDescent="0.35">
      <c r="AF210">
        <f t="shared" si="86"/>
        <v>102.5</v>
      </c>
      <c r="AG210" s="29">
        <f t="shared" si="74"/>
        <v>2.1012500000000003</v>
      </c>
      <c r="AH210" s="29">
        <f t="shared" si="75"/>
        <v>5.2531249999999998</v>
      </c>
      <c r="AI210" s="29">
        <f t="shared" si="76"/>
        <v>10.50625</v>
      </c>
      <c r="AJ210" s="29">
        <f t="shared" si="77"/>
        <v>26.265625</v>
      </c>
      <c r="AK210">
        <f t="shared" si="78"/>
        <v>42.024999999999999</v>
      </c>
      <c r="AL210" s="29">
        <f t="shared" si="79"/>
        <v>52.5</v>
      </c>
    </row>
    <row r="211" spans="32:38" x14ac:dyDescent="0.35">
      <c r="AF211">
        <f t="shared" si="86"/>
        <v>103</v>
      </c>
      <c r="AG211" s="29">
        <f t="shared" si="74"/>
        <v>2.1217999999999999</v>
      </c>
      <c r="AH211" s="29">
        <f t="shared" si="75"/>
        <v>5.3045</v>
      </c>
      <c r="AI211" s="29">
        <f t="shared" si="76"/>
        <v>10.609</v>
      </c>
      <c r="AJ211" s="29">
        <f t="shared" si="77"/>
        <v>26.522500000000001</v>
      </c>
      <c r="AK211">
        <f t="shared" si="78"/>
        <v>42.436</v>
      </c>
      <c r="AL211" s="29">
        <f t="shared" si="79"/>
        <v>53</v>
      </c>
    </row>
    <row r="212" spans="32:38" x14ac:dyDescent="0.35">
      <c r="AF212">
        <f t="shared" si="86"/>
        <v>103.5</v>
      </c>
      <c r="AG212" s="29">
        <f t="shared" si="74"/>
        <v>2.1424500000000002</v>
      </c>
      <c r="AH212" s="29">
        <f t="shared" si="75"/>
        <v>5.3561250000000005</v>
      </c>
      <c r="AI212" s="29">
        <f t="shared" si="76"/>
        <v>10.712250000000001</v>
      </c>
      <c r="AJ212" s="29">
        <f t="shared" si="77"/>
        <v>26.780625000000001</v>
      </c>
      <c r="AK212">
        <f t="shared" si="78"/>
        <v>42.849000000000004</v>
      </c>
      <c r="AL212" s="29">
        <f t="shared" si="79"/>
        <v>53.5</v>
      </c>
    </row>
    <row r="213" spans="32:38" x14ac:dyDescent="0.35">
      <c r="AF213">
        <f t="shared" si="86"/>
        <v>104</v>
      </c>
      <c r="AG213" s="29">
        <f t="shared" si="74"/>
        <v>2.1632000000000002</v>
      </c>
      <c r="AH213" s="29">
        <f t="shared" si="75"/>
        <v>5.4080000000000004</v>
      </c>
      <c r="AI213" s="29">
        <f t="shared" si="76"/>
        <v>10.816000000000001</v>
      </c>
      <c r="AJ213" s="29">
        <f t="shared" si="77"/>
        <v>27.04</v>
      </c>
      <c r="AK213">
        <f t="shared" si="78"/>
        <v>43.264000000000003</v>
      </c>
      <c r="AL213" s="29">
        <f t="shared" si="79"/>
        <v>54</v>
      </c>
    </row>
    <row r="214" spans="32:38" x14ac:dyDescent="0.35">
      <c r="AF214">
        <f t="shared" si="86"/>
        <v>104.5</v>
      </c>
      <c r="AG214" s="29">
        <f t="shared" si="74"/>
        <v>2.18405</v>
      </c>
      <c r="AH214" s="29">
        <f t="shared" si="75"/>
        <v>5.4601249999999997</v>
      </c>
      <c r="AI214" s="29">
        <f t="shared" si="76"/>
        <v>10.920249999999999</v>
      </c>
      <c r="AJ214" s="29">
        <f t="shared" si="77"/>
        <v>27.300625</v>
      </c>
      <c r="AK214">
        <f t="shared" si="78"/>
        <v>43.680999999999997</v>
      </c>
      <c r="AL214" s="29">
        <f t="shared" si="79"/>
        <v>54.5</v>
      </c>
    </row>
    <row r="215" spans="32:38" x14ac:dyDescent="0.35">
      <c r="AF215">
        <f t="shared" si="86"/>
        <v>105</v>
      </c>
      <c r="AG215" s="29">
        <f t="shared" si="74"/>
        <v>2.2050000000000001</v>
      </c>
      <c r="AH215" s="29">
        <f t="shared" si="75"/>
        <v>5.5125000000000002</v>
      </c>
      <c r="AI215" s="29">
        <f t="shared" si="76"/>
        <v>11.025</v>
      </c>
      <c r="AJ215" s="29">
        <f t="shared" si="77"/>
        <v>27.5625</v>
      </c>
      <c r="AK215">
        <f t="shared" si="78"/>
        <v>44.1</v>
      </c>
      <c r="AL215" s="29">
        <f t="shared" si="79"/>
        <v>55</v>
      </c>
    </row>
    <row r="216" spans="32:38" x14ac:dyDescent="0.35">
      <c r="AF216">
        <f t="shared" si="86"/>
        <v>105.5</v>
      </c>
      <c r="AG216" s="29">
        <f t="shared" si="74"/>
        <v>2.2260500000000003</v>
      </c>
      <c r="AH216" s="29">
        <f t="shared" si="75"/>
        <v>5.5651250000000001</v>
      </c>
      <c r="AI216" s="29">
        <f t="shared" si="76"/>
        <v>11.13025</v>
      </c>
      <c r="AJ216" s="29">
        <f t="shared" si="77"/>
        <v>27.825625000000002</v>
      </c>
      <c r="AK216">
        <f t="shared" si="78"/>
        <v>44.521000000000001</v>
      </c>
      <c r="AL216" s="29">
        <f t="shared" si="79"/>
        <v>55.5</v>
      </c>
    </row>
    <row r="217" spans="32:38" x14ac:dyDescent="0.35">
      <c r="AF217">
        <f t="shared" si="86"/>
        <v>106</v>
      </c>
      <c r="AG217" s="29">
        <f t="shared" si="74"/>
        <v>2.2472000000000003</v>
      </c>
      <c r="AH217" s="29">
        <f t="shared" si="75"/>
        <v>5.6180000000000003</v>
      </c>
      <c r="AI217" s="29">
        <f t="shared" si="76"/>
        <v>11.236000000000001</v>
      </c>
      <c r="AJ217" s="29">
        <f t="shared" si="77"/>
        <v>28.09</v>
      </c>
      <c r="AK217">
        <f t="shared" si="78"/>
        <v>44.944000000000003</v>
      </c>
      <c r="AL217" s="29">
        <f t="shared" si="79"/>
        <v>56</v>
      </c>
    </row>
    <row r="218" spans="32:38" x14ac:dyDescent="0.35">
      <c r="AF218">
        <f t="shared" si="86"/>
        <v>106.5</v>
      </c>
      <c r="AG218" s="29">
        <f t="shared" si="74"/>
        <v>2.2684500000000001</v>
      </c>
      <c r="AH218" s="29">
        <f t="shared" si="75"/>
        <v>5.671125</v>
      </c>
      <c r="AI218" s="29">
        <f t="shared" si="76"/>
        <v>11.34225</v>
      </c>
      <c r="AJ218" s="29">
        <f t="shared" si="77"/>
        <v>28.355625</v>
      </c>
      <c r="AK218">
        <f t="shared" si="78"/>
        <v>45.369</v>
      </c>
      <c r="AL218" s="29">
        <f t="shared" si="79"/>
        <v>56.5</v>
      </c>
    </row>
    <row r="219" spans="32:38" x14ac:dyDescent="0.35">
      <c r="AF219">
        <f t="shared" si="86"/>
        <v>107</v>
      </c>
      <c r="AG219" s="29">
        <f t="shared" si="74"/>
        <v>2.2898000000000001</v>
      </c>
      <c r="AH219" s="29">
        <f t="shared" si="75"/>
        <v>5.7244999999999999</v>
      </c>
      <c r="AI219" s="29">
        <f t="shared" si="76"/>
        <v>11.449</v>
      </c>
      <c r="AJ219" s="29">
        <f t="shared" si="77"/>
        <v>28.622500000000002</v>
      </c>
      <c r="AK219">
        <f t="shared" si="78"/>
        <v>45.795999999999999</v>
      </c>
      <c r="AL219" s="29">
        <f t="shared" si="79"/>
        <v>57</v>
      </c>
    </row>
    <row r="220" spans="32:38" x14ac:dyDescent="0.35">
      <c r="AF220">
        <f t="shared" si="86"/>
        <v>107.5</v>
      </c>
      <c r="AG220" s="29">
        <f t="shared" si="74"/>
        <v>2.3112500000000002</v>
      </c>
      <c r="AH220" s="29">
        <f t="shared" si="75"/>
        <v>5.7781250000000002</v>
      </c>
      <c r="AI220" s="29">
        <f t="shared" si="76"/>
        <v>11.55625</v>
      </c>
      <c r="AJ220" s="29">
        <f t="shared" si="77"/>
        <v>28.890625</v>
      </c>
      <c r="AK220">
        <f t="shared" si="78"/>
        <v>46.225000000000001</v>
      </c>
      <c r="AL220" s="29">
        <f t="shared" si="79"/>
        <v>57.5</v>
      </c>
    </row>
    <row r="221" spans="32:38" x14ac:dyDescent="0.35">
      <c r="AF221">
        <f t="shared" si="86"/>
        <v>108</v>
      </c>
      <c r="AG221" s="29">
        <f t="shared" si="74"/>
        <v>2.3328000000000002</v>
      </c>
      <c r="AH221" s="29">
        <f t="shared" si="75"/>
        <v>5.8319999999999999</v>
      </c>
      <c r="AI221" s="29">
        <f t="shared" si="76"/>
        <v>11.664</v>
      </c>
      <c r="AJ221" s="29">
        <f t="shared" si="77"/>
        <v>29.16</v>
      </c>
      <c r="AK221">
        <f t="shared" si="78"/>
        <v>46.655999999999999</v>
      </c>
      <c r="AL221" s="29">
        <f t="shared" si="79"/>
        <v>58</v>
      </c>
    </row>
    <row r="222" spans="32:38" x14ac:dyDescent="0.35">
      <c r="AF222">
        <f t="shared" si="86"/>
        <v>108.5</v>
      </c>
      <c r="AG222" s="29">
        <f t="shared" si="74"/>
        <v>2.3544499999999999</v>
      </c>
      <c r="AH222" s="29">
        <f t="shared" si="75"/>
        <v>5.8861249999999998</v>
      </c>
      <c r="AI222" s="29">
        <f t="shared" si="76"/>
        <v>11.77225</v>
      </c>
      <c r="AJ222" s="29">
        <f t="shared" si="77"/>
        <v>29.430624999999999</v>
      </c>
      <c r="AK222">
        <f t="shared" si="78"/>
        <v>47.088999999999999</v>
      </c>
      <c r="AL222" s="29">
        <f t="shared" si="79"/>
        <v>58.5</v>
      </c>
    </row>
    <row r="223" spans="32:38" x14ac:dyDescent="0.35">
      <c r="AF223">
        <f t="shared" si="86"/>
        <v>109</v>
      </c>
      <c r="AG223" s="29">
        <f t="shared" si="74"/>
        <v>2.3762000000000003</v>
      </c>
      <c r="AH223" s="29">
        <f t="shared" si="75"/>
        <v>5.9405000000000001</v>
      </c>
      <c r="AI223" s="29">
        <f t="shared" si="76"/>
        <v>11.881</v>
      </c>
      <c r="AJ223" s="29">
        <f t="shared" si="77"/>
        <v>29.702500000000001</v>
      </c>
      <c r="AK223">
        <f t="shared" si="78"/>
        <v>47.524000000000001</v>
      </c>
      <c r="AL223" s="29">
        <f t="shared" si="79"/>
        <v>59</v>
      </c>
    </row>
    <row r="224" spans="32:38" x14ac:dyDescent="0.35">
      <c r="AF224">
        <f t="shared" si="86"/>
        <v>109.5</v>
      </c>
      <c r="AG224" s="29">
        <f t="shared" si="74"/>
        <v>2.39805</v>
      </c>
      <c r="AH224" s="29">
        <f t="shared" si="75"/>
        <v>5.9951249999999998</v>
      </c>
      <c r="AI224" s="29">
        <f t="shared" si="76"/>
        <v>11.99025</v>
      </c>
      <c r="AJ224" s="29">
        <f t="shared" si="77"/>
        <v>29.975625000000001</v>
      </c>
      <c r="AK224">
        <f t="shared" si="78"/>
        <v>47.960999999999999</v>
      </c>
      <c r="AL224" s="29">
        <f t="shared" si="79"/>
        <v>59.5</v>
      </c>
    </row>
    <row r="225" spans="32:38" x14ac:dyDescent="0.35">
      <c r="AF225">
        <f t="shared" si="86"/>
        <v>110</v>
      </c>
      <c r="AG225" s="29">
        <f t="shared" si="74"/>
        <v>2.42</v>
      </c>
      <c r="AH225" s="29">
        <f t="shared" si="75"/>
        <v>6.05</v>
      </c>
      <c r="AI225" s="29">
        <f t="shared" si="76"/>
        <v>12.1</v>
      </c>
      <c r="AJ225" s="29">
        <f t="shared" si="77"/>
        <v>30.25</v>
      </c>
      <c r="AK225">
        <f t="shared" si="78"/>
        <v>48.4</v>
      </c>
      <c r="AL225" s="29">
        <f t="shared" si="79"/>
        <v>60</v>
      </c>
    </row>
    <row r="226" spans="32:38" x14ac:dyDescent="0.35">
      <c r="AF226">
        <f t="shared" si="86"/>
        <v>110.5</v>
      </c>
      <c r="AG226" s="29">
        <f t="shared" si="74"/>
        <v>2.4420500000000001</v>
      </c>
      <c r="AH226" s="29">
        <f t="shared" si="75"/>
        <v>6.1051250000000001</v>
      </c>
      <c r="AI226" s="29">
        <f t="shared" si="76"/>
        <v>12.21025</v>
      </c>
      <c r="AJ226" s="29">
        <f t="shared" si="77"/>
        <v>30.525625000000002</v>
      </c>
      <c r="AK226">
        <f t="shared" si="78"/>
        <v>48.841000000000001</v>
      </c>
      <c r="AL226" s="29">
        <f t="shared" si="79"/>
        <v>60.5</v>
      </c>
    </row>
    <row r="227" spans="32:38" x14ac:dyDescent="0.35">
      <c r="AF227">
        <f t="shared" si="86"/>
        <v>111</v>
      </c>
      <c r="AG227" s="29">
        <f t="shared" si="74"/>
        <v>2.4641999999999999</v>
      </c>
      <c r="AH227" s="29">
        <f t="shared" si="75"/>
        <v>6.1604999999999999</v>
      </c>
      <c r="AI227" s="29">
        <f t="shared" si="76"/>
        <v>12.321</v>
      </c>
      <c r="AJ227" s="29">
        <f t="shared" si="77"/>
        <v>30.802500000000002</v>
      </c>
      <c r="AK227">
        <f t="shared" si="78"/>
        <v>49.283999999999999</v>
      </c>
      <c r="AL227" s="29">
        <f t="shared" si="79"/>
        <v>61</v>
      </c>
    </row>
    <row r="228" spans="32:38" x14ac:dyDescent="0.35">
      <c r="AF228">
        <f t="shared" si="86"/>
        <v>111.5</v>
      </c>
      <c r="AG228" s="29">
        <f t="shared" si="74"/>
        <v>2.48645</v>
      </c>
      <c r="AH228" s="29">
        <f t="shared" si="75"/>
        <v>6.2161249999999999</v>
      </c>
      <c r="AI228" s="29">
        <f t="shared" si="76"/>
        <v>12.43225</v>
      </c>
      <c r="AJ228" s="29">
        <f t="shared" si="77"/>
        <v>31.080625000000001</v>
      </c>
      <c r="AK228">
        <f t="shared" si="78"/>
        <v>49.728999999999999</v>
      </c>
      <c r="AL228" s="29">
        <f t="shared" si="79"/>
        <v>61.5</v>
      </c>
    </row>
    <row r="229" spans="32:38" x14ac:dyDescent="0.35">
      <c r="AF229">
        <f t="shared" si="86"/>
        <v>112</v>
      </c>
      <c r="AG229" s="29">
        <f t="shared" si="74"/>
        <v>2.5087999999999999</v>
      </c>
      <c r="AH229" s="29">
        <f t="shared" si="75"/>
        <v>6.2720000000000002</v>
      </c>
      <c r="AI229" s="29">
        <f t="shared" si="76"/>
        <v>12.544</v>
      </c>
      <c r="AJ229" s="29">
        <f t="shared" si="77"/>
        <v>31.36</v>
      </c>
      <c r="AK229">
        <f t="shared" si="78"/>
        <v>50.176000000000002</v>
      </c>
      <c r="AL229" s="29">
        <f t="shared" si="79"/>
        <v>62</v>
      </c>
    </row>
    <row r="230" spans="32:38" x14ac:dyDescent="0.35">
      <c r="AF230">
        <f t="shared" si="86"/>
        <v>112.5</v>
      </c>
      <c r="AG230" s="29">
        <f t="shared" si="74"/>
        <v>2.53125</v>
      </c>
      <c r="AH230" s="29">
        <f t="shared" si="75"/>
        <v>6.328125</v>
      </c>
      <c r="AI230" s="29">
        <f t="shared" si="76"/>
        <v>12.65625</v>
      </c>
      <c r="AJ230" s="29">
        <f t="shared" si="77"/>
        <v>31.640625</v>
      </c>
      <c r="AK230">
        <f t="shared" si="78"/>
        <v>50.625</v>
      </c>
      <c r="AL230" s="29">
        <f t="shared" si="79"/>
        <v>62.5</v>
      </c>
    </row>
    <row r="231" spans="32:38" x14ac:dyDescent="0.35">
      <c r="AF231">
        <f t="shared" si="86"/>
        <v>113</v>
      </c>
      <c r="AG231" s="29">
        <f t="shared" si="74"/>
        <v>2.5538000000000003</v>
      </c>
      <c r="AH231" s="29">
        <f t="shared" si="75"/>
        <v>6.3845000000000001</v>
      </c>
      <c r="AI231" s="29">
        <f t="shared" si="76"/>
        <v>12.769</v>
      </c>
      <c r="AJ231" s="29">
        <f t="shared" si="77"/>
        <v>31.922499999999999</v>
      </c>
      <c r="AK231">
        <f t="shared" si="78"/>
        <v>51.076000000000001</v>
      </c>
      <c r="AL231" s="29">
        <f t="shared" si="79"/>
        <v>63</v>
      </c>
    </row>
    <row r="232" spans="32:38" x14ac:dyDescent="0.35">
      <c r="AF232">
        <f t="shared" si="86"/>
        <v>113.5</v>
      </c>
      <c r="AG232" s="29">
        <f t="shared" si="74"/>
        <v>2.5764499999999999</v>
      </c>
      <c r="AH232" s="29">
        <f t="shared" si="75"/>
        <v>6.4411250000000004</v>
      </c>
      <c r="AI232" s="29">
        <f t="shared" si="76"/>
        <v>12.882250000000001</v>
      </c>
      <c r="AJ232" s="29">
        <f t="shared" si="77"/>
        <v>32.205624999999998</v>
      </c>
      <c r="AK232">
        <f t="shared" si="78"/>
        <v>51.529000000000003</v>
      </c>
      <c r="AL232" s="29">
        <f t="shared" si="79"/>
        <v>63.5</v>
      </c>
    </row>
    <row r="233" spans="32:38" x14ac:dyDescent="0.35">
      <c r="AF233">
        <f t="shared" si="86"/>
        <v>114</v>
      </c>
      <c r="AG233" s="29">
        <f t="shared" si="74"/>
        <v>2.5992000000000002</v>
      </c>
      <c r="AH233" s="29">
        <f t="shared" si="75"/>
        <v>6.4980000000000002</v>
      </c>
      <c r="AI233" s="29">
        <f t="shared" si="76"/>
        <v>12.996</v>
      </c>
      <c r="AJ233" s="29">
        <f t="shared" si="77"/>
        <v>32.49</v>
      </c>
      <c r="AK233">
        <f t="shared" si="78"/>
        <v>51.984000000000002</v>
      </c>
      <c r="AL233" s="29">
        <f t="shared" si="79"/>
        <v>64</v>
      </c>
    </row>
    <row r="234" spans="32:38" x14ac:dyDescent="0.35">
      <c r="AF234">
        <f t="shared" si="86"/>
        <v>114.5</v>
      </c>
      <c r="AG234" s="29">
        <f t="shared" si="74"/>
        <v>2.6220500000000002</v>
      </c>
      <c r="AH234" s="29">
        <f t="shared" si="75"/>
        <v>6.5551250000000003</v>
      </c>
      <c r="AI234" s="29">
        <f t="shared" si="76"/>
        <v>13.110250000000001</v>
      </c>
      <c r="AJ234" s="29">
        <f t="shared" si="77"/>
        <v>32.775624999999998</v>
      </c>
      <c r="AK234">
        <f t="shared" si="78"/>
        <v>52.441000000000003</v>
      </c>
      <c r="AL234" s="29">
        <f t="shared" si="79"/>
        <v>64.5</v>
      </c>
    </row>
    <row r="235" spans="32:38" x14ac:dyDescent="0.35">
      <c r="AF235">
        <f t="shared" si="86"/>
        <v>115</v>
      </c>
      <c r="AG235" s="29">
        <f t="shared" si="74"/>
        <v>2.645</v>
      </c>
      <c r="AH235" s="29">
        <f t="shared" si="75"/>
        <v>6.6124999999999998</v>
      </c>
      <c r="AI235" s="29">
        <f t="shared" si="76"/>
        <v>13.225</v>
      </c>
      <c r="AJ235" s="29">
        <f t="shared" si="77"/>
        <v>33.0625</v>
      </c>
      <c r="AK235">
        <f t="shared" si="78"/>
        <v>52.9</v>
      </c>
      <c r="AL235" s="29">
        <f t="shared" si="79"/>
        <v>65</v>
      </c>
    </row>
    <row r="236" spans="32:38" x14ac:dyDescent="0.35">
      <c r="AF236">
        <f t="shared" si="86"/>
        <v>115.5</v>
      </c>
      <c r="AG236" s="29">
        <f t="shared" si="74"/>
        <v>2.66805</v>
      </c>
      <c r="AH236" s="29">
        <f t="shared" si="75"/>
        <v>6.6701250000000005</v>
      </c>
      <c r="AI236" s="29">
        <f t="shared" si="76"/>
        <v>13.340250000000001</v>
      </c>
      <c r="AJ236" s="29">
        <f t="shared" si="77"/>
        <v>33.350625000000001</v>
      </c>
      <c r="AK236">
        <f t="shared" si="78"/>
        <v>53.361000000000004</v>
      </c>
      <c r="AL236" s="29">
        <f t="shared" si="79"/>
        <v>65.5</v>
      </c>
    </row>
    <row r="237" spans="32:38" x14ac:dyDescent="0.35">
      <c r="AF237">
        <f t="shared" si="86"/>
        <v>116</v>
      </c>
      <c r="AG237" s="29">
        <f t="shared" si="74"/>
        <v>2.6912000000000003</v>
      </c>
      <c r="AH237" s="29">
        <f t="shared" si="75"/>
        <v>6.7279999999999998</v>
      </c>
      <c r="AI237" s="29">
        <f t="shared" si="76"/>
        <v>13.456</v>
      </c>
      <c r="AJ237" s="29">
        <f t="shared" si="77"/>
        <v>33.64</v>
      </c>
      <c r="AK237">
        <f t="shared" si="78"/>
        <v>53.823999999999998</v>
      </c>
      <c r="AL237" s="29">
        <f t="shared" si="79"/>
        <v>66</v>
      </c>
    </row>
    <row r="238" spans="32:38" x14ac:dyDescent="0.35">
      <c r="AF238">
        <f t="shared" si="86"/>
        <v>116.5</v>
      </c>
      <c r="AG238" s="29">
        <f t="shared" si="74"/>
        <v>2.7144500000000003</v>
      </c>
      <c r="AH238" s="29">
        <f t="shared" si="75"/>
        <v>6.7861250000000002</v>
      </c>
      <c r="AI238" s="29">
        <f t="shared" si="76"/>
        <v>13.57225</v>
      </c>
      <c r="AJ238" s="29">
        <f t="shared" si="77"/>
        <v>33.930624999999999</v>
      </c>
      <c r="AK238">
        <f t="shared" si="78"/>
        <v>54.289000000000001</v>
      </c>
      <c r="AL238" s="29">
        <f t="shared" si="79"/>
        <v>66.5</v>
      </c>
    </row>
    <row r="239" spans="32:38" x14ac:dyDescent="0.35">
      <c r="AF239">
        <f t="shared" si="86"/>
        <v>117</v>
      </c>
      <c r="AG239" s="29">
        <f t="shared" si="74"/>
        <v>2.7378</v>
      </c>
      <c r="AH239" s="29">
        <f t="shared" si="75"/>
        <v>6.8445</v>
      </c>
      <c r="AI239" s="29">
        <f t="shared" si="76"/>
        <v>13.689</v>
      </c>
      <c r="AJ239" s="29">
        <f t="shared" si="77"/>
        <v>34.222500000000004</v>
      </c>
      <c r="AK239">
        <f t="shared" si="78"/>
        <v>54.756</v>
      </c>
      <c r="AL239" s="29">
        <f t="shared" si="79"/>
        <v>67</v>
      </c>
    </row>
    <row r="240" spans="32:38" x14ac:dyDescent="0.35">
      <c r="AF240">
        <f t="shared" si="86"/>
        <v>117.5</v>
      </c>
      <c r="AG240" s="29">
        <f t="shared" si="74"/>
        <v>2.76125</v>
      </c>
      <c r="AH240" s="29">
        <f t="shared" si="75"/>
        <v>6.9031250000000002</v>
      </c>
      <c r="AI240" s="29">
        <f t="shared" si="76"/>
        <v>13.80625</v>
      </c>
      <c r="AJ240" s="29">
        <f t="shared" si="77"/>
        <v>34.515625</v>
      </c>
      <c r="AK240">
        <f t="shared" si="78"/>
        <v>55.225000000000001</v>
      </c>
      <c r="AL240" s="29">
        <f t="shared" si="79"/>
        <v>67.5</v>
      </c>
    </row>
    <row r="241" spans="32:38" x14ac:dyDescent="0.35">
      <c r="AF241">
        <f t="shared" si="86"/>
        <v>118</v>
      </c>
      <c r="AG241" s="29">
        <f t="shared" si="74"/>
        <v>2.7848000000000002</v>
      </c>
      <c r="AH241" s="29">
        <f t="shared" si="75"/>
        <v>6.9619999999999997</v>
      </c>
      <c r="AI241" s="29">
        <f t="shared" si="76"/>
        <v>13.923999999999999</v>
      </c>
      <c r="AJ241" s="29">
        <f t="shared" si="77"/>
        <v>34.81</v>
      </c>
      <c r="AK241">
        <f t="shared" si="78"/>
        <v>55.695999999999998</v>
      </c>
      <c r="AL241" s="29">
        <f t="shared" si="79"/>
        <v>68</v>
      </c>
    </row>
    <row r="242" spans="32:38" x14ac:dyDescent="0.35">
      <c r="AF242">
        <f t="shared" si="86"/>
        <v>118.5</v>
      </c>
      <c r="AG242" s="29">
        <f t="shared" si="74"/>
        <v>2.8084500000000001</v>
      </c>
      <c r="AH242" s="29">
        <f t="shared" si="75"/>
        <v>7.0211250000000005</v>
      </c>
      <c r="AI242" s="29">
        <f t="shared" si="76"/>
        <v>14.042250000000001</v>
      </c>
      <c r="AJ242" s="29">
        <f t="shared" si="77"/>
        <v>35.105625000000003</v>
      </c>
      <c r="AK242">
        <f t="shared" si="78"/>
        <v>56.169000000000004</v>
      </c>
      <c r="AL242" s="29">
        <f t="shared" si="79"/>
        <v>68.5</v>
      </c>
    </row>
    <row r="243" spans="32:38" x14ac:dyDescent="0.35">
      <c r="AF243">
        <f t="shared" si="86"/>
        <v>119</v>
      </c>
      <c r="AG243" s="29">
        <f t="shared" si="74"/>
        <v>2.8322000000000003</v>
      </c>
      <c r="AH243" s="29">
        <f t="shared" si="75"/>
        <v>7.0804999999999998</v>
      </c>
      <c r="AI243" s="29">
        <f t="shared" si="76"/>
        <v>14.161</v>
      </c>
      <c r="AJ243" s="29">
        <f t="shared" si="77"/>
        <v>35.402500000000003</v>
      </c>
      <c r="AK243">
        <f t="shared" si="78"/>
        <v>56.643999999999998</v>
      </c>
      <c r="AL243" s="29">
        <f t="shared" si="79"/>
        <v>69</v>
      </c>
    </row>
    <row r="244" spans="32:38" x14ac:dyDescent="0.35">
      <c r="AF244">
        <f t="shared" si="86"/>
        <v>119.5</v>
      </c>
      <c r="AG244" s="29">
        <f t="shared" si="74"/>
        <v>2.8560500000000002</v>
      </c>
      <c r="AH244" s="29">
        <f t="shared" si="75"/>
        <v>7.1401250000000003</v>
      </c>
      <c r="AI244" s="29">
        <f t="shared" si="76"/>
        <v>14.280250000000001</v>
      </c>
      <c r="AJ244" s="29">
        <f t="shared" si="77"/>
        <v>35.700625000000002</v>
      </c>
      <c r="AK244">
        <f t="shared" si="78"/>
        <v>57.121000000000002</v>
      </c>
      <c r="AL244" s="29">
        <f t="shared" si="79"/>
        <v>69.5</v>
      </c>
    </row>
    <row r="245" spans="32:38" x14ac:dyDescent="0.35">
      <c r="AF245">
        <f t="shared" si="86"/>
        <v>120</v>
      </c>
      <c r="AG245" s="29">
        <f t="shared" si="74"/>
        <v>2.8800000000000003</v>
      </c>
      <c r="AH245" s="29">
        <f t="shared" si="75"/>
        <v>7.2</v>
      </c>
      <c r="AI245" s="29">
        <f t="shared" si="76"/>
        <v>14.4</v>
      </c>
      <c r="AJ245" s="29">
        <f t="shared" si="77"/>
        <v>36</v>
      </c>
      <c r="AK245">
        <f t="shared" si="78"/>
        <v>57.6</v>
      </c>
      <c r="AL245" s="29">
        <f t="shared" si="79"/>
        <v>70</v>
      </c>
    </row>
    <row r="246" spans="32:38" x14ac:dyDescent="0.35">
      <c r="AF246">
        <f t="shared" si="86"/>
        <v>120.5</v>
      </c>
      <c r="AG246" s="29">
        <f t="shared" si="74"/>
        <v>2.9040500000000002</v>
      </c>
      <c r="AH246" s="29">
        <f t="shared" si="75"/>
        <v>7.2601250000000004</v>
      </c>
      <c r="AI246" s="29">
        <f t="shared" si="76"/>
        <v>14.520250000000001</v>
      </c>
      <c r="AJ246" s="29">
        <f t="shared" si="77"/>
        <v>36.300625000000004</v>
      </c>
      <c r="AK246">
        <f t="shared" si="78"/>
        <v>58.081000000000003</v>
      </c>
      <c r="AL246" s="29">
        <f t="shared" si="79"/>
        <v>70.5</v>
      </c>
    </row>
    <row r="247" spans="32:38" x14ac:dyDescent="0.35">
      <c r="AF247">
        <f t="shared" si="86"/>
        <v>121</v>
      </c>
      <c r="AG247" s="29">
        <f t="shared" si="74"/>
        <v>2.9282000000000004</v>
      </c>
      <c r="AH247" s="29">
        <f t="shared" si="75"/>
        <v>7.3205</v>
      </c>
      <c r="AI247" s="29">
        <f t="shared" si="76"/>
        <v>14.641</v>
      </c>
      <c r="AJ247" s="29">
        <f t="shared" si="77"/>
        <v>36.602499999999999</v>
      </c>
      <c r="AK247">
        <f t="shared" si="78"/>
        <v>58.564</v>
      </c>
      <c r="AL247" s="29">
        <f t="shared" si="79"/>
        <v>71</v>
      </c>
    </row>
    <row r="248" spans="32:38" x14ac:dyDescent="0.35">
      <c r="AF248">
        <f t="shared" si="86"/>
        <v>121.5</v>
      </c>
      <c r="AG248" s="29">
        <f t="shared" si="74"/>
        <v>2.9524500000000002</v>
      </c>
      <c r="AH248" s="29">
        <f t="shared" si="75"/>
        <v>7.3811249999999999</v>
      </c>
      <c r="AI248" s="29">
        <f t="shared" si="76"/>
        <v>14.76225</v>
      </c>
      <c r="AJ248" s="29">
        <f t="shared" si="77"/>
        <v>36.905625000000001</v>
      </c>
      <c r="AK248">
        <f t="shared" si="78"/>
        <v>59.048999999999999</v>
      </c>
      <c r="AL248" s="29">
        <f t="shared" si="79"/>
        <v>71.5</v>
      </c>
    </row>
    <row r="249" spans="32:38" x14ac:dyDescent="0.35">
      <c r="AF249">
        <f t="shared" si="86"/>
        <v>122</v>
      </c>
      <c r="AG249" s="29">
        <f t="shared" si="74"/>
        <v>2.9768000000000003</v>
      </c>
      <c r="AH249" s="29">
        <f t="shared" si="75"/>
        <v>7.4420000000000002</v>
      </c>
      <c r="AI249" s="29">
        <f t="shared" si="76"/>
        <v>14.884</v>
      </c>
      <c r="AJ249" s="29">
        <f t="shared" si="77"/>
        <v>37.21</v>
      </c>
      <c r="AK249">
        <f t="shared" si="78"/>
        <v>59.536000000000001</v>
      </c>
      <c r="AL249" s="29">
        <f t="shared" si="79"/>
        <v>72</v>
      </c>
    </row>
    <row r="250" spans="32:38" x14ac:dyDescent="0.35">
      <c r="AF250">
        <f t="shared" si="86"/>
        <v>122.5</v>
      </c>
      <c r="AG250" s="29">
        <f t="shared" si="74"/>
        <v>3.0012500000000002</v>
      </c>
      <c r="AH250" s="29">
        <f t="shared" si="75"/>
        <v>7.5031249999999998</v>
      </c>
      <c r="AI250" s="29">
        <f t="shared" si="76"/>
        <v>15.00625</v>
      </c>
      <c r="AJ250" s="29">
        <f t="shared" si="77"/>
        <v>37.515625</v>
      </c>
      <c r="AK250">
        <f t="shared" si="78"/>
        <v>60.024999999999999</v>
      </c>
      <c r="AL250" s="29">
        <f t="shared" si="79"/>
        <v>72.5</v>
      </c>
    </row>
    <row r="251" spans="32:38" x14ac:dyDescent="0.35">
      <c r="AF251">
        <f t="shared" si="86"/>
        <v>123</v>
      </c>
      <c r="AG251" s="29">
        <f t="shared" si="74"/>
        <v>3.0258000000000003</v>
      </c>
      <c r="AH251" s="29">
        <f t="shared" si="75"/>
        <v>7.5644999999999998</v>
      </c>
      <c r="AI251" s="29">
        <f t="shared" si="76"/>
        <v>15.129</v>
      </c>
      <c r="AJ251" s="29">
        <f t="shared" si="77"/>
        <v>37.822499999999998</v>
      </c>
      <c r="AK251">
        <f t="shared" si="78"/>
        <v>60.515999999999998</v>
      </c>
      <c r="AL251" s="29">
        <f t="shared" si="79"/>
        <v>73</v>
      </c>
    </row>
    <row r="252" spans="32:38" x14ac:dyDescent="0.35">
      <c r="AF252">
        <f t="shared" si="86"/>
        <v>123.5</v>
      </c>
      <c r="AG252" s="29">
        <f t="shared" si="74"/>
        <v>3.0504500000000001</v>
      </c>
      <c r="AH252" s="29">
        <f t="shared" si="75"/>
        <v>7.626125</v>
      </c>
      <c r="AI252" s="29">
        <f t="shared" si="76"/>
        <v>15.25225</v>
      </c>
      <c r="AJ252" s="29">
        <f t="shared" si="77"/>
        <v>38.130625000000002</v>
      </c>
      <c r="AK252">
        <f t="shared" si="78"/>
        <v>61.009</v>
      </c>
      <c r="AL252" s="29">
        <f t="shared" si="79"/>
        <v>73.5</v>
      </c>
    </row>
    <row r="253" spans="32:38" x14ac:dyDescent="0.35">
      <c r="AF253">
        <f t="shared" si="86"/>
        <v>124</v>
      </c>
      <c r="AG253" s="29">
        <f t="shared" si="74"/>
        <v>3.0752000000000002</v>
      </c>
      <c r="AH253" s="29">
        <f t="shared" si="75"/>
        <v>7.6879999999999997</v>
      </c>
      <c r="AI253" s="29">
        <f t="shared" si="76"/>
        <v>15.375999999999999</v>
      </c>
      <c r="AJ253" s="29">
        <f t="shared" si="77"/>
        <v>38.44</v>
      </c>
      <c r="AK253">
        <f t="shared" si="78"/>
        <v>61.503999999999998</v>
      </c>
      <c r="AL253" s="29">
        <f t="shared" si="79"/>
        <v>74</v>
      </c>
    </row>
    <row r="254" spans="32:38" x14ac:dyDescent="0.35">
      <c r="AF254">
        <f t="shared" si="86"/>
        <v>124.5</v>
      </c>
      <c r="AG254" s="29">
        <f t="shared" si="74"/>
        <v>3.10005</v>
      </c>
      <c r="AH254" s="29">
        <f t="shared" si="75"/>
        <v>7.7501250000000006</v>
      </c>
      <c r="AI254" s="29">
        <f t="shared" si="76"/>
        <v>15.500250000000001</v>
      </c>
      <c r="AJ254" s="29">
        <f t="shared" si="77"/>
        <v>38.750624999999999</v>
      </c>
      <c r="AK254">
        <f t="shared" si="78"/>
        <v>62.001000000000005</v>
      </c>
      <c r="AL254" s="29">
        <f t="shared" si="79"/>
        <v>74.5</v>
      </c>
    </row>
    <row r="255" spans="32:38" x14ac:dyDescent="0.35">
      <c r="AF255">
        <f t="shared" si="86"/>
        <v>125</v>
      </c>
      <c r="AG255" s="29">
        <f t="shared" si="74"/>
        <v>3.125</v>
      </c>
      <c r="AH255" s="29">
        <f t="shared" si="75"/>
        <v>7.8125</v>
      </c>
      <c r="AI255" s="29">
        <f t="shared" si="76"/>
        <v>15.625</v>
      </c>
      <c r="AJ255" s="29">
        <f t="shared" si="77"/>
        <v>39.0625</v>
      </c>
      <c r="AK255">
        <f t="shared" si="78"/>
        <v>62.5</v>
      </c>
      <c r="AL255" s="29">
        <f t="shared" si="79"/>
        <v>75</v>
      </c>
    </row>
    <row r="256" spans="32:38" x14ac:dyDescent="0.35">
      <c r="AF256">
        <f t="shared" si="86"/>
        <v>125.5</v>
      </c>
      <c r="AG256" s="29">
        <f t="shared" si="74"/>
        <v>3.1500500000000002</v>
      </c>
      <c r="AH256" s="29">
        <f t="shared" si="75"/>
        <v>7.8751250000000006</v>
      </c>
      <c r="AI256" s="29">
        <f t="shared" si="76"/>
        <v>15.750250000000001</v>
      </c>
      <c r="AJ256" s="29">
        <f t="shared" si="77"/>
        <v>39.375624999999999</v>
      </c>
      <c r="AK256">
        <f t="shared" si="78"/>
        <v>63</v>
      </c>
      <c r="AL256" s="29">
        <f t="shared" si="79"/>
        <v>75.5</v>
      </c>
    </row>
    <row r="257" spans="32:38" x14ac:dyDescent="0.35">
      <c r="AF257">
        <f t="shared" si="86"/>
        <v>126</v>
      </c>
      <c r="AG257" s="29">
        <f t="shared" si="74"/>
        <v>3.1752000000000002</v>
      </c>
      <c r="AH257" s="29">
        <f t="shared" si="75"/>
        <v>7.9379999999999997</v>
      </c>
      <c r="AI257" s="29">
        <f t="shared" si="76"/>
        <v>15.875999999999999</v>
      </c>
      <c r="AJ257" s="29">
        <f t="shared" si="77"/>
        <v>39.69</v>
      </c>
      <c r="AK257">
        <f t="shared" si="78"/>
        <v>63.5</v>
      </c>
      <c r="AL257" s="29">
        <f t="shared" si="79"/>
        <v>76</v>
      </c>
    </row>
    <row r="258" spans="32:38" x14ac:dyDescent="0.35">
      <c r="AF258">
        <f t="shared" si="86"/>
        <v>126.5</v>
      </c>
      <c r="AG258" s="29">
        <f t="shared" si="74"/>
        <v>3.20045</v>
      </c>
      <c r="AH258" s="29">
        <f t="shared" si="75"/>
        <v>8.001125</v>
      </c>
      <c r="AI258" s="29">
        <f t="shared" si="76"/>
        <v>16.00225</v>
      </c>
      <c r="AJ258" s="29">
        <f t="shared" si="77"/>
        <v>40.005625000000002</v>
      </c>
      <c r="AK258">
        <f t="shared" si="78"/>
        <v>64</v>
      </c>
      <c r="AL258" s="29">
        <f t="shared" si="79"/>
        <v>76.5</v>
      </c>
    </row>
    <row r="259" spans="32:38" x14ac:dyDescent="0.35">
      <c r="AF259">
        <f t="shared" si="86"/>
        <v>127</v>
      </c>
      <c r="AG259" s="29">
        <f t="shared" si="74"/>
        <v>3.2258</v>
      </c>
      <c r="AH259" s="29">
        <f t="shared" si="75"/>
        <v>8.0645000000000007</v>
      </c>
      <c r="AI259" s="29">
        <f t="shared" si="76"/>
        <v>16.129000000000001</v>
      </c>
      <c r="AJ259" s="29">
        <f t="shared" si="77"/>
        <v>40.322499999999998</v>
      </c>
      <c r="AK259">
        <f t="shared" si="78"/>
        <v>64.5</v>
      </c>
      <c r="AL259" s="29">
        <f t="shared" si="79"/>
        <v>77</v>
      </c>
    </row>
    <row r="260" spans="32:38" x14ac:dyDescent="0.35">
      <c r="AF260">
        <f t="shared" si="86"/>
        <v>127.5</v>
      </c>
      <c r="AG260" s="29">
        <f t="shared" si="74"/>
        <v>3.2512500000000002</v>
      </c>
      <c r="AH260" s="29">
        <f t="shared" si="75"/>
        <v>8.1281250000000007</v>
      </c>
      <c r="AI260" s="29">
        <f t="shared" si="76"/>
        <v>16.256250000000001</v>
      </c>
      <c r="AJ260" s="29">
        <f t="shared" si="77"/>
        <v>40.640625</v>
      </c>
      <c r="AK260">
        <f t="shared" si="78"/>
        <v>65</v>
      </c>
      <c r="AL260" s="29">
        <f t="shared" si="79"/>
        <v>77.5</v>
      </c>
    </row>
    <row r="261" spans="32:38" x14ac:dyDescent="0.35">
      <c r="AF261">
        <f t="shared" si="86"/>
        <v>128</v>
      </c>
      <c r="AG261" s="29">
        <f t="shared" si="74"/>
        <v>3.2768000000000002</v>
      </c>
      <c r="AH261" s="29">
        <f t="shared" si="75"/>
        <v>8.1920000000000002</v>
      </c>
      <c r="AI261" s="29">
        <f t="shared" si="76"/>
        <v>16.384</v>
      </c>
      <c r="AJ261" s="29">
        <f t="shared" si="77"/>
        <v>40.96</v>
      </c>
      <c r="AK261">
        <f t="shared" si="78"/>
        <v>65.5</v>
      </c>
      <c r="AL261" s="29">
        <f t="shared" si="79"/>
        <v>78</v>
      </c>
    </row>
    <row r="262" spans="32:38" x14ac:dyDescent="0.35">
      <c r="AF262">
        <f t="shared" si="86"/>
        <v>128.5</v>
      </c>
      <c r="AG262" s="29">
        <f t="shared" ref="AG262:AG305" si="87">IF(($I$7*$AF262)&gt;1, (($AF262-$AF261)*1)+AG261, ($I$7 /2)*($AF262^2))</f>
        <v>3.3024500000000003</v>
      </c>
      <c r="AH262" s="29">
        <f t="shared" ref="AH262:AH305" si="88">IF(($I$10*$AF262)&gt;1, ($AF262-$AF261)*1+AH261, ($I$10 /2)*($AF262^2))</f>
        <v>8.2561250000000008</v>
      </c>
      <c r="AI262" s="29">
        <f t="shared" ref="AI262:AI305" si="89">IF(($I$15*$AF262)&gt;1, ($AF262-$AF261)*1+AI261, ($I$15 /2)*($AF262^2))</f>
        <v>16.512250000000002</v>
      </c>
      <c r="AJ262" s="29">
        <f t="shared" ref="AJ262:AJ305" si="90">IF(($I$30*$AF262)&gt;1, ($AF262-$AF261)*1+AJ261, ($I$30 /2)*($AF262^2))</f>
        <v>41.280625000000001</v>
      </c>
      <c r="AK262">
        <f t="shared" ref="AK262:AK305" si="91">IF(($I$45*$AF262)&gt;1, ($AF262-$AF261)*1+AK261, ($I$45 /2)*($AF262^2))</f>
        <v>66</v>
      </c>
      <c r="AL262" s="29">
        <f t="shared" ref="AL262:AL305" si="92">IF(($I$55*$AF262)&gt;1, ($AF262-$AF261)*1+AL261, ($I$55 /2)*($AF262^2))</f>
        <v>78.5</v>
      </c>
    </row>
    <row r="263" spans="32:38" x14ac:dyDescent="0.35">
      <c r="AF263">
        <f t="shared" ref="AF263:AF305" si="93">AF262+$AG$3</f>
        <v>129</v>
      </c>
      <c r="AG263" s="29">
        <f t="shared" si="87"/>
        <v>3.3282000000000003</v>
      </c>
      <c r="AH263" s="29">
        <f t="shared" si="88"/>
        <v>8.3205000000000009</v>
      </c>
      <c r="AI263" s="29">
        <f t="shared" si="89"/>
        <v>16.641000000000002</v>
      </c>
      <c r="AJ263" s="29">
        <f t="shared" si="90"/>
        <v>41.602499999999999</v>
      </c>
      <c r="AK263">
        <f t="shared" si="91"/>
        <v>66.5</v>
      </c>
      <c r="AL263" s="29">
        <f t="shared" si="92"/>
        <v>79</v>
      </c>
    </row>
    <row r="264" spans="32:38" x14ac:dyDescent="0.35">
      <c r="AF264">
        <f t="shared" si="93"/>
        <v>129.5</v>
      </c>
      <c r="AG264" s="29">
        <f t="shared" si="87"/>
        <v>3.35405</v>
      </c>
      <c r="AH264" s="29">
        <f t="shared" si="88"/>
        <v>8.3851250000000004</v>
      </c>
      <c r="AI264" s="29">
        <f t="shared" si="89"/>
        <v>16.770250000000001</v>
      </c>
      <c r="AJ264" s="29">
        <f t="shared" si="90"/>
        <v>41.925625000000004</v>
      </c>
      <c r="AK264">
        <f t="shared" si="91"/>
        <v>67</v>
      </c>
      <c r="AL264" s="29">
        <f t="shared" si="92"/>
        <v>79.5</v>
      </c>
    </row>
    <row r="265" spans="32:38" x14ac:dyDescent="0.35">
      <c r="AF265">
        <f t="shared" si="93"/>
        <v>130</v>
      </c>
      <c r="AG265" s="29">
        <f t="shared" si="87"/>
        <v>3.3800000000000003</v>
      </c>
      <c r="AH265" s="29">
        <f t="shared" si="88"/>
        <v>8.4499999999999993</v>
      </c>
      <c r="AI265" s="29">
        <f t="shared" si="89"/>
        <v>16.899999999999999</v>
      </c>
      <c r="AJ265" s="29">
        <f t="shared" si="90"/>
        <v>42.25</v>
      </c>
      <c r="AK265">
        <f t="shared" si="91"/>
        <v>67.5</v>
      </c>
      <c r="AL265" s="29">
        <f t="shared" si="92"/>
        <v>80</v>
      </c>
    </row>
    <row r="266" spans="32:38" x14ac:dyDescent="0.35">
      <c r="AF266">
        <f t="shared" si="93"/>
        <v>130.5</v>
      </c>
      <c r="AG266" s="29">
        <f t="shared" si="87"/>
        <v>3.40605</v>
      </c>
      <c r="AH266" s="29">
        <f t="shared" si="88"/>
        <v>8.5151249999999994</v>
      </c>
      <c r="AI266" s="29">
        <f t="shared" si="89"/>
        <v>17.030249999999999</v>
      </c>
      <c r="AJ266" s="29">
        <f t="shared" si="90"/>
        <v>42.575625000000002</v>
      </c>
      <c r="AK266">
        <f t="shared" si="91"/>
        <v>68</v>
      </c>
      <c r="AL266" s="29">
        <f t="shared" si="92"/>
        <v>80.5</v>
      </c>
    </row>
    <row r="267" spans="32:38" x14ac:dyDescent="0.35">
      <c r="AF267">
        <f t="shared" si="93"/>
        <v>131</v>
      </c>
      <c r="AG267" s="29">
        <f t="shared" si="87"/>
        <v>3.4322000000000004</v>
      </c>
      <c r="AH267" s="29">
        <f t="shared" si="88"/>
        <v>8.5805000000000007</v>
      </c>
      <c r="AI267" s="29">
        <f t="shared" si="89"/>
        <v>17.161000000000001</v>
      </c>
      <c r="AJ267" s="29">
        <f t="shared" si="90"/>
        <v>42.902500000000003</v>
      </c>
      <c r="AK267">
        <f t="shared" si="91"/>
        <v>68.5</v>
      </c>
      <c r="AL267" s="29">
        <f t="shared" si="92"/>
        <v>81</v>
      </c>
    </row>
    <row r="268" spans="32:38" x14ac:dyDescent="0.35">
      <c r="AF268">
        <f t="shared" si="93"/>
        <v>131.5</v>
      </c>
      <c r="AG268" s="29">
        <f t="shared" si="87"/>
        <v>3.45845</v>
      </c>
      <c r="AH268" s="29">
        <f t="shared" si="88"/>
        <v>8.6461249999999996</v>
      </c>
      <c r="AI268" s="29">
        <f t="shared" si="89"/>
        <v>17.292249999999999</v>
      </c>
      <c r="AJ268" s="29">
        <f t="shared" si="90"/>
        <v>43.230625000000003</v>
      </c>
      <c r="AK268">
        <f t="shared" si="91"/>
        <v>69</v>
      </c>
      <c r="AL268" s="29">
        <f t="shared" si="92"/>
        <v>81.5</v>
      </c>
    </row>
    <row r="269" spans="32:38" x14ac:dyDescent="0.35">
      <c r="AF269">
        <f t="shared" si="93"/>
        <v>132</v>
      </c>
      <c r="AG269" s="29">
        <f t="shared" si="87"/>
        <v>3.4848000000000003</v>
      </c>
      <c r="AH269" s="29">
        <f t="shared" si="88"/>
        <v>8.7119999999999997</v>
      </c>
      <c r="AI269" s="29">
        <f t="shared" si="89"/>
        <v>17.423999999999999</v>
      </c>
      <c r="AJ269" s="29">
        <f t="shared" si="90"/>
        <v>43.56</v>
      </c>
      <c r="AK269">
        <f t="shared" si="91"/>
        <v>69.5</v>
      </c>
      <c r="AL269" s="29">
        <f t="shared" si="92"/>
        <v>82</v>
      </c>
    </row>
    <row r="270" spans="32:38" x14ac:dyDescent="0.35">
      <c r="AF270">
        <f t="shared" si="93"/>
        <v>132.5</v>
      </c>
      <c r="AG270" s="29">
        <f t="shared" si="87"/>
        <v>3.51125</v>
      </c>
      <c r="AH270" s="29">
        <f t="shared" si="88"/>
        <v>8.7781250000000011</v>
      </c>
      <c r="AI270" s="29">
        <f t="shared" si="89"/>
        <v>17.556250000000002</v>
      </c>
      <c r="AJ270" s="29">
        <f t="shared" si="90"/>
        <v>43.890625</v>
      </c>
      <c r="AK270">
        <f t="shared" si="91"/>
        <v>70</v>
      </c>
      <c r="AL270" s="29">
        <f t="shared" si="92"/>
        <v>82.5</v>
      </c>
    </row>
    <row r="271" spans="32:38" x14ac:dyDescent="0.35">
      <c r="AF271">
        <f t="shared" si="93"/>
        <v>133</v>
      </c>
      <c r="AG271" s="29">
        <f t="shared" si="87"/>
        <v>3.5378000000000003</v>
      </c>
      <c r="AH271" s="29">
        <f t="shared" si="88"/>
        <v>8.8445</v>
      </c>
      <c r="AI271" s="29">
        <f t="shared" si="89"/>
        <v>17.689</v>
      </c>
      <c r="AJ271" s="29">
        <f t="shared" si="90"/>
        <v>44.222500000000004</v>
      </c>
      <c r="AK271">
        <f t="shared" si="91"/>
        <v>70.5</v>
      </c>
      <c r="AL271" s="29">
        <f t="shared" si="92"/>
        <v>83</v>
      </c>
    </row>
    <row r="272" spans="32:38" x14ac:dyDescent="0.35">
      <c r="AF272">
        <f t="shared" si="93"/>
        <v>133.5</v>
      </c>
      <c r="AG272" s="29">
        <f t="shared" si="87"/>
        <v>3.5644500000000003</v>
      </c>
      <c r="AH272" s="29">
        <f t="shared" si="88"/>
        <v>8.9111250000000002</v>
      </c>
      <c r="AI272" s="29">
        <f t="shared" si="89"/>
        <v>17.82225</v>
      </c>
      <c r="AJ272" s="29">
        <f t="shared" si="90"/>
        <v>44.555624999999999</v>
      </c>
      <c r="AK272">
        <f t="shared" si="91"/>
        <v>71</v>
      </c>
      <c r="AL272" s="29">
        <f t="shared" si="92"/>
        <v>83.5</v>
      </c>
    </row>
    <row r="273" spans="32:38" x14ac:dyDescent="0.35">
      <c r="AF273">
        <f t="shared" si="93"/>
        <v>134</v>
      </c>
      <c r="AG273" s="29">
        <f t="shared" si="87"/>
        <v>3.5912000000000002</v>
      </c>
      <c r="AH273" s="29">
        <f t="shared" si="88"/>
        <v>8.9779999999999998</v>
      </c>
      <c r="AI273" s="29">
        <f t="shared" si="89"/>
        <v>17.956</v>
      </c>
      <c r="AJ273" s="29">
        <f t="shared" si="90"/>
        <v>44.89</v>
      </c>
      <c r="AK273">
        <f t="shared" si="91"/>
        <v>71.5</v>
      </c>
      <c r="AL273" s="29">
        <f t="shared" si="92"/>
        <v>84</v>
      </c>
    </row>
    <row r="274" spans="32:38" x14ac:dyDescent="0.35">
      <c r="AF274">
        <f t="shared" si="93"/>
        <v>134.5</v>
      </c>
      <c r="AG274" s="29">
        <f t="shared" si="87"/>
        <v>3.6180500000000002</v>
      </c>
      <c r="AH274" s="29">
        <f t="shared" si="88"/>
        <v>9.0451250000000005</v>
      </c>
      <c r="AI274" s="29">
        <f t="shared" si="89"/>
        <v>18.090250000000001</v>
      </c>
      <c r="AJ274" s="29">
        <f t="shared" si="90"/>
        <v>45.225625000000001</v>
      </c>
      <c r="AK274">
        <f t="shared" si="91"/>
        <v>72</v>
      </c>
      <c r="AL274" s="29">
        <f t="shared" si="92"/>
        <v>84.5</v>
      </c>
    </row>
    <row r="275" spans="32:38" x14ac:dyDescent="0.35">
      <c r="AF275">
        <f t="shared" si="93"/>
        <v>135</v>
      </c>
      <c r="AG275" s="29">
        <f t="shared" si="87"/>
        <v>3.645</v>
      </c>
      <c r="AH275" s="29">
        <f t="shared" si="88"/>
        <v>9.1125000000000007</v>
      </c>
      <c r="AI275" s="29">
        <f t="shared" si="89"/>
        <v>18.225000000000001</v>
      </c>
      <c r="AJ275" s="29">
        <f t="shared" si="90"/>
        <v>45.5625</v>
      </c>
      <c r="AK275">
        <f t="shared" si="91"/>
        <v>72.5</v>
      </c>
      <c r="AL275" s="29">
        <f t="shared" si="92"/>
        <v>85</v>
      </c>
    </row>
    <row r="276" spans="32:38" x14ac:dyDescent="0.35">
      <c r="AF276">
        <f t="shared" si="93"/>
        <v>135.5</v>
      </c>
      <c r="AG276" s="29">
        <f t="shared" si="87"/>
        <v>3.67205</v>
      </c>
      <c r="AH276" s="29">
        <f t="shared" si="88"/>
        <v>9.1801250000000003</v>
      </c>
      <c r="AI276" s="29">
        <f t="shared" si="89"/>
        <v>18.360250000000001</v>
      </c>
      <c r="AJ276" s="29">
        <f t="shared" si="90"/>
        <v>45.900624999999998</v>
      </c>
      <c r="AK276">
        <f t="shared" si="91"/>
        <v>73</v>
      </c>
      <c r="AL276" s="29">
        <f t="shared" si="92"/>
        <v>85.5</v>
      </c>
    </row>
    <row r="277" spans="32:38" x14ac:dyDescent="0.35">
      <c r="AF277">
        <f t="shared" si="93"/>
        <v>136</v>
      </c>
      <c r="AG277" s="29">
        <f t="shared" si="87"/>
        <v>3.6992000000000003</v>
      </c>
      <c r="AH277" s="29">
        <f t="shared" si="88"/>
        <v>9.2479999999999993</v>
      </c>
      <c r="AI277" s="29">
        <f t="shared" si="89"/>
        <v>18.495999999999999</v>
      </c>
      <c r="AJ277" s="29">
        <f t="shared" si="90"/>
        <v>46.24</v>
      </c>
      <c r="AK277">
        <f t="shared" si="91"/>
        <v>73.5</v>
      </c>
      <c r="AL277" s="29">
        <f t="shared" si="92"/>
        <v>86</v>
      </c>
    </row>
    <row r="278" spans="32:38" x14ac:dyDescent="0.35">
      <c r="AF278">
        <f t="shared" si="93"/>
        <v>136.5</v>
      </c>
      <c r="AG278" s="29">
        <f t="shared" si="87"/>
        <v>3.7264500000000003</v>
      </c>
      <c r="AH278" s="29">
        <f t="shared" si="88"/>
        <v>9.3161249999999995</v>
      </c>
      <c r="AI278" s="29">
        <f t="shared" si="89"/>
        <v>18.632249999999999</v>
      </c>
      <c r="AJ278" s="29">
        <f t="shared" si="90"/>
        <v>46.580624999999998</v>
      </c>
      <c r="AK278">
        <f t="shared" si="91"/>
        <v>74</v>
      </c>
      <c r="AL278" s="29">
        <f t="shared" si="92"/>
        <v>86.5</v>
      </c>
    </row>
    <row r="279" spans="32:38" x14ac:dyDescent="0.35">
      <c r="AF279">
        <f t="shared" si="93"/>
        <v>137</v>
      </c>
      <c r="AG279" s="29">
        <f t="shared" si="87"/>
        <v>3.7538</v>
      </c>
      <c r="AH279" s="29">
        <f t="shared" si="88"/>
        <v>9.384500000000001</v>
      </c>
      <c r="AI279" s="29">
        <f t="shared" si="89"/>
        <v>18.769000000000002</v>
      </c>
      <c r="AJ279" s="29">
        <f t="shared" si="90"/>
        <v>46.922499999999999</v>
      </c>
      <c r="AK279">
        <f t="shared" si="91"/>
        <v>74.5</v>
      </c>
      <c r="AL279" s="29">
        <f t="shared" si="92"/>
        <v>87</v>
      </c>
    </row>
    <row r="280" spans="32:38" x14ac:dyDescent="0.35">
      <c r="AF280">
        <f t="shared" si="93"/>
        <v>137.5</v>
      </c>
      <c r="AG280" s="29">
        <f t="shared" si="87"/>
        <v>3.78125</v>
      </c>
      <c r="AH280" s="29">
        <f t="shared" si="88"/>
        <v>9.453125</v>
      </c>
      <c r="AI280" s="29">
        <f t="shared" si="89"/>
        <v>18.90625</v>
      </c>
      <c r="AJ280" s="29">
        <f t="shared" si="90"/>
        <v>47.265625</v>
      </c>
      <c r="AK280">
        <f t="shared" si="91"/>
        <v>75</v>
      </c>
      <c r="AL280" s="29">
        <f t="shared" si="92"/>
        <v>87.5</v>
      </c>
    </row>
    <row r="281" spans="32:38" x14ac:dyDescent="0.35">
      <c r="AF281">
        <f t="shared" si="93"/>
        <v>138</v>
      </c>
      <c r="AG281" s="29">
        <f t="shared" si="87"/>
        <v>3.8088000000000002</v>
      </c>
      <c r="AH281" s="29">
        <f t="shared" si="88"/>
        <v>9.5220000000000002</v>
      </c>
      <c r="AI281" s="29">
        <f t="shared" si="89"/>
        <v>19.044</v>
      </c>
      <c r="AJ281" s="29">
        <f t="shared" si="90"/>
        <v>47.61</v>
      </c>
      <c r="AK281">
        <f t="shared" si="91"/>
        <v>75.5</v>
      </c>
      <c r="AL281" s="29">
        <f t="shared" si="92"/>
        <v>88</v>
      </c>
    </row>
    <row r="282" spans="32:38" x14ac:dyDescent="0.35">
      <c r="AF282">
        <f t="shared" si="93"/>
        <v>138.5</v>
      </c>
      <c r="AG282" s="29">
        <f t="shared" si="87"/>
        <v>3.8364500000000001</v>
      </c>
      <c r="AH282" s="29">
        <f t="shared" si="88"/>
        <v>9.5911249999999999</v>
      </c>
      <c r="AI282" s="29">
        <f t="shared" si="89"/>
        <v>19.18225</v>
      </c>
      <c r="AJ282" s="29">
        <f t="shared" si="90"/>
        <v>47.955624999999998</v>
      </c>
      <c r="AK282">
        <f t="shared" si="91"/>
        <v>76</v>
      </c>
      <c r="AL282" s="29">
        <f t="shared" si="92"/>
        <v>88.5</v>
      </c>
    </row>
    <row r="283" spans="32:38" x14ac:dyDescent="0.35">
      <c r="AF283">
        <f t="shared" si="93"/>
        <v>139</v>
      </c>
      <c r="AG283" s="29">
        <f t="shared" si="87"/>
        <v>3.8642000000000003</v>
      </c>
      <c r="AH283" s="29">
        <f t="shared" si="88"/>
        <v>9.6605000000000008</v>
      </c>
      <c r="AI283" s="29">
        <f t="shared" si="89"/>
        <v>19.321000000000002</v>
      </c>
      <c r="AJ283" s="29">
        <f t="shared" si="90"/>
        <v>48.302500000000002</v>
      </c>
      <c r="AK283">
        <f t="shared" si="91"/>
        <v>76.5</v>
      </c>
      <c r="AL283" s="29">
        <f t="shared" si="92"/>
        <v>89</v>
      </c>
    </row>
    <row r="284" spans="32:38" x14ac:dyDescent="0.35">
      <c r="AF284">
        <f t="shared" si="93"/>
        <v>139.5</v>
      </c>
      <c r="AG284" s="29">
        <f t="shared" si="87"/>
        <v>3.8920500000000002</v>
      </c>
      <c r="AH284" s="29">
        <f t="shared" si="88"/>
        <v>9.730125000000001</v>
      </c>
      <c r="AI284" s="29">
        <f t="shared" si="89"/>
        <v>19.460250000000002</v>
      </c>
      <c r="AJ284" s="29">
        <f t="shared" si="90"/>
        <v>48.650624999999998</v>
      </c>
      <c r="AK284">
        <f t="shared" si="91"/>
        <v>77</v>
      </c>
      <c r="AL284" s="29">
        <f t="shared" si="92"/>
        <v>89.5</v>
      </c>
    </row>
    <row r="285" spans="32:38" x14ac:dyDescent="0.35">
      <c r="AF285">
        <f t="shared" si="93"/>
        <v>140</v>
      </c>
      <c r="AG285" s="29">
        <f t="shared" si="87"/>
        <v>3.9200000000000004</v>
      </c>
      <c r="AH285" s="29">
        <f t="shared" si="88"/>
        <v>9.8000000000000007</v>
      </c>
      <c r="AI285" s="29">
        <f t="shared" si="89"/>
        <v>19.600000000000001</v>
      </c>
      <c r="AJ285" s="29">
        <f t="shared" si="90"/>
        <v>49</v>
      </c>
      <c r="AK285">
        <f t="shared" si="91"/>
        <v>77.5</v>
      </c>
      <c r="AL285" s="29">
        <f t="shared" si="92"/>
        <v>90</v>
      </c>
    </row>
    <row r="286" spans="32:38" x14ac:dyDescent="0.35">
      <c r="AF286">
        <f t="shared" si="93"/>
        <v>140.5</v>
      </c>
      <c r="AG286" s="29">
        <f t="shared" si="87"/>
        <v>3.9480500000000003</v>
      </c>
      <c r="AH286" s="29">
        <f t="shared" si="88"/>
        <v>9.8701249999999998</v>
      </c>
      <c r="AI286" s="29">
        <f t="shared" si="89"/>
        <v>19.74025</v>
      </c>
      <c r="AJ286" s="29">
        <f t="shared" si="90"/>
        <v>49.350625000000001</v>
      </c>
      <c r="AK286">
        <f t="shared" si="91"/>
        <v>78</v>
      </c>
      <c r="AL286" s="29">
        <f t="shared" si="92"/>
        <v>90.5</v>
      </c>
    </row>
    <row r="287" spans="32:38" x14ac:dyDescent="0.35">
      <c r="AF287">
        <f t="shared" si="93"/>
        <v>141</v>
      </c>
      <c r="AG287" s="29">
        <f t="shared" si="87"/>
        <v>3.9762000000000004</v>
      </c>
      <c r="AH287" s="29">
        <f t="shared" si="88"/>
        <v>9.9405000000000001</v>
      </c>
      <c r="AI287" s="29">
        <f t="shared" si="89"/>
        <v>19.881</v>
      </c>
      <c r="AJ287" s="29">
        <f t="shared" si="90"/>
        <v>49.702500000000001</v>
      </c>
      <c r="AK287">
        <f t="shared" si="91"/>
        <v>78.5</v>
      </c>
      <c r="AL287" s="29">
        <f t="shared" si="92"/>
        <v>91</v>
      </c>
    </row>
    <row r="288" spans="32:38" x14ac:dyDescent="0.35">
      <c r="AF288">
        <f t="shared" si="93"/>
        <v>141.5</v>
      </c>
      <c r="AG288" s="29">
        <f t="shared" si="87"/>
        <v>4.0044500000000003</v>
      </c>
      <c r="AH288" s="29">
        <f t="shared" si="88"/>
        <v>10.011125</v>
      </c>
      <c r="AI288" s="29">
        <f t="shared" si="89"/>
        <v>20.02225</v>
      </c>
      <c r="AJ288" s="29">
        <f t="shared" si="90"/>
        <v>50.055624999999999</v>
      </c>
      <c r="AK288">
        <f t="shared" si="91"/>
        <v>79</v>
      </c>
      <c r="AL288" s="29">
        <f t="shared" si="92"/>
        <v>91.5</v>
      </c>
    </row>
    <row r="289" spans="32:38" x14ac:dyDescent="0.35">
      <c r="AF289">
        <f t="shared" si="93"/>
        <v>142</v>
      </c>
      <c r="AG289" s="29">
        <f t="shared" si="87"/>
        <v>4.0327999999999999</v>
      </c>
      <c r="AH289" s="29">
        <f t="shared" si="88"/>
        <v>10.082000000000001</v>
      </c>
      <c r="AI289" s="29">
        <f t="shared" si="89"/>
        <v>20.164000000000001</v>
      </c>
      <c r="AJ289" s="29">
        <f t="shared" si="90"/>
        <v>50.410000000000004</v>
      </c>
      <c r="AK289">
        <f t="shared" si="91"/>
        <v>79.5</v>
      </c>
      <c r="AL289" s="29">
        <f t="shared" si="92"/>
        <v>92</v>
      </c>
    </row>
    <row r="290" spans="32:38" x14ac:dyDescent="0.35">
      <c r="AF290">
        <f t="shared" si="93"/>
        <v>142.5</v>
      </c>
      <c r="AG290" s="29">
        <f t="shared" si="87"/>
        <v>4.0612500000000002</v>
      </c>
      <c r="AH290" s="29">
        <f t="shared" si="88"/>
        <v>10.153125000000001</v>
      </c>
      <c r="AI290" s="29">
        <f t="shared" si="89"/>
        <v>20.306250000000002</v>
      </c>
      <c r="AJ290" s="29">
        <f t="shared" si="90"/>
        <v>50.765625</v>
      </c>
      <c r="AK290">
        <f t="shared" si="91"/>
        <v>80</v>
      </c>
      <c r="AL290" s="29">
        <f t="shared" si="92"/>
        <v>92.5</v>
      </c>
    </row>
    <row r="291" spans="32:38" x14ac:dyDescent="0.35">
      <c r="AF291">
        <f t="shared" si="93"/>
        <v>143</v>
      </c>
      <c r="AG291" s="29">
        <f t="shared" si="87"/>
        <v>4.0898000000000003</v>
      </c>
      <c r="AH291" s="29">
        <f t="shared" si="88"/>
        <v>10.224500000000001</v>
      </c>
      <c r="AI291" s="29">
        <f t="shared" si="89"/>
        <v>20.449000000000002</v>
      </c>
      <c r="AJ291" s="29">
        <f t="shared" si="90"/>
        <v>51.122500000000002</v>
      </c>
      <c r="AK291">
        <f t="shared" si="91"/>
        <v>80.5</v>
      </c>
      <c r="AL291" s="29">
        <f t="shared" si="92"/>
        <v>93</v>
      </c>
    </row>
    <row r="292" spans="32:38" x14ac:dyDescent="0.35">
      <c r="AF292">
        <f t="shared" si="93"/>
        <v>143.5</v>
      </c>
      <c r="AG292" s="29">
        <f t="shared" si="87"/>
        <v>4.1184500000000002</v>
      </c>
      <c r="AH292" s="29">
        <f t="shared" si="88"/>
        <v>10.296125</v>
      </c>
      <c r="AI292" s="29">
        <f t="shared" si="89"/>
        <v>20.59225</v>
      </c>
      <c r="AJ292" s="29">
        <f t="shared" si="90"/>
        <v>51.480625000000003</v>
      </c>
      <c r="AK292">
        <f t="shared" si="91"/>
        <v>81</v>
      </c>
      <c r="AL292" s="29">
        <f t="shared" si="92"/>
        <v>93.5</v>
      </c>
    </row>
    <row r="293" spans="32:38" x14ac:dyDescent="0.35">
      <c r="AF293">
        <f t="shared" si="93"/>
        <v>144</v>
      </c>
      <c r="AG293" s="29">
        <f t="shared" si="87"/>
        <v>4.1471999999999998</v>
      </c>
      <c r="AH293" s="29">
        <f t="shared" si="88"/>
        <v>10.368</v>
      </c>
      <c r="AI293" s="29">
        <f t="shared" si="89"/>
        <v>20.736000000000001</v>
      </c>
      <c r="AJ293" s="29">
        <f t="shared" si="90"/>
        <v>51.84</v>
      </c>
      <c r="AK293">
        <f t="shared" si="91"/>
        <v>81.5</v>
      </c>
      <c r="AL293" s="29">
        <f t="shared" si="92"/>
        <v>94</v>
      </c>
    </row>
    <row r="294" spans="32:38" x14ac:dyDescent="0.35">
      <c r="AF294">
        <f t="shared" si="93"/>
        <v>144.5</v>
      </c>
      <c r="AG294" s="29">
        <f t="shared" si="87"/>
        <v>4.17605</v>
      </c>
      <c r="AH294" s="29">
        <f t="shared" si="88"/>
        <v>10.440125</v>
      </c>
      <c r="AI294" s="29">
        <f t="shared" si="89"/>
        <v>20.88025</v>
      </c>
      <c r="AJ294" s="29">
        <f t="shared" si="90"/>
        <v>52.200625000000002</v>
      </c>
      <c r="AK294">
        <f t="shared" si="91"/>
        <v>82</v>
      </c>
      <c r="AL294" s="29">
        <f t="shared" si="92"/>
        <v>94.5</v>
      </c>
    </row>
    <row r="295" spans="32:38" x14ac:dyDescent="0.35">
      <c r="AF295">
        <f t="shared" si="93"/>
        <v>145</v>
      </c>
      <c r="AG295" s="29">
        <f t="shared" si="87"/>
        <v>4.2050000000000001</v>
      </c>
      <c r="AH295" s="29">
        <f t="shared" si="88"/>
        <v>10.512500000000001</v>
      </c>
      <c r="AI295" s="29">
        <f t="shared" si="89"/>
        <v>21.025000000000002</v>
      </c>
      <c r="AJ295" s="29">
        <f t="shared" si="90"/>
        <v>52.5625</v>
      </c>
      <c r="AK295">
        <f t="shared" si="91"/>
        <v>82.5</v>
      </c>
      <c r="AL295" s="29">
        <f t="shared" si="92"/>
        <v>95</v>
      </c>
    </row>
    <row r="296" spans="32:38" x14ac:dyDescent="0.35">
      <c r="AF296">
        <f t="shared" si="93"/>
        <v>145.5</v>
      </c>
      <c r="AG296" s="29">
        <f t="shared" si="87"/>
        <v>4.2340499999999999</v>
      </c>
      <c r="AH296" s="29">
        <f t="shared" si="88"/>
        <v>10.585125</v>
      </c>
      <c r="AI296" s="29">
        <f t="shared" si="89"/>
        <v>21.170249999999999</v>
      </c>
      <c r="AJ296" s="29">
        <f t="shared" si="90"/>
        <v>52.925625000000004</v>
      </c>
      <c r="AK296">
        <f t="shared" si="91"/>
        <v>83</v>
      </c>
      <c r="AL296" s="29">
        <f t="shared" si="92"/>
        <v>95.5</v>
      </c>
    </row>
    <row r="297" spans="32:38" x14ac:dyDescent="0.35">
      <c r="AF297">
        <f t="shared" si="93"/>
        <v>146</v>
      </c>
      <c r="AG297" s="29">
        <f t="shared" si="87"/>
        <v>4.2632000000000003</v>
      </c>
      <c r="AH297" s="29">
        <f t="shared" si="88"/>
        <v>10.657999999999999</v>
      </c>
      <c r="AI297" s="29">
        <f t="shared" si="89"/>
        <v>21.315999999999999</v>
      </c>
      <c r="AJ297" s="29">
        <f t="shared" si="90"/>
        <v>53.29</v>
      </c>
      <c r="AK297">
        <f t="shared" si="91"/>
        <v>83.5</v>
      </c>
      <c r="AL297" s="29">
        <f t="shared" si="92"/>
        <v>96</v>
      </c>
    </row>
    <row r="298" spans="32:38" x14ac:dyDescent="0.35">
      <c r="AF298">
        <f t="shared" si="93"/>
        <v>146.5</v>
      </c>
      <c r="AG298" s="29">
        <f t="shared" si="87"/>
        <v>4.2924500000000005</v>
      </c>
      <c r="AH298" s="29">
        <f t="shared" si="88"/>
        <v>10.731125</v>
      </c>
      <c r="AI298" s="29">
        <f t="shared" si="89"/>
        <v>21.462250000000001</v>
      </c>
      <c r="AJ298" s="29">
        <f t="shared" si="90"/>
        <v>53.655625000000001</v>
      </c>
      <c r="AK298">
        <f t="shared" si="91"/>
        <v>84</v>
      </c>
      <c r="AL298" s="29">
        <f t="shared" si="92"/>
        <v>96.5</v>
      </c>
    </row>
    <row r="299" spans="32:38" x14ac:dyDescent="0.35">
      <c r="AF299">
        <f t="shared" si="93"/>
        <v>147</v>
      </c>
      <c r="AG299" s="29">
        <f t="shared" si="87"/>
        <v>4.3218000000000005</v>
      </c>
      <c r="AH299" s="29">
        <f t="shared" si="88"/>
        <v>10.804500000000001</v>
      </c>
      <c r="AI299" s="29">
        <f t="shared" si="89"/>
        <v>21.609000000000002</v>
      </c>
      <c r="AJ299" s="29">
        <f t="shared" si="90"/>
        <v>54.022500000000001</v>
      </c>
      <c r="AK299">
        <f t="shared" si="91"/>
        <v>84.5</v>
      </c>
      <c r="AL299" s="29">
        <f t="shared" si="92"/>
        <v>97</v>
      </c>
    </row>
    <row r="300" spans="32:38" x14ac:dyDescent="0.35">
      <c r="AF300">
        <f t="shared" si="93"/>
        <v>147.5</v>
      </c>
      <c r="AG300" s="29">
        <f t="shared" si="87"/>
        <v>4.3512500000000003</v>
      </c>
      <c r="AH300" s="29">
        <f t="shared" si="88"/>
        <v>10.878125000000001</v>
      </c>
      <c r="AI300" s="29">
        <f t="shared" si="89"/>
        <v>21.756250000000001</v>
      </c>
      <c r="AJ300" s="29">
        <f t="shared" si="90"/>
        <v>54.390625</v>
      </c>
      <c r="AK300">
        <f t="shared" si="91"/>
        <v>85</v>
      </c>
      <c r="AL300" s="29">
        <f t="shared" si="92"/>
        <v>97.5</v>
      </c>
    </row>
    <row r="301" spans="32:38" x14ac:dyDescent="0.35">
      <c r="AF301">
        <f t="shared" si="93"/>
        <v>148</v>
      </c>
      <c r="AG301" s="29">
        <f t="shared" si="87"/>
        <v>4.3807999999999998</v>
      </c>
      <c r="AH301" s="29">
        <f t="shared" si="88"/>
        <v>10.952</v>
      </c>
      <c r="AI301" s="29">
        <f t="shared" si="89"/>
        <v>21.904</v>
      </c>
      <c r="AJ301" s="29">
        <f t="shared" si="90"/>
        <v>54.76</v>
      </c>
      <c r="AK301">
        <f t="shared" si="91"/>
        <v>85.5</v>
      </c>
      <c r="AL301" s="29">
        <f t="shared" si="92"/>
        <v>98</v>
      </c>
    </row>
    <row r="302" spans="32:38" x14ac:dyDescent="0.35">
      <c r="AF302">
        <f t="shared" si="93"/>
        <v>148.5</v>
      </c>
      <c r="AG302" s="29">
        <f t="shared" si="87"/>
        <v>4.41045</v>
      </c>
      <c r="AH302" s="29">
        <f t="shared" si="88"/>
        <v>11.026125</v>
      </c>
      <c r="AI302" s="29">
        <f t="shared" si="89"/>
        <v>22.052250000000001</v>
      </c>
      <c r="AJ302" s="29">
        <f t="shared" si="90"/>
        <v>55.130625000000002</v>
      </c>
      <c r="AK302">
        <f t="shared" si="91"/>
        <v>86</v>
      </c>
      <c r="AL302" s="29">
        <f t="shared" si="92"/>
        <v>98.5</v>
      </c>
    </row>
    <row r="303" spans="32:38" x14ac:dyDescent="0.35">
      <c r="AF303">
        <f t="shared" si="93"/>
        <v>149</v>
      </c>
      <c r="AG303" s="29">
        <f t="shared" si="87"/>
        <v>4.4401999999999999</v>
      </c>
      <c r="AH303" s="29">
        <f t="shared" si="88"/>
        <v>11.1005</v>
      </c>
      <c r="AI303" s="29">
        <f t="shared" si="89"/>
        <v>22.201000000000001</v>
      </c>
      <c r="AJ303" s="29">
        <f t="shared" si="90"/>
        <v>55.502499999999998</v>
      </c>
      <c r="AK303">
        <f t="shared" si="91"/>
        <v>86.5</v>
      </c>
      <c r="AL303" s="29">
        <f t="shared" si="92"/>
        <v>99</v>
      </c>
    </row>
    <row r="304" spans="32:38" x14ac:dyDescent="0.35">
      <c r="AF304">
        <f t="shared" si="93"/>
        <v>149.5</v>
      </c>
      <c r="AG304" s="29">
        <f t="shared" si="87"/>
        <v>4.4700500000000005</v>
      </c>
      <c r="AH304" s="29">
        <f t="shared" si="88"/>
        <v>11.175125</v>
      </c>
      <c r="AI304" s="29">
        <f t="shared" si="89"/>
        <v>22.350249999999999</v>
      </c>
      <c r="AJ304" s="29">
        <f t="shared" si="90"/>
        <v>55.875624999999999</v>
      </c>
      <c r="AK304">
        <f t="shared" si="91"/>
        <v>87</v>
      </c>
      <c r="AL304" s="29">
        <f t="shared" si="92"/>
        <v>99.5</v>
      </c>
    </row>
    <row r="305" spans="32:38" x14ac:dyDescent="0.35">
      <c r="AF305">
        <f t="shared" si="93"/>
        <v>150</v>
      </c>
      <c r="AG305" s="29">
        <f t="shared" si="87"/>
        <v>4.5</v>
      </c>
      <c r="AH305" s="29">
        <f t="shared" si="88"/>
        <v>11.25</v>
      </c>
      <c r="AI305" s="29">
        <f t="shared" si="89"/>
        <v>22.5</v>
      </c>
      <c r="AJ305" s="29">
        <f t="shared" si="90"/>
        <v>56.25</v>
      </c>
      <c r="AK305">
        <f t="shared" si="91"/>
        <v>87.5</v>
      </c>
      <c r="AL305" s="29">
        <f t="shared" si="92"/>
        <v>100</v>
      </c>
    </row>
  </sheetData>
  <mergeCells count="3">
    <mergeCell ref="AF1:AH1"/>
    <mergeCell ref="G1:J1"/>
    <mergeCell ref="K1:O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Motor Data</vt:lpstr>
      <vt:lpstr>Geschw.</vt:lpstr>
      <vt:lpstr>Beschleu.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2021-03-24T20:54:23Z</dcterms:created>
  <dcterms:modified xsi:type="dcterms:W3CDTF">2021-06-17T19:33:07Z</dcterms:modified>
</cp:coreProperties>
</file>