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F:\Data Analytics\EXCEL\Assignments\Assignment - 1\"/>
    </mc:Choice>
  </mc:AlternateContent>
  <xr:revisionPtr revIDLastSave="0" documentId="13_ncr:1_{CA95E888-36F0-46FA-9AD0-DF3F72B7B8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 - 1" sheetId="3" r:id="rId2"/>
    <sheet name="Answer - 2" sheetId="5" r:id="rId3"/>
    <sheet name="Answer - 3" sheetId="4" r:id="rId4"/>
    <sheet name="Answer - 4" sheetId="6" r:id="rId5"/>
    <sheet name="Answer - 5" sheetId="7" r:id="rId6"/>
    <sheet name="Answer - 6" sheetId="8" r:id="rId7"/>
  </sheets>
  <definedNames>
    <definedName name="_xlnm._FilterDatabase" localSheetId="1" hidden="1">'Answer - 1'!$A$7:$G$32</definedName>
    <definedName name="_xlnm._FilterDatabase" localSheetId="3" hidden="1">'Answer - 3'!$A$8:$I$8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8" l="1"/>
  <c r="L15" i="8"/>
  <c r="L14" i="8"/>
  <c r="L13" i="8"/>
  <c r="L7" i="8"/>
  <c r="L8" i="8"/>
  <c r="H16" i="8"/>
  <c r="H15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A21" i="7" a="1"/>
  <c r="A21" i="7" s="1"/>
  <c r="F13" i="7"/>
  <c r="F14" i="6"/>
  <c r="F11" i="6"/>
  <c r="H18" i="4"/>
  <c r="H9" i="4"/>
  <c r="H25" i="4"/>
  <c r="H13" i="4"/>
  <c r="H31" i="4"/>
  <c r="H20" i="4"/>
  <c r="H17" i="4"/>
  <c r="H27" i="4"/>
  <c r="H10" i="4"/>
  <c r="H19" i="4"/>
  <c r="H24" i="4"/>
  <c r="H12" i="4"/>
  <c r="H29" i="4"/>
  <c r="H22" i="4"/>
  <c r="H16" i="4"/>
  <c r="H32" i="4"/>
  <c r="H26" i="4"/>
  <c r="H11" i="4"/>
  <c r="H21" i="4"/>
  <c r="H23" i="4"/>
  <c r="H33" i="4"/>
  <c r="H28" i="4"/>
  <c r="H15" i="4"/>
  <c r="H30" i="4"/>
  <c r="I30" i="4" s="1"/>
  <c r="H14" i="4"/>
  <c r="I23" i="4" l="1"/>
  <c r="I32" i="4"/>
  <c r="I18" i="4"/>
  <c r="I27" i="4"/>
  <c r="I13" i="4"/>
  <c r="I15" i="4"/>
  <c r="I21" i="4"/>
  <c r="I16" i="4"/>
  <c r="I24" i="4"/>
  <c r="I17" i="4"/>
  <c r="I25" i="4"/>
  <c r="I28" i="4"/>
  <c r="I11" i="4"/>
  <c r="I22" i="4"/>
  <c r="I19" i="4"/>
  <c r="I20" i="4"/>
  <c r="I9" i="4"/>
  <c r="I26" i="4"/>
  <c r="I10" i="4"/>
  <c r="I12" i="4"/>
  <c r="I33" i="4"/>
  <c r="I31" i="4"/>
  <c r="I14" i="4"/>
  <c r="I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<sst xmlns="http://schemas.openxmlformats.org/spreadsheetml/2006/main" count="386" uniqueCount="70">
  <si>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</si>
  <si>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</si>
  <si>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</si>
  <si>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</si>
  <si>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</si>
  <si>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</si>
  <si>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</si>
  <si>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</si>
  <si>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</si>
  <si>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</si>
  <si>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</si>
  <si>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</si>
  <si>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</si>
  <si>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</si>
  <si>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</si>
  <si>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</si>
  <si>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</si>
  <si>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</si>
  <si>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</si>
  <si>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</si>
  <si>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</si>
  <si>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</si>
  <si>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</si>
  <si>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</si>
  <si>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</si>
  <si>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</si>
  <si>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</si>
  <si>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</si>
  <si>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</si>
  <si>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</si>
  <si>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</si>
  <si>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</si>
  <si>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</si>
  <si>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</si>
  <si>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</si>
  <si>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</si>
  <si>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</si>
  <si>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1) Top 5 Productive Employees</t>
  </si>
  <si>
    <t>2) Department-Wise Productivity Consistency</t>
  </si>
  <si>
    <t>Row Labels</t>
  </si>
  <si>
    <t>Grand Total</t>
  </si>
  <si>
    <t>StdDevp of Productivity_Score</t>
  </si>
  <si>
    <t>Å Which department has the least variation in employee productivity?</t>
  </si>
  <si>
    <t>Marketing Department has the least variation in employee Productivity only 2.</t>
  </si>
  <si>
    <t>3) Productivity Efficiency Index (PEI)</t>
  </si>
  <si>
    <t>Productivity Efficiency Index</t>
  </si>
  <si>
    <t>Rank</t>
  </si>
  <si>
    <t>4) Correlation Analysis</t>
  </si>
  <si>
    <t>Question 1:Determine which has a stronger influence on Performance Rating: Hours_Worked or Tasks_Completed?</t>
  </si>
  <si>
    <t>1) Correlation between Hours_Worked and Performance_Rating:</t>
  </si>
  <si>
    <t>2) Correlation between Tasks_Completed and Performance_Rating:</t>
  </si>
  <si>
    <t>Tasks_Completed has a stronger influence on Performance Rating than Hours_Worked.</t>
  </si>
  <si>
    <t>Conclution</t>
  </si>
  <si>
    <t>Question 2: Work Hours and Productivity Correlation ?</t>
  </si>
  <si>
    <t>The points trend upward from left to right → positive correlation</t>
  </si>
  <si>
    <t>5)  Underutilized High Performers</t>
  </si>
  <si>
    <t>Question: Identify employees who :
1) Have a Performance Rating ≥ 4, AND Worked less than the average hours of all employees.</t>
  </si>
  <si>
    <t>Average Hours Worked</t>
  </si>
  <si>
    <t>Find Underutilized High Performers</t>
  </si>
  <si>
    <t>Answers</t>
  </si>
  <si>
    <t>6) Tasks per Hour Efficiency</t>
  </si>
  <si>
    <t xml:space="preserve">Question: </t>
  </si>
  <si>
    <t>1) Add a column Tasks per Hour:</t>
  </si>
  <si>
    <t>3) Compare their performance score and rating.</t>
  </si>
  <si>
    <t>2) Who is the most task-efficient employee based on this metric?</t>
  </si>
  <si>
    <t>Task per Hour</t>
  </si>
  <si>
    <t>Task Per Hour</t>
  </si>
  <si>
    <t>With MAX, INDEX-MATCH</t>
  </si>
  <si>
    <t>With XLOOKUP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</si>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</sst>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0"/>
      <name val="Calibri"/>
      <family val="2"/>
    </font>
    <font>
      <sz val="14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249977111117893"/>
        <bgColor rgb="FFC0504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/>
    </xf>
    <xf numFmtId="0" fontId="0" fillId="10" borderId="0" xfId="0" applyFill="1"/>
    <xf numFmtId="0" fontId="2" fillId="8" borderId="0" xfId="0" applyFont="1" applyFill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0" fillId="8" borderId="8" xfId="0" applyFill="1" applyBorder="1"/>
    <xf numFmtId="0" fontId="0" fillId="8" borderId="0" xfId="0" applyFill="1" applyAlignment="1">
      <alignment vertical="center"/>
    </xf>
    <xf numFmtId="0" fontId="11" fillId="8" borderId="15" xfId="0" applyFont="1" applyFill="1" applyBorder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8" borderId="8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1" fillId="8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1" borderId="0" xfId="0" applyFill="1"/>
    <xf numFmtId="0" fontId="11" fillId="4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12" fillId="2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1" fillId="13" borderId="6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165" fontId="0" fillId="13" borderId="11" xfId="0" applyNumberFormat="1" applyFill="1" applyBorder="1" applyAlignment="1">
      <alignment horizontal="center" vertical="center"/>
    </xf>
    <xf numFmtId="0" fontId="0" fillId="11" borderId="9" xfId="0" applyFill="1" applyBorder="1"/>
    <xf numFmtId="165" fontId="11" fillId="13" borderId="2" xfId="0" applyNumberFormat="1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/>
    </xf>
    <xf numFmtId="0" fontId="0" fillId="11" borderId="10" xfId="0" applyFill="1" applyBorder="1"/>
    <xf numFmtId="0" fontId="0" fillId="11" borderId="13" xfId="0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8" borderId="8" xfId="0" applyNumberFormat="1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4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11" fillId="4" borderId="1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166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n>
                  <a:noFill/>
                </a:ln>
              </a:rPr>
              <a:t>Top 5 Productive Employees</a:t>
            </a:r>
          </a:p>
        </c:rich>
      </c:tx>
      <c:overlay val="0"/>
      <c:spPr>
        <a:noFill/>
        <a:ln>
          <a:noFill/>
        </a:ln>
        <a:effectLst>
          <a:softEdge rad="0"/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'Answer - 1'!$D$7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'Answer - 1'!$A$8:$C$12</c15:sqref>
                  </c15:fullRef>
                  <c15:levelRef>
                    <c15:sqref>'Answer - 1'!$B$8:$B$12</c15:sqref>
                  </c15:levelRef>
                </c:ext>
              </c:extLst>
              <c:f>'Answer - 1'!$B$8:$B$12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'Answer - 1'!$D$8:$D$12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F-40E3-B184-6383381148F4}"/>
            </c:ext>
          </c:extLst>
        </c:ser>
        <c:ser>
          <c:idx val="1"/>
          <c:order val="1"/>
          <c:tx>
            <c:strRef>
              <c:f>'Answer - 1'!$E$7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'Answer - 1'!$A$8:$C$12</c15:sqref>
                  </c15:fullRef>
                  <c15:levelRef>
                    <c15:sqref>'Answer - 1'!$B$8:$B$12</c15:sqref>
                  </c15:levelRef>
                </c:ext>
              </c:extLst>
              <c:f>'Answer - 1'!$B$8:$B$12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'Answer - 1'!$E$8:$E$12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F-40E3-B184-6383381148F4}"/>
            </c:ext>
          </c:extLst>
        </c:ser>
        <c:ser>
          <c:idx val="2"/>
          <c:order val="2"/>
          <c:tx>
            <c:strRef>
              <c:f>'Answer - 1'!$F$7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'Answer - 1'!$A$8:$C$12</c15:sqref>
                  </c15:fullRef>
                  <c15:levelRef>
                    <c15:sqref>'Answer - 1'!$B$8:$B$12</c15:sqref>
                  </c15:levelRef>
                </c:ext>
              </c:extLst>
              <c:f>'Answer - 1'!$B$8:$B$12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'Answer - 1'!$F$8:$F$12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0F-40E3-B184-6383381148F4}"/>
            </c:ext>
          </c:extLst>
        </c:ser>
        <c:ser>
          <c:idx val="3"/>
          <c:order val="3"/>
          <c:tx>
            <c:strRef>
              <c:f>'Answer - 1'!$G$7</c:f>
              <c:strCache>
                <c:ptCount val="1"/>
                <c:pt idx="0">
                  <c:v>Performance_Rating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'Answer - 1'!$A$8:$C$12</c15:sqref>
                  </c15:fullRef>
                  <c15:levelRef>
                    <c15:sqref>'Answer - 1'!$B$8:$B$12</c15:sqref>
                  </c15:levelRef>
                </c:ext>
              </c:extLst>
              <c:f>'Answer - 1'!$B$8:$B$12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'Answer - 1'!$G$8:$G$12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0F-40E3-B184-638338114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6731424"/>
        <c:axId val="746715104"/>
      </c:barChart>
      <c:catAx>
        <c:axId val="74673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15104"/>
        <c:crosses val="autoZero"/>
        <c:auto val="1"/>
        <c:lblAlgn val="ctr"/>
        <c:lblOffset val="100"/>
        <c:noMultiLvlLbl val="0"/>
      </c:catAx>
      <c:valAx>
        <c:axId val="7467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3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Work Productivity Analysis.xlsx]Answer - 2!PivotTable1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'Answer - 2'!$B$7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'Answer - 2'!$A$8:$A$13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'Answer - 2'!$B$8:$B$13</c:f>
              <c:numCache>
                <c:formatCode>General</c:formatCode>
                <c:ptCount val="5"/>
                <c:pt idx="0">
                  <c:v>2.9580398915498081</c:v>
                </c:pt>
                <c:pt idx="1">
                  <c:v>3.54400902933387</c:v>
                </c:pt>
                <c:pt idx="2">
                  <c:v>4.7074409183759283</c:v>
                </c:pt>
                <c:pt idx="3">
                  <c:v>2</c:v>
                </c:pt>
                <c:pt idx="4">
                  <c:v>4.3748015828022293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1-4BD9-BB6B-EE56C2ACDB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46718464"/>
        <c:axId val="746727584"/>
      </c:barChart>
      <c:catAx>
        <c:axId val="7467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27584"/>
        <c:crosses val="autoZero"/>
        <c:auto val="1"/>
        <c:lblAlgn val="ctr"/>
        <c:lblOffset val="100"/>
        <c:noMultiLvlLbl val="0"/>
      </c:catAx>
      <c:valAx>
        <c:axId val="7467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 3 Rank Employee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'Answer - 3'!$D$8</c:f>
              <c:strCache>
                <c:ptCount val="1"/>
                <c:pt idx="0">
                  <c:v>Hours_Worked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- 3'!$A$9:$C$11</c15:sqref>
                  </c15:fullRef>
                  <c15:levelRef>
                    <c15:sqref>'Answer - 3'!$B$9:$B$11</c15:sqref>
                  </c15:levelRef>
                </c:ext>
              </c:extLst>
              <c:f>'Answer - 3'!$B$9:$B$11</c:f>
              <c:strCache>
                <c:ptCount val="3"/>
                <c:pt idx="0">
                  <c:v>Meera</c:v>
                </c:pt>
                <c:pt idx="1">
                  <c:v>Kunal</c:v>
                </c:pt>
                <c:pt idx="2">
                  <c:v>Arjun</c:v>
                </c:pt>
              </c:strCache>
            </c:strRef>
          </c:cat>
          <c:val>
            <c:numRef>
              <c:f>'Answer - 3'!$D$9:$D$11</c:f>
              <c:numCache>
                <c:formatCode>General</c:formatCode>
                <c:ptCount val="3"/>
                <c:pt idx="0">
                  <c:v>40</c:v>
                </c:pt>
                <c:pt idx="1">
                  <c:v>42</c:v>
                </c:pt>
                <c:pt idx="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2-46C5-9408-B1CF81A281A2}"/>
            </c:ext>
          </c:extLst>
        </c:ser>
        <c:ser>
          <c:idx val="1"/>
          <c:order val="1"/>
          <c:tx>
            <c:strRef>
              <c:f>'Answer - 3'!$E$8</c:f>
              <c:strCache>
                <c:ptCount val="1"/>
                <c:pt idx="0">
                  <c:v>Tasks_Completed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- 3'!$A$9:$C$11</c15:sqref>
                  </c15:fullRef>
                  <c15:levelRef>
                    <c15:sqref>'Answer - 3'!$B$9:$B$11</c15:sqref>
                  </c15:levelRef>
                </c:ext>
              </c:extLst>
              <c:f>'Answer - 3'!$B$9:$B$11</c:f>
              <c:strCache>
                <c:ptCount val="3"/>
                <c:pt idx="0">
                  <c:v>Meera</c:v>
                </c:pt>
                <c:pt idx="1">
                  <c:v>Kunal</c:v>
                </c:pt>
                <c:pt idx="2">
                  <c:v>Arjun</c:v>
                </c:pt>
              </c:strCache>
            </c:strRef>
          </c:cat>
          <c:val>
            <c:numRef>
              <c:f>'Answer - 3'!$E$9:$E$11</c:f>
              <c:numCache>
                <c:formatCode>General</c:formatCode>
                <c:ptCount val="3"/>
                <c:pt idx="0">
                  <c:v>65</c:v>
                </c:pt>
                <c:pt idx="1">
                  <c:v>70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2-46C5-9408-B1CF81A281A2}"/>
            </c:ext>
          </c:extLst>
        </c:ser>
        <c:ser>
          <c:idx val="2"/>
          <c:order val="2"/>
          <c:tx>
            <c:strRef>
              <c:f>'Answer - 3'!$F$8</c:f>
              <c:strCache>
                <c:ptCount val="1"/>
                <c:pt idx="0">
                  <c:v>Productivity_Score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- 3'!$A$9:$C$11</c15:sqref>
                  </c15:fullRef>
                  <c15:levelRef>
                    <c15:sqref>'Answer - 3'!$B$9:$B$11</c15:sqref>
                  </c15:levelRef>
                </c:ext>
              </c:extLst>
              <c:f>'Answer - 3'!$B$9:$B$11</c:f>
              <c:strCache>
                <c:ptCount val="3"/>
                <c:pt idx="0">
                  <c:v>Meera</c:v>
                </c:pt>
                <c:pt idx="1">
                  <c:v>Kunal</c:v>
                </c:pt>
                <c:pt idx="2">
                  <c:v>Arjun</c:v>
                </c:pt>
              </c:strCache>
            </c:strRef>
          </c:cat>
          <c:val>
            <c:numRef>
              <c:f>'Answer - 3'!$F$9:$F$11</c:f>
              <c:numCache>
                <c:formatCode>General</c:formatCode>
                <c:ptCount val="3"/>
                <c:pt idx="0">
                  <c:v>90</c:v>
                </c:pt>
                <c:pt idx="1">
                  <c:v>92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2-46C5-9408-B1CF81A281A2}"/>
            </c:ext>
          </c:extLst>
        </c:ser>
        <c:ser>
          <c:idx val="3"/>
          <c:order val="3"/>
          <c:tx>
            <c:strRef>
              <c:f>'Answer - 3'!$G$8</c:f>
              <c:strCache>
                <c:ptCount val="1"/>
                <c:pt idx="0">
                  <c:v>Performance_Rating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- 3'!$A$9:$C$11</c15:sqref>
                  </c15:fullRef>
                  <c15:levelRef>
                    <c15:sqref>'Answer - 3'!$B$9:$B$11</c15:sqref>
                  </c15:levelRef>
                </c:ext>
              </c:extLst>
              <c:f>'Answer - 3'!$B$9:$B$11</c:f>
              <c:strCache>
                <c:ptCount val="3"/>
                <c:pt idx="0">
                  <c:v>Meera</c:v>
                </c:pt>
                <c:pt idx="1">
                  <c:v>Kunal</c:v>
                </c:pt>
                <c:pt idx="2">
                  <c:v>Arjun</c:v>
                </c:pt>
              </c:strCache>
            </c:strRef>
          </c:cat>
          <c:val>
            <c:numRef>
              <c:f>'Answer - 3'!$G$9:$G$11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2-46C5-9408-B1CF81A281A2}"/>
            </c:ext>
          </c:extLst>
        </c:ser>
        <c:ser>
          <c:idx val="4"/>
          <c:order val="4"/>
          <c:tx>
            <c:strRef>
              <c:f>'Answer - 3'!$H$8</c:f>
              <c:strCache>
                <c:ptCount val="1"/>
                <c:pt idx="0">
                  <c:v>Productivity Efficiency Index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'Answer - 3'!$A$9:$C$11</c15:sqref>
                  </c15:fullRef>
                  <c15:levelRef>
                    <c15:sqref>'Answer - 3'!$B$9:$B$11</c15:sqref>
                  </c15:levelRef>
                </c:ext>
              </c:extLst>
              <c:f>'Answer - 3'!$B$9:$B$11</c:f>
              <c:strCache>
                <c:ptCount val="3"/>
                <c:pt idx="0">
                  <c:v>Meera</c:v>
                </c:pt>
                <c:pt idx="1">
                  <c:v>Kunal</c:v>
                </c:pt>
                <c:pt idx="2">
                  <c:v>Arjun</c:v>
                </c:pt>
              </c:strCache>
            </c:strRef>
          </c:cat>
          <c:val>
            <c:numRef>
              <c:f>'Answer - 3'!$H$9:$H$11</c:f>
              <c:numCache>
                <c:formatCode>0.000</c:formatCode>
                <c:ptCount val="3"/>
                <c:pt idx="0">
                  <c:v>11.25</c:v>
                </c:pt>
                <c:pt idx="1">
                  <c:v>10.952380952380953</c:v>
                </c:pt>
                <c:pt idx="2">
                  <c:v>10.813953488372093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62-46C5-9408-B1CF81A281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46754464"/>
        <c:axId val="746755904"/>
        <c:axId val="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'Answer - 3'!$I$8</c15:sqref>
                        </c15:formulaRef>
                      </c:ext>
                    </c:extLst>
                    <c:strCache>
                      <c:ptCount val="1"/>
                      <c:pt idx="0">
                        <c:v>Rank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'Answer - 3'!$A$9:$C$11</c15:sqref>
                        </c15:fullRef>
                        <c15:levelRef>
                          <c15:sqref>'Answer - 3'!$B$9:$B$11</c15:sqref>
                        </c15:levelRef>
                        <c15:formulaRef>
                          <c15:sqref>'Answer - 3'!$B$9:$B$11</c15:sqref>
                        </c15:formulaRef>
                      </c:ext>
                    </c:extLst>
                    <c:strCache>
                      <c:ptCount val="3"/>
                      <c:pt idx="0">
                        <c:v>Meera</c:v>
                      </c:pt>
                      <c:pt idx="1">
                        <c:v>Kunal</c:v>
                      </c:pt>
                      <c:pt idx="2">
                        <c:v>Arjun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'Answer - 3'!$I$9:$I$11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262-46C5-9408-B1CF81A281A2}"/>
                  </c:ext>
                </c:extLst>
              </c15:ser>
            </c15:filteredBarSeries>
          </c:ext>
        </c:extLst>
      </c:bar3DChart>
      <c:catAx>
        <c:axId val="74675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55904"/>
        <c:crosses val="autoZero"/>
        <c:auto val="1"/>
        <c:lblAlgn val="ctr"/>
        <c:lblOffset val="100"/>
        <c:noMultiLvlLbl val="0"/>
      </c:catAx>
      <c:valAx>
        <c:axId val="7467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'Answer - 4'!$N$7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'Answer - 4'!$L$8:$L$32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'Answer - 4'!$N$8:$N$32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2-41C1-B3E7-DD8259C34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739104"/>
        <c:axId val="746723744"/>
      </c:scatterChart>
      <c:valAx>
        <c:axId val="74673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23744"/>
        <c:crosses val="autoZero"/>
        <c:crossBetween val="midCat"/>
      </c:valAx>
      <c:valAx>
        <c:axId val="7467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73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2</xdr:row>
      <xdr:rowOff>0</xdr:rowOff>
    </xdr:from>
    <xdr:to>
      <xdr:col>18</xdr:col>
      <xdr:colOff>167640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51D70C-D788-89CF-8D78-EDACB6939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4</xdr:col>
      <xdr:colOff>243840</xdr:colOff>
      <xdr:row>30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D0AC9-2806-9F69-0168-842537308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716280</xdr:colOff>
      <xdr:row>34</xdr:row>
      <xdr:rowOff>38100</xdr:rowOff>
    </xdr:from>
    <xdr:to>
      <xdr:col>5</xdr:col>
      <xdr:colOff>7620</xdr:colOff>
      <xdr:row>50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D9240-0903-2E65-7E9F-00B41742D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11</xdr:row>
      <xdr:rowOff>83820</xdr:rowOff>
    </xdr:from>
    <xdr:to>
      <xdr:col>5</xdr:col>
      <xdr:colOff>708660</xdr:colOff>
      <xdr:row>12</xdr:row>
      <xdr:rowOff>99060</xdr:rowOff>
    </xdr:to>
    <xdr:sp macro="" textlink="">
      <xdr:nvSpPr>
        <xdr:cNvPr id="2" name="Arrow: Chevron 1">
          <a:extLst>
            <a:ext uri="{FF2B5EF4-FFF2-40B4-BE49-F238E27FC236}">
              <a16:creationId xmlns:a16="http://schemas.microsoft.com/office/drawing/2014/main" id="{DB0C1C56-0DA6-CD00-A753-BDEC8AEB483F}"/>
            </a:ext>
          </a:extLst>
        </xdr:cNvPr>
        <xdr:cNvSpPr/>
      </xdr:nvSpPr>
      <xdr:spPr>
        <a:xfrm rot="16200000">
          <a:off x="6141720" y="1958340"/>
          <a:ext cx="198120" cy="198120"/>
        </a:xfrm>
        <a:prstGeom prst="chevr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15240</xdr:colOff>
      <xdr:row>27</xdr:row>
      <xdr:rowOff>160020</xdr:rowOff>
    </xdr:from>
    <xdr:to>
      <xdr:col>5</xdr:col>
      <xdr:colOff>952500</xdr:colOff>
      <xdr:row>43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29D3C7-8BFC-D117-3202-8F410507E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tamkhane" refreshedDate="45787.670008680558" createdVersion="8" refreshedVersion="8" minRefreshableVersion="3" recordCount="25" xr:uid="{45BF80D8-E366-4064-8FF3-875F6E7A7B2C}">
  <cacheSource type="worksheet">
    <worksheetSource ref="A1:G26" sheet="Questions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AD9EA-DCBE-40E1-8B2F-B014A203B71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7:B13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FEE6E-E9A4-4F2E-973D-6A71E60A4C8E}" name="Table6" displayName="Table6" ref="A8:I33" totalsRowShown="0" headerRowDxfId="10" dataDxfId="9">
  <autoFilter ref="A8:I33" xr:uid="{A91FEE6E-E9A4-4F2E-973D-6A71E60A4C8E}">
    <filterColumn colId="8">
      <filters>
        <filter val="1"/>
        <filter val="2"/>
        <filter val="3"/>
      </filters>
    </filterColumn>
  </autoFilter>
  <sortState xmlns:xlrd2="http://schemas.microsoft.com/office/spreadsheetml/2017/richdata2" ref="A9:I33">
    <sortCondition ref="I8:I33"/>
  </sortState>
  <tableColumns count="9">
    <tableColumn id="1" xr3:uid="{C1002AB2-FA9C-47E6-B9E4-00B510A5B58D}" name="Employee_ID" dataDxfId="8"/>
    <tableColumn id="2" xr3:uid="{7FBE01E4-C74C-4A85-9AA2-BD91744B1E38}" name="Name" dataDxfId="7"/>
    <tableColumn id="3" xr3:uid="{AF7024D0-24FA-483D-8EEC-9693EE079687}" name="Department" dataDxfId="6"/>
    <tableColumn id="4" xr3:uid="{E94EEA82-4D2D-476D-B012-F25A990BAF9C}" name="Hours_Worked" dataDxfId="5"/>
    <tableColumn id="5" xr3:uid="{A55EA427-1BA4-47C3-BB0F-496DF2CA093F}" name="Tasks_Completed" dataDxfId="4"/>
    <tableColumn id="6" xr3:uid="{D254B82D-2C1B-4008-AB8C-7C8996BF461C}" name="Productivity_Score" dataDxfId="3"/>
    <tableColumn id="7" xr3:uid="{576A6FC6-06C4-4EEF-AE25-34C9CECE99BB}" name="Performance_Rating" dataDxfId="2"/>
    <tableColumn id="8" xr3:uid="{033607AB-4677-4B52-97F5-455CB94450A8}" name="Productivity Efficiency Index" dataDxfId="1">
      <calculatedColumnFormula xml:space="preserve"> (Table6[[#This Row],[Productivity_Score]] * Table6[[#This Row],[Performance_Rating]]) / Table6[[#This Row],[Hours_Worked]]</calculatedColumnFormula>
    </tableColumn>
    <tableColumn id="9" xr3:uid="{305D60DA-702D-4280-804A-4817C8B58837}" name="Rank" dataDxfId="0">
      <calculatedColumnFormula>RANK(Table6[[#This Row],[Productivity Efficiency Index]],Table6[Productivity Efficiency Index])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I19" sqref="I19"/>
    </sheetView>
  </sheetViews>
  <sheetFormatPr defaultColWidth="12.6640625" defaultRowHeight="15.75" customHeight="1" x14ac:dyDescent="0.25"/>
  <cols>
    <col min="1" max="1" width="12.109375" style="36" bestFit="1" customWidth="1"/>
    <col min="2" max="2" width="9.21875" style="36" customWidth="1"/>
    <col min="3" max="3" width="11.109375" style="36" bestFit="1" customWidth="1"/>
    <col min="4" max="4" width="13.6640625" style="36" bestFit="1" customWidth="1"/>
    <col min="5" max="5" width="15.88671875" style="36" bestFit="1" customWidth="1"/>
    <col min="6" max="6" width="17" style="36" bestFit="1" customWidth="1"/>
    <col min="7" max="7" width="18.44140625" style="36" bestFit="1" customWidth="1"/>
    <col min="8" max="16384" width="12.6640625" style="36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5.75" customHeight="1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5.75" customHeight="1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262B-3B94-4FB9-961F-310DFA71630F}">
  <sheetPr filterMode="1"/>
  <dimension ref="A3:G32"/>
  <sheetViews>
    <sheetView workbookViewId="0">
      <selection activeCell="G39" sqref="G39"/>
    </sheetView>
  </sheetViews>
  <sheetFormatPr defaultRowHeight="13.2" x14ac:dyDescent="0.25"/>
  <cols>
    <col min="1" max="1" width="12.109375" style="12" bestFit="1" customWidth="1"/>
    <col min="2" max="2" width="10" style="12" customWidth="1"/>
    <col min="3" max="3" width="11.109375" style="12" bestFit="1" customWidth="1"/>
    <col min="4" max="4" width="13.6640625" style="12" bestFit="1" customWidth="1"/>
    <col min="5" max="5" width="15.88671875" style="12" bestFit="1" customWidth="1"/>
    <col min="6" max="6" width="17" style="12" bestFit="1" customWidth="1"/>
    <col min="7" max="7" width="18.44140625" style="12" bestFit="1" customWidth="1"/>
    <col min="8" max="16384" width="8.88671875" style="12"/>
  </cols>
  <sheetData>
    <row r="3" spans="1:7" x14ac:dyDescent="0.25">
      <c r="A3" s="56" t="s">
        <v>37</v>
      </c>
      <c r="B3" s="57"/>
      <c r="C3" s="57"/>
      <c r="D3" s="57"/>
      <c r="E3" s="57"/>
      <c r="F3" s="57"/>
    </row>
    <row r="4" spans="1:7" x14ac:dyDescent="0.25">
      <c r="A4" s="57"/>
      <c r="B4" s="57"/>
      <c r="C4" s="57"/>
      <c r="D4" s="57"/>
      <c r="E4" s="57"/>
      <c r="F4" s="57"/>
    </row>
    <row r="5" spans="1:7" x14ac:dyDescent="0.25">
      <c r="A5" s="57"/>
      <c r="B5" s="57"/>
      <c r="C5" s="57"/>
      <c r="D5" s="57"/>
      <c r="E5" s="57"/>
      <c r="F5" s="57"/>
    </row>
    <row r="7" spans="1:7" ht="14.4" x14ac:dyDescent="0.3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1" t="s">
        <v>6</v>
      </c>
    </row>
    <row r="8" spans="1:7" ht="14.4" x14ac:dyDescent="0.3">
      <c r="A8" s="6">
        <v>107</v>
      </c>
      <c r="B8" s="6" t="s">
        <v>18</v>
      </c>
      <c r="C8" s="6" t="s">
        <v>14</v>
      </c>
      <c r="D8" s="6">
        <v>50</v>
      </c>
      <c r="E8" s="6">
        <v>80</v>
      </c>
      <c r="F8" s="6">
        <v>100</v>
      </c>
      <c r="G8" s="8">
        <v>5</v>
      </c>
    </row>
    <row r="9" spans="1:7" ht="14.4" x14ac:dyDescent="0.3">
      <c r="A9" s="6">
        <v>125</v>
      </c>
      <c r="B9" s="6" t="s">
        <v>36</v>
      </c>
      <c r="C9" s="6" t="s">
        <v>14</v>
      </c>
      <c r="D9" s="6">
        <v>47</v>
      </c>
      <c r="E9" s="6">
        <v>79</v>
      </c>
      <c r="F9" s="6">
        <v>99</v>
      </c>
      <c r="G9" s="8">
        <v>5</v>
      </c>
    </row>
    <row r="10" spans="1:7" ht="14.4" x14ac:dyDescent="0.3">
      <c r="A10" s="6">
        <v>115</v>
      </c>
      <c r="B10" s="6" t="s">
        <v>26</v>
      </c>
      <c r="C10" s="6" t="s">
        <v>14</v>
      </c>
      <c r="D10" s="6">
        <v>48</v>
      </c>
      <c r="E10" s="6">
        <v>78</v>
      </c>
      <c r="F10" s="6">
        <v>98</v>
      </c>
      <c r="G10" s="8">
        <v>5</v>
      </c>
    </row>
    <row r="11" spans="1:7" ht="14.4" x14ac:dyDescent="0.3">
      <c r="A11" s="6">
        <v>123</v>
      </c>
      <c r="B11" s="6" t="s">
        <v>34</v>
      </c>
      <c r="C11" s="6" t="s">
        <v>10</v>
      </c>
      <c r="D11" s="6">
        <v>46</v>
      </c>
      <c r="E11" s="6">
        <v>77</v>
      </c>
      <c r="F11" s="6">
        <v>96</v>
      </c>
      <c r="G11" s="8">
        <v>5</v>
      </c>
    </row>
    <row r="12" spans="1:7" ht="14.4" x14ac:dyDescent="0.3">
      <c r="A12" s="7">
        <v>104</v>
      </c>
      <c r="B12" s="7" t="s">
        <v>13</v>
      </c>
      <c r="C12" s="7" t="s">
        <v>14</v>
      </c>
      <c r="D12" s="7">
        <v>45</v>
      </c>
      <c r="E12" s="7">
        <v>75</v>
      </c>
      <c r="F12" s="7">
        <v>95</v>
      </c>
      <c r="G12" s="9">
        <v>5</v>
      </c>
    </row>
    <row r="13" spans="1:7" customFormat="1" ht="14.4" hidden="1" x14ac:dyDescent="0.3">
      <c r="A13" s="5">
        <v>112</v>
      </c>
      <c r="B13" s="5" t="s">
        <v>23</v>
      </c>
      <c r="C13" s="5" t="s">
        <v>10</v>
      </c>
      <c r="D13" s="5">
        <v>44</v>
      </c>
      <c r="E13" s="5">
        <v>73</v>
      </c>
      <c r="F13" s="5">
        <v>94</v>
      </c>
      <c r="G13" s="5">
        <v>5</v>
      </c>
    </row>
    <row r="14" spans="1:7" customFormat="1" ht="14.4" hidden="1" x14ac:dyDescent="0.3">
      <c r="A14" s="3">
        <v>118</v>
      </c>
      <c r="B14" s="3" t="s">
        <v>29</v>
      </c>
      <c r="C14" s="3" t="s">
        <v>10</v>
      </c>
      <c r="D14" s="3">
        <v>43</v>
      </c>
      <c r="E14" s="3">
        <v>75</v>
      </c>
      <c r="F14" s="3">
        <v>93</v>
      </c>
      <c r="G14" s="3">
        <v>5</v>
      </c>
    </row>
    <row r="15" spans="1:7" customFormat="1" ht="14.4" hidden="1" x14ac:dyDescent="0.3">
      <c r="A15" s="2">
        <v>109</v>
      </c>
      <c r="B15" s="2" t="s">
        <v>20</v>
      </c>
      <c r="C15" s="2" t="s">
        <v>10</v>
      </c>
      <c r="D15" s="2">
        <v>42</v>
      </c>
      <c r="E15" s="2">
        <v>70</v>
      </c>
      <c r="F15" s="2">
        <v>92</v>
      </c>
      <c r="G15" s="2">
        <v>5</v>
      </c>
    </row>
    <row r="16" spans="1:7" customFormat="1" ht="14.4" hidden="1" x14ac:dyDescent="0.3">
      <c r="A16" s="3">
        <v>102</v>
      </c>
      <c r="B16" s="3" t="s">
        <v>9</v>
      </c>
      <c r="C16" s="3" t="s">
        <v>10</v>
      </c>
      <c r="D16" s="3">
        <v>40</v>
      </c>
      <c r="E16" s="3">
        <v>65</v>
      </c>
      <c r="F16" s="3">
        <v>90</v>
      </c>
      <c r="G16" s="3">
        <v>5</v>
      </c>
    </row>
    <row r="17" spans="1:7" customFormat="1" ht="14.4" hidden="1" x14ac:dyDescent="0.3">
      <c r="A17" s="3">
        <v>114</v>
      </c>
      <c r="B17" s="3" t="s">
        <v>25</v>
      </c>
      <c r="C17" s="3" t="s">
        <v>8</v>
      </c>
      <c r="D17" s="3">
        <v>41</v>
      </c>
      <c r="E17" s="3">
        <v>66</v>
      </c>
      <c r="F17" s="3">
        <v>89</v>
      </c>
      <c r="G17" s="3">
        <v>4</v>
      </c>
    </row>
    <row r="18" spans="1:7" customFormat="1" ht="14.4" hidden="1" x14ac:dyDescent="0.3">
      <c r="A18" s="2">
        <v>119</v>
      </c>
      <c r="B18" s="2" t="s">
        <v>30</v>
      </c>
      <c r="C18" s="2" t="s">
        <v>14</v>
      </c>
      <c r="D18" s="2">
        <v>39</v>
      </c>
      <c r="E18" s="2">
        <v>60</v>
      </c>
      <c r="F18" s="2">
        <v>87</v>
      </c>
      <c r="G18" s="2">
        <v>4</v>
      </c>
    </row>
    <row r="19" spans="1:7" customFormat="1" ht="14.4" hidden="1" x14ac:dyDescent="0.3">
      <c r="A19" s="3">
        <v>106</v>
      </c>
      <c r="B19" s="3" t="s">
        <v>17</v>
      </c>
      <c r="C19" s="3" t="s">
        <v>8</v>
      </c>
      <c r="D19" s="3">
        <v>38</v>
      </c>
      <c r="E19" s="3">
        <v>58</v>
      </c>
      <c r="F19" s="3">
        <v>85</v>
      </c>
      <c r="G19" s="3">
        <v>4</v>
      </c>
    </row>
    <row r="20" spans="1:7" customFormat="1" ht="14.4" hidden="1" x14ac:dyDescent="0.3">
      <c r="A20" s="3">
        <v>110</v>
      </c>
      <c r="B20" s="3" t="s">
        <v>21</v>
      </c>
      <c r="C20" s="3" t="s">
        <v>8</v>
      </c>
      <c r="D20" s="3">
        <v>37</v>
      </c>
      <c r="E20" s="3">
        <v>55</v>
      </c>
      <c r="F20" s="3">
        <v>83</v>
      </c>
      <c r="G20" s="3">
        <v>4</v>
      </c>
    </row>
    <row r="21" spans="1:7" customFormat="1" ht="14.4" hidden="1" x14ac:dyDescent="0.3">
      <c r="A21" s="2">
        <v>101</v>
      </c>
      <c r="B21" s="2" t="s">
        <v>7</v>
      </c>
      <c r="C21" s="2" t="s">
        <v>8</v>
      </c>
      <c r="D21" s="2">
        <v>35</v>
      </c>
      <c r="E21" s="2">
        <v>50</v>
      </c>
      <c r="F21" s="2">
        <v>80</v>
      </c>
      <c r="G21" s="2">
        <v>4</v>
      </c>
    </row>
    <row r="22" spans="1:7" customFormat="1" ht="14.4" hidden="1" x14ac:dyDescent="0.3">
      <c r="A22" s="3">
        <v>120</v>
      </c>
      <c r="B22" s="3" t="s">
        <v>31</v>
      </c>
      <c r="C22" s="3" t="s">
        <v>8</v>
      </c>
      <c r="D22" s="3">
        <v>36</v>
      </c>
      <c r="E22" s="3">
        <v>52</v>
      </c>
      <c r="F22" s="3">
        <v>78</v>
      </c>
      <c r="G22" s="3">
        <v>4</v>
      </c>
    </row>
    <row r="23" spans="1:7" customFormat="1" ht="14.4" hidden="1" x14ac:dyDescent="0.3">
      <c r="A23" s="3">
        <v>124</v>
      </c>
      <c r="B23" s="3" t="s">
        <v>35</v>
      </c>
      <c r="C23" s="3" t="s">
        <v>8</v>
      </c>
      <c r="D23" s="3">
        <v>34</v>
      </c>
      <c r="E23" s="3">
        <v>48</v>
      </c>
      <c r="F23" s="3">
        <v>76</v>
      </c>
      <c r="G23" s="3">
        <v>3</v>
      </c>
    </row>
    <row r="24" spans="1:7" customFormat="1" ht="14.4" hidden="1" x14ac:dyDescent="0.3">
      <c r="A24" s="2">
        <v>113</v>
      </c>
      <c r="B24" s="2" t="s">
        <v>24</v>
      </c>
      <c r="C24" s="2" t="s">
        <v>12</v>
      </c>
      <c r="D24" s="2">
        <v>33</v>
      </c>
      <c r="E24" s="2">
        <v>45</v>
      </c>
      <c r="F24" s="2">
        <v>75</v>
      </c>
      <c r="G24" s="2">
        <v>3</v>
      </c>
    </row>
    <row r="25" spans="1:7" customFormat="1" ht="14.4" hidden="1" x14ac:dyDescent="0.3">
      <c r="A25" s="3">
        <v>122</v>
      </c>
      <c r="B25" s="3" t="s">
        <v>33</v>
      </c>
      <c r="C25" s="3" t="s">
        <v>12</v>
      </c>
      <c r="D25" s="3">
        <v>32</v>
      </c>
      <c r="E25" s="3">
        <v>44</v>
      </c>
      <c r="F25" s="3">
        <v>74</v>
      </c>
      <c r="G25" s="3">
        <v>3</v>
      </c>
    </row>
    <row r="26" spans="1:7" customFormat="1" ht="14.4" hidden="1" x14ac:dyDescent="0.3">
      <c r="A26" s="2">
        <v>117</v>
      </c>
      <c r="B26" s="2" t="s">
        <v>28</v>
      </c>
      <c r="C26" s="2" t="s">
        <v>12</v>
      </c>
      <c r="D26" s="2">
        <v>31</v>
      </c>
      <c r="E26" s="2">
        <v>42</v>
      </c>
      <c r="F26" s="2">
        <v>72</v>
      </c>
      <c r="G26" s="2">
        <v>3</v>
      </c>
    </row>
    <row r="27" spans="1:7" customFormat="1" ht="14.4" hidden="1" x14ac:dyDescent="0.3">
      <c r="A27" s="2">
        <v>103</v>
      </c>
      <c r="B27" s="2" t="s">
        <v>11</v>
      </c>
      <c r="C27" s="2" t="s">
        <v>12</v>
      </c>
      <c r="D27" s="2">
        <v>30</v>
      </c>
      <c r="E27" s="2">
        <v>40</v>
      </c>
      <c r="F27" s="2">
        <v>70</v>
      </c>
      <c r="G27" s="2">
        <v>3</v>
      </c>
    </row>
    <row r="28" spans="1:7" customFormat="1" ht="14.4" hidden="1" x14ac:dyDescent="0.3">
      <c r="A28" s="2">
        <v>111</v>
      </c>
      <c r="B28" s="2" t="s">
        <v>22</v>
      </c>
      <c r="C28" s="2" t="s">
        <v>16</v>
      </c>
      <c r="D28" s="2">
        <v>29</v>
      </c>
      <c r="E28" s="2">
        <v>38</v>
      </c>
      <c r="F28" s="2">
        <v>68</v>
      </c>
      <c r="G28" s="2">
        <v>3</v>
      </c>
    </row>
    <row r="29" spans="1:7" customFormat="1" ht="14.4" hidden="1" x14ac:dyDescent="0.3">
      <c r="A29" s="3">
        <v>108</v>
      </c>
      <c r="B29" s="3" t="s">
        <v>19</v>
      </c>
      <c r="C29" s="3" t="s">
        <v>12</v>
      </c>
      <c r="D29" s="3">
        <v>28</v>
      </c>
      <c r="E29" s="3">
        <v>35</v>
      </c>
      <c r="F29" s="3">
        <v>65</v>
      </c>
      <c r="G29" s="3">
        <v>3</v>
      </c>
    </row>
    <row r="30" spans="1:7" customFormat="1" ht="14.4" hidden="1" x14ac:dyDescent="0.3">
      <c r="A30" s="2">
        <v>121</v>
      </c>
      <c r="B30" s="2" t="s">
        <v>32</v>
      </c>
      <c r="C30" s="2" t="s">
        <v>16</v>
      </c>
      <c r="D30" s="2">
        <v>27</v>
      </c>
      <c r="E30" s="2">
        <v>34</v>
      </c>
      <c r="F30" s="2">
        <v>64</v>
      </c>
      <c r="G30" s="2">
        <v>2</v>
      </c>
    </row>
    <row r="31" spans="1:7" customFormat="1" ht="14.4" hidden="1" x14ac:dyDescent="0.3">
      <c r="A31" s="3">
        <v>116</v>
      </c>
      <c r="B31" s="3" t="s">
        <v>27</v>
      </c>
      <c r="C31" s="3" t="s">
        <v>16</v>
      </c>
      <c r="D31" s="3">
        <v>26</v>
      </c>
      <c r="E31" s="3">
        <v>32</v>
      </c>
      <c r="F31" s="3">
        <v>62</v>
      </c>
      <c r="G31" s="3">
        <v>2</v>
      </c>
    </row>
    <row r="32" spans="1:7" customFormat="1" ht="14.4" hidden="1" x14ac:dyDescent="0.3">
      <c r="A32" s="4">
        <v>105</v>
      </c>
      <c r="B32" s="4" t="s">
        <v>15</v>
      </c>
      <c r="C32" s="4" t="s">
        <v>16</v>
      </c>
      <c r="D32" s="4">
        <v>25</v>
      </c>
      <c r="E32" s="4">
        <v>30</v>
      </c>
      <c r="F32" s="4">
        <v>60</v>
      </c>
      <c r="G32" s="4">
        <v>2</v>
      </c>
    </row>
  </sheetData>
  <autoFilter ref="A7:G32" xr:uid="{E889262B-3B94-4FB9-961F-310DFA71630F}">
    <filterColumn colId="5">
      <top10 val="5" filterVal="95"/>
    </filterColumn>
    <sortState xmlns:xlrd2="http://schemas.microsoft.com/office/spreadsheetml/2017/richdata2" ref="A8:G32">
      <sortCondition descending="1" ref="F7:F32"/>
    </sortState>
  </autoFilter>
  <mergeCells count="1">
    <mergeCell ref="A3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918E-104E-43FA-8414-DA9133F146AE}">
  <dimension ref="A2:O15"/>
  <sheetViews>
    <sheetView workbookViewId="0">
      <selection activeCell="G16" sqref="G16"/>
    </sheetView>
  </sheetViews>
  <sheetFormatPr defaultRowHeight="13.2" x14ac:dyDescent="0.25"/>
  <cols>
    <col min="1" max="1" width="17" style="15" customWidth="1"/>
    <col min="2" max="2" width="28.33203125" style="15" bestFit="1" customWidth="1"/>
    <col min="3" max="16384" width="8.88671875" style="15"/>
  </cols>
  <sheetData>
    <row r="2" spans="1:15" x14ac:dyDescent="0.25">
      <c r="A2" s="56" t="s">
        <v>38</v>
      </c>
      <c r="B2" s="57"/>
      <c r="C2" s="57"/>
      <c r="D2" s="57"/>
      <c r="E2" s="57"/>
      <c r="F2" s="57"/>
    </row>
    <row r="3" spans="1:15" x14ac:dyDescent="0.25">
      <c r="A3" s="57"/>
      <c r="B3" s="57"/>
      <c r="C3" s="57"/>
      <c r="D3" s="57"/>
      <c r="E3" s="57"/>
      <c r="F3" s="57"/>
    </row>
    <row r="4" spans="1:15" x14ac:dyDescent="0.25">
      <c r="A4" s="57"/>
      <c r="B4" s="57"/>
      <c r="C4" s="57"/>
      <c r="D4" s="57"/>
      <c r="E4" s="57"/>
      <c r="F4" s="57"/>
    </row>
    <row r="7" spans="1:15" x14ac:dyDescent="0.25">
      <c r="A7" s="13" t="s">
        <v>39</v>
      </c>
      <c r="B7" t="s">
        <v>41</v>
      </c>
    </row>
    <row r="8" spans="1:15" x14ac:dyDescent="0.25">
      <c r="A8" s="14" t="s">
        <v>16</v>
      </c>
      <c r="B8">
        <v>2.9580398915498081</v>
      </c>
    </row>
    <row r="9" spans="1:15" x14ac:dyDescent="0.25">
      <c r="A9" s="14" t="s">
        <v>12</v>
      </c>
      <c r="B9">
        <v>3.54400902933387</v>
      </c>
      <c r="G9" s="58" t="s">
        <v>42</v>
      </c>
      <c r="H9" s="57"/>
      <c r="I9" s="57"/>
      <c r="J9" s="57"/>
      <c r="K9" s="57"/>
      <c r="L9" s="57"/>
      <c r="M9" s="57"/>
      <c r="N9" s="57"/>
      <c r="O9" s="57"/>
    </row>
    <row r="10" spans="1:15" x14ac:dyDescent="0.25">
      <c r="A10" s="14" t="s">
        <v>14</v>
      </c>
      <c r="B10">
        <v>4.7074409183759283</v>
      </c>
      <c r="G10" s="57"/>
      <c r="H10" s="57"/>
      <c r="I10" s="57"/>
      <c r="J10" s="57"/>
      <c r="K10" s="57"/>
      <c r="L10" s="57"/>
      <c r="M10" s="57"/>
      <c r="N10" s="57"/>
      <c r="O10" s="57"/>
    </row>
    <row r="11" spans="1:15" x14ac:dyDescent="0.25">
      <c r="A11" s="14" t="s">
        <v>10</v>
      </c>
      <c r="B11">
        <v>2</v>
      </c>
    </row>
    <row r="12" spans="1:15" x14ac:dyDescent="0.25">
      <c r="A12" s="14" t="s">
        <v>8</v>
      </c>
      <c r="B12">
        <v>4.3748015828022293</v>
      </c>
      <c r="G12" s="59" t="s">
        <v>43</v>
      </c>
      <c r="H12" s="60"/>
      <c r="I12" s="60"/>
      <c r="J12" s="60"/>
      <c r="K12" s="60"/>
      <c r="L12" s="60"/>
      <c r="M12" s="60"/>
      <c r="N12" s="60"/>
      <c r="O12" s="60"/>
    </row>
    <row r="13" spans="1:15" x14ac:dyDescent="0.25">
      <c r="A13" s="14" t="s">
        <v>40</v>
      </c>
      <c r="B13">
        <v>12.412896519346321</v>
      </c>
      <c r="G13" s="60"/>
      <c r="H13" s="60"/>
      <c r="I13" s="60"/>
      <c r="J13" s="60"/>
      <c r="K13" s="60"/>
      <c r="L13" s="60"/>
      <c r="M13" s="60"/>
      <c r="N13" s="60"/>
      <c r="O13" s="60"/>
    </row>
    <row r="14" spans="1:15" x14ac:dyDescent="0.25">
      <c r="G14" s="60"/>
      <c r="H14" s="60"/>
      <c r="I14" s="60"/>
      <c r="J14" s="60"/>
      <c r="K14" s="60"/>
      <c r="L14" s="60"/>
      <c r="M14" s="60"/>
      <c r="N14" s="60"/>
      <c r="O14" s="60"/>
    </row>
    <row r="15" spans="1:15" x14ac:dyDescent="0.25">
      <c r="G15" s="60"/>
      <c r="H15" s="60"/>
      <c r="I15" s="60"/>
      <c r="J15" s="60"/>
      <c r="K15" s="60"/>
      <c r="L15" s="60"/>
      <c r="M15" s="60"/>
      <c r="N15" s="60"/>
      <c r="O15" s="60"/>
    </row>
  </sheetData>
  <mergeCells count="3">
    <mergeCell ref="A2:F4"/>
    <mergeCell ref="G9:O10"/>
    <mergeCell ref="G12:O15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57F-96F9-4B58-94BE-A14D5C670E59}">
  <dimension ref="A3:I33"/>
  <sheetViews>
    <sheetView workbookViewId="0">
      <selection activeCell="H49" sqref="H49"/>
    </sheetView>
  </sheetViews>
  <sheetFormatPr defaultColWidth="16.77734375" defaultRowHeight="13.2" x14ac:dyDescent="0.25"/>
  <cols>
    <col min="1" max="1" width="16.77734375" style="12"/>
    <col min="2" max="2" width="13.44140625" style="12" customWidth="1"/>
    <col min="3" max="3" width="13.6640625" style="12" customWidth="1"/>
    <col min="4" max="4" width="15.44140625" style="12" customWidth="1"/>
    <col min="5" max="5" width="17.6640625" style="12" customWidth="1"/>
    <col min="6" max="6" width="18.77734375" style="12" customWidth="1"/>
    <col min="7" max="7" width="20.109375" style="12" customWidth="1"/>
    <col min="8" max="8" width="26" style="12" customWidth="1"/>
    <col min="9" max="16384" width="16.77734375" style="12"/>
  </cols>
  <sheetData>
    <row r="3" spans="1:9" x14ac:dyDescent="0.25">
      <c r="A3" s="61" t="s">
        <v>44</v>
      </c>
      <c r="B3" s="62"/>
      <c r="C3" s="62"/>
      <c r="D3" s="62"/>
      <c r="E3" s="62"/>
      <c r="F3" s="62"/>
    </row>
    <row r="4" spans="1:9" x14ac:dyDescent="0.25">
      <c r="A4" s="62"/>
      <c r="B4" s="62"/>
      <c r="C4" s="62"/>
      <c r="D4" s="62"/>
      <c r="E4" s="62"/>
      <c r="F4" s="62"/>
    </row>
    <row r="5" spans="1:9" x14ac:dyDescent="0.25">
      <c r="A5" s="62"/>
      <c r="B5" s="62"/>
      <c r="C5" s="62"/>
      <c r="D5" s="62"/>
      <c r="E5" s="62"/>
      <c r="F5" s="62"/>
    </row>
    <row r="6" spans="1:9" x14ac:dyDescent="0.25">
      <c r="A6" s="62"/>
      <c r="B6" s="62"/>
      <c r="C6" s="62"/>
      <c r="D6" s="62"/>
      <c r="E6" s="62"/>
      <c r="F6" s="62"/>
    </row>
    <row r="8" spans="1:9" x14ac:dyDescent="0.25">
      <c r="A8" s="16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8" t="s">
        <v>45</v>
      </c>
      <c r="I8" s="18" t="s">
        <v>46</v>
      </c>
    </row>
    <row r="9" spans="1:9" x14ac:dyDescent="0.25">
      <c r="A9" s="16">
        <v>102</v>
      </c>
      <c r="B9" s="16" t="s">
        <v>9</v>
      </c>
      <c r="C9" s="16" t="s">
        <v>10</v>
      </c>
      <c r="D9" s="16">
        <v>40</v>
      </c>
      <c r="E9" s="16">
        <v>65</v>
      </c>
      <c r="F9" s="16">
        <v>90</v>
      </c>
      <c r="G9" s="16">
        <v>5</v>
      </c>
      <c r="H9" s="17">
        <f xml:space="preserve"> (Table6[[#This Row],[Productivity_Score]] * Table6[[#This Row],[Performance_Rating]]) / Table6[[#This Row],[Hours_Worked]]</f>
        <v>11.25</v>
      </c>
      <c r="I9" s="16">
        <f>RANK(Table6[[#This Row],[Productivity Efficiency Index]],Table6[Productivity Efficiency Index])</f>
        <v>1</v>
      </c>
    </row>
    <row r="10" spans="1:9" x14ac:dyDescent="0.25">
      <c r="A10" s="16">
        <v>109</v>
      </c>
      <c r="B10" s="16" t="s">
        <v>20</v>
      </c>
      <c r="C10" s="16" t="s">
        <v>10</v>
      </c>
      <c r="D10" s="16">
        <v>42</v>
      </c>
      <c r="E10" s="16">
        <v>70</v>
      </c>
      <c r="F10" s="16">
        <v>92</v>
      </c>
      <c r="G10" s="16">
        <v>5</v>
      </c>
      <c r="H10" s="17">
        <f xml:space="preserve"> (Table6[[#This Row],[Productivity_Score]] * Table6[[#This Row],[Performance_Rating]]) / Table6[[#This Row],[Hours_Worked]]</f>
        <v>10.952380952380953</v>
      </c>
      <c r="I10" s="16">
        <f>RANK(Table6[[#This Row],[Productivity Efficiency Index]],Table6[Productivity Efficiency Index])</f>
        <v>2</v>
      </c>
    </row>
    <row r="11" spans="1:9" x14ac:dyDescent="0.25">
      <c r="A11" s="16">
        <v>118</v>
      </c>
      <c r="B11" s="16" t="s">
        <v>29</v>
      </c>
      <c r="C11" s="16" t="s">
        <v>10</v>
      </c>
      <c r="D11" s="16">
        <v>43</v>
      </c>
      <c r="E11" s="16">
        <v>75</v>
      </c>
      <c r="F11" s="16">
        <v>93</v>
      </c>
      <c r="G11" s="16">
        <v>5</v>
      </c>
      <c r="H11" s="17">
        <f xml:space="preserve"> (Table6[[#This Row],[Productivity_Score]] * Table6[[#This Row],[Performance_Rating]]) / Table6[[#This Row],[Hours_Worked]]</f>
        <v>10.813953488372093</v>
      </c>
      <c r="I11" s="16">
        <f>RANK(Table6[[#This Row],[Productivity Efficiency Index]],Table6[Productivity Efficiency Index])</f>
        <v>3</v>
      </c>
    </row>
    <row r="12" spans="1:9" hidden="1" x14ac:dyDescent="0.25">
      <c r="A12" s="16">
        <v>112</v>
      </c>
      <c r="B12" s="16" t="s">
        <v>23</v>
      </c>
      <c r="C12" s="16" t="s">
        <v>10</v>
      </c>
      <c r="D12" s="16">
        <v>44</v>
      </c>
      <c r="E12" s="16">
        <v>73</v>
      </c>
      <c r="F12" s="16">
        <v>94</v>
      </c>
      <c r="G12" s="16">
        <v>5</v>
      </c>
      <c r="H12" s="17">
        <f xml:space="preserve"> (Table6[[#This Row],[Productivity_Score]] * Table6[[#This Row],[Performance_Rating]]) / Table6[[#This Row],[Hours_Worked]]</f>
        <v>10.681818181818182</v>
      </c>
      <c r="I12" s="16">
        <f>RANK(Table6[[#This Row],[Productivity Efficiency Index]],Table6[Productivity Efficiency Index])</f>
        <v>4</v>
      </c>
    </row>
    <row r="13" spans="1:9" hidden="1" x14ac:dyDescent="0.25">
      <c r="A13" s="16">
        <v>104</v>
      </c>
      <c r="B13" s="16" t="s">
        <v>13</v>
      </c>
      <c r="C13" s="16" t="s">
        <v>14</v>
      </c>
      <c r="D13" s="16">
        <v>45</v>
      </c>
      <c r="E13" s="16">
        <v>75</v>
      </c>
      <c r="F13" s="16">
        <v>95</v>
      </c>
      <c r="G13" s="16">
        <v>5</v>
      </c>
      <c r="H13" s="17">
        <f xml:space="preserve"> (Table6[[#This Row],[Productivity_Score]] * Table6[[#This Row],[Performance_Rating]]) / Table6[[#This Row],[Hours_Worked]]</f>
        <v>10.555555555555555</v>
      </c>
      <c r="I13" s="16">
        <f>RANK(Table6[[#This Row],[Productivity Efficiency Index]],Table6[Productivity Efficiency Index])</f>
        <v>5</v>
      </c>
    </row>
    <row r="14" spans="1:9" hidden="1" x14ac:dyDescent="0.25">
      <c r="A14" s="16">
        <v>125</v>
      </c>
      <c r="B14" s="16" t="s">
        <v>36</v>
      </c>
      <c r="C14" s="16" t="s">
        <v>14</v>
      </c>
      <c r="D14" s="16">
        <v>47</v>
      </c>
      <c r="E14" s="16">
        <v>79</v>
      </c>
      <c r="F14" s="16">
        <v>99</v>
      </c>
      <c r="G14" s="16">
        <v>5</v>
      </c>
      <c r="H14" s="17">
        <f xml:space="preserve"> (Table6[[#This Row],[Productivity_Score]] * Table6[[#This Row],[Performance_Rating]]) / Table6[[#This Row],[Hours_Worked]]</f>
        <v>10.531914893617021</v>
      </c>
      <c r="I14" s="16">
        <f>RANK(Table6[[#This Row],[Productivity Efficiency Index]],Table6[Productivity Efficiency Index])</f>
        <v>6</v>
      </c>
    </row>
    <row r="15" spans="1:9" hidden="1" x14ac:dyDescent="0.25">
      <c r="A15" s="16">
        <v>123</v>
      </c>
      <c r="B15" s="16" t="s">
        <v>34</v>
      </c>
      <c r="C15" s="16" t="s">
        <v>10</v>
      </c>
      <c r="D15" s="16">
        <v>46</v>
      </c>
      <c r="E15" s="16">
        <v>77</v>
      </c>
      <c r="F15" s="16">
        <v>96</v>
      </c>
      <c r="G15" s="16">
        <v>5</v>
      </c>
      <c r="H15" s="17">
        <f xml:space="preserve"> (Table6[[#This Row],[Productivity_Score]] * Table6[[#This Row],[Performance_Rating]]) / Table6[[#This Row],[Hours_Worked]]</f>
        <v>10.434782608695652</v>
      </c>
      <c r="I15" s="16">
        <f>RANK(Table6[[#This Row],[Productivity Efficiency Index]],Table6[Productivity Efficiency Index])</f>
        <v>7</v>
      </c>
    </row>
    <row r="16" spans="1:9" hidden="1" x14ac:dyDescent="0.25">
      <c r="A16" s="16">
        <v>115</v>
      </c>
      <c r="B16" s="16" t="s">
        <v>26</v>
      </c>
      <c r="C16" s="16" t="s">
        <v>14</v>
      </c>
      <c r="D16" s="16">
        <v>48</v>
      </c>
      <c r="E16" s="16">
        <v>78</v>
      </c>
      <c r="F16" s="16">
        <v>98</v>
      </c>
      <c r="G16" s="16">
        <v>5</v>
      </c>
      <c r="H16" s="17">
        <f xml:space="preserve"> (Table6[[#This Row],[Productivity_Score]] * Table6[[#This Row],[Performance_Rating]]) / Table6[[#This Row],[Hours_Worked]]</f>
        <v>10.208333333333334</v>
      </c>
      <c r="I16" s="16">
        <f>RANK(Table6[[#This Row],[Productivity Efficiency Index]],Table6[Productivity Efficiency Index])</f>
        <v>8</v>
      </c>
    </row>
    <row r="17" spans="1:9" hidden="1" x14ac:dyDescent="0.25">
      <c r="A17" s="16">
        <v>107</v>
      </c>
      <c r="B17" s="16" t="s">
        <v>18</v>
      </c>
      <c r="C17" s="16" t="s">
        <v>14</v>
      </c>
      <c r="D17" s="16">
        <v>50</v>
      </c>
      <c r="E17" s="16">
        <v>80</v>
      </c>
      <c r="F17" s="16">
        <v>100</v>
      </c>
      <c r="G17" s="16">
        <v>5</v>
      </c>
      <c r="H17" s="17">
        <f xml:space="preserve"> (Table6[[#This Row],[Productivity_Score]] * Table6[[#This Row],[Performance_Rating]]) / Table6[[#This Row],[Hours_Worked]]</f>
        <v>10</v>
      </c>
      <c r="I17" s="16">
        <f>RANK(Table6[[#This Row],[Productivity Efficiency Index]],Table6[Productivity Efficiency Index])</f>
        <v>9</v>
      </c>
    </row>
    <row r="18" spans="1:9" hidden="1" x14ac:dyDescent="0.25">
      <c r="A18" s="16">
        <v>101</v>
      </c>
      <c r="B18" s="16" t="s">
        <v>7</v>
      </c>
      <c r="C18" s="16" t="s">
        <v>8</v>
      </c>
      <c r="D18" s="16">
        <v>35</v>
      </c>
      <c r="E18" s="16">
        <v>50</v>
      </c>
      <c r="F18" s="16">
        <v>80</v>
      </c>
      <c r="G18" s="16">
        <v>4</v>
      </c>
      <c r="H18" s="17">
        <f xml:space="preserve"> (Table6[[#This Row],[Productivity_Score]] * Table6[[#This Row],[Performance_Rating]]) / Table6[[#This Row],[Hours_Worked]]</f>
        <v>9.1428571428571423</v>
      </c>
      <c r="I18" s="16">
        <f>RANK(Table6[[#This Row],[Productivity Efficiency Index]],Table6[Productivity Efficiency Index])</f>
        <v>10</v>
      </c>
    </row>
    <row r="19" spans="1:9" hidden="1" x14ac:dyDescent="0.25">
      <c r="A19" s="16">
        <v>110</v>
      </c>
      <c r="B19" s="16" t="s">
        <v>21</v>
      </c>
      <c r="C19" s="16" t="s">
        <v>8</v>
      </c>
      <c r="D19" s="16">
        <v>37</v>
      </c>
      <c r="E19" s="16">
        <v>55</v>
      </c>
      <c r="F19" s="16">
        <v>83</v>
      </c>
      <c r="G19" s="16">
        <v>4</v>
      </c>
      <c r="H19" s="17">
        <f xml:space="preserve"> (Table6[[#This Row],[Productivity_Score]] * Table6[[#This Row],[Performance_Rating]]) / Table6[[#This Row],[Hours_Worked]]</f>
        <v>8.9729729729729737</v>
      </c>
      <c r="I19" s="16">
        <f>RANK(Table6[[#This Row],[Productivity Efficiency Index]],Table6[Productivity Efficiency Index])</f>
        <v>11</v>
      </c>
    </row>
    <row r="20" spans="1:9" hidden="1" x14ac:dyDescent="0.25">
      <c r="A20" s="16">
        <v>106</v>
      </c>
      <c r="B20" s="16" t="s">
        <v>17</v>
      </c>
      <c r="C20" s="16" t="s">
        <v>8</v>
      </c>
      <c r="D20" s="16">
        <v>38</v>
      </c>
      <c r="E20" s="16">
        <v>58</v>
      </c>
      <c r="F20" s="16">
        <v>85</v>
      </c>
      <c r="G20" s="16">
        <v>4</v>
      </c>
      <c r="H20" s="17">
        <f xml:space="preserve"> (Table6[[#This Row],[Productivity_Score]] * Table6[[#This Row],[Performance_Rating]]) / Table6[[#This Row],[Hours_Worked]]</f>
        <v>8.9473684210526319</v>
      </c>
      <c r="I20" s="16">
        <f>RANK(Table6[[#This Row],[Productivity Efficiency Index]],Table6[Productivity Efficiency Index])</f>
        <v>12</v>
      </c>
    </row>
    <row r="21" spans="1:9" hidden="1" x14ac:dyDescent="0.25">
      <c r="A21" s="16">
        <v>119</v>
      </c>
      <c r="B21" s="16" t="s">
        <v>30</v>
      </c>
      <c r="C21" s="16" t="s">
        <v>14</v>
      </c>
      <c r="D21" s="16">
        <v>39</v>
      </c>
      <c r="E21" s="16">
        <v>60</v>
      </c>
      <c r="F21" s="16">
        <v>87</v>
      </c>
      <c r="G21" s="16">
        <v>4</v>
      </c>
      <c r="H21" s="17">
        <f xml:space="preserve"> (Table6[[#This Row],[Productivity_Score]] * Table6[[#This Row],[Performance_Rating]]) / Table6[[#This Row],[Hours_Worked]]</f>
        <v>8.9230769230769234</v>
      </c>
      <c r="I21" s="16">
        <f>RANK(Table6[[#This Row],[Productivity Efficiency Index]],Table6[Productivity Efficiency Index])</f>
        <v>13</v>
      </c>
    </row>
    <row r="22" spans="1:9" hidden="1" x14ac:dyDescent="0.25">
      <c r="A22" s="16">
        <v>114</v>
      </c>
      <c r="B22" s="16" t="s">
        <v>25</v>
      </c>
      <c r="C22" s="16" t="s">
        <v>8</v>
      </c>
      <c r="D22" s="16">
        <v>41</v>
      </c>
      <c r="E22" s="16">
        <v>66</v>
      </c>
      <c r="F22" s="16">
        <v>89</v>
      </c>
      <c r="G22" s="16">
        <v>4</v>
      </c>
      <c r="H22" s="17">
        <f xml:space="preserve"> (Table6[[#This Row],[Productivity_Score]] * Table6[[#This Row],[Performance_Rating]]) / Table6[[#This Row],[Hours_Worked]]</f>
        <v>8.6829268292682933</v>
      </c>
      <c r="I22" s="16">
        <f>RANK(Table6[[#This Row],[Productivity Efficiency Index]],Table6[Productivity Efficiency Index])</f>
        <v>14</v>
      </c>
    </row>
    <row r="23" spans="1:9" hidden="1" x14ac:dyDescent="0.25">
      <c r="A23" s="16">
        <v>120</v>
      </c>
      <c r="B23" s="16" t="s">
        <v>31</v>
      </c>
      <c r="C23" s="16" t="s">
        <v>8</v>
      </c>
      <c r="D23" s="16">
        <v>36</v>
      </c>
      <c r="E23" s="16">
        <v>52</v>
      </c>
      <c r="F23" s="16">
        <v>78</v>
      </c>
      <c r="G23" s="16">
        <v>4</v>
      </c>
      <c r="H23" s="17">
        <f xml:space="preserve"> (Table6[[#This Row],[Productivity_Score]] * Table6[[#This Row],[Performance_Rating]]) / Table6[[#This Row],[Hours_Worked]]</f>
        <v>8.6666666666666661</v>
      </c>
      <c r="I23" s="16">
        <f>RANK(Table6[[#This Row],[Productivity Efficiency Index]],Table6[Productivity Efficiency Index])</f>
        <v>15</v>
      </c>
    </row>
    <row r="24" spans="1:9" hidden="1" x14ac:dyDescent="0.25">
      <c r="A24" s="16">
        <v>111</v>
      </c>
      <c r="B24" s="16" t="s">
        <v>22</v>
      </c>
      <c r="C24" s="16" t="s">
        <v>16</v>
      </c>
      <c r="D24" s="16">
        <v>29</v>
      </c>
      <c r="E24" s="16">
        <v>38</v>
      </c>
      <c r="F24" s="16">
        <v>68</v>
      </c>
      <c r="G24" s="16">
        <v>3</v>
      </c>
      <c r="H24" s="17">
        <f xml:space="preserve"> (Table6[[#This Row],[Productivity_Score]] * Table6[[#This Row],[Performance_Rating]]) / Table6[[#This Row],[Hours_Worked]]</f>
        <v>7.0344827586206895</v>
      </c>
      <c r="I24" s="16">
        <f>RANK(Table6[[#This Row],[Productivity Efficiency Index]],Table6[Productivity Efficiency Index])</f>
        <v>16</v>
      </c>
    </row>
    <row r="25" spans="1:9" hidden="1" x14ac:dyDescent="0.25">
      <c r="A25" s="16">
        <v>103</v>
      </c>
      <c r="B25" s="16" t="s">
        <v>11</v>
      </c>
      <c r="C25" s="16" t="s">
        <v>12</v>
      </c>
      <c r="D25" s="16">
        <v>30</v>
      </c>
      <c r="E25" s="16">
        <v>40</v>
      </c>
      <c r="F25" s="16">
        <v>70</v>
      </c>
      <c r="G25" s="16">
        <v>3</v>
      </c>
      <c r="H25" s="17">
        <f xml:space="preserve"> (Table6[[#This Row],[Productivity_Score]] * Table6[[#This Row],[Performance_Rating]]) / Table6[[#This Row],[Hours_Worked]]</f>
        <v>7</v>
      </c>
      <c r="I25" s="16">
        <f>RANK(Table6[[#This Row],[Productivity Efficiency Index]],Table6[Productivity Efficiency Index])</f>
        <v>17</v>
      </c>
    </row>
    <row r="26" spans="1:9" hidden="1" x14ac:dyDescent="0.25">
      <c r="A26" s="16">
        <v>117</v>
      </c>
      <c r="B26" s="16" t="s">
        <v>28</v>
      </c>
      <c r="C26" s="16" t="s">
        <v>12</v>
      </c>
      <c r="D26" s="16">
        <v>31</v>
      </c>
      <c r="E26" s="16">
        <v>42</v>
      </c>
      <c r="F26" s="16">
        <v>72</v>
      </c>
      <c r="G26" s="16">
        <v>3</v>
      </c>
      <c r="H26" s="17">
        <f xml:space="preserve"> (Table6[[#This Row],[Productivity_Score]] * Table6[[#This Row],[Performance_Rating]]) / Table6[[#This Row],[Hours_Worked]]</f>
        <v>6.967741935483871</v>
      </c>
      <c r="I26" s="16">
        <f>RANK(Table6[[#This Row],[Productivity Efficiency Index]],Table6[Productivity Efficiency Index])</f>
        <v>18</v>
      </c>
    </row>
    <row r="27" spans="1:9" hidden="1" x14ac:dyDescent="0.25">
      <c r="A27" s="16">
        <v>108</v>
      </c>
      <c r="B27" s="16" t="s">
        <v>19</v>
      </c>
      <c r="C27" s="16" t="s">
        <v>12</v>
      </c>
      <c r="D27" s="16">
        <v>28</v>
      </c>
      <c r="E27" s="16">
        <v>35</v>
      </c>
      <c r="F27" s="16">
        <v>65</v>
      </c>
      <c r="G27" s="16">
        <v>3</v>
      </c>
      <c r="H27" s="17">
        <f xml:space="preserve"> (Table6[[#This Row],[Productivity_Score]] * Table6[[#This Row],[Performance_Rating]]) / Table6[[#This Row],[Hours_Worked]]</f>
        <v>6.9642857142857144</v>
      </c>
      <c r="I27" s="16">
        <f>RANK(Table6[[#This Row],[Productivity Efficiency Index]],Table6[Productivity Efficiency Index])</f>
        <v>19</v>
      </c>
    </row>
    <row r="28" spans="1:9" hidden="1" x14ac:dyDescent="0.25">
      <c r="A28" s="16">
        <v>122</v>
      </c>
      <c r="B28" s="16" t="s">
        <v>33</v>
      </c>
      <c r="C28" s="16" t="s">
        <v>12</v>
      </c>
      <c r="D28" s="16">
        <v>32</v>
      </c>
      <c r="E28" s="16">
        <v>44</v>
      </c>
      <c r="F28" s="16">
        <v>74</v>
      </c>
      <c r="G28" s="16">
        <v>3</v>
      </c>
      <c r="H28" s="17">
        <f xml:space="preserve"> (Table6[[#This Row],[Productivity_Score]] * Table6[[#This Row],[Performance_Rating]]) / Table6[[#This Row],[Hours_Worked]]</f>
        <v>6.9375</v>
      </c>
      <c r="I28" s="16">
        <f>RANK(Table6[[#This Row],[Productivity Efficiency Index]],Table6[Productivity Efficiency Index])</f>
        <v>20</v>
      </c>
    </row>
    <row r="29" spans="1:9" hidden="1" x14ac:dyDescent="0.25">
      <c r="A29" s="16">
        <v>113</v>
      </c>
      <c r="B29" s="16" t="s">
        <v>24</v>
      </c>
      <c r="C29" s="16" t="s">
        <v>12</v>
      </c>
      <c r="D29" s="16">
        <v>33</v>
      </c>
      <c r="E29" s="16">
        <v>45</v>
      </c>
      <c r="F29" s="16">
        <v>75</v>
      </c>
      <c r="G29" s="16">
        <v>3</v>
      </c>
      <c r="H29" s="17">
        <f xml:space="preserve"> (Table6[[#This Row],[Productivity_Score]] * Table6[[#This Row],[Performance_Rating]]) / Table6[[#This Row],[Hours_Worked]]</f>
        <v>6.8181818181818183</v>
      </c>
      <c r="I29" s="16">
        <f>RANK(Table6[[#This Row],[Productivity Efficiency Index]],Table6[Productivity Efficiency Index])</f>
        <v>21</v>
      </c>
    </row>
    <row r="30" spans="1:9" hidden="1" x14ac:dyDescent="0.25">
      <c r="A30" s="16">
        <v>124</v>
      </c>
      <c r="B30" s="16" t="s">
        <v>35</v>
      </c>
      <c r="C30" s="16" t="s">
        <v>8</v>
      </c>
      <c r="D30" s="16">
        <v>34</v>
      </c>
      <c r="E30" s="16">
        <v>48</v>
      </c>
      <c r="F30" s="16">
        <v>76</v>
      </c>
      <c r="G30" s="16">
        <v>3</v>
      </c>
      <c r="H30" s="17">
        <f xml:space="preserve"> (Table6[[#This Row],[Productivity_Score]] * Table6[[#This Row],[Performance_Rating]]) / Table6[[#This Row],[Hours_Worked]]</f>
        <v>6.7058823529411766</v>
      </c>
      <c r="I30" s="16">
        <f>RANK(Table6[[#This Row],[Productivity Efficiency Index]],Table6[Productivity Efficiency Index])</f>
        <v>22</v>
      </c>
    </row>
    <row r="31" spans="1:9" hidden="1" x14ac:dyDescent="0.25">
      <c r="A31" s="16">
        <v>105</v>
      </c>
      <c r="B31" s="16" t="s">
        <v>15</v>
      </c>
      <c r="C31" s="16" t="s">
        <v>16</v>
      </c>
      <c r="D31" s="16">
        <v>25</v>
      </c>
      <c r="E31" s="16">
        <v>30</v>
      </c>
      <c r="F31" s="16">
        <v>60</v>
      </c>
      <c r="G31" s="16">
        <v>2</v>
      </c>
      <c r="H31" s="17">
        <f xml:space="preserve"> (Table6[[#This Row],[Productivity_Score]] * Table6[[#This Row],[Performance_Rating]]) / Table6[[#This Row],[Hours_Worked]]</f>
        <v>4.8</v>
      </c>
      <c r="I31" s="16">
        <f>RANK(Table6[[#This Row],[Productivity Efficiency Index]],Table6[Productivity Efficiency Index])</f>
        <v>23</v>
      </c>
    </row>
    <row r="32" spans="1:9" hidden="1" x14ac:dyDescent="0.25">
      <c r="A32" s="16">
        <v>116</v>
      </c>
      <c r="B32" s="16" t="s">
        <v>27</v>
      </c>
      <c r="C32" s="16" t="s">
        <v>16</v>
      </c>
      <c r="D32" s="16">
        <v>26</v>
      </c>
      <c r="E32" s="16">
        <v>32</v>
      </c>
      <c r="F32" s="16">
        <v>62</v>
      </c>
      <c r="G32" s="16">
        <v>2</v>
      </c>
      <c r="H32" s="17">
        <f xml:space="preserve"> (Table6[[#This Row],[Productivity_Score]] * Table6[[#This Row],[Performance_Rating]]) / Table6[[#This Row],[Hours_Worked]]</f>
        <v>4.7692307692307692</v>
      </c>
      <c r="I32" s="16">
        <f>RANK(Table6[[#This Row],[Productivity Efficiency Index]],Table6[Productivity Efficiency Index])</f>
        <v>24</v>
      </c>
    </row>
    <row r="33" spans="1:9" hidden="1" x14ac:dyDescent="0.25">
      <c r="A33" s="16">
        <v>121</v>
      </c>
      <c r="B33" s="16" t="s">
        <v>32</v>
      </c>
      <c r="C33" s="16" t="s">
        <v>16</v>
      </c>
      <c r="D33" s="16">
        <v>27</v>
      </c>
      <c r="E33" s="16">
        <v>34</v>
      </c>
      <c r="F33" s="16">
        <v>64</v>
      </c>
      <c r="G33" s="16">
        <v>2</v>
      </c>
      <c r="H33" s="17">
        <f xml:space="preserve"> (Table6[[#This Row],[Productivity_Score]] * Table6[[#This Row],[Performance_Rating]]) / Table6[[#This Row],[Hours_Worked]]</f>
        <v>4.7407407407407405</v>
      </c>
      <c r="I33" s="16">
        <f>RANK(Table6[[#This Row],[Productivity Efficiency Index]],Table6[Productivity Efficiency Index])</f>
        <v>25</v>
      </c>
    </row>
  </sheetData>
  <mergeCells count="1">
    <mergeCell ref="A3:F6"/>
  </mergeCells>
  <phoneticPr fontId="14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BAC-8378-4487-83DE-D6AC19D6859D}">
  <dimension ref="A2:R40"/>
  <sheetViews>
    <sheetView zoomScale="85" zoomScaleNormal="85" workbookViewId="0">
      <selection activeCell="H49" sqref="H49"/>
    </sheetView>
  </sheetViews>
  <sheetFormatPr defaultRowHeight="13.2" x14ac:dyDescent="0.25"/>
  <cols>
    <col min="1" max="1" width="12.109375" style="15" bestFit="1" customWidth="1"/>
    <col min="2" max="2" width="12.33203125" style="15" customWidth="1"/>
    <col min="3" max="3" width="11.109375" style="15" bestFit="1" customWidth="1"/>
    <col min="4" max="4" width="13.6640625" style="15" bestFit="1" customWidth="1"/>
    <col min="5" max="5" width="15.88671875" style="15" bestFit="1" customWidth="1"/>
    <col min="6" max="6" width="17" style="15" bestFit="1" customWidth="1"/>
    <col min="7" max="7" width="18.44140625" style="15" bestFit="1" customWidth="1"/>
    <col min="8" max="8" width="8.88671875" style="15"/>
    <col min="9" max="9" width="12.109375" style="15" bestFit="1" customWidth="1"/>
    <col min="10" max="10" width="9" style="15" customWidth="1"/>
    <col min="11" max="11" width="11.109375" style="15" bestFit="1" customWidth="1"/>
    <col min="12" max="12" width="13.6640625" style="15" bestFit="1" customWidth="1"/>
    <col min="13" max="13" width="15.88671875" style="15" bestFit="1" customWidth="1"/>
    <col min="14" max="14" width="17" style="15" bestFit="1" customWidth="1"/>
    <col min="15" max="16" width="18.44140625" style="15" bestFit="1" customWidth="1"/>
    <col min="17" max="16384" width="8.88671875" style="15"/>
  </cols>
  <sheetData>
    <row r="2" spans="1:18" ht="13.2" customHeight="1" x14ac:dyDescent="0.25">
      <c r="A2" s="56" t="s">
        <v>47</v>
      </c>
      <c r="B2" s="56"/>
      <c r="C2" s="56"/>
      <c r="D2" s="56"/>
      <c r="E2" s="56"/>
      <c r="F2" s="56"/>
      <c r="G2" s="25"/>
      <c r="H2" s="25"/>
      <c r="I2" s="25"/>
      <c r="J2" s="25"/>
    </row>
    <row r="3" spans="1:18" x14ac:dyDescent="0.25">
      <c r="A3" s="56"/>
      <c r="B3" s="56"/>
      <c r="C3" s="56"/>
      <c r="D3" s="56"/>
      <c r="E3" s="56"/>
      <c r="F3" s="56"/>
      <c r="G3" s="25"/>
      <c r="H3" s="25"/>
      <c r="I3" s="25"/>
      <c r="J3" s="25"/>
    </row>
    <row r="4" spans="1:18" x14ac:dyDescent="0.25">
      <c r="A4" s="56"/>
      <c r="B4" s="56"/>
      <c r="C4" s="56"/>
      <c r="D4" s="56"/>
      <c r="E4" s="56"/>
      <c r="F4" s="56"/>
      <c r="G4" s="25"/>
      <c r="H4" s="25"/>
      <c r="I4" s="25"/>
      <c r="J4" s="25"/>
    </row>
    <row r="6" spans="1:18" ht="13.2" customHeight="1" x14ac:dyDescent="0.25">
      <c r="A6" s="78" t="s">
        <v>48</v>
      </c>
      <c r="B6" s="79"/>
      <c r="C6" s="79"/>
      <c r="D6" s="79"/>
      <c r="E6" s="79"/>
      <c r="F6" s="79"/>
      <c r="G6" s="80"/>
      <c r="I6" s="32"/>
      <c r="J6" s="25"/>
      <c r="K6" s="25"/>
      <c r="L6" s="25"/>
      <c r="M6" s="25"/>
      <c r="N6" s="25"/>
      <c r="O6" s="25"/>
      <c r="P6" s="25"/>
      <c r="Q6" s="25"/>
      <c r="R6" s="25"/>
    </row>
    <row r="7" spans="1:18" ht="13.2" customHeight="1" x14ac:dyDescent="0.3">
      <c r="A7" s="81"/>
      <c r="B7" s="82"/>
      <c r="C7" s="82"/>
      <c r="D7" s="82"/>
      <c r="E7" s="82"/>
      <c r="F7" s="82"/>
      <c r="G7" s="83"/>
      <c r="H7" s="27"/>
      <c r="I7" s="1" t="s">
        <v>0</v>
      </c>
      <c r="J7" s="1" t="s">
        <v>1</v>
      </c>
      <c r="K7" s="1" t="s">
        <v>2</v>
      </c>
      <c r="L7" s="1" t="s">
        <v>3</v>
      </c>
      <c r="M7" s="1" t="s">
        <v>4</v>
      </c>
      <c r="N7" s="1" t="s">
        <v>5</v>
      </c>
      <c r="O7" s="1" t="s">
        <v>6</v>
      </c>
      <c r="Q7" s="25"/>
      <c r="R7" s="25"/>
    </row>
    <row r="8" spans="1:18" ht="14.4" x14ac:dyDescent="0.3">
      <c r="A8" s="81"/>
      <c r="B8" s="82"/>
      <c r="C8" s="82"/>
      <c r="D8" s="82"/>
      <c r="E8" s="82"/>
      <c r="F8" s="82"/>
      <c r="G8" s="83"/>
      <c r="H8" s="27"/>
      <c r="I8" s="2">
        <v>101</v>
      </c>
      <c r="J8" s="2" t="s">
        <v>7</v>
      </c>
      <c r="K8" s="2" t="s">
        <v>8</v>
      </c>
      <c r="L8" s="2">
        <v>35</v>
      </c>
      <c r="M8" s="2">
        <v>50</v>
      </c>
      <c r="N8" s="2">
        <v>80</v>
      </c>
      <c r="O8" s="2">
        <v>4</v>
      </c>
      <c r="Q8" s="25"/>
      <c r="R8" s="25"/>
    </row>
    <row r="9" spans="1:18" ht="14.4" x14ac:dyDescent="0.3">
      <c r="A9" s="26"/>
      <c r="B9" s="27"/>
      <c r="C9" s="27"/>
      <c r="D9" s="27"/>
      <c r="E9" s="27"/>
      <c r="F9" s="27"/>
      <c r="G9" s="28"/>
      <c r="H9" s="27"/>
      <c r="I9" s="3">
        <v>102</v>
      </c>
      <c r="J9" s="3" t="s">
        <v>9</v>
      </c>
      <c r="K9" s="3" t="s">
        <v>10</v>
      </c>
      <c r="L9" s="3">
        <v>40</v>
      </c>
      <c r="M9" s="3">
        <v>65</v>
      </c>
      <c r="N9" s="3">
        <v>90</v>
      </c>
      <c r="O9" s="3">
        <v>5</v>
      </c>
    </row>
    <row r="10" spans="1:18" ht="14.4" x14ac:dyDescent="0.3">
      <c r="A10" s="29"/>
      <c r="B10" s="30"/>
      <c r="C10" s="30"/>
      <c r="D10" s="30"/>
      <c r="E10" s="30"/>
      <c r="F10" s="30"/>
      <c r="G10" s="31"/>
      <c r="H10" s="25"/>
      <c r="I10" s="2">
        <v>103</v>
      </c>
      <c r="J10" s="2" t="s">
        <v>11</v>
      </c>
      <c r="K10" s="2" t="s">
        <v>12</v>
      </c>
      <c r="L10" s="2">
        <v>30</v>
      </c>
      <c r="M10" s="2">
        <v>40</v>
      </c>
      <c r="N10" s="2">
        <v>70</v>
      </c>
      <c r="O10" s="2">
        <v>3</v>
      </c>
    </row>
    <row r="11" spans="1:18" ht="14.4" x14ac:dyDescent="0.3">
      <c r="A11" s="76" t="s">
        <v>49</v>
      </c>
      <c r="B11" s="77"/>
      <c r="C11" s="77"/>
      <c r="D11" s="77"/>
      <c r="E11" s="77"/>
      <c r="F11" s="19">
        <f xml:space="preserve"> CORREL(Questions!D2:D26,Questions!G2:G26)</f>
        <v>0.94623485838187704</v>
      </c>
      <c r="G11" s="24"/>
      <c r="H11" s="25"/>
      <c r="I11" s="3">
        <v>104</v>
      </c>
      <c r="J11" s="3" t="s">
        <v>13</v>
      </c>
      <c r="K11" s="3" t="s">
        <v>14</v>
      </c>
      <c r="L11" s="3">
        <v>45</v>
      </c>
      <c r="M11" s="3">
        <v>75</v>
      </c>
      <c r="N11" s="3">
        <v>95</v>
      </c>
      <c r="O11" s="3">
        <v>5</v>
      </c>
    </row>
    <row r="12" spans="1:18" ht="14.4" x14ac:dyDescent="0.3">
      <c r="A12" s="23"/>
      <c r="B12" s="21"/>
      <c r="C12" s="21"/>
      <c r="D12" s="21"/>
      <c r="E12" s="21"/>
      <c r="F12" s="75"/>
      <c r="G12" s="24"/>
      <c r="H12" s="25"/>
      <c r="I12" s="2">
        <v>105</v>
      </c>
      <c r="J12" s="2" t="s">
        <v>15</v>
      </c>
      <c r="K12" s="2" t="s">
        <v>16</v>
      </c>
      <c r="L12" s="2">
        <v>25</v>
      </c>
      <c r="M12" s="2">
        <v>30</v>
      </c>
      <c r="N12" s="2">
        <v>60</v>
      </c>
      <c r="O12" s="2">
        <v>2</v>
      </c>
    </row>
    <row r="13" spans="1:18" ht="14.4" x14ac:dyDescent="0.3">
      <c r="A13" s="23"/>
      <c r="B13" s="21"/>
      <c r="D13" s="21"/>
      <c r="E13" s="21"/>
      <c r="F13" s="75"/>
      <c r="G13" s="24"/>
      <c r="H13" s="25"/>
      <c r="I13" s="3">
        <v>106</v>
      </c>
      <c r="J13" s="3" t="s">
        <v>17</v>
      </c>
      <c r="K13" s="3" t="s">
        <v>8</v>
      </c>
      <c r="L13" s="3">
        <v>38</v>
      </c>
      <c r="M13" s="3">
        <v>58</v>
      </c>
      <c r="N13" s="3">
        <v>85</v>
      </c>
      <c r="O13" s="3">
        <v>4</v>
      </c>
    </row>
    <row r="14" spans="1:18" ht="14.4" x14ac:dyDescent="0.3">
      <c r="A14" s="76" t="s">
        <v>50</v>
      </c>
      <c r="B14" s="77"/>
      <c r="C14" s="77"/>
      <c r="D14" s="77"/>
      <c r="E14" s="77"/>
      <c r="F14" s="19">
        <f>CORREL(Questions!E2:E26,Questions!G2:G26)</f>
        <v>0.95745537036476214</v>
      </c>
      <c r="G14" s="24"/>
      <c r="H14" s="25"/>
      <c r="I14" s="2">
        <v>107</v>
      </c>
      <c r="J14" s="2" t="s">
        <v>18</v>
      </c>
      <c r="K14" s="2" t="s">
        <v>14</v>
      </c>
      <c r="L14" s="2">
        <v>50</v>
      </c>
      <c r="M14" s="2">
        <v>80</v>
      </c>
      <c r="N14" s="2">
        <v>100</v>
      </c>
      <c r="O14" s="2">
        <v>5</v>
      </c>
    </row>
    <row r="15" spans="1:18" ht="14.4" x14ac:dyDescent="0.3">
      <c r="A15" s="23"/>
      <c r="B15" s="21"/>
      <c r="C15" s="21"/>
      <c r="D15" s="21"/>
      <c r="E15" s="21"/>
      <c r="F15" s="21"/>
      <c r="G15" s="22"/>
      <c r="I15" s="3">
        <v>108</v>
      </c>
      <c r="J15" s="3" t="s">
        <v>19</v>
      </c>
      <c r="K15" s="3" t="s">
        <v>12</v>
      </c>
      <c r="L15" s="3">
        <v>28</v>
      </c>
      <c r="M15" s="3">
        <v>35</v>
      </c>
      <c r="N15" s="3">
        <v>65</v>
      </c>
      <c r="O15" s="3">
        <v>3</v>
      </c>
    </row>
    <row r="16" spans="1:18" ht="14.4" x14ac:dyDescent="0.3">
      <c r="A16" s="23"/>
      <c r="B16" s="21"/>
      <c r="C16" s="21"/>
      <c r="D16" s="21"/>
      <c r="E16" s="21"/>
      <c r="F16" s="21"/>
      <c r="G16" s="22"/>
      <c r="I16" s="2">
        <v>109</v>
      </c>
      <c r="J16" s="2" t="s">
        <v>20</v>
      </c>
      <c r="K16" s="2" t="s">
        <v>10</v>
      </c>
      <c r="L16" s="2">
        <v>42</v>
      </c>
      <c r="M16" s="2">
        <v>70</v>
      </c>
      <c r="N16" s="2">
        <v>92</v>
      </c>
      <c r="O16" s="2">
        <v>5</v>
      </c>
    </row>
    <row r="17" spans="1:15" ht="14.4" x14ac:dyDescent="0.3">
      <c r="A17" s="23"/>
      <c r="B17" s="21"/>
      <c r="C17" s="21"/>
      <c r="D17" s="63" t="s">
        <v>52</v>
      </c>
      <c r="E17" s="64"/>
      <c r="F17" s="21"/>
      <c r="G17" s="22"/>
      <c r="I17" s="3">
        <v>110</v>
      </c>
      <c r="J17" s="3" t="s">
        <v>21</v>
      </c>
      <c r="K17" s="3" t="s">
        <v>8</v>
      </c>
      <c r="L17" s="3">
        <v>37</v>
      </c>
      <c r="M17" s="3">
        <v>55</v>
      </c>
      <c r="N17" s="3">
        <v>83</v>
      </c>
      <c r="O17" s="3">
        <v>4</v>
      </c>
    </row>
    <row r="18" spans="1:15" ht="14.4" customHeight="1" x14ac:dyDescent="0.3">
      <c r="A18" s="68" t="s">
        <v>51</v>
      </c>
      <c r="B18" s="69"/>
      <c r="C18" s="69"/>
      <c r="D18" s="69"/>
      <c r="E18" s="69"/>
      <c r="F18" s="69"/>
      <c r="G18" s="70"/>
      <c r="I18" s="2">
        <v>111</v>
      </c>
      <c r="J18" s="2" t="s">
        <v>22</v>
      </c>
      <c r="K18" s="2" t="s">
        <v>16</v>
      </c>
      <c r="L18" s="2">
        <v>29</v>
      </c>
      <c r="M18" s="2">
        <v>38</v>
      </c>
      <c r="N18" s="2">
        <v>68</v>
      </c>
      <c r="O18" s="2">
        <v>3</v>
      </c>
    </row>
    <row r="19" spans="1:15" ht="14.4" customHeight="1" x14ac:dyDescent="0.3">
      <c r="A19" s="71"/>
      <c r="B19" s="69"/>
      <c r="C19" s="69"/>
      <c r="D19" s="69"/>
      <c r="E19" s="69"/>
      <c r="F19" s="69"/>
      <c r="G19" s="70"/>
      <c r="I19" s="3">
        <v>112</v>
      </c>
      <c r="J19" s="3" t="s">
        <v>23</v>
      </c>
      <c r="K19" s="3" t="s">
        <v>10</v>
      </c>
      <c r="L19" s="3">
        <v>44</v>
      </c>
      <c r="M19" s="3">
        <v>73</v>
      </c>
      <c r="N19" s="3">
        <v>94</v>
      </c>
      <c r="O19" s="3">
        <v>5</v>
      </c>
    </row>
    <row r="20" spans="1:15" ht="14.4" customHeight="1" x14ac:dyDescent="0.3">
      <c r="A20" s="71"/>
      <c r="B20" s="69"/>
      <c r="C20" s="69"/>
      <c r="D20" s="69"/>
      <c r="E20" s="69"/>
      <c r="F20" s="69"/>
      <c r="G20" s="70"/>
      <c r="I20" s="2">
        <v>113</v>
      </c>
      <c r="J20" s="2" t="s">
        <v>24</v>
      </c>
      <c r="K20" s="2" t="s">
        <v>12</v>
      </c>
      <c r="L20" s="2">
        <v>33</v>
      </c>
      <c r="M20" s="2">
        <v>45</v>
      </c>
      <c r="N20" s="2">
        <v>75</v>
      </c>
      <c r="O20" s="2">
        <v>3</v>
      </c>
    </row>
    <row r="21" spans="1:15" ht="14.4" customHeight="1" x14ac:dyDescent="0.3">
      <c r="A21" s="72"/>
      <c r="B21" s="73"/>
      <c r="C21" s="73"/>
      <c r="D21" s="73"/>
      <c r="E21" s="73"/>
      <c r="F21" s="73"/>
      <c r="G21" s="74"/>
      <c r="I21" s="3">
        <v>114</v>
      </c>
      <c r="J21" s="3" t="s">
        <v>25</v>
      </c>
      <c r="K21" s="3" t="s">
        <v>8</v>
      </c>
      <c r="L21" s="3">
        <v>41</v>
      </c>
      <c r="M21" s="3">
        <v>66</v>
      </c>
      <c r="N21" s="3">
        <v>89</v>
      </c>
      <c r="O21" s="3">
        <v>4</v>
      </c>
    </row>
    <row r="22" spans="1:15" ht="14.4" x14ac:dyDescent="0.3">
      <c r="A22" s="21"/>
      <c r="B22" s="21"/>
      <c r="C22" s="21"/>
      <c r="D22" s="21"/>
      <c r="E22" s="21"/>
      <c r="F22" s="21"/>
      <c r="G22" s="21"/>
      <c r="I22" s="2">
        <v>115</v>
      </c>
      <c r="J22" s="2" t="s">
        <v>26</v>
      </c>
      <c r="K22" s="2" t="s">
        <v>14</v>
      </c>
      <c r="L22" s="2">
        <v>48</v>
      </c>
      <c r="M22" s="2">
        <v>78</v>
      </c>
      <c r="N22" s="2">
        <v>98</v>
      </c>
      <c r="O22" s="2">
        <v>5</v>
      </c>
    </row>
    <row r="23" spans="1:15" ht="14.4" x14ac:dyDescent="0.3">
      <c r="A23" s="21"/>
      <c r="B23" s="21"/>
      <c r="C23" s="21"/>
      <c r="D23" s="21"/>
      <c r="E23" s="21"/>
      <c r="F23" s="21"/>
      <c r="G23" s="21"/>
      <c r="I23" s="3">
        <v>116</v>
      </c>
      <c r="J23" s="3" t="s">
        <v>27</v>
      </c>
      <c r="K23" s="3" t="s">
        <v>16</v>
      </c>
      <c r="L23" s="3">
        <v>26</v>
      </c>
      <c r="M23" s="3">
        <v>32</v>
      </c>
      <c r="N23" s="3">
        <v>62</v>
      </c>
      <c r="O23" s="3">
        <v>2</v>
      </c>
    </row>
    <row r="24" spans="1:15" ht="14.4" x14ac:dyDescent="0.3">
      <c r="A24" s="21"/>
      <c r="B24" s="21"/>
      <c r="C24" s="21"/>
      <c r="D24" s="21"/>
      <c r="E24" s="21"/>
      <c r="F24" s="21"/>
      <c r="G24" s="21"/>
      <c r="I24" s="2">
        <v>117</v>
      </c>
      <c r="J24" s="2" t="s">
        <v>28</v>
      </c>
      <c r="K24" s="2" t="s">
        <v>12</v>
      </c>
      <c r="L24" s="2">
        <v>31</v>
      </c>
      <c r="M24" s="2">
        <v>42</v>
      </c>
      <c r="N24" s="2">
        <v>72</v>
      </c>
      <c r="O24" s="2">
        <v>3</v>
      </c>
    </row>
    <row r="25" spans="1:15" ht="14.4" customHeight="1" x14ac:dyDescent="0.3">
      <c r="A25" s="63" t="s">
        <v>53</v>
      </c>
      <c r="B25" s="64"/>
      <c r="C25" s="64"/>
      <c r="D25" s="64"/>
      <c r="E25" s="64"/>
      <c r="F25" s="64"/>
      <c r="G25" s="64"/>
      <c r="I25" s="3">
        <v>118</v>
      </c>
      <c r="J25" s="3" t="s">
        <v>29</v>
      </c>
      <c r="K25" s="3" t="s">
        <v>10</v>
      </c>
      <c r="L25" s="3">
        <v>43</v>
      </c>
      <c r="M25" s="3">
        <v>75</v>
      </c>
      <c r="N25" s="3">
        <v>93</v>
      </c>
      <c r="O25" s="3">
        <v>5</v>
      </c>
    </row>
    <row r="26" spans="1:15" ht="14.4" customHeight="1" x14ac:dyDescent="0.3">
      <c r="A26" s="64"/>
      <c r="B26" s="64"/>
      <c r="C26" s="64"/>
      <c r="D26" s="64"/>
      <c r="E26" s="64"/>
      <c r="F26" s="64"/>
      <c r="G26" s="64"/>
      <c r="I26" s="2">
        <v>119</v>
      </c>
      <c r="J26" s="2" t="s">
        <v>30</v>
      </c>
      <c r="K26" s="2" t="s">
        <v>14</v>
      </c>
      <c r="L26" s="2">
        <v>39</v>
      </c>
      <c r="M26" s="2">
        <v>60</v>
      </c>
      <c r="N26" s="2">
        <v>87</v>
      </c>
      <c r="O26" s="2">
        <v>4</v>
      </c>
    </row>
    <row r="27" spans="1:15" ht="14.4" customHeight="1" x14ac:dyDescent="0.3">
      <c r="A27" s="64"/>
      <c r="B27" s="64"/>
      <c r="C27" s="64"/>
      <c r="D27" s="64"/>
      <c r="E27" s="64"/>
      <c r="F27" s="64"/>
      <c r="G27" s="64"/>
      <c r="I27" s="3">
        <v>120</v>
      </c>
      <c r="J27" s="3" t="s">
        <v>31</v>
      </c>
      <c r="K27" s="3" t="s">
        <v>8</v>
      </c>
      <c r="L27" s="3">
        <v>36</v>
      </c>
      <c r="M27" s="3">
        <v>52</v>
      </c>
      <c r="N27" s="3">
        <v>78</v>
      </c>
      <c r="O27" s="3">
        <v>4</v>
      </c>
    </row>
    <row r="28" spans="1:15" ht="14.4" x14ac:dyDescent="0.3">
      <c r="A28" s="21"/>
      <c r="B28" s="21"/>
      <c r="C28" s="21"/>
      <c r="D28" s="21"/>
      <c r="E28" s="21"/>
      <c r="F28" s="21"/>
      <c r="G28" s="21"/>
      <c r="I28" s="2">
        <v>121</v>
      </c>
      <c r="J28" s="2" t="s">
        <v>32</v>
      </c>
      <c r="K28" s="2" t="s">
        <v>16</v>
      </c>
      <c r="L28" s="2">
        <v>27</v>
      </c>
      <c r="M28" s="2">
        <v>34</v>
      </c>
      <c r="N28" s="2">
        <v>64</v>
      </c>
      <c r="O28" s="2">
        <v>2</v>
      </c>
    </row>
    <row r="29" spans="1:15" ht="14.4" x14ac:dyDescent="0.3">
      <c r="A29" s="21"/>
      <c r="B29" s="21"/>
      <c r="C29" s="21"/>
      <c r="D29" s="21"/>
      <c r="E29" s="21"/>
      <c r="F29" s="21"/>
      <c r="G29" s="21"/>
      <c r="I29" s="3">
        <v>122</v>
      </c>
      <c r="J29" s="3" t="s">
        <v>33</v>
      </c>
      <c r="K29" s="3" t="s">
        <v>12</v>
      </c>
      <c r="L29" s="3">
        <v>32</v>
      </c>
      <c r="M29" s="3">
        <v>44</v>
      </c>
      <c r="N29" s="3">
        <v>74</v>
      </c>
      <c r="O29" s="3">
        <v>3</v>
      </c>
    </row>
    <row r="30" spans="1:15" ht="14.4" x14ac:dyDescent="0.3">
      <c r="A30" s="21"/>
      <c r="B30" s="21"/>
      <c r="C30" s="21"/>
      <c r="D30" s="21"/>
      <c r="E30" s="21"/>
      <c r="F30" s="21"/>
      <c r="G30" s="21"/>
      <c r="I30" s="2">
        <v>123</v>
      </c>
      <c r="J30" s="2" t="s">
        <v>34</v>
      </c>
      <c r="K30" s="2" t="s">
        <v>10</v>
      </c>
      <c r="L30" s="2">
        <v>46</v>
      </c>
      <c r="M30" s="2">
        <v>77</v>
      </c>
      <c r="N30" s="2">
        <v>96</v>
      </c>
      <c r="O30" s="2">
        <v>5</v>
      </c>
    </row>
    <row r="31" spans="1:15" ht="14.4" x14ac:dyDescent="0.3">
      <c r="A31" s="21"/>
      <c r="B31" s="21"/>
      <c r="C31" s="21"/>
      <c r="D31" s="21"/>
      <c r="E31" s="21"/>
      <c r="F31" s="21"/>
      <c r="G31" s="21"/>
      <c r="I31" s="3">
        <v>124</v>
      </c>
      <c r="J31" s="3" t="s">
        <v>35</v>
      </c>
      <c r="K31" s="3" t="s">
        <v>8</v>
      </c>
      <c r="L31" s="3">
        <v>34</v>
      </c>
      <c r="M31" s="3">
        <v>48</v>
      </c>
      <c r="N31" s="3">
        <v>76</v>
      </c>
      <c r="O31" s="3">
        <v>3</v>
      </c>
    </row>
    <row r="32" spans="1:15" ht="14.4" x14ac:dyDescent="0.3">
      <c r="A32" s="21"/>
      <c r="B32" s="21"/>
      <c r="C32" s="21"/>
      <c r="D32" s="21"/>
      <c r="E32" s="21"/>
      <c r="F32" s="21"/>
      <c r="G32" s="21"/>
      <c r="I32" s="2">
        <v>125</v>
      </c>
      <c r="J32" s="2" t="s">
        <v>36</v>
      </c>
      <c r="K32" s="2" t="s">
        <v>14</v>
      </c>
      <c r="L32" s="2">
        <v>47</v>
      </c>
      <c r="M32" s="2">
        <v>79</v>
      </c>
      <c r="N32" s="2">
        <v>99</v>
      </c>
      <c r="O32" s="2">
        <v>5</v>
      </c>
    </row>
    <row r="33" spans="1:11" ht="14.4" x14ac:dyDescent="0.3">
      <c r="A33" s="21"/>
      <c r="B33" s="21"/>
      <c r="C33" s="21"/>
      <c r="D33" s="21"/>
      <c r="E33" s="21"/>
      <c r="F33" s="21"/>
      <c r="G33" s="21"/>
    </row>
    <row r="34" spans="1:11" ht="14.4" x14ac:dyDescent="0.3">
      <c r="A34" s="21"/>
      <c r="B34" s="21"/>
      <c r="C34" s="21"/>
      <c r="D34" s="21"/>
      <c r="E34" s="21"/>
      <c r="F34" s="21"/>
      <c r="G34" s="21"/>
    </row>
    <row r="35" spans="1:11" ht="14.4" x14ac:dyDescent="0.3">
      <c r="A35" s="21"/>
      <c r="B35" s="21"/>
      <c r="C35" s="21"/>
      <c r="D35" s="21"/>
      <c r="E35" s="21"/>
      <c r="F35" s="21"/>
      <c r="G35" s="21"/>
      <c r="H35" s="66" t="s">
        <v>52</v>
      </c>
      <c r="I35" s="67"/>
    </row>
    <row r="36" spans="1:11" x14ac:dyDescent="0.25">
      <c r="G36" s="65" t="s">
        <v>54</v>
      </c>
      <c r="H36" s="60"/>
      <c r="I36" s="60"/>
      <c r="J36" s="60"/>
      <c r="K36" s="60"/>
    </row>
    <row r="37" spans="1:11" x14ac:dyDescent="0.25">
      <c r="G37" s="60"/>
      <c r="H37" s="60"/>
      <c r="I37" s="60"/>
      <c r="J37" s="60"/>
      <c r="K37" s="60"/>
    </row>
    <row r="38" spans="1:11" x14ac:dyDescent="0.25">
      <c r="G38" s="60"/>
      <c r="H38" s="60"/>
      <c r="I38" s="60"/>
      <c r="J38" s="60"/>
      <c r="K38" s="60"/>
    </row>
    <row r="39" spans="1:11" x14ac:dyDescent="0.25">
      <c r="G39" s="60"/>
      <c r="H39" s="60"/>
      <c r="I39" s="60"/>
      <c r="J39" s="60"/>
      <c r="K39" s="60"/>
    </row>
    <row r="40" spans="1:11" x14ac:dyDescent="0.25">
      <c r="G40" s="60"/>
      <c r="H40" s="60"/>
      <c r="I40" s="60"/>
      <c r="J40" s="60"/>
      <c r="K40" s="60"/>
    </row>
  </sheetData>
  <mergeCells count="10">
    <mergeCell ref="F12:F13"/>
    <mergeCell ref="A11:E11"/>
    <mergeCell ref="A14:E14"/>
    <mergeCell ref="A2:F4"/>
    <mergeCell ref="A6:G8"/>
    <mergeCell ref="A25:G27"/>
    <mergeCell ref="G36:K40"/>
    <mergeCell ref="H35:I35"/>
    <mergeCell ref="A18:G21"/>
    <mergeCell ref="D17:E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1BD5-0A0B-40F4-9A94-03304294342A}">
  <dimension ref="A2:R33"/>
  <sheetViews>
    <sheetView workbookViewId="0">
      <selection activeCell="G26" sqref="G26"/>
    </sheetView>
  </sheetViews>
  <sheetFormatPr defaultRowHeight="13.2" x14ac:dyDescent="0.25"/>
  <cols>
    <col min="1" max="5" width="8.88671875" style="20"/>
    <col min="6" max="6" width="12.44140625" style="20" customWidth="1"/>
    <col min="7" max="11" width="8.88671875" style="20"/>
    <col min="12" max="12" width="12.109375" style="20" bestFit="1" customWidth="1"/>
    <col min="13" max="13" width="9.44140625" style="20" customWidth="1"/>
    <col min="14" max="14" width="11.109375" style="20" bestFit="1" customWidth="1"/>
    <col min="15" max="15" width="13.6640625" style="20" bestFit="1" customWidth="1"/>
    <col min="16" max="16" width="15.88671875" style="20" bestFit="1" customWidth="1"/>
    <col min="17" max="17" width="17" style="20" bestFit="1" customWidth="1"/>
    <col min="18" max="19" width="18.44140625" style="20" bestFit="1" customWidth="1"/>
    <col min="20" max="16384" width="8.88671875" style="20"/>
  </cols>
  <sheetData>
    <row r="2" spans="1:18" x14ac:dyDescent="0.25">
      <c r="A2" s="56" t="s">
        <v>55</v>
      </c>
      <c r="B2" s="57"/>
      <c r="C2" s="57"/>
      <c r="D2" s="57"/>
      <c r="E2" s="57"/>
      <c r="F2" s="57"/>
      <c r="G2" s="57"/>
      <c r="H2" s="57"/>
    </row>
    <row r="3" spans="1:18" x14ac:dyDescent="0.25">
      <c r="A3" s="57"/>
      <c r="B3" s="57"/>
      <c r="C3" s="57"/>
      <c r="D3" s="57"/>
      <c r="E3" s="57"/>
      <c r="F3" s="57"/>
      <c r="G3" s="57"/>
      <c r="H3" s="57"/>
    </row>
    <row r="4" spans="1:18" x14ac:dyDescent="0.25">
      <c r="A4" s="57"/>
      <c r="B4" s="57"/>
      <c r="C4" s="57"/>
      <c r="D4" s="57"/>
      <c r="E4" s="57"/>
      <c r="F4" s="57"/>
      <c r="G4" s="57"/>
      <c r="H4" s="57"/>
    </row>
    <row r="5" spans="1:18" x14ac:dyDescent="0.25">
      <c r="A5" s="57"/>
      <c r="B5" s="57"/>
      <c r="C5" s="57"/>
      <c r="D5" s="57"/>
      <c r="E5" s="57"/>
      <c r="F5" s="57"/>
      <c r="G5" s="57"/>
      <c r="H5" s="57"/>
    </row>
    <row r="6" spans="1:18" x14ac:dyDescent="0.25">
      <c r="A6" s="57"/>
      <c r="B6" s="57"/>
      <c r="C6" s="57"/>
      <c r="D6" s="57"/>
      <c r="E6" s="57"/>
      <c r="F6" s="57"/>
      <c r="G6" s="57"/>
      <c r="H6" s="57"/>
    </row>
    <row r="8" spans="1:18" ht="13.2" customHeight="1" x14ac:dyDescent="0.3">
      <c r="A8" s="86" t="s">
        <v>56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1" t="s">
        <v>0</v>
      </c>
      <c r="M8" s="1" t="s">
        <v>1</v>
      </c>
      <c r="N8" s="1" t="s">
        <v>2</v>
      </c>
      <c r="O8" s="1" t="s">
        <v>3</v>
      </c>
      <c r="P8" s="1" t="s">
        <v>4</v>
      </c>
      <c r="Q8" s="1" t="s">
        <v>5</v>
      </c>
      <c r="R8" s="1" t="s">
        <v>6</v>
      </c>
    </row>
    <row r="9" spans="1:18" ht="14.4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2">
        <v>101</v>
      </c>
      <c r="M9" s="2" t="s">
        <v>7</v>
      </c>
      <c r="N9" s="2" t="s">
        <v>8</v>
      </c>
      <c r="O9" s="2">
        <v>35</v>
      </c>
      <c r="P9" s="2">
        <v>50</v>
      </c>
      <c r="Q9" s="2">
        <v>80</v>
      </c>
      <c r="R9" s="2">
        <v>4</v>
      </c>
    </row>
    <row r="10" spans="1:18" ht="14.4" x14ac:dyDescent="0.3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3">
        <v>102</v>
      </c>
      <c r="M10" s="3" t="s">
        <v>9</v>
      </c>
      <c r="N10" s="3" t="s">
        <v>10</v>
      </c>
      <c r="O10" s="3">
        <v>40</v>
      </c>
      <c r="P10" s="3">
        <v>65</v>
      </c>
      <c r="Q10" s="3">
        <v>90</v>
      </c>
      <c r="R10" s="3">
        <v>5</v>
      </c>
    </row>
    <row r="11" spans="1:18" ht="14.4" x14ac:dyDescent="0.3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2">
        <v>103</v>
      </c>
      <c r="M11" s="2" t="s">
        <v>11</v>
      </c>
      <c r="N11" s="2" t="s">
        <v>12</v>
      </c>
      <c r="O11" s="2">
        <v>30</v>
      </c>
      <c r="P11" s="2">
        <v>40</v>
      </c>
      <c r="Q11" s="2">
        <v>70</v>
      </c>
      <c r="R11" s="2">
        <v>3</v>
      </c>
    </row>
    <row r="12" spans="1:18" ht="14.4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">
        <v>104</v>
      </c>
      <c r="M12" s="3" t="s">
        <v>13</v>
      </c>
      <c r="N12" s="3" t="s">
        <v>14</v>
      </c>
      <c r="O12" s="3">
        <v>45</v>
      </c>
      <c r="P12" s="3">
        <v>75</v>
      </c>
      <c r="Q12" s="3">
        <v>95</v>
      </c>
      <c r="R12" s="3">
        <v>5</v>
      </c>
    </row>
    <row r="13" spans="1:18" ht="14.4" x14ac:dyDescent="0.3">
      <c r="A13" s="87" t="s">
        <v>57</v>
      </c>
      <c r="B13" s="88"/>
      <c r="C13" s="88"/>
      <c r="D13" s="88"/>
      <c r="E13" s="88"/>
      <c r="F13" s="89">
        <f>AVERAGE(O9:O33)</f>
        <v>37.04</v>
      </c>
      <c r="G13" s="90"/>
      <c r="H13" s="33"/>
      <c r="I13" s="33"/>
      <c r="J13" s="33"/>
      <c r="K13" s="33"/>
      <c r="L13" s="2">
        <v>105</v>
      </c>
      <c r="M13" s="2" t="s">
        <v>15</v>
      </c>
      <c r="N13" s="2" t="s">
        <v>16</v>
      </c>
      <c r="O13" s="2">
        <v>25</v>
      </c>
      <c r="P13" s="2">
        <v>30</v>
      </c>
      <c r="Q13" s="2">
        <v>60</v>
      </c>
      <c r="R13" s="2">
        <v>2</v>
      </c>
    </row>
    <row r="14" spans="1:18" ht="14.4" x14ac:dyDescent="0.3">
      <c r="A14" s="88"/>
      <c r="B14" s="88"/>
      <c r="C14" s="88"/>
      <c r="D14" s="88"/>
      <c r="E14" s="88"/>
      <c r="F14" s="89"/>
      <c r="G14" s="90"/>
      <c r="H14" s="33"/>
      <c r="I14" s="33"/>
      <c r="J14" s="33"/>
      <c r="K14" s="33"/>
      <c r="L14" s="3">
        <v>106</v>
      </c>
      <c r="M14" s="3" t="s">
        <v>17</v>
      </c>
      <c r="N14" s="3" t="s">
        <v>8</v>
      </c>
      <c r="O14" s="3">
        <v>38</v>
      </c>
      <c r="P14" s="3">
        <v>58</v>
      </c>
      <c r="Q14" s="3">
        <v>85</v>
      </c>
      <c r="R14" s="3">
        <v>4</v>
      </c>
    </row>
    <row r="15" spans="1:18" ht="14.4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>
        <v>107</v>
      </c>
      <c r="M15" s="2" t="s">
        <v>18</v>
      </c>
      <c r="N15" s="2" t="s">
        <v>14</v>
      </c>
      <c r="O15" s="2">
        <v>50</v>
      </c>
      <c r="P15" s="2">
        <v>80</v>
      </c>
      <c r="Q15" s="2">
        <v>100</v>
      </c>
      <c r="R15" s="2">
        <v>5</v>
      </c>
    </row>
    <row r="16" spans="1:18" ht="14.4" x14ac:dyDescent="0.3">
      <c r="L16" s="3">
        <v>108</v>
      </c>
      <c r="M16" s="3" t="s">
        <v>19</v>
      </c>
      <c r="N16" s="3" t="s">
        <v>12</v>
      </c>
      <c r="O16" s="3">
        <v>28</v>
      </c>
      <c r="P16" s="3">
        <v>35</v>
      </c>
      <c r="Q16" s="3">
        <v>65</v>
      </c>
      <c r="R16" s="3">
        <v>3</v>
      </c>
    </row>
    <row r="17" spans="1:18" ht="14.4" x14ac:dyDescent="0.3">
      <c r="A17" s="65" t="s">
        <v>58</v>
      </c>
      <c r="B17" s="60"/>
      <c r="C17" s="60"/>
      <c r="D17" s="60"/>
      <c r="E17" s="60"/>
      <c r="L17" s="2">
        <v>109</v>
      </c>
      <c r="M17" s="2" t="s">
        <v>20</v>
      </c>
      <c r="N17" s="2" t="s">
        <v>10</v>
      </c>
      <c r="O17" s="2">
        <v>42</v>
      </c>
      <c r="P17" s="2">
        <v>70</v>
      </c>
      <c r="Q17" s="2">
        <v>92</v>
      </c>
      <c r="R17" s="2">
        <v>5</v>
      </c>
    </row>
    <row r="18" spans="1:18" ht="14.4" x14ac:dyDescent="0.3">
      <c r="A18" s="60"/>
      <c r="B18" s="60"/>
      <c r="C18" s="60"/>
      <c r="D18" s="60"/>
      <c r="E18" s="60"/>
      <c r="L18" s="3">
        <v>110</v>
      </c>
      <c r="M18" s="3" t="s">
        <v>21</v>
      </c>
      <c r="N18" s="3" t="s">
        <v>8</v>
      </c>
      <c r="O18" s="3">
        <v>37</v>
      </c>
      <c r="P18" s="3">
        <v>55</v>
      </c>
      <c r="Q18" s="3">
        <v>83</v>
      </c>
      <c r="R18" s="3">
        <v>4</v>
      </c>
    </row>
    <row r="19" spans="1:18" ht="14.4" x14ac:dyDescent="0.3">
      <c r="L19" s="2">
        <v>111</v>
      </c>
      <c r="M19" s="2" t="s">
        <v>22</v>
      </c>
      <c r="N19" s="2" t="s">
        <v>16</v>
      </c>
      <c r="O19" s="2">
        <v>29</v>
      </c>
      <c r="P19" s="2">
        <v>38</v>
      </c>
      <c r="Q19" s="2">
        <v>68</v>
      </c>
      <c r="R19" s="2">
        <v>3</v>
      </c>
    </row>
    <row r="20" spans="1:18" ht="14.4" x14ac:dyDescent="0.3">
      <c r="C20" s="84" t="s">
        <v>59</v>
      </c>
      <c r="D20" s="85"/>
      <c r="E20" s="85"/>
      <c r="L20" s="3">
        <v>112</v>
      </c>
      <c r="M20" s="3" t="s">
        <v>23</v>
      </c>
      <c r="N20" s="3" t="s">
        <v>10</v>
      </c>
      <c r="O20" s="3">
        <v>44</v>
      </c>
      <c r="P20" s="3">
        <v>73</v>
      </c>
      <c r="Q20" s="3">
        <v>94</v>
      </c>
      <c r="R20" s="3">
        <v>5</v>
      </c>
    </row>
    <row r="21" spans="1:18" ht="14.4" x14ac:dyDescent="0.3">
      <c r="A21" s="34" cm="1">
        <f t="array" ref="A21:G23">_xlfn._xlws.FILTER(L9:R33,(R9:R33&gt;=4) * (O9:O33&lt;F13))</f>
        <v>101</v>
      </c>
      <c r="B21" s="35" t="str">
        <v>Aakash</v>
      </c>
      <c r="C21" s="35" t="str">
        <v>Sales</v>
      </c>
      <c r="D21" s="35">
        <v>35</v>
      </c>
      <c r="E21" s="35">
        <v>50</v>
      </c>
      <c r="F21" s="35">
        <v>80</v>
      </c>
      <c r="G21" s="35">
        <v>4</v>
      </c>
      <c r="L21" s="2">
        <v>113</v>
      </c>
      <c r="M21" s="2" t="s">
        <v>24</v>
      </c>
      <c r="N21" s="2" t="s">
        <v>12</v>
      </c>
      <c r="O21" s="2">
        <v>33</v>
      </c>
      <c r="P21" s="2">
        <v>45</v>
      </c>
      <c r="Q21" s="2">
        <v>75</v>
      </c>
      <c r="R21" s="2">
        <v>3</v>
      </c>
    </row>
    <row r="22" spans="1:18" ht="14.4" x14ac:dyDescent="0.3">
      <c r="A22" s="34">
        <v>110</v>
      </c>
      <c r="B22" s="35" t="str">
        <v>Sneha</v>
      </c>
      <c r="C22" s="35" t="str">
        <v>Sales</v>
      </c>
      <c r="D22" s="35">
        <v>37</v>
      </c>
      <c r="E22" s="35">
        <v>55</v>
      </c>
      <c r="F22" s="35">
        <v>83</v>
      </c>
      <c r="G22" s="35">
        <v>4</v>
      </c>
      <c r="L22" s="3">
        <v>114</v>
      </c>
      <c r="M22" s="3" t="s">
        <v>25</v>
      </c>
      <c r="N22" s="3" t="s">
        <v>8</v>
      </c>
      <c r="O22" s="3">
        <v>41</v>
      </c>
      <c r="P22" s="3">
        <v>66</v>
      </c>
      <c r="Q22" s="3">
        <v>89</v>
      </c>
      <c r="R22" s="3">
        <v>4</v>
      </c>
    </row>
    <row r="23" spans="1:18" ht="14.4" x14ac:dyDescent="0.3">
      <c r="A23" s="35">
        <v>120</v>
      </c>
      <c r="B23" s="35" t="str">
        <v>Suman</v>
      </c>
      <c r="C23" s="35" t="str">
        <v>Sales</v>
      </c>
      <c r="D23" s="35">
        <v>36</v>
      </c>
      <c r="E23" s="35">
        <v>52</v>
      </c>
      <c r="F23" s="35">
        <v>78</v>
      </c>
      <c r="G23" s="35">
        <v>4</v>
      </c>
      <c r="L23" s="2">
        <v>115</v>
      </c>
      <c r="M23" s="2" t="s">
        <v>26</v>
      </c>
      <c r="N23" s="2" t="s">
        <v>14</v>
      </c>
      <c r="O23" s="2">
        <v>48</v>
      </c>
      <c r="P23" s="2">
        <v>78</v>
      </c>
      <c r="Q23" s="2">
        <v>98</v>
      </c>
      <c r="R23" s="2">
        <v>5</v>
      </c>
    </row>
    <row r="24" spans="1:18" ht="14.4" x14ac:dyDescent="0.3">
      <c r="L24" s="3">
        <v>116</v>
      </c>
      <c r="M24" s="3" t="s">
        <v>27</v>
      </c>
      <c r="N24" s="3" t="s">
        <v>16</v>
      </c>
      <c r="O24" s="3">
        <v>26</v>
      </c>
      <c r="P24" s="3">
        <v>32</v>
      </c>
      <c r="Q24" s="3">
        <v>62</v>
      </c>
      <c r="R24" s="3">
        <v>2</v>
      </c>
    </row>
    <row r="25" spans="1:18" ht="14.4" x14ac:dyDescent="0.3">
      <c r="L25" s="2">
        <v>117</v>
      </c>
      <c r="M25" s="2" t="s">
        <v>28</v>
      </c>
      <c r="N25" s="2" t="s">
        <v>12</v>
      </c>
      <c r="O25" s="2">
        <v>31</v>
      </c>
      <c r="P25" s="2">
        <v>42</v>
      </c>
      <c r="Q25" s="2">
        <v>72</v>
      </c>
      <c r="R25" s="2">
        <v>3</v>
      </c>
    </row>
    <row r="26" spans="1:18" ht="14.4" x14ac:dyDescent="0.3">
      <c r="L26" s="3">
        <v>118</v>
      </c>
      <c r="M26" s="3" t="s">
        <v>29</v>
      </c>
      <c r="N26" s="3" t="s">
        <v>10</v>
      </c>
      <c r="O26" s="3">
        <v>43</v>
      </c>
      <c r="P26" s="3">
        <v>75</v>
      </c>
      <c r="Q26" s="3">
        <v>93</v>
      </c>
      <c r="R26" s="3">
        <v>5</v>
      </c>
    </row>
    <row r="27" spans="1:18" ht="14.4" x14ac:dyDescent="0.3">
      <c r="L27" s="2">
        <v>119</v>
      </c>
      <c r="M27" s="2" t="s">
        <v>30</v>
      </c>
      <c r="N27" s="2" t="s">
        <v>14</v>
      </c>
      <c r="O27" s="2">
        <v>39</v>
      </c>
      <c r="P27" s="2">
        <v>60</v>
      </c>
      <c r="Q27" s="2">
        <v>87</v>
      </c>
      <c r="R27" s="2">
        <v>4</v>
      </c>
    </row>
    <row r="28" spans="1:18" ht="14.4" x14ac:dyDescent="0.3">
      <c r="L28" s="3">
        <v>120</v>
      </c>
      <c r="M28" s="3" t="s">
        <v>31</v>
      </c>
      <c r="N28" s="3" t="s">
        <v>8</v>
      </c>
      <c r="O28" s="3">
        <v>36</v>
      </c>
      <c r="P28" s="3">
        <v>52</v>
      </c>
      <c r="Q28" s="3">
        <v>78</v>
      </c>
      <c r="R28" s="3">
        <v>4</v>
      </c>
    </row>
    <row r="29" spans="1:18" ht="14.4" x14ac:dyDescent="0.3">
      <c r="L29" s="2">
        <v>121</v>
      </c>
      <c r="M29" s="2" t="s">
        <v>32</v>
      </c>
      <c r="N29" s="2" t="s">
        <v>16</v>
      </c>
      <c r="O29" s="2">
        <v>27</v>
      </c>
      <c r="P29" s="2">
        <v>34</v>
      </c>
      <c r="Q29" s="2">
        <v>64</v>
      </c>
      <c r="R29" s="2">
        <v>2</v>
      </c>
    </row>
    <row r="30" spans="1:18" ht="14.4" x14ac:dyDescent="0.3">
      <c r="L30" s="3">
        <v>122</v>
      </c>
      <c r="M30" s="3" t="s">
        <v>33</v>
      </c>
      <c r="N30" s="3" t="s">
        <v>12</v>
      </c>
      <c r="O30" s="3">
        <v>32</v>
      </c>
      <c r="P30" s="3">
        <v>44</v>
      </c>
      <c r="Q30" s="3">
        <v>74</v>
      </c>
      <c r="R30" s="3">
        <v>3</v>
      </c>
    </row>
    <row r="31" spans="1:18" ht="14.4" x14ac:dyDescent="0.3">
      <c r="L31" s="2">
        <v>123</v>
      </c>
      <c r="M31" s="2" t="s">
        <v>34</v>
      </c>
      <c r="N31" s="2" t="s">
        <v>10</v>
      </c>
      <c r="O31" s="2">
        <v>46</v>
      </c>
      <c r="P31" s="2">
        <v>77</v>
      </c>
      <c r="Q31" s="2">
        <v>96</v>
      </c>
      <c r="R31" s="2">
        <v>5</v>
      </c>
    </row>
    <row r="32" spans="1:18" ht="14.4" x14ac:dyDescent="0.3">
      <c r="L32" s="3">
        <v>124</v>
      </c>
      <c r="M32" s="3" t="s">
        <v>35</v>
      </c>
      <c r="N32" s="3" t="s">
        <v>8</v>
      </c>
      <c r="O32" s="3">
        <v>34</v>
      </c>
      <c r="P32" s="3">
        <v>48</v>
      </c>
      <c r="Q32" s="3">
        <v>76</v>
      </c>
      <c r="R32" s="3">
        <v>3</v>
      </c>
    </row>
    <row r="33" spans="12:18" ht="14.4" x14ac:dyDescent="0.3">
      <c r="L33" s="2">
        <v>125</v>
      </c>
      <c r="M33" s="2" t="s">
        <v>36</v>
      </c>
      <c r="N33" s="2" t="s">
        <v>14</v>
      </c>
      <c r="O33" s="2">
        <v>47</v>
      </c>
      <c r="P33" s="2">
        <v>79</v>
      </c>
      <c r="Q33" s="2">
        <v>99</v>
      </c>
      <c r="R33" s="2">
        <v>5</v>
      </c>
    </row>
  </sheetData>
  <mergeCells count="7">
    <mergeCell ref="A17:E18"/>
    <mergeCell ref="C20:E20"/>
    <mergeCell ref="A2:H6"/>
    <mergeCell ref="A8:K11"/>
    <mergeCell ref="A13:E14"/>
    <mergeCell ref="F13:F14"/>
    <mergeCell ref="G13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6001-6016-4754-8B81-B7F92F6BCBFE}">
  <dimension ref="A2:Q39"/>
  <sheetViews>
    <sheetView zoomScaleNormal="100" workbookViewId="0">
      <selection activeCell="K29" sqref="K29"/>
    </sheetView>
  </sheetViews>
  <sheetFormatPr defaultRowHeight="13.2" x14ac:dyDescent="0.25"/>
  <cols>
    <col min="1" max="1" width="12.109375" style="36" bestFit="1" customWidth="1"/>
    <col min="2" max="2" width="10.33203125" style="36" customWidth="1"/>
    <col min="3" max="3" width="11.109375" style="36" bestFit="1" customWidth="1"/>
    <col min="4" max="4" width="13.6640625" style="36" bestFit="1" customWidth="1"/>
    <col min="5" max="5" width="15.88671875" style="36" bestFit="1" customWidth="1"/>
    <col min="6" max="6" width="17" style="36" bestFit="1" customWidth="1"/>
    <col min="7" max="7" width="18.44140625" style="36" bestFit="1" customWidth="1"/>
    <col min="8" max="8" width="12.5546875" style="36" bestFit="1" customWidth="1"/>
    <col min="9" max="9" width="8.88671875" style="36"/>
    <col min="10" max="10" width="12.6640625" style="36" bestFit="1" customWidth="1"/>
    <col min="11" max="11" width="6" style="36" bestFit="1" customWidth="1"/>
    <col min="12" max="12" width="11.109375" style="36" bestFit="1" customWidth="1"/>
    <col min="13" max="13" width="9.44140625" style="36" customWidth="1"/>
    <col min="14" max="14" width="15.88671875" style="36" bestFit="1" customWidth="1"/>
    <col min="15" max="15" width="17" style="36" bestFit="1" customWidth="1"/>
    <col min="16" max="16" width="18.44140625" style="36" bestFit="1" customWidth="1"/>
    <col min="17" max="16384" width="8.88671875" style="36"/>
  </cols>
  <sheetData>
    <row r="2" spans="1:17" x14ac:dyDescent="0.25">
      <c r="A2" s="56" t="s">
        <v>60</v>
      </c>
      <c r="B2" s="57"/>
      <c r="C2" s="57"/>
      <c r="D2" s="57"/>
      <c r="E2" s="57"/>
      <c r="F2" s="57"/>
      <c r="G2" s="57"/>
      <c r="I2" s="38"/>
      <c r="J2" s="33"/>
      <c r="K2" s="33"/>
      <c r="L2" s="33"/>
      <c r="M2" s="33"/>
    </row>
    <row r="3" spans="1:17" x14ac:dyDescent="0.25">
      <c r="A3" s="57"/>
      <c r="B3" s="57"/>
      <c r="C3" s="57"/>
      <c r="D3" s="57"/>
      <c r="E3" s="57"/>
      <c r="F3" s="57"/>
      <c r="G3" s="57"/>
      <c r="I3" s="33"/>
      <c r="J3" s="95" t="s">
        <v>69</v>
      </c>
      <c r="K3" s="96"/>
      <c r="L3" s="97"/>
      <c r="M3" s="33"/>
    </row>
    <row r="4" spans="1:17" x14ac:dyDescent="0.25">
      <c r="A4" s="57"/>
      <c r="B4" s="57"/>
      <c r="C4" s="57"/>
      <c r="D4" s="57"/>
      <c r="E4" s="57"/>
      <c r="F4" s="57"/>
      <c r="G4" s="57"/>
      <c r="J4" s="91" t="s">
        <v>67</v>
      </c>
      <c r="K4" s="67"/>
      <c r="L4" s="92"/>
    </row>
    <row r="5" spans="1:17" x14ac:dyDescent="0.25">
      <c r="J5" s="93"/>
      <c r="K5" s="67"/>
      <c r="L5" s="92"/>
    </row>
    <row r="6" spans="1:17" x14ac:dyDescent="0.25">
      <c r="A6" s="98" t="s">
        <v>61</v>
      </c>
      <c r="B6" s="98"/>
      <c r="C6" s="98"/>
      <c r="D6" s="98"/>
      <c r="E6" s="98"/>
      <c r="F6" s="98"/>
      <c r="G6" s="98"/>
      <c r="H6" s="38"/>
      <c r="I6" s="38"/>
      <c r="J6" s="44" t="s">
        <v>1</v>
      </c>
      <c r="L6" s="45" t="str">
        <f>INDEX(B15:B39,MATCH(MAX(H15:H39), H15:H39, 0))</f>
        <v>Arjun</v>
      </c>
    </row>
    <row r="7" spans="1:17" x14ac:dyDescent="0.25">
      <c r="A7" s="66" t="s">
        <v>62</v>
      </c>
      <c r="B7" s="66"/>
      <c r="C7" s="66"/>
      <c r="D7" s="66"/>
      <c r="E7" s="66"/>
      <c r="F7" s="66"/>
      <c r="G7" s="66"/>
      <c r="H7" s="38"/>
      <c r="I7" s="38"/>
      <c r="J7" s="46" t="s">
        <v>2</v>
      </c>
      <c r="L7" s="46" t="str">
        <f>INDEX(C15:C39, MATCH(MAX(H15:H39), H15:H39, 0))</f>
        <v>Marketing</v>
      </c>
    </row>
    <row r="8" spans="1:17" x14ac:dyDescent="0.25">
      <c r="A8" s="37"/>
      <c r="B8" s="37"/>
      <c r="C8" s="37"/>
      <c r="D8" s="37"/>
      <c r="E8" s="37"/>
      <c r="F8" s="37"/>
      <c r="G8" s="37"/>
      <c r="H8" s="38"/>
      <c r="I8" s="38"/>
      <c r="J8" s="47" t="s">
        <v>66</v>
      </c>
      <c r="L8" s="48">
        <f>MAX(H15:H39)</f>
        <v>1.7441860465116279</v>
      </c>
    </row>
    <row r="9" spans="1:17" x14ac:dyDescent="0.25">
      <c r="A9" s="66" t="s">
        <v>64</v>
      </c>
      <c r="B9" s="66"/>
      <c r="C9" s="66"/>
      <c r="D9" s="66"/>
      <c r="E9" s="66"/>
      <c r="F9" s="66"/>
      <c r="G9" s="66"/>
      <c r="H9" s="38"/>
      <c r="I9" s="38"/>
      <c r="J9" s="51"/>
      <c r="K9" s="52"/>
      <c r="L9" s="53"/>
    </row>
    <row r="10" spans="1:17" x14ac:dyDescent="0.25">
      <c r="A10" s="37"/>
      <c r="B10" s="37"/>
      <c r="C10" s="37"/>
      <c r="D10" s="37"/>
      <c r="E10" s="37"/>
      <c r="F10" s="37"/>
      <c r="G10" s="37"/>
      <c r="H10" s="38"/>
      <c r="I10" s="38"/>
      <c r="J10" s="54"/>
      <c r="K10" s="49"/>
      <c r="L10" s="55"/>
    </row>
    <row r="11" spans="1:17" x14ac:dyDescent="0.25">
      <c r="A11" s="66" t="s">
        <v>63</v>
      </c>
      <c r="B11" s="66"/>
      <c r="C11" s="66"/>
      <c r="D11" s="66"/>
      <c r="E11" s="66"/>
      <c r="F11" s="66"/>
      <c r="G11" s="66"/>
      <c r="H11" s="38"/>
      <c r="I11" s="38"/>
      <c r="J11" s="91" t="s">
        <v>68</v>
      </c>
      <c r="K11" s="66"/>
      <c r="L11" s="94"/>
    </row>
    <row r="12" spans="1:17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91"/>
      <c r="K12" s="66"/>
      <c r="L12" s="94"/>
    </row>
    <row r="13" spans="1:17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44" t="s">
        <v>1</v>
      </c>
      <c r="L13" s="44" t="str">
        <f>_xlfn.XLOOKUP(MAX(H15:H39), H15:H39, B15:B39)</f>
        <v>Arjun</v>
      </c>
    </row>
    <row r="14" spans="1:17" ht="14.4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39" t="s">
        <v>65</v>
      </c>
      <c r="J14" s="46" t="s">
        <v>2</v>
      </c>
      <c r="K14" s="42"/>
      <c r="L14" s="46" t="str">
        <f>_xlfn.XLOOKUP(MAX(H15:H39), H15:H39, C15:C39)</f>
        <v>Marketing</v>
      </c>
      <c r="M14" s="42"/>
      <c r="N14" s="42"/>
      <c r="O14" s="42"/>
      <c r="P14" s="42"/>
      <c r="Q14" s="43"/>
    </row>
    <row r="15" spans="1:17" ht="14.4" x14ac:dyDescent="0.3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  <c r="H15" s="40">
        <f t="shared" ref="H15:H39" si="0">E15 / D15</f>
        <v>1.4285714285714286</v>
      </c>
      <c r="J15" s="46" t="s">
        <v>66</v>
      </c>
      <c r="K15" s="49"/>
      <c r="L15" s="50">
        <f>MAX(H15:H39)</f>
        <v>1.7441860465116279</v>
      </c>
    </row>
    <row r="16" spans="1:17" ht="14.4" x14ac:dyDescent="0.3">
      <c r="A16" s="3">
        <v>102</v>
      </c>
      <c r="B16" s="3" t="s">
        <v>9</v>
      </c>
      <c r="C16" s="3" t="s">
        <v>10</v>
      </c>
      <c r="D16" s="3">
        <v>40</v>
      </c>
      <c r="E16" s="3">
        <v>65</v>
      </c>
      <c r="F16" s="3">
        <v>90</v>
      </c>
      <c r="G16" s="3">
        <v>5</v>
      </c>
      <c r="H16" s="41">
        <f t="shared" si="0"/>
        <v>1.625</v>
      </c>
    </row>
    <row r="17" spans="1:8" ht="14.4" x14ac:dyDescent="0.3">
      <c r="A17" s="2">
        <v>103</v>
      </c>
      <c r="B17" s="2" t="s">
        <v>11</v>
      </c>
      <c r="C17" s="2" t="s">
        <v>12</v>
      </c>
      <c r="D17" s="2">
        <v>30</v>
      </c>
      <c r="E17" s="2">
        <v>40</v>
      </c>
      <c r="F17" s="2">
        <v>70</v>
      </c>
      <c r="G17" s="2">
        <v>3</v>
      </c>
      <c r="H17" s="40">
        <f t="shared" si="0"/>
        <v>1.3333333333333333</v>
      </c>
    </row>
    <row r="18" spans="1:8" ht="14.4" x14ac:dyDescent="0.3">
      <c r="A18" s="3">
        <v>104</v>
      </c>
      <c r="B18" s="3" t="s">
        <v>13</v>
      </c>
      <c r="C18" s="3" t="s">
        <v>14</v>
      </c>
      <c r="D18" s="3">
        <v>45</v>
      </c>
      <c r="E18" s="3">
        <v>75</v>
      </c>
      <c r="F18" s="3">
        <v>95</v>
      </c>
      <c r="G18" s="3">
        <v>5</v>
      </c>
      <c r="H18" s="41">
        <f t="shared" si="0"/>
        <v>1.6666666666666667</v>
      </c>
    </row>
    <row r="19" spans="1:8" ht="14.4" x14ac:dyDescent="0.3">
      <c r="A19" s="2">
        <v>105</v>
      </c>
      <c r="B19" s="2" t="s">
        <v>15</v>
      </c>
      <c r="C19" s="2" t="s">
        <v>16</v>
      </c>
      <c r="D19" s="2">
        <v>25</v>
      </c>
      <c r="E19" s="2">
        <v>30</v>
      </c>
      <c r="F19" s="2">
        <v>60</v>
      </c>
      <c r="G19" s="2">
        <v>2</v>
      </c>
      <c r="H19" s="40">
        <f t="shared" si="0"/>
        <v>1.2</v>
      </c>
    </row>
    <row r="20" spans="1:8" ht="14.4" x14ac:dyDescent="0.3">
      <c r="A20" s="3">
        <v>106</v>
      </c>
      <c r="B20" s="3" t="s">
        <v>17</v>
      </c>
      <c r="C20" s="3" t="s">
        <v>8</v>
      </c>
      <c r="D20" s="3">
        <v>38</v>
      </c>
      <c r="E20" s="3">
        <v>58</v>
      </c>
      <c r="F20" s="3">
        <v>85</v>
      </c>
      <c r="G20" s="3">
        <v>4</v>
      </c>
      <c r="H20" s="41">
        <f t="shared" si="0"/>
        <v>1.5263157894736843</v>
      </c>
    </row>
    <row r="21" spans="1:8" ht="14.4" x14ac:dyDescent="0.3">
      <c r="A21" s="2">
        <v>107</v>
      </c>
      <c r="B21" s="2" t="s">
        <v>18</v>
      </c>
      <c r="C21" s="2" t="s">
        <v>14</v>
      </c>
      <c r="D21" s="2">
        <v>50</v>
      </c>
      <c r="E21" s="2">
        <v>80</v>
      </c>
      <c r="F21" s="2">
        <v>100</v>
      </c>
      <c r="G21" s="2">
        <v>5</v>
      </c>
      <c r="H21" s="40">
        <f t="shared" si="0"/>
        <v>1.6</v>
      </c>
    </row>
    <row r="22" spans="1:8" ht="14.4" x14ac:dyDescent="0.3">
      <c r="A22" s="3">
        <v>108</v>
      </c>
      <c r="B22" s="3" t="s">
        <v>19</v>
      </c>
      <c r="C22" s="3" t="s">
        <v>12</v>
      </c>
      <c r="D22" s="3">
        <v>28</v>
      </c>
      <c r="E22" s="3">
        <v>35</v>
      </c>
      <c r="F22" s="3">
        <v>65</v>
      </c>
      <c r="G22" s="3">
        <v>3</v>
      </c>
      <c r="H22" s="41">
        <f t="shared" si="0"/>
        <v>1.25</v>
      </c>
    </row>
    <row r="23" spans="1:8" ht="14.4" x14ac:dyDescent="0.3">
      <c r="A23" s="2">
        <v>109</v>
      </c>
      <c r="B23" s="2" t="s">
        <v>20</v>
      </c>
      <c r="C23" s="2" t="s">
        <v>10</v>
      </c>
      <c r="D23" s="2">
        <v>42</v>
      </c>
      <c r="E23" s="2">
        <v>70</v>
      </c>
      <c r="F23" s="2">
        <v>92</v>
      </c>
      <c r="G23" s="2">
        <v>5</v>
      </c>
      <c r="H23" s="40">
        <f t="shared" si="0"/>
        <v>1.6666666666666667</v>
      </c>
    </row>
    <row r="24" spans="1:8" ht="14.4" x14ac:dyDescent="0.3">
      <c r="A24" s="3">
        <v>110</v>
      </c>
      <c r="B24" s="3" t="s">
        <v>21</v>
      </c>
      <c r="C24" s="3" t="s">
        <v>8</v>
      </c>
      <c r="D24" s="3">
        <v>37</v>
      </c>
      <c r="E24" s="3">
        <v>55</v>
      </c>
      <c r="F24" s="3">
        <v>83</v>
      </c>
      <c r="G24" s="3">
        <v>4</v>
      </c>
      <c r="H24" s="41">
        <f t="shared" si="0"/>
        <v>1.4864864864864864</v>
      </c>
    </row>
    <row r="25" spans="1:8" ht="14.4" x14ac:dyDescent="0.3">
      <c r="A25" s="2">
        <v>111</v>
      </c>
      <c r="B25" s="2" t="s">
        <v>22</v>
      </c>
      <c r="C25" s="2" t="s">
        <v>16</v>
      </c>
      <c r="D25" s="2">
        <v>29</v>
      </c>
      <c r="E25" s="2">
        <v>38</v>
      </c>
      <c r="F25" s="2">
        <v>68</v>
      </c>
      <c r="G25" s="2">
        <v>3</v>
      </c>
      <c r="H25" s="40">
        <f t="shared" si="0"/>
        <v>1.3103448275862069</v>
      </c>
    </row>
    <row r="26" spans="1:8" ht="14.4" x14ac:dyDescent="0.3">
      <c r="A26" s="3">
        <v>112</v>
      </c>
      <c r="B26" s="3" t="s">
        <v>23</v>
      </c>
      <c r="C26" s="3" t="s">
        <v>10</v>
      </c>
      <c r="D26" s="3">
        <v>44</v>
      </c>
      <c r="E26" s="3">
        <v>73</v>
      </c>
      <c r="F26" s="3">
        <v>94</v>
      </c>
      <c r="G26" s="3">
        <v>5</v>
      </c>
      <c r="H26" s="41">
        <f t="shared" si="0"/>
        <v>1.6590909090909092</v>
      </c>
    </row>
    <row r="27" spans="1:8" ht="14.4" x14ac:dyDescent="0.3">
      <c r="A27" s="2">
        <v>113</v>
      </c>
      <c r="B27" s="2" t="s">
        <v>24</v>
      </c>
      <c r="C27" s="2" t="s">
        <v>12</v>
      </c>
      <c r="D27" s="2">
        <v>33</v>
      </c>
      <c r="E27" s="2">
        <v>45</v>
      </c>
      <c r="F27" s="2">
        <v>75</v>
      </c>
      <c r="G27" s="2">
        <v>3</v>
      </c>
      <c r="H27" s="40">
        <f t="shared" si="0"/>
        <v>1.3636363636363635</v>
      </c>
    </row>
    <row r="28" spans="1:8" ht="14.4" x14ac:dyDescent="0.3">
      <c r="A28" s="3">
        <v>114</v>
      </c>
      <c r="B28" s="3" t="s">
        <v>25</v>
      </c>
      <c r="C28" s="3" t="s">
        <v>8</v>
      </c>
      <c r="D28" s="3">
        <v>41</v>
      </c>
      <c r="E28" s="3">
        <v>66</v>
      </c>
      <c r="F28" s="3">
        <v>89</v>
      </c>
      <c r="G28" s="3">
        <v>4</v>
      </c>
      <c r="H28" s="41">
        <f t="shared" si="0"/>
        <v>1.6097560975609757</v>
      </c>
    </row>
    <row r="29" spans="1:8" ht="14.4" x14ac:dyDescent="0.3">
      <c r="A29" s="2">
        <v>115</v>
      </c>
      <c r="B29" s="2" t="s">
        <v>26</v>
      </c>
      <c r="C29" s="2" t="s">
        <v>14</v>
      </c>
      <c r="D29" s="2">
        <v>48</v>
      </c>
      <c r="E29" s="2">
        <v>78</v>
      </c>
      <c r="F29" s="2">
        <v>98</v>
      </c>
      <c r="G29" s="2">
        <v>5</v>
      </c>
      <c r="H29" s="40">
        <f t="shared" si="0"/>
        <v>1.625</v>
      </c>
    </row>
    <row r="30" spans="1:8" ht="14.4" x14ac:dyDescent="0.3">
      <c r="A30" s="3">
        <v>116</v>
      </c>
      <c r="B30" s="3" t="s">
        <v>27</v>
      </c>
      <c r="C30" s="3" t="s">
        <v>16</v>
      </c>
      <c r="D30" s="3">
        <v>26</v>
      </c>
      <c r="E30" s="3">
        <v>32</v>
      </c>
      <c r="F30" s="3">
        <v>62</v>
      </c>
      <c r="G30" s="3">
        <v>2</v>
      </c>
      <c r="H30" s="41">
        <f t="shared" si="0"/>
        <v>1.2307692307692308</v>
      </c>
    </row>
    <row r="31" spans="1:8" ht="14.4" x14ac:dyDescent="0.3">
      <c r="A31" s="2">
        <v>117</v>
      </c>
      <c r="B31" s="2" t="s">
        <v>28</v>
      </c>
      <c r="C31" s="2" t="s">
        <v>12</v>
      </c>
      <c r="D31" s="2">
        <v>31</v>
      </c>
      <c r="E31" s="2">
        <v>42</v>
      </c>
      <c r="F31" s="2">
        <v>72</v>
      </c>
      <c r="G31" s="2">
        <v>3</v>
      </c>
      <c r="H31" s="40">
        <f t="shared" si="0"/>
        <v>1.3548387096774193</v>
      </c>
    </row>
    <row r="32" spans="1:8" ht="14.4" x14ac:dyDescent="0.3">
      <c r="A32" s="3">
        <v>118</v>
      </c>
      <c r="B32" s="3" t="s">
        <v>29</v>
      </c>
      <c r="C32" s="3" t="s">
        <v>10</v>
      </c>
      <c r="D32" s="3">
        <v>43</v>
      </c>
      <c r="E32" s="3">
        <v>75</v>
      </c>
      <c r="F32" s="3">
        <v>93</v>
      </c>
      <c r="G32" s="3">
        <v>5</v>
      </c>
      <c r="H32" s="41">
        <f t="shared" si="0"/>
        <v>1.7441860465116279</v>
      </c>
    </row>
    <row r="33" spans="1:8" ht="14.4" x14ac:dyDescent="0.3">
      <c r="A33" s="2">
        <v>119</v>
      </c>
      <c r="B33" s="2" t="s">
        <v>30</v>
      </c>
      <c r="C33" s="2" t="s">
        <v>14</v>
      </c>
      <c r="D33" s="2">
        <v>39</v>
      </c>
      <c r="E33" s="2">
        <v>60</v>
      </c>
      <c r="F33" s="2">
        <v>87</v>
      </c>
      <c r="G33" s="2">
        <v>4</v>
      </c>
      <c r="H33" s="40">
        <f t="shared" si="0"/>
        <v>1.5384615384615385</v>
      </c>
    </row>
    <row r="34" spans="1:8" ht="14.4" x14ac:dyDescent="0.3">
      <c r="A34" s="3">
        <v>120</v>
      </c>
      <c r="B34" s="3" t="s">
        <v>31</v>
      </c>
      <c r="C34" s="3" t="s">
        <v>8</v>
      </c>
      <c r="D34" s="3">
        <v>36</v>
      </c>
      <c r="E34" s="3">
        <v>52</v>
      </c>
      <c r="F34" s="3">
        <v>78</v>
      </c>
      <c r="G34" s="3">
        <v>4</v>
      </c>
      <c r="H34" s="41">
        <f t="shared" si="0"/>
        <v>1.4444444444444444</v>
      </c>
    </row>
    <row r="35" spans="1:8" ht="14.4" x14ac:dyDescent="0.3">
      <c r="A35" s="2">
        <v>121</v>
      </c>
      <c r="B35" s="2" t="s">
        <v>32</v>
      </c>
      <c r="C35" s="2" t="s">
        <v>16</v>
      </c>
      <c r="D35" s="2">
        <v>27</v>
      </c>
      <c r="E35" s="2">
        <v>34</v>
      </c>
      <c r="F35" s="2">
        <v>64</v>
      </c>
      <c r="G35" s="2">
        <v>2</v>
      </c>
      <c r="H35" s="40">
        <f t="shared" si="0"/>
        <v>1.2592592592592593</v>
      </c>
    </row>
    <row r="36" spans="1:8" ht="14.4" x14ac:dyDescent="0.3">
      <c r="A36" s="3">
        <v>122</v>
      </c>
      <c r="B36" s="3" t="s">
        <v>33</v>
      </c>
      <c r="C36" s="3" t="s">
        <v>12</v>
      </c>
      <c r="D36" s="3">
        <v>32</v>
      </c>
      <c r="E36" s="3">
        <v>44</v>
      </c>
      <c r="F36" s="3">
        <v>74</v>
      </c>
      <c r="G36" s="3">
        <v>3</v>
      </c>
      <c r="H36" s="41">
        <f t="shared" si="0"/>
        <v>1.375</v>
      </c>
    </row>
    <row r="37" spans="1:8" ht="14.4" x14ac:dyDescent="0.3">
      <c r="A37" s="2">
        <v>123</v>
      </c>
      <c r="B37" s="2" t="s">
        <v>34</v>
      </c>
      <c r="C37" s="2" t="s">
        <v>10</v>
      </c>
      <c r="D37" s="2">
        <v>46</v>
      </c>
      <c r="E37" s="2">
        <v>77</v>
      </c>
      <c r="F37" s="2">
        <v>96</v>
      </c>
      <c r="G37" s="2">
        <v>5</v>
      </c>
      <c r="H37" s="40">
        <f t="shared" si="0"/>
        <v>1.673913043478261</v>
      </c>
    </row>
    <row r="38" spans="1:8" ht="14.4" x14ac:dyDescent="0.3">
      <c r="A38" s="3">
        <v>124</v>
      </c>
      <c r="B38" s="3" t="s">
        <v>35</v>
      </c>
      <c r="C38" s="3" t="s">
        <v>8</v>
      </c>
      <c r="D38" s="3">
        <v>34</v>
      </c>
      <c r="E38" s="3">
        <v>48</v>
      </c>
      <c r="F38" s="3">
        <v>76</v>
      </c>
      <c r="G38" s="3">
        <v>3</v>
      </c>
      <c r="H38" s="41">
        <f t="shared" si="0"/>
        <v>1.411764705882353</v>
      </c>
    </row>
    <row r="39" spans="1:8" ht="14.4" x14ac:dyDescent="0.3">
      <c r="A39" s="2">
        <v>125</v>
      </c>
      <c r="B39" s="2" t="s">
        <v>36</v>
      </c>
      <c r="C39" s="2" t="s">
        <v>14</v>
      </c>
      <c r="D39" s="2">
        <v>47</v>
      </c>
      <c r="E39" s="2">
        <v>79</v>
      </c>
      <c r="F39" s="2">
        <v>99</v>
      </c>
      <c r="G39" s="2">
        <v>5</v>
      </c>
      <c r="H39" s="40">
        <f t="shared" si="0"/>
        <v>1.6808510638297873</v>
      </c>
    </row>
  </sheetData>
  <mergeCells count="8">
    <mergeCell ref="A11:G11"/>
    <mergeCell ref="J4:L5"/>
    <mergeCell ref="J11:L12"/>
    <mergeCell ref="J3:L3"/>
    <mergeCell ref="A2:G4"/>
    <mergeCell ref="A6:G6"/>
    <mergeCell ref="A7:G7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Answer - 1</vt:lpstr>
      <vt:lpstr>Answer - 2</vt:lpstr>
      <vt:lpstr>Answer - 3</vt:lpstr>
      <vt:lpstr>Answer - 4</vt:lpstr>
      <vt:lpstr>Answer - 5</vt:lpstr>
      <vt:lpstr>Answer - 6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tamkhane</cp:lastModifiedBy>
  <dcterms:modified xsi:type="dcterms:W3CDTF">2025-05-10T13:46:54Z</dcterms:modified>
</cp:coreProperties>
</file>