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veAutomation\Final\"/>
    </mc:Choice>
  </mc:AlternateContent>
  <bookViews>
    <workbookView xWindow="0" yWindow="0" windowWidth="20490" windowHeight="7755" activeTab="2"/>
  </bookViews>
  <sheets>
    <sheet name="Sheet1" sheetId="1" r:id="rId1"/>
    <sheet name="Offshore Calendar" sheetId="3" r:id="rId2"/>
    <sheet name="Onsite Calenda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U17" i="1" s="1"/>
  <c r="V17" i="1" s="1"/>
  <c r="T16" i="1"/>
  <c r="U16" i="1" s="1"/>
  <c r="V16" i="1" s="1"/>
  <c r="T15" i="1"/>
  <c r="U15" i="1" s="1"/>
  <c r="V15" i="1" s="1"/>
  <c r="T14" i="1"/>
  <c r="U14" i="1" s="1"/>
  <c r="V14" i="1" s="1"/>
  <c r="S14" i="1"/>
  <c r="T13" i="1"/>
  <c r="U13" i="1" s="1"/>
  <c r="V13" i="1" s="1"/>
  <c r="S13" i="1"/>
  <c r="T12" i="1"/>
  <c r="U12" i="1" s="1"/>
  <c r="V12" i="1" s="1"/>
  <c r="S12" i="1"/>
  <c r="T11" i="1"/>
  <c r="U11" i="1" s="1"/>
  <c r="V11" i="1" s="1"/>
  <c r="S11" i="1"/>
  <c r="T10" i="1"/>
  <c r="U10" i="1" s="1"/>
  <c r="V10" i="1" s="1"/>
  <c r="S10" i="1"/>
  <c r="T9" i="1"/>
  <c r="U9" i="1" s="1"/>
  <c r="V9" i="1" s="1"/>
  <c r="S9" i="1"/>
  <c r="T8" i="1"/>
  <c r="U8" i="1" s="1"/>
  <c r="V8" i="1" s="1"/>
  <c r="S8" i="1"/>
  <c r="T7" i="1"/>
  <c r="U7" i="1" s="1"/>
  <c r="V7" i="1" s="1"/>
  <c r="S7" i="1"/>
  <c r="T6" i="1"/>
  <c r="U6" i="1" s="1"/>
  <c r="V6" i="1" s="1"/>
  <c r="S6" i="1"/>
  <c r="T5" i="1"/>
  <c r="U5" i="1" s="1"/>
  <c r="V5" i="1" s="1"/>
  <c r="S5" i="1"/>
  <c r="S19" i="1" s="1"/>
  <c r="T4" i="1"/>
  <c r="U4" i="1" s="1"/>
  <c r="V4" i="1" s="1"/>
  <c r="S4" i="1"/>
  <c r="T3" i="1"/>
  <c r="T19" i="1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I3" i="1"/>
  <c r="I17" i="1"/>
  <c r="J17" i="1" s="1"/>
  <c r="K17" i="1" s="1"/>
  <c r="I16" i="1"/>
  <c r="J16" i="1" s="1"/>
  <c r="K16" i="1" s="1"/>
  <c r="I15" i="1"/>
  <c r="J15" i="1" s="1"/>
  <c r="K15" i="1" s="1"/>
  <c r="I14" i="1"/>
  <c r="H14" i="1"/>
  <c r="J14" i="1" s="1"/>
  <c r="K14" i="1" s="1"/>
  <c r="I13" i="1"/>
  <c r="H13" i="1"/>
  <c r="I12" i="1"/>
  <c r="H12" i="1"/>
  <c r="J12" i="1" s="1"/>
  <c r="K12" i="1" s="1"/>
  <c r="I11" i="1"/>
  <c r="H11" i="1"/>
  <c r="I10" i="1"/>
  <c r="H10" i="1"/>
  <c r="I9" i="1"/>
  <c r="H9" i="1"/>
  <c r="I8" i="1"/>
  <c r="J8" i="1" s="1"/>
  <c r="K8" i="1" s="1"/>
  <c r="H8" i="1"/>
  <c r="I7" i="1"/>
  <c r="H7" i="1"/>
  <c r="I6" i="1"/>
  <c r="J6" i="1" s="1"/>
  <c r="K6" i="1" s="1"/>
  <c r="H6" i="1"/>
  <c r="I5" i="1"/>
  <c r="H5" i="1"/>
  <c r="H19" i="1" s="1"/>
  <c r="I4" i="1"/>
  <c r="J4" i="1" s="1"/>
  <c r="K4" i="1" s="1"/>
  <c r="H4" i="1"/>
  <c r="U3" i="1" l="1"/>
  <c r="V3" i="1" s="1"/>
  <c r="J5" i="1"/>
  <c r="K5" i="1" s="1"/>
  <c r="J9" i="1"/>
  <c r="K9" i="1" s="1"/>
  <c r="J13" i="1"/>
  <c r="K13" i="1" s="1"/>
  <c r="J10" i="1"/>
  <c r="K10" i="1" s="1"/>
  <c r="J7" i="1"/>
  <c r="K7" i="1" s="1"/>
  <c r="J11" i="1"/>
  <c r="K11" i="1" s="1"/>
  <c r="I19" i="1"/>
  <c r="J3" i="1"/>
  <c r="K3" i="1" s="1"/>
</calcChain>
</file>

<file path=xl/sharedStrings.xml><?xml version="1.0" encoding="utf-8"?>
<sst xmlns="http://schemas.openxmlformats.org/spreadsheetml/2006/main" count="86" uniqueCount="38">
  <si>
    <t>Month</t>
  </si>
  <si>
    <t>Onsite Holidays</t>
  </si>
  <si>
    <t>Total working days</t>
  </si>
  <si>
    <t>Billable days</t>
  </si>
  <si>
    <t>Billable hours</t>
  </si>
  <si>
    <t>WK1</t>
  </si>
  <si>
    <t>WK2</t>
  </si>
  <si>
    <t>WK3</t>
  </si>
  <si>
    <t>WK4</t>
  </si>
  <si>
    <t>WK5</t>
  </si>
  <si>
    <t>PACCAR- DAF</t>
  </si>
  <si>
    <t>New Year's Day</t>
  </si>
  <si>
    <t>Memorial Day</t>
  </si>
  <si>
    <t>US Independence day</t>
  </si>
  <si>
    <t>Labour day</t>
  </si>
  <si>
    <t>Thanks Giving</t>
  </si>
  <si>
    <t>Plant Shutdown</t>
  </si>
  <si>
    <t>Christmas Day</t>
  </si>
  <si>
    <t>PITC- PUNE</t>
  </si>
  <si>
    <t>Tuesday</t>
  </si>
  <si>
    <t>New Year</t>
  </si>
  <si>
    <t>Wednesday</t>
  </si>
  <si>
    <t>Gudi Padava</t>
  </si>
  <si>
    <t>Eid-al-fitr</t>
  </si>
  <si>
    <t>Thursday</t>
  </si>
  <si>
    <t>Independence Day</t>
  </si>
  <si>
    <t>Monday</t>
  </si>
  <si>
    <t>Ganesh Chaturthi</t>
  </si>
  <si>
    <t>Ananth Chaturthi</t>
  </si>
  <si>
    <t>Gandhi Jayanti</t>
  </si>
  <si>
    <t>Dussehra</t>
  </si>
  <si>
    <t>Diwali</t>
  </si>
  <si>
    <t>Christmas</t>
  </si>
  <si>
    <t>Global Shutdown</t>
  </si>
  <si>
    <t>Friday</t>
  </si>
  <si>
    <t>Holiday Compensation</t>
  </si>
  <si>
    <t>Onsite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</si>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</sst>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7" fontId="1" fillId="4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15" fontId="2" fillId="5" borderId="1" xfId="0" applyNumberFormat="1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0" fillId="3" borderId="3" xfId="0" applyFill="1" applyBorder="1" applyAlignment="1">
      <alignment horizontal="center"/>
    </xf>
    <xf numFmtId="15" fontId="2" fillId="5" borderId="4" xfId="0" applyNumberFormat="1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0" fillId="0" borderId="5" xfId="0" applyBorder="1"/>
    <xf numFmtId="15" fontId="2" fillId="5" borderId="7" xfId="0" applyNumberFormat="1" applyFont="1" applyFill="1" applyBorder="1" applyAlignment="1">
      <alignment vertical="top" wrapText="1"/>
    </xf>
    <xf numFmtId="0" fontId="0" fillId="0" borderId="8" xfId="0" applyBorder="1"/>
    <xf numFmtId="0" fontId="0" fillId="3" borderId="9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15" fontId="2" fillId="0" borderId="16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vertical="center" wrapText="1"/>
    </xf>
    <xf numFmtId="0" fontId="0" fillId="3" borderId="19" xfId="0" applyFill="1" applyBorder="1" applyAlignment="1">
      <alignment horizontal="center"/>
    </xf>
    <xf numFmtId="15" fontId="2" fillId="0" borderId="4" xfId="0" applyNumberFormat="1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15" fontId="2" fillId="0" borderId="7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 wrapText="1"/>
    </xf>
    <xf numFmtId="0" fontId="0" fillId="3" borderId="22" xfId="0" applyFill="1" applyBorder="1" applyAlignment="1">
      <alignment horizontal="center"/>
    </xf>
    <xf numFmtId="15" fontId="0" fillId="0" borderId="4" xfId="0" applyNumberFormat="1" applyBorder="1"/>
    <xf numFmtId="17" fontId="1" fillId="4" borderId="7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17" fontId="1" fillId="4" borderId="16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9"/>
  <sheetViews>
    <sheetView workbookViewId="0">
      <selection activeCell="B3" sqref="B3"/>
    </sheetView>
  </sheetViews>
  <sheetFormatPr defaultRowHeight="15" x14ac:dyDescent="0.25"/>
  <cols>
    <col min="2" max="2" width="7.5703125" bestFit="1" customWidth="1"/>
    <col min="3" max="7" width="5" bestFit="1" customWidth="1"/>
    <col min="8" max="8" width="8.5703125" bestFit="1" customWidth="1"/>
    <col min="9" max="9" width="13.140625" bestFit="1" customWidth="1"/>
    <col min="10" max="11" width="7.7109375" bestFit="1" customWidth="1"/>
    <col min="13" max="13" width="7.5703125" bestFit="1" customWidth="1"/>
    <col min="14" max="18" width="5" bestFit="1" customWidth="1"/>
    <col min="19" max="19" width="8.5703125" bestFit="1" customWidth="1"/>
    <col min="20" max="20" width="8.140625" bestFit="1" customWidth="1"/>
    <col min="21" max="22" width="7.7109375" bestFit="1" customWidth="1"/>
  </cols>
  <sheetData>
    <row r="1" spans="2:22" ht="16.5" thickBot="1" x14ac:dyDescent="0.3">
      <c r="B1" s="46" t="s">
        <v>36</v>
      </c>
      <c r="C1" s="46"/>
      <c r="D1" s="46"/>
      <c r="E1" s="46"/>
      <c r="F1" s="46"/>
      <c r="G1" s="46"/>
      <c r="H1" s="46"/>
      <c r="I1" s="46"/>
      <c r="J1" s="46"/>
      <c r="K1" s="46"/>
      <c r="M1" s="46" t="s">
        <v>37</v>
      </c>
      <c r="N1" s="46"/>
      <c r="O1" s="46"/>
      <c r="P1" s="46"/>
      <c r="Q1" s="46"/>
      <c r="R1" s="46"/>
      <c r="S1" s="46"/>
      <c r="T1" s="46"/>
      <c r="U1" s="46"/>
      <c r="V1" s="46"/>
    </row>
    <row r="2" spans="2:22" ht="45.75" thickBot="1" x14ac:dyDescent="0.3">
      <c r="B2" s="42" t="s">
        <v>0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</v>
      </c>
      <c r="I2" s="43" t="s">
        <v>2</v>
      </c>
      <c r="J2" s="44" t="s">
        <v>3</v>
      </c>
      <c r="K2" s="45" t="s">
        <v>4</v>
      </c>
      <c r="M2" s="42" t="s">
        <v>0</v>
      </c>
      <c r="N2" s="43" t="s">
        <v>5</v>
      </c>
      <c r="O2" s="43" t="s">
        <v>6</v>
      </c>
      <c r="P2" s="43" t="s">
        <v>7</v>
      </c>
      <c r="Q2" s="43" t="s">
        <v>8</v>
      </c>
      <c r="R2" s="43" t="s">
        <v>9</v>
      </c>
      <c r="S2" s="43" t="s">
        <v>1</v>
      </c>
      <c r="T2" s="43" t="s">
        <v>2</v>
      </c>
      <c r="U2" s="44" t="s">
        <v>3</v>
      </c>
      <c r="V2" s="45" t="s">
        <v>4</v>
      </c>
    </row>
    <row r="3" spans="2:22" x14ac:dyDescent="0.25">
      <c r="B3" s="37">
        <v>43831</v>
      </c>
      <c r="C3" s="38">
        <v>3</v>
      </c>
      <c r="D3" s="38">
        <v>3</v>
      </c>
      <c r="E3" s="38"/>
      <c r="F3" s="38">
        <v>5</v>
      </c>
      <c r="G3" s="38">
        <v>3</v>
      </c>
      <c r="H3" s="39">
        <v>1</v>
      </c>
      <c r="I3" s="39">
        <f>SUM(C3:G3)-H3</f>
        <v>13</v>
      </c>
      <c r="J3" s="40">
        <f t="shared" ref="J3:J17" si="0">I3-H3</f>
        <v>12</v>
      </c>
      <c r="K3" s="41">
        <f>J3*8</f>
        <v>96</v>
      </c>
      <c r="M3" s="37">
        <v>43831</v>
      </c>
      <c r="N3" s="38">
        <v>3</v>
      </c>
      <c r="O3" s="38">
        <v>3</v>
      </c>
      <c r="P3" s="38"/>
      <c r="Q3" s="38">
        <v>5</v>
      </c>
      <c r="R3" s="38">
        <v>3</v>
      </c>
      <c r="S3" s="39">
        <v>1</v>
      </c>
      <c r="T3" s="39">
        <f>SUM(N3:R3)-S3</f>
        <v>13</v>
      </c>
      <c r="U3" s="40">
        <f t="shared" ref="U3:U17" si="1">T3-S3</f>
        <v>12</v>
      </c>
      <c r="V3" s="41">
        <f>U3*8</f>
        <v>96</v>
      </c>
    </row>
    <row r="4" spans="2:22" x14ac:dyDescent="0.25">
      <c r="B4" s="1">
        <v>43862</v>
      </c>
      <c r="C4" s="16"/>
      <c r="D4" s="16"/>
      <c r="E4" s="16"/>
      <c r="F4" s="16"/>
      <c r="G4" s="16"/>
      <c r="H4" s="2">
        <f>COUNTIF($J$59:$J$81,"2")</f>
        <v>0</v>
      </c>
      <c r="I4" s="2">
        <f>$D$6</f>
        <v>0</v>
      </c>
      <c r="J4" s="3">
        <f t="shared" si="0"/>
        <v>0</v>
      </c>
      <c r="K4" s="4">
        <f t="shared" ref="K4:K17" si="2">J4*$G$59</f>
        <v>0</v>
      </c>
      <c r="M4" s="1">
        <v>43862</v>
      </c>
      <c r="N4" s="16"/>
      <c r="O4" s="16"/>
      <c r="P4" s="16"/>
      <c r="Q4" s="16"/>
      <c r="R4" s="16"/>
      <c r="S4" s="2">
        <f>COUNTIF($J$59:$J$81,"2")</f>
        <v>0</v>
      </c>
      <c r="T4" s="2">
        <f>$D$6</f>
        <v>0</v>
      </c>
      <c r="U4" s="3">
        <f t="shared" si="1"/>
        <v>0</v>
      </c>
      <c r="V4" s="4">
        <f t="shared" ref="V4:V17" si="3">U4*$G$59</f>
        <v>0</v>
      </c>
    </row>
    <row r="5" spans="2:22" x14ac:dyDescent="0.25">
      <c r="B5" s="1">
        <v>43891</v>
      </c>
      <c r="C5" s="16"/>
      <c r="D5" s="16"/>
      <c r="E5" s="16"/>
      <c r="F5" s="16"/>
      <c r="G5" s="16"/>
      <c r="H5" s="2">
        <f>COUNTIF($J$59:$J$81,"3")</f>
        <v>0</v>
      </c>
      <c r="I5" s="2">
        <f>$D$7</f>
        <v>0</v>
      </c>
      <c r="J5" s="3">
        <f t="shared" si="0"/>
        <v>0</v>
      </c>
      <c r="K5" s="4">
        <f t="shared" si="2"/>
        <v>0</v>
      </c>
      <c r="M5" s="1">
        <v>43891</v>
      </c>
      <c r="N5" s="16"/>
      <c r="O5" s="16"/>
      <c r="P5" s="16"/>
      <c r="Q5" s="16"/>
      <c r="R5" s="16"/>
      <c r="S5" s="2">
        <f>COUNTIF($J$59:$J$81,"3")</f>
        <v>0</v>
      </c>
      <c r="T5" s="2">
        <f>$D$7</f>
        <v>0</v>
      </c>
      <c r="U5" s="3">
        <f t="shared" si="1"/>
        <v>0</v>
      </c>
      <c r="V5" s="4">
        <f t="shared" si="3"/>
        <v>0</v>
      </c>
    </row>
    <row r="6" spans="2:22" x14ac:dyDescent="0.25">
      <c r="B6" s="1">
        <v>43922</v>
      </c>
      <c r="C6" s="16"/>
      <c r="D6" s="16"/>
      <c r="E6" s="16"/>
      <c r="F6" s="16"/>
      <c r="G6" s="16"/>
      <c r="H6" s="2">
        <f>COUNTIF($J$59:$J$81,"4")</f>
        <v>0</v>
      </c>
      <c r="I6" s="2">
        <f>$D$8</f>
        <v>0</v>
      </c>
      <c r="J6" s="3">
        <f t="shared" si="0"/>
        <v>0</v>
      </c>
      <c r="K6" s="4">
        <f t="shared" si="2"/>
        <v>0</v>
      </c>
      <c r="M6" s="1">
        <v>43922</v>
      </c>
      <c r="N6" s="16"/>
      <c r="O6" s="16"/>
      <c r="P6" s="16"/>
      <c r="Q6" s="16"/>
      <c r="R6" s="16"/>
      <c r="S6" s="2">
        <f>COUNTIF($J$59:$J$81,"4")</f>
        <v>0</v>
      </c>
      <c r="T6" s="2">
        <f>$D$8</f>
        <v>0</v>
      </c>
      <c r="U6" s="3">
        <f t="shared" si="1"/>
        <v>0</v>
      </c>
      <c r="V6" s="4">
        <f t="shared" si="3"/>
        <v>0</v>
      </c>
    </row>
    <row r="7" spans="2:22" x14ac:dyDescent="0.25">
      <c r="B7" s="1">
        <v>43952</v>
      </c>
      <c r="C7" s="16"/>
      <c r="D7" s="16"/>
      <c r="E7" s="16"/>
      <c r="F7" s="16"/>
      <c r="G7" s="16"/>
      <c r="H7" s="2">
        <f>COUNTIF($J$59:$J$81,"5")</f>
        <v>0</v>
      </c>
      <c r="I7" s="2">
        <f>$D$9</f>
        <v>0</v>
      </c>
      <c r="J7" s="3">
        <f t="shared" si="0"/>
        <v>0</v>
      </c>
      <c r="K7" s="4">
        <f t="shared" si="2"/>
        <v>0</v>
      </c>
      <c r="M7" s="1">
        <v>43952</v>
      </c>
      <c r="N7" s="16"/>
      <c r="O7" s="16"/>
      <c r="P7" s="16"/>
      <c r="Q7" s="16"/>
      <c r="R7" s="16"/>
      <c r="S7" s="2">
        <f>COUNTIF($J$59:$J$81,"5")</f>
        <v>0</v>
      </c>
      <c r="T7" s="2">
        <f>$D$9</f>
        <v>0</v>
      </c>
      <c r="U7" s="3">
        <f t="shared" si="1"/>
        <v>0</v>
      </c>
      <c r="V7" s="4">
        <f t="shared" si="3"/>
        <v>0</v>
      </c>
    </row>
    <row r="8" spans="2:22" x14ac:dyDescent="0.25">
      <c r="B8" s="1">
        <v>43983</v>
      </c>
      <c r="C8" s="16"/>
      <c r="D8" s="16"/>
      <c r="E8" s="16"/>
      <c r="F8" s="16"/>
      <c r="G8" s="16"/>
      <c r="H8" s="2">
        <f>COUNTIF($J$59:$J$81,"6")</f>
        <v>0</v>
      </c>
      <c r="I8" s="2">
        <f>$D$10</f>
        <v>0</v>
      </c>
      <c r="J8" s="3">
        <f t="shared" si="0"/>
        <v>0</v>
      </c>
      <c r="K8" s="4">
        <f t="shared" si="2"/>
        <v>0</v>
      </c>
      <c r="M8" s="1">
        <v>43983</v>
      </c>
      <c r="N8" s="16"/>
      <c r="O8" s="16"/>
      <c r="P8" s="16"/>
      <c r="Q8" s="16"/>
      <c r="R8" s="16"/>
      <c r="S8" s="2">
        <f>COUNTIF($J$59:$J$81,"6")</f>
        <v>0</v>
      </c>
      <c r="T8" s="2">
        <f>$D$10</f>
        <v>0</v>
      </c>
      <c r="U8" s="3">
        <f t="shared" si="1"/>
        <v>0</v>
      </c>
      <c r="V8" s="4">
        <f t="shared" si="3"/>
        <v>0</v>
      </c>
    </row>
    <row r="9" spans="2:22" x14ac:dyDescent="0.25">
      <c r="B9" s="1">
        <v>44013</v>
      </c>
      <c r="C9" s="16"/>
      <c r="D9" s="16"/>
      <c r="E9" s="16"/>
      <c r="F9" s="16"/>
      <c r="G9" s="16"/>
      <c r="H9" s="2">
        <f>COUNTIF($J$59:$J$81,"7")</f>
        <v>0</v>
      </c>
      <c r="I9" s="2">
        <f>$D$11</f>
        <v>0</v>
      </c>
      <c r="J9" s="3">
        <f t="shared" si="0"/>
        <v>0</v>
      </c>
      <c r="K9" s="4">
        <f t="shared" si="2"/>
        <v>0</v>
      </c>
      <c r="M9" s="1">
        <v>44013</v>
      </c>
      <c r="N9" s="16"/>
      <c r="O9" s="16"/>
      <c r="P9" s="16"/>
      <c r="Q9" s="16"/>
      <c r="R9" s="16"/>
      <c r="S9" s="2">
        <f>COUNTIF($J$59:$J$81,"7")</f>
        <v>0</v>
      </c>
      <c r="T9" s="2">
        <f>$D$11</f>
        <v>0</v>
      </c>
      <c r="U9" s="3">
        <f t="shared" si="1"/>
        <v>0</v>
      </c>
      <c r="V9" s="4">
        <f t="shared" si="3"/>
        <v>0</v>
      </c>
    </row>
    <row r="10" spans="2:22" x14ac:dyDescent="0.25">
      <c r="B10" s="1">
        <v>44044</v>
      </c>
      <c r="C10" s="16"/>
      <c r="D10" s="16"/>
      <c r="E10" s="16"/>
      <c r="F10" s="16"/>
      <c r="G10" s="16"/>
      <c r="H10" s="2">
        <f>COUNTIF($J$59:$J$81,"8")</f>
        <v>0</v>
      </c>
      <c r="I10" s="2">
        <f>$D$12</f>
        <v>0</v>
      </c>
      <c r="J10" s="3">
        <f t="shared" si="0"/>
        <v>0</v>
      </c>
      <c r="K10" s="4">
        <f t="shared" si="2"/>
        <v>0</v>
      </c>
      <c r="M10" s="1">
        <v>44044</v>
      </c>
      <c r="N10" s="16"/>
      <c r="O10" s="16"/>
      <c r="P10" s="16"/>
      <c r="Q10" s="16"/>
      <c r="R10" s="16"/>
      <c r="S10" s="2">
        <f>COUNTIF($J$59:$J$81,"8")</f>
        <v>0</v>
      </c>
      <c r="T10" s="2">
        <f>$D$12</f>
        <v>0</v>
      </c>
      <c r="U10" s="3">
        <f t="shared" si="1"/>
        <v>0</v>
      </c>
      <c r="V10" s="4">
        <f t="shared" si="3"/>
        <v>0</v>
      </c>
    </row>
    <row r="11" spans="2:22" x14ac:dyDescent="0.25">
      <c r="B11" s="1">
        <v>44075</v>
      </c>
      <c r="C11" s="16"/>
      <c r="D11" s="16"/>
      <c r="E11" s="16"/>
      <c r="F11" s="16"/>
      <c r="G11" s="16"/>
      <c r="H11" s="2">
        <f>COUNTIF($J$59:$J$81,"9")</f>
        <v>0</v>
      </c>
      <c r="I11" s="2">
        <f>$D$13</f>
        <v>0</v>
      </c>
      <c r="J11" s="3">
        <f t="shared" si="0"/>
        <v>0</v>
      </c>
      <c r="K11" s="4">
        <f t="shared" si="2"/>
        <v>0</v>
      </c>
      <c r="M11" s="1">
        <v>44075</v>
      </c>
      <c r="N11" s="16"/>
      <c r="O11" s="16"/>
      <c r="P11" s="16"/>
      <c r="Q11" s="16"/>
      <c r="R11" s="16"/>
      <c r="S11" s="2">
        <f>COUNTIF($J$59:$J$81,"9")</f>
        <v>0</v>
      </c>
      <c r="T11" s="2">
        <f>$D$13</f>
        <v>0</v>
      </c>
      <c r="U11" s="3">
        <f t="shared" si="1"/>
        <v>0</v>
      </c>
      <c r="V11" s="4">
        <f t="shared" si="3"/>
        <v>0</v>
      </c>
    </row>
    <row r="12" spans="2:22" x14ac:dyDescent="0.25">
      <c r="B12" s="1">
        <v>44105</v>
      </c>
      <c r="C12" s="16"/>
      <c r="D12" s="16"/>
      <c r="E12" s="16"/>
      <c r="F12" s="16"/>
      <c r="G12" s="16"/>
      <c r="H12" s="2">
        <f>COUNTIF($J$59:$J$81,"10")</f>
        <v>0</v>
      </c>
      <c r="I12" s="2">
        <f>$D$14</f>
        <v>0</v>
      </c>
      <c r="J12" s="3">
        <f t="shared" si="0"/>
        <v>0</v>
      </c>
      <c r="K12" s="4">
        <f t="shared" si="2"/>
        <v>0</v>
      </c>
      <c r="M12" s="1">
        <v>44105</v>
      </c>
      <c r="N12" s="16"/>
      <c r="O12" s="16"/>
      <c r="P12" s="16"/>
      <c r="Q12" s="16"/>
      <c r="R12" s="16"/>
      <c r="S12" s="2">
        <f>COUNTIF($J$59:$J$81,"10")</f>
        <v>0</v>
      </c>
      <c r="T12" s="2">
        <f>$D$14</f>
        <v>0</v>
      </c>
      <c r="U12" s="3">
        <f t="shared" si="1"/>
        <v>0</v>
      </c>
      <c r="V12" s="4">
        <f t="shared" si="3"/>
        <v>0</v>
      </c>
    </row>
    <row r="13" spans="2:22" x14ac:dyDescent="0.25">
      <c r="B13" s="1">
        <v>44136</v>
      </c>
      <c r="C13" s="16"/>
      <c r="D13" s="16"/>
      <c r="E13" s="16"/>
      <c r="F13" s="16"/>
      <c r="G13" s="16"/>
      <c r="H13" s="2">
        <f>COUNTIF($J$59:$J$81,"11")</f>
        <v>0</v>
      </c>
      <c r="I13" s="2">
        <f>$D$15</f>
        <v>0</v>
      </c>
      <c r="J13" s="3">
        <f t="shared" si="0"/>
        <v>0</v>
      </c>
      <c r="K13" s="4">
        <f t="shared" si="2"/>
        <v>0</v>
      </c>
      <c r="M13" s="1">
        <v>44136</v>
      </c>
      <c r="N13" s="16"/>
      <c r="O13" s="16"/>
      <c r="P13" s="16"/>
      <c r="Q13" s="16"/>
      <c r="R13" s="16"/>
      <c r="S13" s="2">
        <f>COUNTIF($J$59:$J$81,"11")</f>
        <v>0</v>
      </c>
      <c r="T13" s="2">
        <f>$D$15</f>
        <v>0</v>
      </c>
      <c r="U13" s="3">
        <f t="shared" si="1"/>
        <v>0</v>
      </c>
      <c r="V13" s="4">
        <f t="shared" si="3"/>
        <v>0</v>
      </c>
    </row>
    <row r="14" spans="2:22" x14ac:dyDescent="0.25">
      <c r="B14" s="1">
        <v>44166</v>
      </c>
      <c r="C14" s="16"/>
      <c r="D14" s="16"/>
      <c r="E14" s="16"/>
      <c r="F14" s="16"/>
      <c r="G14" s="16"/>
      <c r="H14" s="2">
        <f>COUNTIF($J$59:$J$81,"12")</f>
        <v>0</v>
      </c>
      <c r="I14" s="2">
        <f>$D$16</f>
        <v>0</v>
      </c>
      <c r="J14" s="3">
        <f t="shared" si="0"/>
        <v>0</v>
      </c>
      <c r="K14" s="4">
        <f t="shared" si="2"/>
        <v>0</v>
      </c>
      <c r="M14" s="1">
        <v>44166</v>
      </c>
      <c r="N14" s="16"/>
      <c r="O14" s="16"/>
      <c r="P14" s="16"/>
      <c r="Q14" s="16"/>
      <c r="R14" s="16"/>
      <c r="S14" s="2">
        <f>COUNTIF($J$59:$J$81,"12")</f>
        <v>0</v>
      </c>
      <c r="T14" s="2">
        <f>$D$16</f>
        <v>0</v>
      </c>
      <c r="U14" s="3">
        <f t="shared" si="1"/>
        <v>0</v>
      </c>
      <c r="V14" s="4">
        <f t="shared" si="3"/>
        <v>0</v>
      </c>
    </row>
    <row r="15" spans="2:22" x14ac:dyDescent="0.25">
      <c r="B15" s="1">
        <v>43831</v>
      </c>
      <c r="C15" s="16"/>
      <c r="D15" s="16"/>
      <c r="E15" s="16"/>
      <c r="F15" s="16"/>
      <c r="G15" s="16"/>
      <c r="H15" s="2">
        <v>1</v>
      </c>
      <c r="I15" s="2">
        <f>$D$17</f>
        <v>0</v>
      </c>
      <c r="J15" s="3">
        <f t="shared" si="0"/>
        <v>-1</v>
      </c>
      <c r="K15" s="4">
        <f t="shared" si="2"/>
        <v>0</v>
      </c>
      <c r="M15" s="1">
        <v>43831</v>
      </c>
      <c r="N15" s="16"/>
      <c r="O15" s="16"/>
      <c r="P15" s="16"/>
      <c r="Q15" s="16"/>
      <c r="R15" s="16"/>
      <c r="S15" s="2">
        <v>1</v>
      </c>
      <c r="T15" s="2">
        <f>$D$17</f>
        <v>0</v>
      </c>
      <c r="U15" s="3">
        <f t="shared" si="1"/>
        <v>-1</v>
      </c>
      <c r="V15" s="4">
        <f t="shared" si="3"/>
        <v>0</v>
      </c>
    </row>
    <row r="16" spans="2:22" x14ac:dyDescent="0.25">
      <c r="B16" s="1">
        <v>43862</v>
      </c>
      <c r="C16" s="16"/>
      <c r="D16" s="16"/>
      <c r="E16" s="16"/>
      <c r="F16" s="16"/>
      <c r="G16" s="16"/>
      <c r="H16" s="2">
        <v>0</v>
      </c>
      <c r="I16" s="2">
        <f>$D$18</f>
        <v>0</v>
      </c>
      <c r="J16" s="3">
        <f t="shared" si="0"/>
        <v>0</v>
      </c>
      <c r="K16" s="4">
        <f t="shared" si="2"/>
        <v>0</v>
      </c>
      <c r="M16" s="1">
        <v>43862</v>
      </c>
      <c r="N16" s="16"/>
      <c r="O16" s="16"/>
      <c r="P16" s="16"/>
      <c r="Q16" s="16"/>
      <c r="R16" s="16"/>
      <c r="S16" s="2">
        <v>0</v>
      </c>
      <c r="T16" s="2">
        <f>$D$18</f>
        <v>0</v>
      </c>
      <c r="U16" s="3">
        <f t="shared" si="1"/>
        <v>0</v>
      </c>
      <c r="V16" s="4">
        <f t="shared" si="3"/>
        <v>0</v>
      </c>
    </row>
    <row r="17" spans="2:22" ht="15.75" thickBot="1" x14ac:dyDescent="0.3">
      <c r="B17" s="34">
        <v>43891</v>
      </c>
      <c r="C17" s="18"/>
      <c r="D17" s="18"/>
      <c r="E17" s="18"/>
      <c r="F17" s="18"/>
      <c r="G17" s="18"/>
      <c r="H17" s="35">
        <v>1</v>
      </c>
      <c r="I17" s="35">
        <f>$D$19</f>
        <v>0</v>
      </c>
      <c r="J17" s="36">
        <f t="shared" si="0"/>
        <v>-1</v>
      </c>
      <c r="K17" s="19">
        <f t="shared" si="2"/>
        <v>0</v>
      </c>
      <c r="M17" s="34">
        <v>43891</v>
      </c>
      <c r="N17" s="18"/>
      <c r="O17" s="18"/>
      <c r="P17" s="18"/>
      <c r="Q17" s="18"/>
      <c r="R17" s="18"/>
      <c r="S17" s="35">
        <v>1</v>
      </c>
      <c r="T17" s="35">
        <f>$D$19</f>
        <v>0</v>
      </c>
      <c r="U17" s="36">
        <f t="shared" si="1"/>
        <v>-1</v>
      </c>
      <c r="V17" s="19">
        <f t="shared" si="3"/>
        <v>0</v>
      </c>
    </row>
    <row r="18" spans="2:22" x14ac:dyDescent="0.25">
      <c r="H18" s="5"/>
      <c r="I18" s="5"/>
      <c r="J18" s="5"/>
      <c r="K18" s="5"/>
      <c r="S18" s="5"/>
      <c r="T18" s="5"/>
      <c r="U18" s="5"/>
      <c r="V18" s="5"/>
    </row>
    <row r="19" spans="2:22" ht="15.75" thickBot="1" x14ac:dyDescent="0.3">
      <c r="B19" s="6"/>
      <c r="H19" s="7">
        <f>SUM(H3:H14)</f>
        <v>1</v>
      </c>
      <c r="I19" s="7">
        <f>SUM(I3:I14)</f>
        <v>13</v>
      </c>
      <c r="J19" s="8"/>
      <c r="K19" s="9"/>
      <c r="M19" s="6"/>
      <c r="S19" s="7">
        <f>SUM(S3:S14)</f>
        <v>1</v>
      </c>
      <c r="T19" s="7">
        <f>SUM(T3:T14)</f>
        <v>13</v>
      </c>
      <c r="U19" s="8"/>
      <c r="V19" s="9"/>
    </row>
  </sheetData>
  <mergeCells count="2">
    <mergeCell ref="B1:K1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B23" sqref="B23"/>
    </sheetView>
  </sheetViews>
  <sheetFormatPr defaultRowHeight="15" x14ac:dyDescent="0.25"/>
  <cols>
    <col min="2" max="2" width="23.85546875" customWidth="1"/>
    <col min="3" max="3" width="15.7109375" customWidth="1"/>
    <col min="4" max="4" width="21.5703125" customWidth="1"/>
    <col min="5" max="5" width="14.140625" customWidth="1"/>
    <col min="6" max="6" width="16.85546875" customWidth="1"/>
  </cols>
  <sheetData>
    <row r="1" spans="2:5" ht="15.75" thickBot="1" x14ac:dyDescent="0.3"/>
    <row r="2" spans="2:5" ht="15.75" thickBot="1" x14ac:dyDescent="0.3">
      <c r="B2" s="49" t="s">
        <v>18</v>
      </c>
      <c r="C2" s="50"/>
      <c r="D2" s="51"/>
      <c r="E2" s="20" t="s">
        <v>0</v>
      </c>
    </row>
    <row r="3" spans="2:5" ht="15.75" x14ac:dyDescent="0.25">
      <c r="B3" s="21">
        <v>43831</v>
      </c>
      <c r="C3" s="22" t="s">
        <v>19</v>
      </c>
      <c r="D3" s="23" t="s">
        <v>20</v>
      </c>
      <c r="E3" s="24">
        <f>MONTH(B3)</f>
        <v>1</v>
      </c>
    </row>
    <row r="4" spans="2:5" ht="15.75" x14ac:dyDescent="0.25">
      <c r="B4" s="25">
        <v>43915</v>
      </c>
      <c r="C4" s="26" t="s">
        <v>21</v>
      </c>
      <c r="D4" s="27" t="s">
        <v>22</v>
      </c>
      <c r="E4" s="24">
        <f>MONTH(B4)</f>
        <v>3</v>
      </c>
    </row>
    <row r="5" spans="2:5" ht="15.75" x14ac:dyDescent="0.25">
      <c r="B5" s="25">
        <v>43952</v>
      </c>
      <c r="C5" s="26" t="s">
        <v>21</v>
      </c>
      <c r="D5" s="27" t="s">
        <v>14</v>
      </c>
      <c r="E5" s="24">
        <f t="shared" ref="E5:E18" si="0">MONTH(B5)</f>
        <v>5</v>
      </c>
    </row>
    <row r="6" spans="2:5" ht="15.75" x14ac:dyDescent="0.25">
      <c r="B6" s="25">
        <v>43987</v>
      </c>
      <c r="C6" s="26" t="s">
        <v>21</v>
      </c>
      <c r="D6" s="27" t="s">
        <v>23</v>
      </c>
      <c r="E6" s="24">
        <f t="shared" si="0"/>
        <v>6</v>
      </c>
    </row>
    <row r="7" spans="2:5" ht="31.5" x14ac:dyDescent="0.25">
      <c r="B7" s="25">
        <v>44058</v>
      </c>
      <c r="C7" s="26" t="s">
        <v>24</v>
      </c>
      <c r="D7" s="27" t="s">
        <v>25</v>
      </c>
      <c r="E7" s="24">
        <f t="shared" si="0"/>
        <v>8</v>
      </c>
    </row>
    <row r="8" spans="2:5" ht="31.5" x14ac:dyDescent="0.25">
      <c r="B8" s="25">
        <v>44076</v>
      </c>
      <c r="C8" s="26" t="s">
        <v>26</v>
      </c>
      <c r="D8" s="27" t="s">
        <v>27</v>
      </c>
      <c r="E8" s="24">
        <f t="shared" si="0"/>
        <v>9</v>
      </c>
    </row>
    <row r="9" spans="2:5" ht="31.5" x14ac:dyDescent="0.25">
      <c r="B9" s="25">
        <v>44086</v>
      </c>
      <c r="C9" s="26" t="s">
        <v>24</v>
      </c>
      <c r="D9" s="27" t="s">
        <v>28</v>
      </c>
      <c r="E9" s="24">
        <f t="shared" si="0"/>
        <v>9</v>
      </c>
    </row>
    <row r="10" spans="2:5" ht="15.75" x14ac:dyDescent="0.25">
      <c r="B10" s="25">
        <v>44106</v>
      </c>
      <c r="C10" s="26" t="s">
        <v>21</v>
      </c>
      <c r="D10" s="27" t="s">
        <v>29</v>
      </c>
      <c r="E10" s="24">
        <f t="shared" si="0"/>
        <v>10</v>
      </c>
    </row>
    <row r="11" spans="2:5" ht="15.75" x14ac:dyDescent="0.25">
      <c r="B11" s="25">
        <v>44112</v>
      </c>
      <c r="C11" s="26" t="s">
        <v>19</v>
      </c>
      <c r="D11" s="27" t="s">
        <v>30</v>
      </c>
      <c r="E11" s="24">
        <f t="shared" si="0"/>
        <v>10</v>
      </c>
    </row>
    <row r="12" spans="2:5" ht="15.75" x14ac:dyDescent="0.25">
      <c r="B12" s="25">
        <v>44132</v>
      </c>
      <c r="C12" s="26" t="s">
        <v>26</v>
      </c>
      <c r="D12" s="27" t="s">
        <v>31</v>
      </c>
      <c r="E12" s="24">
        <f t="shared" si="0"/>
        <v>10</v>
      </c>
    </row>
    <row r="13" spans="2:5" ht="15.75" x14ac:dyDescent="0.25">
      <c r="B13" s="25">
        <v>44133</v>
      </c>
      <c r="C13" s="26" t="s">
        <v>19</v>
      </c>
      <c r="D13" s="27" t="s">
        <v>31</v>
      </c>
      <c r="E13" s="24">
        <f t="shared" si="0"/>
        <v>10</v>
      </c>
    </row>
    <row r="14" spans="2:5" ht="15.75" x14ac:dyDescent="0.25">
      <c r="B14" s="25">
        <v>44190</v>
      </c>
      <c r="C14" s="26" t="s">
        <v>21</v>
      </c>
      <c r="D14" s="28" t="s">
        <v>32</v>
      </c>
      <c r="E14" s="24">
        <f t="shared" si="0"/>
        <v>12</v>
      </c>
    </row>
    <row r="15" spans="2:5" ht="31.5" x14ac:dyDescent="0.25">
      <c r="B15" s="25">
        <v>44191</v>
      </c>
      <c r="C15" s="26" t="s">
        <v>24</v>
      </c>
      <c r="D15" s="27" t="s">
        <v>33</v>
      </c>
      <c r="E15" s="24">
        <f t="shared" si="0"/>
        <v>12</v>
      </c>
    </row>
    <row r="16" spans="2:5" ht="31.5" x14ac:dyDescent="0.25">
      <c r="B16" s="25">
        <v>44192</v>
      </c>
      <c r="C16" s="26" t="s">
        <v>34</v>
      </c>
      <c r="D16" s="27" t="s">
        <v>33</v>
      </c>
      <c r="E16" s="24">
        <f t="shared" si="0"/>
        <v>12</v>
      </c>
    </row>
    <row r="17" spans="2:5" ht="31.5" x14ac:dyDescent="0.25">
      <c r="B17" s="25">
        <v>44195</v>
      </c>
      <c r="C17" s="26" t="s">
        <v>26</v>
      </c>
      <c r="D17" s="27" t="s">
        <v>33</v>
      </c>
      <c r="E17" s="24">
        <f t="shared" si="0"/>
        <v>12</v>
      </c>
    </row>
    <row r="18" spans="2:5" ht="32.25" thickBot="1" x14ac:dyDescent="0.3">
      <c r="B18" s="29">
        <v>44196</v>
      </c>
      <c r="C18" s="30" t="s">
        <v>19</v>
      </c>
      <c r="D18" s="31" t="s">
        <v>33</v>
      </c>
      <c r="E18" s="32">
        <f t="shared" si="0"/>
        <v>12</v>
      </c>
    </row>
    <row r="19" spans="2:5" x14ac:dyDescent="0.25">
      <c r="B19" s="33">
        <v>43729</v>
      </c>
      <c r="C19" s="16"/>
      <c r="D19" s="16" t="s">
        <v>35</v>
      </c>
      <c r="E19" s="2">
        <f>MONTH(B19)</f>
        <v>9</v>
      </c>
    </row>
    <row r="20" spans="2:5" x14ac:dyDescent="0.25">
      <c r="B20" s="33">
        <v>43757</v>
      </c>
      <c r="C20" s="16"/>
      <c r="D20" s="16" t="s">
        <v>35</v>
      </c>
      <c r="E20" s="2">
        <f>MONTH(B20)</f>
        <v>10</v>
      </c>
    </row>
    <row r="21" spans="2:5" x14ac:dyDescent="0.25">
      <c r="B21" s="33">
        <v>43778</v>
      </c>
      <c r="C21" s="16"/>
      <c r="D21" s="16" t="s">
        <v>35</v>
      </c>
      <c r="E21" s="2">
        <f>MONTH(B21)</f>
        <v>11</v>
      </c>
    </row>
    <row r="22" spans="2:5" x14ac:dyDescent="0.25">
      <c r="B22" s="33">
        <v>43785</v>
      </c>
      <c r="C22" s="16"/>
      <c r="D22" s="16" t="s">
        <v>35</v>
      </c>
      <c r="E22" s="2">
        <f>MONTH(B22)</f>
        <v>11</v>
      </c>
    </row>
    <row r="23" spans="2:5" x14ac:dyDescent="0.25">
      <c r="B23" s="33">
        <v>43806</v>
      </c>
      <c r="C23" s="16"/>
      <c r="D23" s="16" t="s">
        <v>35</v>
      </c>
      <c r="E23" s="2">
        <f>MONTH(B23)</f>
        <v>12</v>
      </c>
    </row>
  </sheetData>
  <mergeCells count="1">
    <mergeCell ref="B2:D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tabSelected="1" workbookViewId="0">
      <selection activeCell="B4" sqref="B4"/>
    </sheetView>
  </sheetViews>
  <sheetFormatPr defaultRowHeight="15" x14ac:dyDescent="0.25"/>
  <cols>
    <col min="2" max="2" width="10.140625" bestFit="1" customWidth="1"/>
    <col min="3" max="3" width="26" customWidth="1"/>
    <col min="4" max="4" width="20.42578125" bestFit="1" customWidth="1"/>
    <col min="5" max="5" width="6.85546875" bestFit="1" customWidth="1"/>
  </cols>
  <sheetData>
    <row r="1" spans="2:5" ht="15.75" thickBot="1" x14ac:dyDescent="0.3"/>
    <row r="2" spans="2:5" ht="15.75" thickBot="1" x14ac:dyDescent="0.3">
      <c r="B2" s="47" t="s">
        <v>10</v>
      </c>
      <c r="C2" s="48"/>
      <c r="D2" s="48"/>
      <c r="E2" s="10" t="s">
        <v>0</v>
      </c>
    </row>
    <row r="3" spans="2:5" x14ac:dyDescent="0.25">
      <c r="B3" s="11">
        <v>43831</v>
      </c>
      <c r="C3" s="12"/>
      <c r="D3" s="12" t="s">
        <v>11</v>
      </c>
      <c r="E3" s="13">
        <f t="shared" ref="E3:E25" si="0">MONTH(B3)</f>
        <v>1</v>
      </c>
    </row>
    <row r="4" spans="2:5" x14ac:dyDescent="0.25">
      <c r="B4" s="14">
        <v>43973</v>
      </c>
      <c r="C4" s="15"/>
      <c r="D4" s="15" t="s">
        <v>12</v>
      </c>
      <c r="E4" s="4">
        <f t="shared" si="0"/>
        <v>5</v>
      </c>
    </row>
    <row r="5" spans="2:5" x14ac:dyDescent="0.25">
      <c r="B5" s="14">
        <v>43992</v>
      </c>
      <c r="C5" s="15"/>
      <c r="D5" s="15" t="s">
        <v>13</v>
      </c>
      <c r="E5" s="4">
        <f t="shared" si="0"/>
        <v>6</v>
      </c>
    </row>
    <row r="6" spans="2:5" x14ac:dyDescent="0.25">
      <c r="B6" s="14">
        <v>44012</v>
      </c>
      <c r="C6" s="15"/>
      <c r="D6" s="15" t="s">
        <v>14</v>
      </c>
      <c r="E6" s="4">
        <f t="shared" si="0"/>
        <v>6</v>
      </c>
    </row>
    <row r="7" spans="2:5" x14ac:dyDescent="0.25">
      <c r="B7" s="14">
        <v>44011</v>
      </c>
      <c r="C7" s="15"/>
      <c r="D7" s="15" t="s">
        <v>15</v>
      </c>
      <c r="E7" s="4">
        <f t="shared" si="0"/>
        <v>6</v>
      </c>
    </row>
    <row r="8" spans="2:5" x14ac:dyDescent="0.25">
      <c r="B8" s="14">
        <v>44034</v>
      </c>
      <c r="C8" s="15"/>
      <c r="D8" s="15" t="s">
        <v>16</v>
      </c>
      <c r="E8" s="4">
        <f t="shared" si="0"/>
        <v>7</v>
      </c>
    </row>
    <row r="9" spans="2:5" x14ac:dyDescent="0.25">
      <c r="B9" s="14">
        <v>44035</v>
      </c>
      <c r="C9" s="15"/>
      <c r="D9" s="15" t="s">
        <v>16</v>
      </c>
      <c r="E9" s="4">
        <f t="shared" si="0"/>
        <v>7</v>
      </c>
    </row>
    <row r="10" spans="2:5" x14ac:dyDescent="0.25">
      <c r="B10" s="14">
        <v>44036</v>
      </c>
      <c r="C10" s="15"/>
      <c r="D10" s="15" t="s">
        <v>16</v>
      </c>
      <c r="E10" s="4">
        <f t="shared" si="0"/>
        <v>7</v>
      </c>
    </row>
    <row r="11" spans="2:5" x14ac:dyDescent="0.25">
      <c r="B11" s="14">
        <v>44037</v>
      </c>
      <c r="C11" s="16"/>
      <c r="D11" s="16" t="s">
        <v>16</v>
      </c>
      <c r="E11" s="4">
        <f t="shared" si="0"/>
        <v>7</v>
      </c>
    </row>
    <row r="12" spans="2:5" x14ac:dyDescent="0.25">
      <c r="B12" s="14">
        <v>44038</v>
      </c>
      <c r="C12" s="16"/>
      <c r="D12" s="16" t="s">
        <v>16</v>
      </c>
      <c r="E12" s="4">
        <f t="shared" si="0"/>
        <v>7</v>
      </c>
    </row>
    <row r="13" spans="2:5" x14ac:dyDescent="0.25">
      <c r="B13" s="14">
        <v>44041</v>
      </c>
      <c r="C13" s="16"/>
      <c r="D13" s="16" t="s">
        <v>16</v>
      </c>
      <c r="E13" s="4">
        <f t="shared" si="0"/>
        <v>7</v>
      </c>
    </row>
    <row r="14" spans="2:5" x14ac:dyDescent="0.25">
      <c r="B14" s="14">
        <v>44042</v>
      </c>
      <c r="C14" s="16"/>
      <c r="D14" s="16" t="s">
        <v>16</v>
      </c>
      <c r="E14" s="4">
        <f t="shared" si="0"/>
        <v>7</v>
      </c>
    </row>
    <row r="15" spans="2:5" x14ac:dyDescent="0.25">
      <c r="B15" s="14">
        <v>44043</v>
      </c>
      <c r="C15" s="16"/>
      <c r="D15" s="16" t="s">
        <v>16</v>
      </c>
      <c r="E15" s="4">
        <f t="shared" si="0"/>
        <v>7</v>
      </c>
    </row>
    <row r="16" spans="2:5" x14ac:dyDescent="0.25">
      <c r="B16" s="14">
        <v>44044</v>
      </c>
      <c r="C16" s="16"/>
      <c r="D16" s="16" t="s">
        <v>16</v>
      </c>
      <c r="E16" s="4">
        <f t="shared" si="0"/>
        <v>8</v>
      </c>
    </row>
    <row r="17" spans="2:5" x14ac:dyDescent="0.25">
      <c r="B17" s="14">
        <v>44045</v>
      </c>
      <c r="C17" s="16"/>
      <c r="D17" s="16" t="s">
        <v>16</v>
      </c>
      <c r="E17" s="4">
        <f t="shared" si="0"/>
        <v>8</v>
      </c>
    </row>
    <row r="18" spans="2:5" x14ac:dyDescent="0.25">
      <c r="B18" s="14">
        <v>44048</v>
      </c>
      <c r="C18" s="16"/>
      <c r="D18" s="16" t="s">
        <v>16</v>
      </c>
      <c r="E18" s="4">
        <f t="shared" si="0"/>
        <v>8</v>
      </c>
    </row>
    <row r="19" spans="2:5" x14ac:dyDescent="0.25">
      <c r="B19" s="14">
        <v>44049</v>
      </c>
      <c r="C19" s="16"/>
      <c r="D19" s="16" t="s">
        <v>16</v>
      </c>
      <c r="E19" s="4">
        <f t="shared" si="0"/>
        <v>8</v>
      </c>
    </row>
    <row r="20" spans="2:5" x14ac:dyDescent="0.25">
      <c r="B20" s="14">
        <v>44050</v>
      </c>
      <c r="C20" s="16"/>
      <c r="D20" s="16" t="s">
        <v>16</v>
      </c>
      <c r="E20" s="4">
        <f t="shared" si="0"/>
        <v>8</v>
      </c>
    </row>
    <row r="21" spans="2:5" x14ac:dyDescent="0.25">
      <c r="B21" s="14">
        <v>44051</v>
      </c>
      <c r="C21" s="16"/>
      <c r="D21" s="16" t="s">
        <v>16</v>
      </c>
      <c r="E21" s="4">
        <f t="shared" si="0"/>
        <v>8</v>
      </c>
    </row>
    <row r="22" spans="2:5" x14ac:dyDescent="0.25">
      <c r="B22" s="14">
        <v>44052</v>
      </c>
      <c r="C22" s="16"/>
      <c r="D22" s="16" t="s">
        <v>16</v>
      </c>
      <c r="E22" s="4">
        <f t="shared" si="0"/>
        <v>8</v>
      </c>
    </row>
    <row r="23" spans="2:5" x14ac:dyDescent="0.25">
      <c r="B23" s="14">
        <v>44190</v>
      </c>
      <c r="C23" s="16"/>
      <c r="D23" s="16" t="s">
        <v>17</v>
      </c>
      <c r="E23" s="4">
        <f t="shared" si="0"/>
        <v>12</v>
      </c>
    </row>
    <row r="24" spans="2:5" x14ac:dyDescent="0.25">
      <c r="B24" s="14">
        <v>44191</v>
      </c>
      <c r="C24" s="16"/>
      <c r="D24" s="16" t="s">
        <v>17</v>
      </c>
      <c r="E24" s="4">
        <f t="shared" si="0"/>
        <v>12</v>
      </c>
    </row>
    <row r="25" spans="2:5" ht="15.75" thickBot="1" x14ac:dyDescent="0.3">
      <c r="B25" s="17">
        <v>44192</v>
      </c>
      <c r="C25" s="18"/>
      <c r="D25" s="18" t="s">
        <v>17</v>
      </c>
      <c r="E25" s="19">
        <f t="shared" si="0"/>
        <v>12</v>
      </c>
    </row>
  </sheetData>
  <mergeCells count="1">
    <mergeCell ref="B2:D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Offshore Calendar</vt:lpstr>
      <vt:lpstr>Onsite Calendar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R Shinde</dc:creator>
  <cp:lastModifiedBy>Jay Parekh</cp:lastModifiedBy>
  <dcterms:created xsi:type="dcterms:W3CDTF">2020-01-30T10:54:28Z</dcterms:created>
  <dcterms:modified xsi:type="dcterms:W3CDTF">2020-01-31T13:05:28Z</dcterms:modified>
</cp:coreProperties>
</file>