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  <sheet name="Offshore Calendar" sheetId="2" state="visible" r:id="rId2"/>
    <sheet name="Onsite Calenda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rgb="FF002060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17" fontId="1" fillId="4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1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9" applyAlignment="1" pivotButton="0" quotePrefix="0" xfId="0">
      <alignment horizontal="center"/>
    </xf>
    <xf numFmtId="0" fontId="0" fillId="3" borderId="11" applyAlignment="1" pivotButton="0" quotePrefix="0" xfId="0">
      <alignment horizontal="center" vertical="center" wrapText="1"/>
    </xf>
    <xf numFmtId="15" fontId="2" fillId="5" borderId="1" applyAlignment="1" pivotButton="0" quotePrefix="0" xfId="0">
      <alignment vertical="top" wrapText="1"/>
    </xf>
    <xf numFmtId="0" fontId="2" fillId="5" borderId="2" applyAlignment="1" pivotButton="0" quotePrefix="0" xfId="0">
      <alignment vertical="top" wrapText="1"/>
    </xf>
    <xf numFmtId="0" fontId="0" fillId="3" borderId="3" applyAlignment="1" pivotButton="0" quotePrefix="0" xfId="0">
      <alignment horizontal="center"/>
    </xf>
    <xf numFmtId="15" fontId="2" fillId="5" borderId="4" applyAlignment="1" pivotButton="0" quotePrefix="0" xfId="0">
      <alignment vertical="top" wrapText="1"/>
    </xf>
    <xf numFmtId="0" fontId="2" fillId="5" borderId="5" applyAlignment="1" pivotButton="0" quotePrefix="0" xfId="0">
      <alignment vertical="top" wrapText="1"/>
    </xf>
    <xf numFmtId="0" fontId="0" fillId="0" borderId="5" pivotButton="0" quotePrefix="0" xfId="0"/>
    <xf numFmtId="15" fontId="2" fillId="5" borderId="7" applyAlignment="1" pivotButton="0" quotePrefix="0" xfId="0">
      <alignment vertical="top" wrapText="1"/>
    </xf>
    <xf numFmtId="0" fontId="0" fillId="0" borderId="8" pivotButton="0" quotePrefix="0" xfId="0"/>
    <xf numFmtId="0" fontId="0" fillId="3" borderId="9" applyAlignment="1" pivotButton="0" quotePrefix="0" xfId="0">
      <alignment horizontal="center"/>
    </xf>
    <xf numFmtId="0" fontId="0" fillId="3" borderId="14" applyAlignment="1" pivotButton="0" quotePrefix="0" xfId="0">
      <alignment horizontal="center" vertical="center" wrapText="1"/>
    </xf>
    <xf numFmtId="15" fontId="2" fillId="0" borderId="15" applyAlignment="1" pivotButton="0" quotePrefix="0" xfId="0">
      <alignment horizontal="center" vertical="center"/>
    </xf>
    <xf numFmtId="0" fontId="3" fillId="5" borderId="16" applyAlignment="1" pivotButton="0" quotePrefix="0" xfId="0">
      <alignment horizontal="center" vertical="center" wrapText="1"/>
    </xf>
    <xf numFmtId="0" fontId="3" fillId="5" borderId="17" applyAlignment="1" pivotButton="0" quotePrefix="0" xfId="0">
      <alignment vertical="center" wrapText="1"/>
    </xf>
    <xf numFmtId="0" fontId="0" fillId="3" borderId="18" applyAlignment="1" pivotButton="0" quotePrefix="0" xfId="0">
      <alignment horizontal="center"/>
    </xf>
    <xf numFmtId="15" fontId="2" fillId="0" borderId="4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 wrapText="1"/>
    </xf>
    <xf numFmtId="0" fontId="3" fillId="5" borderId="5" applyAlignment="1" pivotButton="0" quotePrefix="0" xfId="0">
      <alignment vertical="center" wrapText="1"/>
    </xf>
    <xf numFmtId="0" fontId="4" fillId="0" borderId="5" applyAlignment="1" pivotButton="0" quotePrefix="0" xfId="0">
      <alignment vertical="center"/>
    </xf>
    <xf numFmtId="15" fontId="2" fillId="0" borderId="7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3" fillId="5" borderId="8" applyAlignment="1" pivotButton="0" quotePrefix="0" xfId="0">
      <alignment vertical="center" wrapText="1"/>
    </xf>
    <xf numFmtId="0" fontId="0" fillId="3" borderId="21" applyAlignment="1" pivotButton="0" quotePrefix="0" xfId="0">
      <alignment horizontal="center"/>
    </xf>
    <xf numFmtId="15" fontId="0" fillId="0" borderId="4" pivotButton="0" quotePrefix="0" xfId="0"/>
    <xf numFmtId="17" fontId="1" fillId="4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3" borderId="8" applyAlignment="1" pivotButton="0" quotePrefix="0" xfId="0">
      <alignment horizontal="center"/>
    </xf>
    <xf numFmtId="17" fontId="1" fillId="4" borderId="15" applyAlignment="1" pivotButton="0" quotePrefix="0" xfId="0">
      <alignment horizontal="center"/>
    </xf>
    <xf numFmtId="0" fontId="0" fillId="0" borderId="17" pivotButton="0" quotePrefix="0" xfId="0"/>
    <xf numFmtId="0" fontId="0" fillId="0" borderId="17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0" fillId="3" borderId="23" applyAlignment="1" pivotButton="0" quotePrefix="0" xfId="0">
      <alignment horizontal="center"/>
    </xf>
    <xf numFmtId="0" fontId="0" fillId="2" borderId="12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center" vertical="center" wrapText="1"/>
    </xf>
    <xf numFmtId="0" fontId="0" fillId="3" borderId="13" applyAlignment="1" pivotButton="0" quotePrefix="0" xfId="0">
      <alignment horizontal="center" vertical="center" wrapText="1"/>
    </xf>
    <xf numFmtId="0" fontId="0" fillId="3" borderId="24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/>
    </xf>
    <xf numFmtId="0" fontId="0" fillId="0" borderId="22" pivotButton="0" quotePrefix="0" xfId="0"/>
    <xf numFmtId="0" fontId="1" fillId="4" borderId="12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1" fillId="4" borderId="1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W19"/>
  <sheetViews>
    <sheetView tabSelected="1" workbookViewId="0">
      <selection activeCell="C3" sqref="C3:H14"/>
    </sheetView>
  </sheetViews>
  <sheetFormatPr baseColWidth="8" defaultRowHeight="15"/>
  <cols>
    <col width="7.5703125" bestFit="1" customWidth="1" min="2" max="2"/>
    <col width="5" bestFit="1" customWidth="1" min="3" max="8"/>
    <col width="8.5703125" bestFit="1" customWidth="1" min="9" max="9"/>
    <col width="13.140625" bestFit="1" customWidth="1" min="10" max="10"/>
    <col width="7.7109375" bestFit="1" customWidth="1" min="11" max="12"/>
    <col width="7.5703125" bestFit="1" customWidth="1" min="14" max="14"/>
    <col width="5" bestFit="1" customWidth="1" min="15" max="19"/>
    <col width="8.5703125" bestFit="1" customWidth="1" min="20" max="20"/>
    <col width="8.140625" bestFit="1" customWidth="1" min="21" max="21"/>
    <col width="7.7109375" bestFit="1" customWidth="1" min="22" max="23"/>
  </cols>
  <sheetData>
    <row r="1" ht="16.5" customHeight="1" thickBot="1">
      <c r="B1" s="46" t="inlineStr">
        <is>
          <t>Onsite</t>
        </is>
      </c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N1" s="46" t="inlineStr">
        <is>
          <t>Offshore</t>
        </is>
      </c>
      <c r="O1" s="47" t="n"/>
      <c r="P1" s="47" t="n"/>
      <c r="Q1" s="47" t="n"/>
      <c r="R1" s="47" t="n"/>
      <c r="S1" s="47" t="n"/>
      <c r="T1" s="47" t="n"/>
      <c r="U1" s="47" t="n"/>
      <c r="V1" s="47" t="n"/>
      <c r="W1" s="47" t="n"/>
    </row>
    <row r="2" ht="45.75" customHeight="1" thickBot="1">
      <c r="B2" s="42" t="inlineStr">
        <is>
          <t>Month</t>
        </is>
      </c>
      <c r="C2" s="43" t="inlineStr">
        <is>
          <t>WK1</t>
        </is>
      </c>
      <c r="D2" s="43" t="inlineStr">
        <is>
          <t>WK2</t>
        </is>
      </c>
      <c r="E2" s="43" t="inlineStr">
        <is>
          <t>WK3</t>
        </is>
      </c>
      <c r="F2" s="43" t="inlineStr">
        <is>
          <t>WK4</t>
        </is>
      </c>
      <c r="G2" s="43" t="inlineStr">
        <is>
          <t>WK5</t>
        </is>
      </c>
      <c r="H2" s="43" t="inlineStr">
        <is>
          <t>WK6</t>
        </is>
      </c>
      <c r="I2" s="43" t="inlineStr">
        <is>
          <t>Onsite Holidays</t>
        </is>
      </c>
      <c r="J2" s="43" t="inlineStr">
        <is>
          <t>Total working days</t>
        </is>
      </c>
      <c r="K2" s="44" t="inlineStr">
        <is>
          <t>Billable days</t>
        </is>
      </c>
      <c r="L2" s="45" t="inlineStr">
        <is>
          <t>Billable hours</t>
        </is>
      </c>
      <c r="N2" s="42" t="inlineStr">
        <is>
          <t>Month</t>
        </is>
      </c>
      <c r="O2" s="43" t="inlineStr">
        <is>
          <t>WK1</t>
        </is>
      </c>
      <c r="P2" s="43" t="inlineStr">
        <is>
          <t>WK2</t>
        </is>
      </c>
      <c r="Q2" s="43" t="inlineStr">
        <is>
          <t>WK3</t>
        </is>
      </c>
      <c r="R2" s="43" t="inlineStr">
        <is>
          <t>WK4</t>
        </is>
      </c>
      <c r="S2" s="43" t="inlineStr">
        <is>
          <t>WK5</t>
        </is>
      </c>
      <c r="T2" s="43" t="inlineStr">
        <is>
          <t>Onsite Holidays</t>
        </is>
      </c>
      <c r="U2" s="43" t="inlineStr">
        <is>
          <t>Total working days</t>
        </is>
      </c>
      <c r="V2" s="44" t="inlineStr">
        <is>
          <t>Billable days</t>
        </is>
      </c>
      <c r="W2" s="45" t="inlineStr">
        <is>
          <t>Billable hours</t>
        </is>
      </c>
    </row>
    <row r="3">
      <c r="B3" s="37" t="n">
        <v>43831</v>
      </c>
      <c r="C3" s="38" t="n">
        <v>2</v>
      </c>
      <c r="D3" s="38" t="n">
        <v>5</v>
      </c>
      <c r="E3" s="38" t="n">
        <v>5</v>
      </c>
      <c r="F3" s="38" t="n">
        <v>5</v>
      </c>
      <c r="G3" s="38" t="n">
        <v>5</v>
      </c>
      <c r="H3" s="38" t="n"/>
      <c r="I3" s="39" t="n">
        <v>1</v>
      </c>
      <c r="J3" s="39">
        <f>SUM(C3:G3)-I3</f>
        <v/>
      </c>
      <c r="K3" s="40">
        <f>J3-I3</f>
        <v/>
      </c>
      <c r="L3" s="41">
        <f>K3*8</f>
        <v/>
      </c>
      <c r="N3" s="37" t="n">
        <v>43831</v>
      </c>
      <c r="O3" s="38" t="n">
        <v>3</v>
      </c>
      <c r="P3" s="38" t="n">
        <v>3</v>
      </c>
      <c r="Q3" s="38" t="n"/>
      <c r="R3" s="38" t="n">
        <v>5</v>
      </c>
      <c r="S3" s="38" t="n">
        <v>3</v>
      </c>
      <c r="T3" s="39" t="n">
        <v>1</v>
      </c>
      <c r="U3" s="39">
        <f>SUM(O3:S3)-T3</f>
        <v/>
      </c>
      <c r="V3" s="40">
        <f>U3-T3</f>
        <v/>
      </c>
      <c r="W3" s="41">
        <f>V3*8</f>
        <v/>
      </c>
    </row>
    <row r="4">
      <c r="B4" s="1" t="n">
        <v>43862</v>
      </c>
      <c r="C4" s="16" t="n">
        <v>0</v>
      </c>
      <c r="D4" s="16" t="n">
        <v>5</v>
      </c>
      <c r="E4" s="16" t="n">
        <v>5</v>
      </c>
      <c r="F4" s="16" t="n">
        <v>5</v>
      </c>
      <c r="G4" s="16" t="n">
        <v>5</v>
      </c>
      <c r="H4" s="16" t="n"/>
      <c r="I4" s="2">
        <f>COUNTIF($K$59:$K$81,"2")</f>
        <v/>
      </c>
      <c r="J4" s="2">
        <f>$D$6</f>
        <v/>
      </c>
      <c r="K4" s="3">
        <f>J4-I4</f>
        <v/>
      </c>
      <c r="L4" s="4">
        <f>K4*$G$59</f>
        <v/>
      </c>
      <c r="N4" s="1" t="n">
        <v>43862</v>
      </c>
      <c r="O4" s="16" t="n"/>
      <c r="P4" s="16" t="n"/>
      <c r="Q4" s="16" t="n"/>
      <c r="R4" s="16" t="n"/>
      <c r="S4" s="16" t="n"/>
      <c r="T4" s="2">
        <f>COUNTIF($K$59:$K$81,"2")</f>
        <v/>
      </c>
      <c r="U4" s="2">
        <f>$D$6</f>
        <v/>
      </c>
      <c r="V4" s="3">
        <f>U4-T4</f>
        <v/>
      </c>
      <c r="W4" s="4">
        <f>V4*$G$59</f>
        <v/>
      </c>
    </row>
    <row r="5">
      <c r="B5" s="1" t="n">
        <v>43891</v>
      </c>
      <c r="C5" s="16" t="n">
        <v>0</v>
      </c>
      <c r="D5" s="16" t="n">
        <v>5</v>
      </c>
      <c r="E5" s="16" t="n">
        <v>5</v>
      </c>
      <c r="F5" s="16" t="n">
        <v>5</v>
      </c>
      <c r="G5" s="16" t="n">
        <v>4</v>
      </c>
      <c r="H5" s="16" t="n">
        <v>2</v>
      </c>
      <c r="I5" s="2">
        <f>COUNTIF($K$59:$K$81,"3")</f>
        <v/>
      </c>
      <c r="J5" s="2">
        <f>$D$7</f>
        <v/>
      </c>
      <c r="K5" s="3">
        <f>J5-I5</f>
        <v/>
      </c>
      <c r="L5" s="4">
        <f>K5*$G$59</f>
        <v/>
      </c>
      <c r="N5" s="1" t="n">
        <v>43891</v>
      </c>
      <c r="O5" s="16" t="n"/>
      <c r="P5" s="16" t="n"/>
      <c r="Q5" s="16" t="n"/>
      <c r="R5" s="16" t="n"/>
      <c r="S5" s="16" t="n"/>
      <c r="T5" s="2">
        <f>COUNTIF($K$59:$K$81,"3")</f>
        <v/>
      </c>
      <c r="U5" s="2">
        <f>$D$7</f>
        <v/>
      </c>
      <c r="V5" s="3">
        <f>U5-T5</f>
        <v/>
      </c>
      <c r="W5" s="4">
        <f>V5*$G$59</f>
        <v/>
      </c>
    </row>
    <row r="6">
      <c r="B6" s="1" t="n">
        <v>43922</v>
      </c>
      <c r="C6" s="16" t="n">
        <v>3</v>
      </c>
      <c r="D6" s="16" t="n">
        <v>5</v>
      </c>
      <c r="E6" s="16" t="n">
        <v>5</v>
      </c>
      <c r="F6" s="16" t="n">
        <v>5</v>
      </c>
      <c r="G6" s="16" t="n">
        <v>4</v>
      </c>
      <c r="H6" s="16" t="n"/>
      <c r="I6" s="2">
        <f>COUNTIF($K$59:$K$81,"4")</f>
        <v/>
      </c>
      <c r="J6" s="2">
        <f>$D$8</f>
        <v/>
      </c>
      <c r="K6" s="3">
        <f>J6-I6</f>
        <v/>
      </c>
      <c r="L6" s="4">
        <f>K6*$G$59</f>
        <v/>
      </c>
      <c r="N6" s="1" t="n">
        <v>43922</v>
      </c>
      <c r="O6" s="16" t="n"/>
      <c r="P6" s="16" t="n"/>
      <c r="Q6" s="16" t="n"/>
      <c r="R6" s="16" t="n"/>
      <c r="S6" s="16" t="n"/>
      <c r="T6" s="2">
        <f>COUNTIF($K$59:$K$81,"4")</f>
        <v/>
      </c>
      <c r="U6" s="2">
        <f>$D$8</f>
        <v/>
      </c>
      <c r="V6" s="3">
        <f>U6-T6</f>
        <v/>
      </c>
      <c r="W6" s="4">
        <f>V6*$G$59</f>
        <v/>
      </c>
    </row>
    <row r="7">
      <c r="B7" s="1" t="n">
        <v>43952</v>
      </c>
      <c r="C7" s="16" t="n">
        <v>0</v>
      </c>
      <c r="D7" s="16" t="n">
        <v>5</v>
      </c>
      <c r="E7" s="16" t="n">
        <v>5</v>
      </c>
      <c r="F7" s="16" t="n">
        <v>4</v>
      </c>
      <c r="G7" s="16" t="n">
        <v>5</v>
      </c>
      <c r="H7" s="16" t="n"/>
      <c r="I7" s="2">
        <f>COUNTIF($K$59:$K$81,"5")</f>
        <v/>
      </c>
      <c r="J7" s="2">
        <f>$D$9</f>
        <v/>
      </c>
      <c r="K7" s="3">
        <f>J7-I7</f>
        <v/>
      </c>
      <c r="L7" s="4">
        <f>K7*$G$59</f>
        <v/>
      </c>
      <c r="N7" s="1" t="n">
        <v>43952</v>
      </c>
      <c r="O7" s="16" t="n"/>
      <c r="P7" s="16" t="n"/>
      <c r="Q7" s="16" t="n"/>
      <c r="R7" s="16" t="n"/>
      <c r="S7" s="16" t="n"/>
      <c r="T7" s="2">
        <f>COUNTIF($K$59:$K$81,"5")</f>
        <v/>
      </c>
      <c r="U7" s="2">
        <f>$D$9</f>
        <v/>
      </c>
      <c r="V7" s="3">
        <f>U7-T7</f>
        <v/>
      </c>
      <c r="W7" s="4">
        <f>V7*$G$59</f>
        <v/>
      </c>
    </row>
    <row r="8">
      <c r="B8" s="1" t="n">
        <v>43983</v>
      </c>
      <c r="C8" s="16" t="n">
        <v>4</v>
      </c>
      <c r="D8" s="16" t="n">
        <v>4</v>
      </c>
      <c r="E8" s="16" t="n">
        <v>5</v>
      </c>
      <c r="F8" s="16" t="n">
        <v>5</v>
      </c>
      <c r="G8" s="16" t="n">
        <v>0</v>
      </c>
      <c r="H8" s="16" t="n"/>
      <c r="I8" s="2">
        <f>COUNTIF($K$59:$K$81,"6")</f>
        <v/>
      </c>
      <c r="J8" s="2">
        <f>$D$10</f>
        <v/>
      </c>
      <c r="K8" s="3">
        <f>J8-I8</f>
        <v/>
      </c>
      <c r="L8" s="4">
        <f>K8*$G$59</f>
        <v/>
      </c>
      <c r="N8" s="1" t="n">
        <v>43983</v>
      </c>
      <c r="O8" s="16" t="n"/>
      <c r="P8" s="16" t="n"/>
      <c r="Q8" s="16" t="n"/>
      <c r="R8" s="16" t="n"/>
      <c r="S8" s="16" t="n"/>
      <c r="T8" s="2">
        <f>COUNTIF($K$59:$K$81,"6")</f>
        <v/>
      </c>
      <c r="U8" s="2">
        <f>$D$10</f>
        <v/>
      </c>
      <c r="V8" s="3">
        <f>U8-T8</f>
        <v/>
      </c>
      <c r="W8" s="4">
        <f>V8*$G$59</f>
        <v/>
      </c>
    </row>
    <row r="9">
      <c r="B9" s="1" t="n">
        <v>44013</v>
      </c>
      <c r="C9" s="16" t="n">
        <v>3</v>
      </c>
      <c r="D9" s="16" t="n">
        <v>5</v>
      </c>
      <c r="E9" s="16" t="n">
        <v>5</v>
      </c>
      <c r="F9" s="16" t="n">
        <v>2</v>
      </c>
      <c r="G9" s="16" t="n">
        <v>2</v>
      </c>
      <c r="H9" s="16" t="n"/>
      <c r="I9" s="2">
        <f>COUNTIF($K$59:$K$81,"7")</f>
        <v/>
      </c>
      <c r="J9" s="2">
        <f>$D$11</f>
        <v/>
      </c>
      <c r="K9" s="3">
        <f>J9-I9</f>
        <v/>
      </c>
      <c r="L9" s="4">
        <f>K9*$G$59</f>
        <v/>
      </c>
      <c r="N9" s="1" t="n">
        <v>44013</v>
      </c>
      <c r="O9" s="16" t="n"/>
      <c r="P9" s="16" t="n"/>
      <c r="Q9" s="16" t="n"/>
      <c r="R9" s="16" t="n"/>
      <c r="S9" s="16" t="n"/>
      <c r="T9" s="2">
        <f>COUNTIF($K$59:$K$81,"7")</f>
        <v/>
      </c>
      <c r="U9" s="2">
        <f>$D$11</f>
        <v/>
      </c>
      <c r="V9" s="3">
        <f>U9-T9</f>
        <v/>
      </c>
      <c r="W9" s="4">
        <f>V9*$G$59</f>
        <v/>
      </c>
    </row>
    <row r="10">
      <c r="B10" s="1" t="n">
        <v>44044</v>
      </c>
      <c r="C10" s="16" t="n">
        <v>0</v>
      </c>
      <c r="D10" s="16" t="n">
        <v>2</v>
      </c>
      <c r="E10" s="16" t="n">
        <v>5</v>
      </c>
      <c r="F10" s="16" t="n">
        <v>5</v>
      </c>
      <c r="G10" s="16" t="n">
        <v>5</v>
      </c>
      <c r="H10" s="16" t="n">
        <v>1</v>
      </c>
      <c r="I10" s="2">
        <f>COUNTIF($K$59:$K$81,"8")</f>
        <v/>
      </c>
      <c r="J10" s="2">
        <f>$D$12</f>
        <v/>
      </c>
      <c r="K10" s="3">
        <f>J10-I10</f>
        <v/>
      </c>
      <c r="L10" s="4">
        <f>K10*$G$59</f>
        <v/>
      </c>
      <c r="N10" s="1" t="n">
        <v>44044</v>
      </c>
      <c r="O10" s="16" t="n"/>
      <c r="P10" s="16" t="n"/>
      <c r="Q10" s="16" t="n"/>
      <c r="R10" s="16" t="n"/>
      <c r="S10" s="16" t="n"/>
      <c r="T10" s="2">
        <f>COUNTIF($K$59:$K$81,"8")</f>
        <v/>
      </c>
      <c r="U10" s="2">
        <f>$D$12</f>
        <v/>
      </c>
      <c r="V10" s="3">
        <f>U10-T10</f>
        <v/>
      </c>
      <c r="W10" s="4">
        <f>V10*$G$59</f>
        <v/>
      </c>
    </row>
    <row r="11">
      <c r="B11" s="1" t="n">
        <v>44075</v>
      </c>
      <c r="C11" s="16" t="n">
        <v>3</v>
      </c>
      <c r="D11" s="16" t="n">
        <v>5</v>
      </c>
      <c r="E11" s="16" t="n">
        <v>5</v>
      </c>
      <c r="F11" s="16" t="n">
        <v>5</v>
      </c>
      <c r="G11" s="16" t="n">
        <v>3</v>
      </c>
      <c r="H11" s="16" t="n"/>
      <c r="I11" s="2">
        <f>COUNTIF($K$59:$K$81,"9")</f>
        <v/>
      </c>
      <c r="J11" s="2">
        <f>$D$13</f>
        <v/>
      </c>
      <c r="K11" s="3">
        <f>J11-I11</f>
        <v/>
      </c>
      <c r="L11" s="4">
        <f>K11*$G$59</f>
        <v/>
      </c>
      <c r="N11" s="1" t="n">
        <v>44075</v>
      </c>
      <c r="O11" s="16" t="n"/>
      <c r="P11" s="16" t="n"/>
      <c r="Q11" s="16" t="n"/>
      <c r="R11" s="16" t="n"/>
      <c r="S11" s="16" t="n"/>
      <c r="T11" s="2">
        <f>COUNTIF($K$59:$K$81,"9")</f>
        <v/>
      </c>
      <c r="U11" s="2">
        <f>$D$13</f>
        <v/>
      </c>
      <c r="V11" s="3">
        <f>U11-T11</f>
        <v/>
      </c>
      <c r="W11" s="4">
        <f>V11*$G$59</f>
        <v/>
      </c>
    </row>
    <row r="12">
      <c r="B12" s="1" t="n">
        <v>44105</v>
      </c>
      <c r="C12" s="16" t="n">
        <v>1</v>
      </c>
      <c r="D12" s="16" t="n">
        <v>4</v>
      </c>
      <c r="E12" s="16" t="n">
        <v>5</v>
      </c>
      <c r="F12" s="16" t="n">
        <v>5</v>
      </c>
      <c r="G12" s="16" t="n">
        <v>3</v>
      </c>
      <c r="H12" s="16" t="n"/>
      <c r="I12" s="2">
        <f>COUNTIF($K$59:$K$81,"10")</f>
        <v/>
      </c>
      <c r="J12" s="2">
        <f>$D$14</f>
        <v/>
      </c>
      <c r="K12" s="3">
        <f>J12-I12</f>
        <v/>
      </c>
      <c r="L12" s="4">
        <f>K12*$G$59</f>
        <v/>
      </c>
      <c r="N12" s="1" t="n">
        <v>44105</v>
      </c>
      <c r="O12" s="16" t="n">
        <v>3</v>
      </c>
      <c r="P12" s="16" t="n"/>
      <c r="Q12" s="16" t="n"/>
      <c r="R12" s="16" t="n"/>
      <c r="S12" s="16" t="n"/>
      <c r="T12" s="2">
        <f>COUNTIF($K$59:$K$81,"10")</f>
        <v/>
      </c>
      <c r="U12" s="2">
        <f>$D$14</f>
        <v/>
      </c>
      <c r="V12" s="3">
        <f>U12-T12</f>
        <v/>
      </c>
      <c r="W12" s="4">
        <f>V12*$G$59</f>
        <v/>
      </c>
    </row>
    <row r="13">
      <c r="B13" s="1" t="n">
        <v>44136</v>
      </c>
      <c r="C13" s="16" t="n">
        <v>0</v>
      </c>
      <c r="D13" s="16" t="n">
        <v>5</v>
      </c>
      <c r="E13" s="16" t="n">
        <v>5</v>
      </c>
      <c r="F13" s="16" t="n">
        <v>5</v>
      </c>
      <c r="G13" s="16" t="n">
        <v>5</v>
      </c>
      <c r="H13" s="16" t="n">
        <v>1</v>
      </c>
      <c r="I13" s="2">
        <f>COUNTIF($K$59:$K$81,"11")</f>
        <v/>
      </c>
      <c r="J13" s="2">
        <f>$D$15</f>
        <v/>
      </c>
      <c r="K13" s="3">
        <f>J13-I13</f>
        <v/>
      </c>
      <c r="L13" s="4">
        <f>K13*$G$59</f>
        <v/>
      </c>
      <c r="N13" s="1" t="n">
        <v>44136</v>
      </c>
      <c r="O13" s="16" t="n"/>
      <c r="P13" s="16" t="n"/>
      <c r="Q13" s="16" t="n"/>
      <c r="R13" s="16" t="n"/>
      <c r="S13" s="16" t="n"/>
      <c r="T13" s="2">
        <f>COUNTIF($K$59:$K$81,"11")</f>
        <v/>
      </c>
      <c r="U13" s="2">
        <f>$D$15</f>
        <v/>
      </c>
      <c r="V13" s="3">
        <f>U13-T13</f>
        <v/>
      </c>
      <c r="W13" s="4">
        <f>V13*$G$59</f>
        <v/>
      </c>
    </row>
    <row r="14">
      <c r="B14" s="1" t="n">
        <v>44166</v>
      </c>
      <c r="C14" s="16" t="n">
        <v>4</v>
      </c>
      <c r="D14" s="16" t="n">
        <v>5</v>
      </c>
      <c r="E14" s="16" t="n">
        <v>5</v>
      </c>
      <c r="F14" s="16" t="n">
        <v>4</v>
      </c>
      <c r="G14" s="16" t="n">
        <v>3</v>
      </c>
      <c r="H14" s="16" t="n"/>
      <c r="I14" s="2">
        <f>COUNTIF($K$59:$K$81,"12")</f>
        <v/>
      </c>
      <c r="J14" s="2">
        <f>$D$16</f>
        <v/>
      </c>
      <c r="K14" s="3">
        <f>J14-I14</f>
        <v/>
      </c>
      <c r="L14" s="4">
        <f>K14*$G$59</f>
        <v/>
      </c>
      <c r="N14" s="1" t="n">
        <v>44166</v>
      </c>
      <c r="O14" s="16" t="n"/>
      <c r="P14" s="16" t="n"/>
      <c r="Q14" s="16" t="n"/>
      <c r="R14" s="16" t="n"/>
      <c r="S14" s="16" t="n"/>
      <c r="T14" s="2">
        <f>COUNTIF($K$59:$K$81,"12")</f>
        <v/>
      </c>
      <c r="U14" s="2">
        <f>$D$16</f>
        <v/>
      </c>
      <c r="V14" s="3">
        <f>U14-T14</f>
        <v/>
      </c>
      <c r="W14" s="4">
        <f>V14*$G$59</f>
        <v/>
      </c>
    </row>
    <row r="15">
      <c r="B15" s="1" t="n">
        <v>43831</v>
      </c>
      <c r="C15" s="16" t="n"/>
      <c r="D15" s="16" t="n"/>
      <c r="E15" s="16" t="n"/>
      <c r="F15" s="16" t="n"/>
      <c r="G15" s="16" t="n"/>
      <c r="H15" s="16" t="n"/>
      <c r="I15" s="2" t="n">
        <v>1</v>
      </c>
      <c r="J15" s="2">
        <f>$D$17</f>
        <v/>
      </c>
      <c r="K15" s="3">
        <f>J15-I15</f>
        <v/>
      </c>
      <c r="L15" s="4">
        <f>K15*$G$59</f>
        <v/>
      </c>
      <c r="N15" s="1" t="n">
        <v>43831</v>
      </c>
      <c r="O15" s="16" t="n"/>
      <c r="P15" s="16" t="n"/>
      <c r="Q15" s="16" t="n"/>
      <c r="R15" s="16" t="n"/>
      <c r="S15" s="16" t="n"/>
      <c r="T15" s="2" t="n">
        <v>1</v>
      </c>
      <c r="U15" s="2">
        <f>$D$17</f>
        <v/>
      </c>
      <c r="V15" s="3">
        <f>U15-T15</f>
        <v/>
      </c>
      <c r="W15" s="4">
        <f>V15*$G$59</f>
        <v/>
      </c>
    </row>
    <row r="16">
      <c r="B16" s="1" t="n">
        <v>43862</v>
      </c>
      <c r="C16" s="16" t="n"/>
      <c r="D16" s="16" t="n"/>
      <c r="E16" s="16" t="n"/>
      <c r="F16" s="16" t="n"/>
      <c r="G16" s="16" t="n"/>
      <c r="H16" s="16" t="n"/>
      <c r="I16" s="2" t="n">
        <v>0</v>
      </c>
      <c r="J16" s="2">
        <f>$D$18</f>
        <v/>
      </c>
      <c r="K16" s="3">
        <f>J16-I16</f>
        <v/>
      </c>
      <c r="L16" s="4">
        <f>K16*$G$59</f>
        <v/>
      </c>
      <c r="N16" s="1" t="n">
        <v>43862</v>
      </c>
      <c r="O16" s="16" t="n"/>
      <c r="P16" s="16" t="n"/>
      <c r="Q16" s="16" t="n"/>
      <c r="R16" s="16" t="n"/>
      <c r="S16" s="16" t="n"/>
      <c r="T16" s="2" t="n">
        <v>0</v>
      </c>
      <c r="U16" s="2">
        <f>$D$18</f>
        <v/>
      </c>
      <c r="V16" s="3">
        <f>U16-T16</f>
        <v/>
      </c>
      <c r="W16" s="4">
        <f>V16*$G$59</f>
        <v/>
      </c>
    </row>
    <row r="17" ht="15.75" customHeight="1" thickBot="1">
      <c r="B17" s="34" t="n">
        <v>43891</v>
      </c>
      <c r="C17" s="18" t="n"/>
      <c r="D17" s="18" t="n"/>
      <c r="E17" s="18" t="n"/>
      <c r="F17" s="18" t="n"/>
      <c r="G17" s="18" t="n"/>
      <c r="H17" s="18" t="n"/>
      <c r="I17" s="35" t="n">
        <v>1</v>
      </c>
      <c r="J17" s="35">
        <f>$D$19</f>
        <v/>
      </c>
      <c r="K17" s="36">
        <f>J17-I17</f>
        <v/>
      </c>
      <c r="L17" s="19">
        <f>K17*$G$59</f>
        <v/>
      </c>
      <c r="N17" s="34" t="n">
        <v>43891</v>
      </c>
      <c r="O17" s="18" t="n"/>
      <c r="P17" s="18" t="n"/>
      <c r="Q17" s="18" t="n"/>
      <c r="R17" s="18" t="n"/>
      <c r="S17" s="18" t="n"/>
      <c r="T17" s="35" t="n">
        <v>1</v>
      </c>
      <c r="U17" s="35">
        <f>$D$19</f>
        <v/>
      </c>
      <c r="V17" s="36">
        <f>U17-T17</f>
        <v/>
      </c>
      <c r="W17" s="19">
        <f>V17*$G$59</f>
        <v/>
      </c>
    </row>
    <row r="18">
      <c r="I18" s="5" t="n"/>
      <c r="J18" s="5" t="n"/>
      <c r="K18" s="5" t="n"/>
      <c r="L18" s="5" t="n"/>
      <c r="T18" s="5" t="n"/>
      <c r="U18" s="5" t="n"/>
      <c r="V18" s="5" t="n"/>
      <c r="W18" s="5" t="n"/>
    </row>
    <row r="19" ht="15.75" customHeight="1" thickBot="1">
      <c r="B19" s="6" t="n"/>
      <c r="I19" s="7">
        <f>SUM(I3:I14)</f>
        <v/>
      </c>
      <c r="J19" s="7">
        <f>SUM(J3:J14)</f>
        <v/>
      </c>
      <c r="K19" s="8" t="n"/>
      <c r="L19" s="9" t="n"/>
      <c r="N19" s="6" t="n"/>
      <c r="T19" s="7">
        <f>SUM(T3:T14)</f>
        <v/>
      </c>
      <c r="U19" s="7">
        <f>SUM(U3:U14)</f>
        <v/>
      </c>
      <c r="V19" s="8" t="n"/>
      <c r="W19" s="9" t="n"/>
    </row>
  </sheetData>
  <mergeCells count="2">
    <mergeCell ref="B1:L1"/>
    <mergeCell ref="N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23"/>
  <sheetViews>
    <sheetView workbookViewId="0">
      <selection activeCell="B23" sqref="B23"/>
    </sheetView>
  </sheetViews>
  <sheetFormatPr baseColWidth="8" defaultRowHeight="15"/>
  <cols>
    <col width="23.85546875" customWidth="1" min="2" max="2"/>
    <col width="15.7109375" customWidth="1" min="3" max="3"/>
    <col width="21.5703125" customWidth="1" min="4" max="4"/>
    <col width="14.140625" customWidth="1" min="5" max="5"/>
    <col width="16.85546875" customWidth="1" min="6" max="6"/>
  </cols>
  <sheetData>
    <row r="1" ht="15.75" customHeight="1" thickBot="1"/>
    <row r="2" ht="15.75" customHeight="1" thickBot="1">
      <c r="B2" s="48" t="inlineStr">
        <is>
          <t>PITC- PUNE</t>
        </is>
      </c>
      <c r="C2" s="49" t="n"/>
      <c r="D2" s="50" t="n"/>
      <c r="E2" s="20" t="inlineStr">
        <is>
          <t>Month</t>
        </is>
      </c>
    </row>
    <row r="3" ht="15.75" customHeight="1">
      <c r="B3" s="21" t="n">
        <v>43831</v>
      </c>
      <c r="C3" s="22" t="inlineStr">
        <is>
          <t>Tuesday</t>
        </is>
      </c>
      <c r="D3" s="23" t="inlineStr">
        <is>
          <t>New Year</t>
        </is>
      </c>
      <c r="E3" s="24">
        <f>MONTH(B3)</f>
        <v/>
      </c>
    </row>
    <row r="4" ht="15.75" customHeight="1">
      <c r="B4" s="25" t="n">
        <v>43915</v>
      </c>
      <c r="C4" s="26" t="inlineStr">
        <is>
          <t>Wednesday</t>
        </is>
      </c>
      <c r="D4" s="27" t="inlineStr">
        <is>
          <t>Gudi Padava</t>
        </is>
      </c>
      <c r="E4" s="24">
        <f>MONTH(B4)</f>
        <v/>
      </c>
    </row>
    <row r="5" ht="15.75" customHeight="1">
      <c r="B5" s="25" t="n">
        <v>43952</v>
      </c>
      <c r="C5" s="26" t="inlineStr">
        <is>
          <t>Wednesday</t>
        </is>
      </c>
      <c r="D5" s="27" t="inlineStr">
        <is>
          <t>Labour day</t>
        </is>
      </c>
      <c r="E5" s="24">
        <f>MONTH(B5)</f>
        <v/>
      </c>
    </row>
    <row r="6" ht="15.75" customHeight="1">
      <c r="B6" s="25" t="n">
        <v>43987</v>
      </c>
      <c r="C6" s="26" t="inlineStr">
        <is>
          <t>Wednesday</t>
        </is>
      </c>
      <c r="D6" s="27" t="inlineStr">
        <is>
          <t>Eid-al-fitr</t>
        </is>
      </c>
      <c r="E6" s="24">
        <f>MONTH(B6)</f>
        <v/>
      </c>
    </row>
    <row r="7" ht="31.5" customHeight="1">
      <c r="B7" s="25" t="n">
        <v>44058</v>
      </c>
      <c r="C7" s="26" t="inlineStr">
        <is>
          <t>Thursday</t>
        </is>
      </c>
      <c r="D7" s="27" t="inlineStr">
        <is>
          <t>Independence Day</t>
        </is>
      </c>
      <c r="E7" s="24">
        <f>MONTH(B7)</f>
        <v/>
      </c>
    </row>
    <row r="8" ht="31.5" customHeight="1">
      <c r="B8" s="25" t="n">
        <v>44076</v>
      </c>
      <c r="C8" s="26" t="inlineStr">
        <is>
          <t>Monday</t>
        </is>
      </c>
      <c r="D8" s="27" t="inlineStr">
        <is>
          <t>Ganesh Chaturthi</t>
        </is>
      </c>
      <c r="E8" s="24">
        <f>MONTH(B8)</f>
        <v/>
      </c>
    </row>
    <row r="9" ht="31.5" customHeight="1">
      <c r="B9" s="25" t="n">
        <v>44086</v>
      </c>
      <c r="C9" s="26" t="inlineStr">
        <is>
          <t>Thursday</t>
        </is>
      </c>
      <c r="D9" s="27" t="inlineStr">
        <is>
          <t>Ananth Chaturthi</t>
        </is>
      </c>
      <c r="E9" s="24">
        <f>MONTH(B9)</f>
        <v/>
      </c>
    </row>
    <row r="10" ht="15.75" customHeight="1">
      <c r="B10" s="25" t="n">
        <v>44106</v>
      </c>
      <c r="C10" s="26" t="inlineStr">
        <is>
          <t>Wednesday</t>
        </is>
      </c>
      <c r="D10" s="27" t="inlineStr">
        <is>
          <t>Gandhi Jayanti</t>
        </is>
      </c>
      <c r="E10" s="24">
        <f>MONTH(B10)</f>
        <v/>
      </c>
    </row>
    <row r="11" ht="15.75" customHeight="1">
      <c r="B11" s="25" t="n">
        <v>44112</v>
      </c>
      <c r="C11" s="26" t="inlineStr">
        <is>
          <t>Tuesday</t>
        </is>
      </c>
      <c r="D11" s="27" t="inlineStr">
        <is>
          <t>Dussehra</t>
        </is>
      </c>
      <c r="E11" s="24">
        <f>MONTH(B11)</f>
        <v/>
      </c>
    </row>
    <row r="12" ht="15.75" customHeight="1">
      <c r="B12" s="25" t="n">
        <v>44132</v>
      </c>
      <c r="C12" s="26" t="inlineStr">
        <is>
          <t>Monday</t>
        </is>
      </c>
      <c r="D12" s="27" t="inlineStr">
        <is>
          <t>Diwali</t>
        </is>
      </c>
      <c r="E12" s="24">
        <f>MONTH(B12)</f>
        <v/>
      </c>
    </row>
    <row r="13" ht="15.75" customHeight="1">
      <c r="B13" s="25" t="n">
        <v>44133</v>
      </c>
      <c r="C13" s="26" t="inlineStr">
        <is>
          <t>Tuesday</t>
        </is>
      </c>
      <c r="D13" s="27" t="inlineStr">
        <is>
          <t>Diwali</t>
        </is>
      </c>
      <c r="E13" s="24">
        <f>MONTH(B13)</f>
        <v/>
      </c>
    </row>
    <row r="14" ht="15.75" customHeight="1">
      <c r="B14" s="25" t="n">
        <v>44190</v>
      </c>
      <c r="C14" s="26" t="inlineStr">
        <is>
          <t>Wednesday</t>
        </is>
      </c>
      <c r="D14" s="28" t="inlineStr">
        <is>
          <t>Christmas</t>
        </is>
      </c>
      <c r="E14" s="24">
        <f>MONTH(B14)</f>
        <v/>
      </c>
    </row>
    <row r="15" ht="31.5" customHeight="1">
      <c r="B15" s="25" t="n">
        <v>44191</v>
      </c>
      <c r="C15" s="26" t="inlineStr">
        <is>
          <t>Thursday</t>
        </is>
      </c>
      <c r="D15" s="27" t="inlineStr">
        <is>
          <t>Global Shutdown</t>
        </is>
      </c>
      <c r="E15" s="24">
        <f>MONTH(B15)</f>
        <v/>
      </c>
    </row>
    <row r="16" ht="31.5" customHeight="1">
      <c r="B16" s="25" t="n">
        <v>44192</v>
      </c>
      <c r="C16" s="26" t="inlineStr">
        <is>
          <t>Friday</t>
        </is>
      </c>
      <c r="D16" s="27" t="inlineStr">
        <is>
          <t>Global Shutdown</t>
        </is>
      </c>
      <c r="E16" s="24">
        <f>MONTH(B16)</f>
        <v/>
      </c>
    </row>
    <row r="17" ht="31.5" customHeight="1">
      <c r="B17" s="25" t="n">
        <v>44195</v>
      </c>
      <c r="C17" s="26" t="inlineStr">
        <is>
          <t>Monday</t>
        </is>
      </c>
      <c r="D17" s="27" t="inlineStr">
        <is>
          <t>Global Shutdown</t>
        </is>
      </c>
      <c r="E17" s="24">
        <f>MONTH(B17)</f>
        <v/>
      </c>
    </row>
    <row r="18" ht="32.25" customHeight="1" thickBot="1">
      <c r="B18" s="29" t="n">
        <v>44196</v>
      </c>
      <c r="C18" s="30" t="inlineStr">
        <is>
          <t>Tuesday</t>
        </is>
      </c>
      <c r="D18" s="31" t="inlineStr">
        <is>
          <t>Global Shutdown</t>
        </is>
      </c>
      <c r="E18" s="32">
        <f>MONTH(B18)</f>
        <v/>
      </c>
    </row>
    <row r="19">
      <c r="B19" s="33" t="n">
        <v>43729</v>
      </c>
      <c r="C19" s="16" t="n"/>
      <c r="D19" s="16" t="inlineStr">
        <is>
          <t>Holiday Compensation</t>
        </is>
      </c>
      <c r="E19" s="2">
        <f>MONTH(B19)</f>
        <v/>
      </c>
    </row>
    <row r="20">
      <c r="B20" s="33" t="n">
        <v>43757</v>
      </c>
      <c r="C20" s="16" t="n"/>
      <c r="D20" s="16" t="inlineStr">
        <is>
          <t>Holiday Compensation</t>
        </is>
      </c>
      <c r="E20" s="2">
        <f>MONTH(B20)</f>
        <v/>
      </c>
    </row>
    <row r="21">
      <c r="B21" s="33" t="n">
        <v>43778</v>
      </c>
      <c r="C21" s="16" t="n"/>
      <c r="D21" s="16" t="inlineStr">
        <is>
          <t>Holiday Compensation</t>
        </is>
      </c>
      <c r="E21" s="2">
        <f>MONTH(B21)</f>
        <v/>
      </c>
    </row>
    <row r="22">
      <c r="B22" s="33" t="n">
        <v>43785</v>
      </c>
      <c r="C22" s="16" t="n"/>
      <c r="D22" s="16" t="inlineStr">
        <is>
          <t>Holiday Compensation</t>
        </is>
      </c>
      <c r="E22" s="2">
        <f>MONTH(B22)</f>
        <v/>
      </c>
    </row>
    <row r="23">
      <c r="B23" s="33" t="n">
        <v>43806</v>
      </c>
      <c r="C23" s="16" t="n"/>
      <c r="D23" s="16" t="inlineStr">
        <is>
          <t>Holiday Compensation</t>
        </is>
      </c>
      <c r="E23" s="2">
        <f>MONTH(B23)</f>
        <v/>
      </c>
    </row>
  </sheetData>
  <mergeCells count="1">
    <mergeCell ref="B2:D2"/>
  </mergeCell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25"/>
  <sheetViews>
    <sheetView workbookViewId="0">
      <selection activeCell="C6" sqref="C6"/>
    </sheetView>
  </sheetViews>
  <sheetFormatPr baseColWidth="8" defaultRowHeight="15"/>
  <cols>
    <col width="10.140625" bestFit="1" customWidth="1" min="2" max="2"/>
    <col width="26" customWidth="1" min="3" max="3"/>
    <col width="20.42578125" bestFit="1" customWidth="1" min="4" max="4"/>
    <col width="6.85546875" bestFit="1" customWidth="1" min="5" max="5"/>
  </cols>
  <sheetData>
    <row r="1" ht="15.75" customHeight="1" thickBot="1"/>
    <row r="2" ht="15.75" customHeight="1" thickBot="1">
      <c r="B2" s="51" t="inlineStr">
        <is>
          <t>PACCAR- DAF</t>
        </is>
      </c>
      <c r="C2" s="52" t="n"/>
      <c r="D2" s="53" t="n"/>
      <c r="E2" s="10" t="inlineStr">
        <is>
          <t>Month</t>
        </is>
      </c>
    </row>
    <row r="3">
      <c r="B3" s="11" t="n">
        <v>43831</v>
      </c>
      <c r="C3" s="12" t="n"/>
      <c r="D3" s="12" t="inlineStr">
        <is>
          <t>New Year's Day</t>
        </is>
      </c>
      <c r="E3" s="13">
        <f>MONTH(B3)</f>
        <v/>
      </c>
    </row>
    <row r="4">
      <c r="B4" s="14" t="n">
        <v>43973</v>
      </c>
      <c r="C4" s="15" t="n"/>
      <c r="D4" s="15" t="inlineStr">
        <is>
          <t>Memorial Day</t>
        </is>
      </c>
      <c r="E4" s="4">
        <f>MONTH(B4)</f>
        <v/>
      </c>
    </row>
    <row r="5">
      <c r="B5" s="14" t="n">
        <v>43992</v>
      </c>
      <c r="C5" s="15" t="n"/>
      <c r="D5" s="15" t="inlineStr">
        <is>
          <t>US Independence day</t>
        </is>
      </c>
      <c r="E5" s="4">
        <f>MONTH(B5)</f>
        <v/>
      </c>
    </row>
    <row r="6">
      <c r="B6" s="14" t="n">
        <v>44012</v>
      </c>
      <c r="C6" s="15" t="n"/>
      <c r="D6" s="15" t="inlineStr">
        <is>
          <t>Labour day</t>
        </is>
      </c>
      <c r="E6" s="4">
        <f>MONTH(B6)</f>
        <v/>
      </c>
    </row>
    <row r="7">
      <c r="B7" s="14" t="n">
        <v>44011</v>
      </c>
      <c r="C7" s="15" t="n"/>
      <c r="D7" s="15" t="inlineStr">
        <is>
          <t>Thanks Giving</t>
        </is>
      </c>
      <c r="E7" s="4">
        <f>MONTH(B7)</f>
        <v/>
      </c>
    </row>
    <row r="8">
      <c r="B8" s="14" t="n">
        <v>44034</v>
      </c>
      <c r="C8" s="15" t="n"/>
      <c r="D8" s="15" t="inlineStr">
        <is>
          <t>Plant Shutdown</t>
        </is>
      </c>
      <c r="E8" s="4">
        <f>MONTH(B8)</f>
        <v/>
      </c>
    </row>
    <row r="9">
      <c r="B9" s="14" t="n">
        <v>44035</v>
      </c>
      <c r="C9" s="15" t="n"/>
      <c r="D9" s="15" t="inlineStr">
        <is>
          <t>Plant Shutdown</t>
        </is>
      </c>
      <c r="E9" s="4">
        <f>MONTH(B9)</f>
        <v/>
      </c>
    </row>
    <row r="10">
      <c r="B10" s="14" t="n">
        <v>44036</v>
      </c>
      <c r="C10" s="15" t="n"/>
      <c r="D10" s="15" t="inlineStr">
        <is>
          <t>Plant Shutdown</t>
        </is>
      </c>
      <c r="E10" s="4">
        <f>MONTH(B10)</f>
        <v/>
      </c>
    </row>
    <row r="11">
      <c r="B11" s="14" t="n">
        <v>44037</v>
      </c>
      <c r="C11" s="16" t="n"/>
      <c r="D11" s="16" t="inlineStr">
        <is>
          <t>Plant Shutdown</t>
        </is>
      </c>
      <c r="E11" s="4">
        <f>MONTH(B11)</f>
        <v/>
      </c>
    </row>
    <row r="12">
      <c r="B12" s="14" t="n">
        <v>44038</v>
      </c>
      <c r="C12" s="16" t="n"/>
      <c r="D12" s="16" t="inlineStr">
        <is>
          <t>Plant Shutdown</t>
        </is>
      </c>
      <c r="E12" s="4">
        <f>MONTH(B12)</f>
        <v/>
      </c>
    </row>
    <row r="13">
      <c r="B13" s="14" t="n">
        <v>44041</v>
      </c>
      <c r="C13" s="16" t="n"/>
      <c r="D13" s="16" t="inlineStr">
        <is>
          <t>Plant Shutdown</t>
        </is>
      </c>
      <c r="E13" s="4">
        <f>MONTH(B13)</f>
        <v/>
      </c>
    </row>
    <row r="14">
      <c r="B14" s="14" t="n">
        <v>44042</v>
      </c>
      <c r="C14" s="16" t="n"/>
      <c r="D14" s="16" t="inlineStr">
        <is>
          <t>Plant Shutdown</t>
        </is>
      </c>
      <c r="E14" s="4">
        <f>MONTH(B14)</f>
        <v/>
      </c>
    </row>
    <row r="15">
      <c r="B15" s="14" t="n">
        <v>44043</v>
      </c>
      <c r="C15" s="16" t="n"/>
      <c r="D15" s="16" t="inlineStr">
        <is>
          <t>Plant Shutdown</t>
        </is>
      </c>
      <c r="E15" s="4">
        <f>MONTH(B15)</f>
        <v/>
      </c>
    </row>
    <row r="16">
      <c r="B16" s="14" t="n">
        <v>44044</v>
      </c>
      <c r="C16" s="16" t="n"/>
      <c r="D16" s="16" t="inlineStr">
        <is>
          <t>Plant Shutdown</t>
        </is>
      </c>
      <c r="E16" s="4">
        <f>MONTH(B16)</f>
        <v/>
      </c>
    </row>
    <row r="17">
      <c r="B17" s="14" t="n">
        <v>44045</v>
      </c>
      <c r="C17" s="16" t="n"/>
      <c r="D17" s="16" t="inlineStr">
        <is>
          <t>Plant Shutdown</t>
        </is>
      </c>
      <c r="E17" s="4">
        <f>MONTH(B17)</f>
        <v/>
      </c>
    </row>
    <row r="18">
      <c r="B18" s="14" t="n">
        <v>44048</v>
      </c>
      <c r="C18" s="16" t="n"/>
      <c r="D18" s="16" t="inlineStr">
        <is>
          <t>Plant Shutdown</t>
        </is>
      </c>
      <c r="E18" s="4">
        <f>MONTH(B18)</f>
        <v/>
      </c>
    </row>
    <row r="19">
      <c r="B19" s="14" t="n">
        <v>44049</v>
      </c>
      <c r="C19" s="16" t="n"/>
      <c r="D19" s="16" t="inlineStr">
        <is>
          <t>Plant Shutdown</t>
        </is>
      </c>
      <c r="E19" s="4">
        <f>MONTH(B19)</f>
        <v/>
      </c>
    </row>
    <row r="20">
      <c r="B20" s="14" t="n">
        <v>44050</v>
      </c>
      <c r="C20" s="16" t="n"/>
      <c r="D20" s="16" t="inlineStr">
        <is>
          <t>Plant Shutdown</t>
        </is>
      </c>
      <c r="E20" s="4">
        <f>MONTH(B20)</f>
        <v/>
      </c>
    </row>
    <row r="21">
      <c r="B21" s="14" t="n">
        <v>44051</v>
      </c>
      <c r="C21" s="16" t="n"/>
      <c r="D21" s="16" t="inlineStr">
        <is>
          <t>Plant Shutdown</t>
        </is>
      </c>
      <c r="E21" s="4">
        <f>MONTH(B21)</f>
        <v/>
      </c>
    </row>
    <row r="22">
      <c r="B22" s="14" t="n">
        <v>44052</v>
      </c>
      <c r="C22" s="16" t="n"/>
      <c r="D22" s="16" t="inlineStr">
        <is>
          <t>Plant Shutdown</t>
        </is>
      </c>
      <c r="E22" s="4">
        <f>MONTH(B22)</f>
        <v/>
      </c>
    </row>
    <row r="23">
      <c r="B23" s="14" t="n">
        <v>44190</v>
      </c>
      <c r="C23" s="16" t="n"/>
      <c r="D23" s="16" t="inlineStr">
        <is>
          <t>Christmas Day</t>
        </is>
      </c>
      <c r="E23" s="4">
        <f>MONTH(B23)</f>
        <v/>
      </c>
    </row>
    <row r="24">
      <c r="B24" s="14" t="n">
        <v>44191</v>
      </c>
      <c r="C24" s="16" t="n"/>
      <c r="D24" s="16" t="inlineStr">
        <is>
          <t>Christmas Day</t>
        </is>
      </c>
      <c r="E24" s="4">
        <f>MONTH(B24)</f>
        <v/>
      </c>
    </row>
    <row r="25" ht="15.75" customHeight="1" thickBot="1">
      <c r="B25" s="17" t="n">
        <v>44192</v>
      </c>
      <c r="C25" s="18" t="n"/>
      <c r="D25" s="18" t="inlineStr">
        <is>
          <t>Christmas Day</t>
        </is>
      </c>
      <c r="E25" s="19">
        <f>MONTH(B25)</f>
        <v/>
      </c>
    </row>
  </sheetData>
  <mergeCells count="1">
    <mergeCell ref="B2:D2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Prashant R Shinde</dc:creator>
  <dcterms:created xsi:type="dcterms:W3CDTF">2020-01-30T10:54:28Z</dcterms:created>
  <dcterms:modified xsi:type="dcterms:W3CDTF">2020-02-03T17:20:06Z</dcterms:modified>
  <cp:lastModifiedBy>Annant Gupta</cp:lastModifiedBy>
</cp:coreProperties>
</file>