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Jayvee\Documents\"/>
    </mc:Choice>
  </mc:AlternateContent>
  <xr:revisionPtr revIDLastSave="0" documentId="13_ncr:1_{2886F8B7-BF62-4D60-8E52-9419145C7184}" xr6:coauthVersionLast="47" xr6:coauthVersionMax="47" xr10:uidLastSave="{00000000-0000-0000-0000-000000000000}"/>
  <bookViews>
    <workbookView xWindow="-110" yWindow="-110" windowWidth="19420" windowHeight="10420" xr2:uid="{3A946D5C-CC8D-4F70-A922-05C91E6AC0DE}"/>
  </bookViews>
  <sheets>
    <sheet name="Cover" sheetId="36" r:id="rId1"/>
    <sheet name="Luka_2025_Stats_Mavs_Vs_Lakers" sheetId="20" r:id="rId2"/>
    <sheet name="Lebron&amp;Reaves_Before&amp;After_Luka" sheetId="21" r:id="rId3"/>
    <sheet name="Laker_Player_Statistics" sheetId="26" r:id="rId4"/>
    <sheet name="Player_PPG" sheetId="28" state="hidden" r:id="rId5"/>
    <sheet name="Player_STOCKS" sheetId="34" state="hidden" r:id="rId6"/>
    <sheet name="2025_stats_lakers" sheetId="27" state="hidden" r:id="rId7"/>
    <sheet name="Luka_24_25_Regular_Playoffs" sheetId="10" state="hidden" r:id="rId8"/>
    <sheet name="Lebron_regular_Playoffs" sheetId="16" state="hidden" r:id="rId9"/>
    <sheet name="AR_REG_OFFS " sheetId="19" state="hidden" r:id="rId10"/>
    <sheet name="TEAM AND OPPONENT STATS" sheetId="22" state="hidden" r:id="rId11"/>
    <sheet name="Minny_Stats_2025_PLAYOFFSvsLake" sheetId="24" state="hidden" r:id="rId12"/>
    <sheet name="Lakers_STATS_PlayoffsvsMinny" sheetId="25" state="hidden" r:id="rId13"/>
  </sheets>
  <definedNames>
    <definedName name="_xlcn.WorksheetConnection_LakersDataAnalysis.xlsxLebron_regular_Playoffs_1" hidden="1">Lebron_regular_Playoffs_1</definedName>
    <definedName name="APG_ave">'2025_stats_lakers'!$X$1:$X$25</definedName>
    <definedName name="ExternalData_1" localSheetId="6" hidden="1">'2025_stats_lakers'!$A$1:$AE$25</definedName>
    <definedName name="ExternalData_1" localSheetId="8" hidden="1">Lebron_regular_Playoffs!$A$1:$AJ$91</definedName>
    <definedName name="ExternalData_1" localSheetId="11" hidden="1">Minny_Stats_2025_PLAYOFFSvsLake!#REF!</definedName>
    <definedName name="ExternalData_3" localSheetId="9" hidden="1">'AR_REG_OFFS '!$A$1:$AI$91</definedName>
    <definedName name="ExternalData_4" localSheetId="10" hidden="1">'TEAM AND OPPONENT STATS'!#REF!</definedName>
    <definedName name="ExternalData_5" localSheetId="7" hidden="1">Luka_24_25_Regular_Playoffs!$A$1:$AI$93</definedName>
    <definedName name="FGper_Ave">'2025_stats_lakers'!$J$1:$J$25</definedName>
    <definedName name="Luka_PTS">Luka_24_25_Regular_Playoffs[PTS]</definedName>
    <definedName name="Luka_TRB">Luka_24_25_Regular_Playoffs[TRB]</definedName>
    <definedName name="PTS">'2025_stats_lakers'!$AD$1:$AD$25</definedName>
    <definedName name="PTS_ave">'2025_stats_lakers'!$AD$1:$AD$25</definedName>
    <definedName name="RPG_ave">'2025_stats_lakers'!$W$1:$W$25</definedName>
    <definedName name="STOCK_ave">'2025_stats_lakers'!$AA$1:$AA$25</definedName>
    <definedName name="test">Luka_24_25_Regular_Playoffs!$W$4</definedName>
    <definedName name="Threes_ave">'2025_stats_lakers'!$M$1:$M$25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ebron_regular_Playoffs_1" name="Lebron_regular_Playoffs_1" connection="WorksheetConnection_Lakers Data Analysis.xlsx!Lebron_regular_Playoffs_1"/>
        </x15:modelTables>
      </x15:dataModel>
    </ext>
  </extLst>
</workbook>
</file>

<file path=xl/calcChain.xml><?xml version="1.0" encoding="utf-8"?>
<calcChain xmlns="http://schemas.openxmlformats.org/spreadsheetml/2006/main">
  <c r="G15" i="26" l="1"/>
  <c r="D15" i="26"/>
  <c r="A15" i="26"/>
  <c r="A10" i="26"/>
  <c r="G10" i="26"/>
  <c r="D10" i="26"/>
  <c r="AA2" i="27"/>
  <c r="AA3" i="27"/>
  <c r="AA4" i="27"/>
  <c r="AA5" i="27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N11" i="21"/>
  <c r="G11" i="21"/>
  <c r="N10" i="21"/>
  <c r="G10" i="21"/>
  <c r="H11" i="21"/>
  <c r="O11" i="21"/>
  <c r="F11" i="21"/>
  <c r="M11" i="21"/>
  <c r="E11" i="21"/>
  <c r="L11" i="21"/>
  <c r="D11" i="21"/>
  <c r="K11" i="21"/>
  <c r="H10" i="21"/>
  <c r="O10" i="21"/>
  <c r="F10" i="21"/>
  <c r="M10" i="21"/>
  <c r="E10" i="21"/>
  <c r="L10" i="21"/>
  <c r="D10" i="21"/>
  <c r="K10" i="21"/>
  <c r="K18" i="20"/>
  <c r="K15" i="20"/>
  <c r="K9" i="20"/>
  <c r="K12" i="20"/>
  <c r="F18" i="20"/>
  <c r="F15" i="20"/>
  <c r="F12" i="20"/>
  <c r="F9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FCBCD3-CFBF-438C-8A9C-9A8E1DADC9C1}" keepAlive="1" name="Query - AR_REG_OFFS" description="Connection to the 'AR_REG_OFFS' query in the workbook." type="5" refreshedVersion="8" background="1" saveData="1">
    <dbPr connection="Provider=Microsoft.Mashup.OleDb.1;Data Source=$Workbook$;Location=AR_REG_OFFS;Extended Properties=&quot;&quot;" command="SELECT * FROM [AR_REG_OFFS]"/>
  </connection>
  <connection id="2" xr16:uid="{42FB05C1-408C-402C-B45A-8F42B59FD517}" keepAlive="1" name="Query - Lakers Stats Playoffs vs Minny (2025)" description="Connection to the 'Lakers Stats Playoffs vs Minny (2025)' query in the workbook." type="5" refreshedVersion="8" background="1" saveData="1">
    <dbPr connection="Provider=Microsoft.Mashup.OleDb.1;Data Source=$Workbook$;Location=&quot;Lakers Stats Playoffs vs Minny (2025)&quot;;Extended Properties=&quot;&quot;" command="SELECT * FROM [Lakers Stats Playoffs vs Minny (2025)]"/>
  </connection>
  <connection id="3" xr16:uid="{0F35F839-4F93-46DD-AAE5-50F746DC2423}" keepAlive="1" name="Query - Lebron_regular_Playoffs" description="Connection to the 'Lebron_regular_Playoffs' query in the workbook." type="5" refreshedVersion="8" background="1" saveData="1">
    <dbPr connection="Provider=Microsoft.Mashup.OleDb.1;Data Source=$Workbook$;Location=Lebron_regular_Playoffs;Extended Properties=&quot;&quot;" command="SELECT * FROM [Lebron_regular_Playoffs]"/>
  </connection>
  <connection id="4" xr16:uid="{1CEEB25B-047A-45ED-AA99-1E68AECE8745}" keepAlive="1" name="Query - Luka_24_25_Regular_Dallas" description="Connection to the 'Luka_24_25_Regular_Dallas' query in the workbook." type="5" refreshedVersion="8" background="1" saveData="1">
    <dbPr connection="Provider=Microsoft.Mashup.OleDb.1;Data Source=$Workbook$;Location=Luka_24_25_Regular_Dallas;Extended Properties=&quot;&quot;" command="SELECT * FROM [Luka_24_25_Regular_Dallas]"/>
  </connection>
  <connection id="5" xr16:uid="{90C59ABC-A1E9-4C05-92F0-A689DAB47F9B}" keepAlive="1" name="Query - Luka_24_25_Regular_Playoffs" description="Connection to the 'Luka_24_25_Regular_Playoffs' query in the workbook." type="5" refreshedVersion="8" background="1" saveData="1">
    <dbPr connection="Provider=Microsoft.Mashup.OleDb.1;Data Source=$Workbook$;Location=Luka_24_25_Regular_Playoffs;Extended Properties=&quot;&quot;" command="SELECT * FROM [Luka_24_25_Regular_Playoffs]"/>
  </connection>
  <connection id="6" xr16:uid="{39B7E349-E41B-41DA-99EB-97F2D9B2D26D}" keepAlive="1" name="Query - Team and opponent stats" description="Connection to the 'Team and opponent stats' query in the workbook." type="5" refreshedVersion="8" background="1" saveData="1">
    <dbPr connection="Provider=Microsoft.Mashup.OleDb.1;Data Source=$Workbook$;Location=&quot;Team and opponent stats&quot;;Extended Properties=&quot;&quot;" command="SELECT * FROM [Team and opponent stats]"/>
  </connection>
  <connection id="7" xr16:uid="{8544DF07-6736-4309-8666-8CBD379AA3FA}" keepAlive="1" name="Query - Worksheet" description="Connection to the 'Worksheet' query in the workbook." type="5" refreshedVersion="8" background="1" saveData="1">
    <dbPr connection="Provider=Microsoft.Mashup.OleDb.1;Data Source=$Workbook$;Location=Worksheet;Extended Properties=&quot;&quot;" command="SELECT * FROM [Worksheet]"/>
  </connection>
  <connection id="8" xr16:uid="{F26B7377-4448-4978-9C73-757BAFB39E1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282FF082-2300-434D-8E04-FD08A7614109}" name="WorksheetConnection_Lakers Data Analysis.xlsx!Lebron_regular_Playoffs_1" type="102" refreshedVersion="8" minRefreshableVersion="5">
    <extLst>
      <ext xmlns:x15="http://schemas.microsoft.com/office/spreadsheetml/2010/11/main" uri="{DE250136-89BD-433C-8126-D09CA5730AF9}">
        <x15:connection id="Lebron_regular_Playoffs_1">
          <x15:rangePr sourceName="_xlcn.WorksheetConnection_LakersDataAnalysis.xlsxLebron_regular_Playoffs_1"/>
        </x15:connection>
      </ext>
    </extLst>
  </connection>
</connections>
</file>

<file path=xl/sharedStrings.xml><?xml version="1.0" encoding="utf-8"?>
<sst xmlns="http://schemas.openxmlformats.org/spreadsheetml/2006/main" count="2222" uniqueCount="385">
  <si>
    <t>Rk</t>
  </si>
  <si>
    <t>Gtm</t>
  </si>
  <si>
    <t>Date</t>
  </si>
  <si>
    <t>Team</t>
  </si>
  <si>
    <t>Opp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</si>
  <si>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</si>
  <si>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</si>
  <si>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</si>
  <si>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</si>
  <si>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</si>
  <si>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</si>
  <si>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</si>
  <si>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</si>
  <si>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</si>
  <si>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</si>
  <si>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</si>
  <si>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</si>
  <si>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</si>
  <si>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</si>
  <si>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</si>
  <si>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</si>
  <si>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</si>
  <si>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</si>
  <si>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</si>
  <si>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</si>
  <si>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</si>
  <si>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</si>
  <si>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</si>
  <si>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</si>
  <si>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</si>
  <si>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DAL</t>
  </si>
  <si>
    <t>SAS</t>
  </si>
  <si>
    <t>*</t>
  </si>
  <si>
    <t>@</t>
  </si>
  <si>
    <t>PHO</t>
  </si>
  <si>
    <t>UTA</t>
  </si>
  <si>
    <t>MIN</t>
  </si>
  <si>
    <t>HOU</t>
  </si>
  <si>
    <t>ORL</t>
  </si>
  <si>
    <t>IND</t>
  </si>
  <si>
    <t>CHI</t>
  </si>
  <si>
    <t>DEN</t>
  </si>
  <si>
    <t>GSW</t>
  </si>
  <si>
    <t>OKC</t>
  </si>
  <si>
    <t>Inactive</t>
  </si>
  <si>
    <t>NOP</t>
  </si>
  <si>
    <t>MIA</t>
  </si>
  <si>
    <t>ATL</t>
  </si>
  <si>
    <t>NYK</t>
  </si>
  <si>
    <t>POR</t>
  </si>
  <si>
    <t>MEM</t>
  </si>
  <si>
    <t>WAS</t>
  </si>
  <si>
    <t>TOR</t>
  </si>
  <si>
    <t>LAC</t>
  </si>
  <si>
    <t>SAC</t>
  </si>
  <si>
    <t>CLE</t>
  </si>
  <si>
    <t>LAL</t>
  </si>
  <si>
    <t>CHO</t>
  </si>
  <si>
    <t>BOS</t>
  </si>
  <si>
    <t>DET</t>
  </si>
  <si>
    <t>BRK</t>
  </si>
  <si>
    <t>MIL</t>
  </si>
  <si>
    <t>31-19</t>
  </si>
  <si>
    <t>GS</t>
  </si>
  <si>
    <t>REGULAR</t>
  </si>
  <si>
    <t>Season Type</t>
  </si>
  <si>
    <t>W/L</t>
  </si>
  <si>
    <t>SCORE</t>
  </si>
  <si>
    <t>W</t>
  </si>
  <si>
    <t>120-109</t>
  </si>
  <si>
    <t>L</t>
  </si>
  <si>
    <t>102-114</t>
  </si>
  <si>
    <t>110-102</t>
  </si>
  <si>
    <t>120-114</t>
  </si>
  <si>
    <t>102-108</t>
  </si>
  <si>
    <t>108-85</t>
  </si>
  <si>
    <t>127-134</t>
  </si>
  <si>
    <t>119-99</t>
  </si>
  <si>
    <t>113-114</t>
  </si>
  <si>
    <t>120-122</t>
  </si>
  <si>
    <t>117-120</t>
  </si>
  <si>
    <t>113-115</t>
  </si>
  <si>
    <t>110-93</t>
  </si>
  <si>
    <t>121-119</t>
  </si>
  <si>
    <t>132-91</t>
  </si>
  <si>
    <t>123-120</t>
  </si>
  <si>
    <t>118-123 (OT)</t>
  </si>
  <si>
    <t>129-119</t>
  </si>
  <si>
    <t>129-114</t>
  </si>
  <si>
    <t>106-94</t>
  </si>
  <si>
    <t>137-131</t>
  </si>
  <si>
    <t>121-116</t>
  </si>
  <si>
    <t>137-101</t>
  </si>
  <si>
    <t>125-118</t>
  </si>
  <si>
    <t>104-118</t>
  </si>
  <si>
    <t>143-133</t>
  </si>
  <si>
    <t>95-118</t>
  </si>
  <si>
    <t>113-97</t>
  </si>
  <si>
    <t>132-108</t>
  </si>
  <si>
    <t>99-105</t>
  </si>
  <si>
    <t>98-89</t>
  </si>
  <si>
    <t>122-126</t>
  </si>
  <si>
    <t>100-110</t>
  </si>
  <si>
    <t>99-110</t>
  </si>
  <si>
    <t>122-134</t>
  </si>
  <si>
    <t>104-119</t>
  </si>
  <si>
    <t>118-97</t>
  </si>
  <si>
    <t>117-111</t>
  </si>
  <si>
    <t>101-112</t>
  </si>
  <si>
    <t>99-118</t>
  </si>
  <si>
    <t>116-119</t>
  </si>
  <si>
    <t>106-98</t>
  </si>
  <si>
    <t>105-110</t>
  </si>
  <si>
    <t>114-115</t>
  </si>
  <si>
    <t>121-115</t>
  </si>
  <si>
    <t>107-122</t>
  </si>
  <si>
    <t>130-108</t>
  </si>
  <si>
    <t>137-136</t>
  </si>
  <si>
    <t>102-117</t>
  </si>
  <si>
    <t>122-97</t>
  </si>
  <si>
    <t>120-112</t>
  </si>
  <si>
    <t>124-117</t>
  </si>
  <si>
    <t>132-113</t>
  </si>
  <si>
    <t>119-131</t>
  </si>
  <si>
    <t>97-100</t>
  </si>
  <si>
    <t>123-100</t>
  </si>
  <si>
    <t>107-99</t>
  </si>
  <si>
    <t>111-102</t>
  </si>
  <si>
    <t>106-102</t>
  </si>
  <si>
    <t>108-102</t>
  </si>
  <si>
    <t>136-115</t>
  </si>
  <si>
    <t>113-109 (OT)</t>
  </si>
  <si>
    <t>101-111</t>
  </si>
  <si>
    <t>108-111</t>
  </si>
  <si>
    <t>106-126</t>
  </si>
  <si>
    <t>126-131</t>
  </si>
  <si>
    <t>107-96</t>
  </si>
  <si>
    <t>125-109</t>
  </si>
  <si>
    <t>120-108</t>
  </si>
  <si>
    <t>89-118</t>
  </si>
  <si>
    <t>115-146</t>
  </si>
  <si>
    <t>106-118</t>
  </si>
  <si>
    <t>120-119</t>
  </si>
  <si>
    <t>117-119</t>
  </si>
  <si>
    <t>134-127</t>
  </si>
  <si>
    <t>104-98</t>
  </si>
  <si>
    <t>116-123</t>
  </si>
  <si>
    <t>124-108</t>
  </si>
  <si>
    <t>126-99</t>
  </si>
  <si>
    <t>120-136</t>
  </si>
  <si>
    <t>112-97</t>
  </si>
  <si>
    <t>140-109</t>
  </si>
  <si>
    <t>81-109</t>
  </si>
  <si>
    <t>Result.2</t>
  </si>
  <si>
    <t>110-103</t>
  </si>
  <si>
    <t>123-116</t>
  </si>
  <si>
    <t>131-127</t>
  </si>
  <si>
    <t>105-109</t>
  </si>
  <si>
    <t>110-134</t>
  </si>
  <si>
    <t>131-125</t>
  </si>
  <si>
    <t>103-115</t>
  </si>
  <si>
    <t>114-131</t>
  </si>
  <si>
    <t>PHI</t>
  </si>
  <si>
    <t>116-106</t>
  </si>
  <si>
    <t>123-103</t>
  </si>
  <si>
    <t>128-123</t>
  </si>
  <si>
    <t>120-115</t>
  </si>
  <si>
    <t>104-99</t>
  </si>
  <si>
    <t>124-118</t>
  </si>
  <si>
    <t>118-119</t>
  </si>
  <si>
    <t>102-127</t>
  </si>
  <si>
    <t>100-127</t>
  </si>
  <si>
    <t>119-101</t>
  </si>
  <si>
    <t>93-101</t>
  </si>
  <si>
    <t>105-104</t>
  </si>
  <si>
    <t>80-109</t>
  </si>
  <si>
    <t>93-134</t>
  </si>
  <si>
    <t>132-134 (OT)</t>
  </si>
  <si>
    <t>107-98</t>
  </si>
  <si>
    <t>87-97</t>
  </si>
  <si>
    <t>116-110</t>
  </si>
  <si>
    <t>113-100</t>
  </si>
  <si>
    <t>103-99</t>
  </si>
  <si>
    <t>114-117</t>
  </si>
  <si>
    <t>115-113</t>
  </si>
  <si>
    <t>132-122</t>
  </si>
  <si>
    <t>110-122</t>
  </si>
  <si>
    <t>114-106</t>
  </si>
  <si>
    <t>119-102</t>
  </si>
  <si>
    <t>115-119</t>
  </si>
  <si>
    <t>97-118</t>
  </si>
  <si>
    <t>102-126</t>
  </si>
  <si>
    <t>117-108</t>
  </si>
  <si>
    <t>102-101</t>
  </si>
  <si>
    <t>102-116</t>
  </si>
  <si>
    <t>111-88</t>
  </si>
  <si>
    <t>117-96</t>
  </si>
  <si>
    <t>118-108</t>
  </si>
  <si>
    <t>112-107</t>
  </si>
  <si>
    <t>134-96</t>
  </si>
  <si>
    <t>128-112</t>
  </si>
  <si>
    <t>Regular</t>
  </si>
  <si>
    <t>SEASON TYPE</t>
  </si>
  <si>
    <t xml:space="preserve"> 110-103</t>
  </si>
  <si>
    <t xml:space="preserve"> 123-116</t>
  </si>
  <si>
    <t xml:space="preserve"> 131-127</t>
  </si>
  <si>
    <t xml:space="preserve"> 105-109</t>
  </si>
  <si>
    <t xml:space="preserve"> 110-134</t>
  </si>
  <si>
    <t xml:space="preserve"> 131-125</t>
  </si>
  <si>
    <t xml:space="preserve"> 103-115</t>
  </si>
  <si>
    <t xml:space="preserve"> 114-131</t>
  </si>
  <si>
    <t xml:space="preserve"> 116-106</t>
  </si>
  <si>
    <t xml:space="preserve"> 123-103</t>
  </si>
  <si>
    <t xml:space="preserve"> 128-123</t>
  </si>
  <si>
    <t xml:space="preserve"> 120-115</t>
  </si>
  <si>
    <t xml:space="preserve"> 104-99</t>
  </si>
  <si>
    <t xml:space="preserve"> 124-118</t>
  </si>
  <si>
    <t xml:space="preserve"> 118-119</t>
  </si>
  <si>
    <t xml:space="preserve"> 102-127</t>
  </si>
  <si>
    <t xml:space="preserve"> 100-127</t>
  </si>
  <si>
    <t xml:space="preserve"> 119-101</t>
  </si>
  <si>
    <t xml:space="preserve"> 93-101</t>
  </si>
  <si>
    <t xml:space="preserve"> 105-104</t>
  </si>
  <si>
    <t xml:space="preserve"> 80-109</t>
  </si>
  <si>
    <t xml:space="preserve"> 93-134</t>
  </si>
  <si>
    <t xml:space="preserve"> 132-134 (OT)</t>
  </si>
  <si>
    <t xml:space="preserve"> 107-98</t>
  </si>
  <si>
    <t xml:space="preserve"> 87-97</t>
  </si>
  <si>
    <t xml:space="preserve"> 116-110</t>
  </si>
  <si>
    <t xml:space="preserve"> 113-100</t>
  </si>
  <si>
    <t xml:space="preserve"> 103-99</t>
  </si>
  <si>
    <t xml:space="preserve"> 114-117</t>
  </si>
  <si>
    <t xml:space="preserve"> 115-113</t>
  </si>
  <si>
    <t xml:space="preserve"> 132-122</t>
  </si>
  <si>
    <t xml:space="preserve"> 110-122</t>
  </si>
  <si>
    <t xml:space="preserve"> 114-106</t>
  </si>
  <si>
    <t xml:space="preserve"> 119-102</t>
  </si>
  <si>
    <t xml:space="preserve"> 115-119</t>
  </si>
  <si>
    <t xml:space="preserve"> 97-118</t>
  </si>
  <si>
    <t xml:space="preserve"> 102-126</t>
  </si>
  <si>
    <t xml:space="preserve"> 117-108</t>
  </si>
  <si>
    <t xml:space="preserve"> 102-101</t>
  </si>
  <si>
    <t xml:space="preserve"> 102-116</t>
  </si>
  <si>
    <t xml:space="preserve"> 111-88</t>
  </si>
  <si>
    <t xml:space="preserve"> 117-96</t>
  </si>
  <si>
    <t xml:space="preserve"> 118-108</t>
  </si>
  <si>
    <t xml:space="preserve"> 112-107</t>
  </si>
  <si>
    <t xml:space="preserve"> 104-118</t>
  </si>
  <si>
    <t xml:space="preserve"> 134-96</t>
  </si>
  <si>
    <t xml:space="preserve"> 128-112</t>
  </si>
  <si>
    <t xml:space="preserve"> 122-97</t>
  </si>
  <si>
    <t xml:space="preserve"> 120-112</t>
  </si>
  <si>
    <t xml:space="preserve"> 124-117</t>
  </si>
  <si>
    <t xml:space="preserve"> 132-113</t>
  </si>
  <si>
    <t xml:space="preserve"> 119-131</t>
  </si>
  <si>
    <t xml:space="preserve"> 97-100</t>
  </si>
  <si>
    <t xml:space="preserve"> 110-102</t>
  </si>
  <si>
    <t xml:space="preserve"> 123-100</t>
  </si>
  <si>
    <t xml:space="preserve"> 107-99</t>
  </si>
  <si>
    <t xml:space="preserve"> 111-102</t>
  </si>
  <si>
    <t xml:space="preserve"> 106-102</t>
  </si>
  <si>
    <t xml:space="preserve"> 108-102</t>
  </si>
  <si>
    <t xml:space="preserve"> 136-115</t>
  </si>
  <si>
    <t xml:space="preserve"> 113-109 (OT)</t>
  </si>
  <si>
    <t xml:space="preserve"> 101-111</t>
  </si>
  <si>
    <t xml:space="preserve"> 108-111</t>
  </si>
  <si>
    <t xml:space="preserve"> 106-126</t>
  </si>
  <si>
    <t xml:space="preserve"> 126-131</t>
  </si>
  <si>
    <t xml:space="preserve"> 107-96</t>
  </si>
  <si>
    <t xml:space="preserve"> 125-109</t>
  </si>
  <si>
    <t xml:space="preserve"> 120-108</t>
  </si>
  <si>
    <t xml:space="preserve"> 89-118</t>
  </si>
  <si>
    <t xml:space="preserve"> 115-146</t>
  </si>
  <si>
    <t xml:space="preserve"> 106-118</t>
  </si>
  <si>
    <t xml:space="preserve"> 120-119</t>
  </si>
  <si>
    <t xml:space="preserve"> 117-119</t>
  </si>
  <si>
    <t xml:space="preserve"> 134-127</t>
  </si>
  <si>
    <t xml:space="preserve"> 104-98</t>
  </si>
  <si>
    <t xml:space="preserve"> 116-123</t>
  </si>
  <si>
    <t xml:space="preserve"> 124-108</t>
  </si>
  <si>
    <t xml:space="preserve"> 126-99</t>
  </si>
  <si>
    <t xml:space="preserve"> 120-136</t>
  </si>
  <si>
    <t xml:space="preserve"> 112-97</t>
  </si>
  <si>
    <t xml:space="preserve"> 140-109</t>
  </si>
  <si>
    <t xml:space="preserve"> 81-109</t>
  </si>
  <si>
    <t>Column3</t>
  </si>
  <si>
    <t>When he is on Lakers</t>
  </si>
  <si>
    <t>When he was on Mavs</t>
  </si>
  <si>
    <t>Luka Doncic 2025 Stats</t>
  </si>
  <si>
    <t>PPG</t>
  </si>
  <si>
    <t>RPG</t>
  </si>
  <si>
    <t>REB</t>
  </si>
  <si>
    <t>BEFORE LUKA</t>
  </si>
  <si>
    <t>AFTER LUKA</t>
  </si>
  <si>
    <t>APG</t>
  </si>
  <si>
    <t>PLAYERS</t>
  </si>
  <si>
    <t>Lebron James</t>
  </si>
  <si>
    <t>Austin Reaves</t>
  </si>
  <si>
    <t>Column1</t>
  </si>
  <si>
    <t>No Luka</t>
  </si>
  <si>
    <t>Luka</t>
  </si>
  <si>
    <t>There is no significant difference when Luka was playing on the Mavs and when he was traded to the Lakers</t>
  </si>
  <si>
    <t>TEAM AND OPPONENT STATS</t>
  </si>
  <si>
    <t>Ranks are per game (except for MP, which are total) and sorted descending (except for TOV and PF); opponents ranked are flipped; year/year calculations are also per game</t>
  </si>
  <si>
    <t>G</t>
  </si>
  <si>
    <t>Team/G</t>
  </si>
  <si>
    <t>Lg Rank</t>
  </si>
  <si>
    <t>Year/Year</t>
  </si>
  <si>
    <t>Opponent</t>
  </si>
  <si>
    <t>Opponent/G</t>
  </si>
  <si>
    <t>TEAM STATS</t>
  </si>
  <si>
    <t>OPPONENT STATS</t>
  </si>
  <si>
    <t>Player</t>
  </si>
  <si>
    <t>Age</t>
  </si>
  <si>
    <t>Pos</t>
  </si>
  <si>
    <t>Luka Dončić</t>
  </si>
  <si>
    <t>PG</t>
  </si>
  <si>
    <t>LeBron James</t>
  </si>
  <si>
    <t>SF</t>
  </si>
  <si>
    <t>SG</t>
  </si>
  <si>
    <t>Rui Hachimura</t>
  </si>
  <si>
    <t>Dorian Finney-Smith</t>
  </si>
  <si>
    <t>Gabe Vincent</t>
  </si>
  <si>
    <t>Jarred Vanderbilt</t>
  </si>
  <si>
    <t>Jordan Goodwin</t>
  </si>
  <si>
    <t>Jaxson Hayes</t>
  </si>
  <si>
    <t>C</t>
  </si>
  <si>
    <t>Maxi Kleber</t>
  </si>
  <si>
    <t>Bronny James</t>
  </si>
  <si>
    <t>Dalton Knecht</t>
  </si>
  <si>
    <t>Alex Len</t>
  </si>
  <si>
    <t>Shake Milton</t>
  </si>
  <si>
    <t>Team Totals</t>
  </si>
  <si>
    <t>Totals</t>
  </si>
  <si>
    <t>Shooting</t>
  </si>
  <si>
    <t>Per Game</t>
  </si>
  <si>
    <t>Anthony Edwards</t>
  </si>
  <si>
    <t>Julius Randle</t>
  </si>
  <si>
    <t>Jaden McDaniels</t>
  </si>
  <si>
    <t>Naz Reid</t>
  </si>
  <si>
    <t>Rudy Gobert</t>
  </si>
  <si>
    <t>Donte DiVincenzo</t>
  </si>
  <si>
    <t>Nickeil Alexander-Walker</t>
  </si>
  <si>
    <t>Mike Conley</t>
  </si>
  <si>
    <t>Jaylen Clark</t>
  </si>
  <si>
    <t>Luka Garza</t>
  </si>
  <si>
    <t>Terrence Shannon Jr.</t>
  </si>
  <si>
    <t>Leonard Miller</t>
  </si>
  <si>
    <t>Josh Minott</t>
  </si>
  <si>
    <t>MP2</t>
  </si>
  <si>
    <t>PTS3</t>
  </si>
  <si>
    <t>TRB4</t>
  </si>
  <si>
    <t>AST5</t>
  </si>
  <si>
    <t>STL6</t>
  </si>
  <si>
    <t>BLK7</t>
  </si>
  <si>
    <t>TOTALS</t>
  </si>
  <si>
    <t>SHOOTING</t>
  </si>
  <si>
    <t>PER GAME</t>
  </si>
  <si>
    <t>Awards</t>
  </si>
  <si>
    <t>MVP-6,CPOY-7,AS,NBA2</t>
  </si>
  <si>
    <t>Anthony Davis</t>
  </si>
  <si>
    <t>AS</t>
  </si>
  <si>
    <t>D'Angelo Russell</t>
  </si>
  <si>
    <t>Max Christie</t>
  </si>
  <si>
    <t>Cam Reddish</t>
  </si>
  <si>
    <t>Markieff Morris</t>
  </si>
  <si>
    <t>Trey Jemison</t>
  </si>
  <si>
    <t>Christian Koloko</t>
  </si>
  <si>
    <t>Armel Traoré</t>
  </si>
  <si>
    <t>Jalen Hood-Schifino</t>
  </si>
  <si>
    <t>Quincy Olivari</t>
  </si>
  <si>
    <t>Maxwell Lewis</t>
  </si>
  <si>
    <t>STOCKS</t>
  </si>
  <si>
    <t>2025 Lakers Player Statistics</t>
  </si>
  <si>
    <t>Row Labels</t>
  </si>
  <si>
    <t>Grand Total</t>
  </si>
  <si>
    <t>Average of STOCKS</t>
  </si>
  <si>
    <t>JAYVEE LAKERS MINI ANALYTICS</t>
  </si>
  <si>
    <t>Luka 2025 Stats (Dallas vs. Lakers)</t>
  </si>
  <si>
    <t>Lebron and Reaves Statistics Before Vs. After Luka joining</t>
  </si>
  <si>
    <t>Player Statistics (Regular Season)</t>
  </si>
  <si>
    <t xml:space="preserve"> </t>
  </si>
  <si>
    <t>Data sourced from:
Basketball-Reference.com – Lakers 2024-25 Stats
🔗 https://www.basketball-reference.com/teams/LAL/2025.html</t>
  </si>
  <si>
    <t>Does Lebron and Reaves productivity lessen when Luka arrived?</t>
  </si>
  <si>
    <t xml:space="preserve">This shows that there is no significant difference in terms of production when Reaves and Bron played when Luka arrived to LA.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</si>
</sst>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5"/>
      <color theme="3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rgb="FF006100"/>
      <name val="Gill Sans MT"/>
      <family val="2"/>
      <scheme val="minor"/>
    </font>
    <font>
      <sz val="10"/>
      <color theme="1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sz val="10.1"/>
      <color rgb="FF444444"/>
      <name val="Arial"/>
      <family val="2"/>
    </font>
    <font>
      <b/>
      <sz val="10"/>
      <color theme="1"/>
      <name val="Gill Sans MT"/>
      <family val="2"/>
      <scheme val="minor"/>
    </font>
    <font>
      <sz val="11"/>
      <color rgb="FF3F3F76"/>
      <name val="Gill Sans MT"/>
      <family val="2"/>
      <scheme val="minor"/>
    </font>
    <font>
      <sz val="14"/>
      <color theme="1"/>
      <name val="Gill Sans MT"/>
      <family val="2"/>
      <scheme val="minor"/>
    </font>
    <font>
      <b/>
      <sz val="24"/>
      <color theme="3"/>
      <name val="Gill Sans MT"/>
      <family val="2"/>
      <scheme val="minor"/>
    </font>
    <font>
      <sz val="16"/>
      <color rgb="FF3F3F76"/>
      <name val="Gill Sans MT"/>
      <family val="2"/>
      <scheme val="minor"/>
    </font>
    <font>
      <b/>
      <sz val="14"/>
      <color rgb="FF3F3F3F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3"/>
      <color theme="3"/>
      <name val="Gill Sans MT"/>
      <family val="2"/>
      <scheme val="minor"/>
    </font>
    <font>
      <sz val="8"/>
      <name val="Gill Sans MT"/>
      <family val="2"/>
      <scheme val="minor"/>
    </font>
    <font>
      <sz val="28"/>
      <color theme="3"/>
      <name val="Arial Black"/>
      <family val="2"/>
    </font>
    <font>
      <b/>
      <sz val="14"/>
      <color theme="3"/>
      <name val="Gill Sans MT"/>
      <family val="2"/>
      <scheme val="minor"/>
    </font>
    <font>
      <i/>
      <sz val="11"/>
      <color rgb="FF7F7F7F"/>
      <name val="Gill Sans MT"/>
      <family val="2"/>
      <scheme val="minor"/>
    </font>
    <font>
      <sz val="11"/>
      <color rgb="FF7F7F7F"/>
      <name val="Gill Sans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C99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7F7F7F"/>
      </top>
      <bottom/>
      <diagonal/>
    </border>
    <border>
      <left/>
      <right/>
      <top style="medium">
        <color theme="4" tint="0.39997558519241921"/>
      </top>
      <bottom/>
      <diagonal/>
    </border>
  </borders>
  <cellStyleXfs count="13">
    <xf numFmtId="0" fontId="0" fillId="0" borderId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3" borderId="0" applyNumberFormat="0" applyBorder="0" applyAlignment="0" applyProtection="0"/>
    <xf numFmtId="0" fontId="6" fillId="4" borderId="14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9" fillId="7" borderId="18" applyNumberFormat="0" applyAlignment="0" applyProtection="0"/>
    <xf numFmtId="0" fontId="14" fillId="0" borderId="0" applyNumberFormat="0" applyFill="0" applyBorder="0" applyAlignment="0" applyProtection="0"/>
    <xf numFmtId="0" fontId="15" fillId="0" borderId="19" applyNumberFormat="0" applyFill="0" applyAlignment="0" applyProtection="0"/>
    <xf numFmtId="0" fontId="19" fillId="0" borderId="0" applyNumberFormat="0" applyFill="0" applyBorder="0" applyAlignment="0" applyProtection="0"/>
  </cellStyleXfs>
  <cellXfs count="11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3" fillId="0" borderId="3" xfId="4" applyAlignment="1">
      <alignment horizontal="center" vertical="center"/>
    </xf>
    <xf numFmtId="164" fontId="0" fillId="0" borderId="0" xfId="0" applyNumberFormat="1"/>
    <xf numFmtId="9" fontId="0" fillId="0" borderId="0" xfId="2" applyFont="1"/>
    <xf numFmtId="164" fontId="4" fillId="3" borderId="0" xfId="5" applyNumberFormat="1"/>
    <xf numFmtId="9" fontId="4" fillId="3" borderId="0" xfId="5" applyNumberFormat="1"/>
    <xf numFmtId="9" fontId="0" fillId="0" borderId="0" xfId="2" applyFont="1" applyFill="1"/>
    <xf numFmtId="0" fontId="6" fillId="4" borderId="14" xfId="6"/>
    <xf numFmtId="0" fontId="8" fillId="0" borderId="0" xfId="0" applyFont="1" applyAlignment="1">
      <alignment horizontal="center" vertical="center"/>
    </xf>
    <xf numFmtId="0" fontId="5" fillId="0" borderId="0" xfId="0" applyFont="1"/>
    <xf numFmtId="0" fontId="6" fillId="4" borderId="14" xfId="6" applyAlignment="1"/>
    <xf numFmtId="0" fontId="10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19" xfId="11" applyFont="1" applyAlignment="1">
      <alignment horizontal="center" vertical="center"/>
    </xf>
    <xf numFmtId="0" fontId="18" fillId="0" borderId="0" xfId="11" applyFont="1" applyBorder="1" applyAlignment="1">
      <alignment horizontal="center" vertical="center"/>
    </xf>
    <xf numFmtId="0" fontId="17" fillId="0" borderId="0" xfId="10" applyFont="1" applyAlignment="1">
      <alignment horizontal="center" vertical="center" wrapText="1"/>
    </xf>
    <xf numFmtId="0" fontId="20" fillId="0" borderId="0" xfId="12" applyFont="1" applyAlignment="1">
      <alignment horizontal="center" vertical="center" wrapText="1"/>
    </xf>
    <xf numFmtId="0" fontId="1" fillId="6" borderId="4" xfId="8" applyBorder="1" applyAlignment="1">
      <alignment horizontal="center" vertical="center"/>
    </xf>
    <xf numFmtId="0" fontId="1" fillId="6" borderId="5" xfId="8" applyBorder="1" applyAlignment="1">
      <alignment horizontal="center" vertical="center"/>
    </xf>
    <xf numFmtId="0" fontId="1" fillId="6" borderId="6" xfId="8" applyBorder="1" applyAlignment="1">
      <alignment horizontal="center" vertical="center"/>
    </xf>
    <xf numFmtId="0" fontId="1" fillId="6" borderId="7" xfId="8" applyBorder="1" applyAlignment="1">
      <alignment horizontal="center" vertical="center"/>
    </xf>
    <xf numFmtId="0" fontId="1" fillId="6" borderId="0" xfId="8" applyBorder="1" applyAlignment="1">
      <alignment horizontal="center" vertical="center"/>
    </xf>
    <xf numFmtId="0" fontId="1" fillId="6" borderId="8" xfId="8" applyBorder="1" applyAlignment="1">
      <alignment horizontal="center" vertical="center"/>
    </xf>
    <xf numFmtId="0" fontId="1" fillId="6" borderId="9" xfId="8" applyBorder="1" applyAlignment="1">
      <alignment horizontal="center" vertical="center"/>
    </xf>
    <xf numFmtId="0" fontId="1" fillId="6" borderId="10" xfId="8" applyBorder="1" applyAlignment="1">
      <alignment horizontal="center" vertical="center"/>
    </xf>
    <xf numFmtId="0" fontId="1" fillId="6" borderId="11" xfId="8" applyBorder="1" applyAlignment="1">
      <alignment horizontal="center" vertical="center"/>
    </xf>
    <xf numFmtId="0" fontId="1" fillId="5" borderId="4" xfId="7" applyBorder="1" applyAlignment="1">
      <alignment horizontal="center" vertical="center"/>
    </xf>
    <xf numFmtId="0" fontId="1" fillId="5" borderId="5" xfId="7" applyBorder="1" applyAlignment="1">
      <alignment horizontal="center" vertical="center"/>
    </xf>
    <xf numFmtId="0" fontId="1" fillId="5" borderId="6" xfId="7" applyBorder="1" applyAlignment="1">
      <alignment horizontal="center" vertical="center"/>
    </xf>
    <xf numFmtId="0" fontId="1" fillId="5" borderId="7" xfId="7" applyBorder="1" applyAlignment="1">
      <alignment horizontal="center" vertical="center"/>
    </xf>
    <xf numFmtId="0" fontId="1" fillId="5" borderId="0" xfId="7" applyBorder="1" applyAlignment="1">
      <alignment horizontal="center" vertical="center"/>
    </xf>
    <xf numFmtId="0" fontId="1" fillId="5" borderId="8" xfId="7" applyBorder="1" applyAlignment="1">
      <alignment horizontal="center" vertical="center"/>
    </xf>
    <xf numFmtId="0" fontId="1" fillId="5" borderId="9" xfId="7" applyBorder="1" applyAlignment="1">
      <alignment horizontal="center" vertical="center"/>
    </xf>
    <xf numFmtId="0" fontId="1" fillId="5" borderId="10" xfId="7" applyBorder="1" applyAlignment="1">
      <alignment horizontal="center" vertical="center"/>
    </xf>
    <xf numFmtId="0" fontId="1" fillId="5" borderId="11" xfId="7" applyBorder="1" applyAlignment="1">
      <alignment horizontal="center" vertical="center"/>
    </xf>
    <xf numFmtId="0" fontId="2" fillId="0" borderId="4" xfId="3" applyBorder="1" applyAlignment="1">
      <alignment horizontal="center" vertical="center"/>
    </xf>
    <xf numFmtId="0" fontId="2" fillId="0" borderId="5" xfId="3" applyBorder="1" applyAlignment="1">
      <alignment horizontal="center" vertical="center"/>
    </xf>
    <xf numFmtId="0" fontId="2" fillId="0" borderId="6" xfId="3" applyBorder="1" applyAlignment="1">
      <alignment horizontal="center" vertical="center"/>
    </xf>
    <xf numFmtId="0" fontId="2" fillId="0" borderId="7" xfId="3" applyBorder="1" applyAlignment="1">
      <alignment horizontal="center" vertical="center"/>
    </xf>
    <xf numFmtId="0" fontId="2" fillId="0" borderId="0" xfId="3" applyBorder="1" applyAlignment="1">
      <alignment horizontal="center" vertical="center"/>
    </xf>
    <xf numFmtId="0" fontId="2" fillId="0" borderId="8" xfId="3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10" xfId="3" applyBorder="1" applyAlignment="1">
      <alignment horizontal="center" vertical="center"/>
    </xf>
    <xf numFmtId="0" fontId="2" fillId="0" borderId="11" xfId="3" applyBorder="1" applyAlignment="1">
      <alignment horizontal="center" vertical="center"/>
    </xf>
    <xf numFmtId="0" fontId="0" fillId="2" borderId="1" xfId="1" applyFont="1" applyAlignment="1">
      <alignment horizontal="center" vertical="center" wrapText="1"/>
    </xf>
    <xf numFmtId="164" fontId="4" fillId="3" borderId="4" xfId="5" applyNumberFormat="1" applyBorder="1" applyAlignment="1">
      <alignment horizontal="center" vertical="center"/>
    </xf>
    <xf numFmtId="164" fontId="4" fillId="3" borderId="5" xfId="5" applyNumberFormat="1" applyBorder="1" applyAlignment="1">
      <alignment horizontal="center" vertical="center"/>
    </xf>
    <xf numFmtId="164" fontId="4" fillId="3" borderId="6" xfId="5" applyNumberFormat="1" applyBorder="1" applyAlignment="1">
      <alignment horizontal="center" vertical="center"/>
    </xf>
    <xf numFmtId="164" fontId="4" fillId="3" borderId="9" xfId="5" applyNumberFormat="1" applyBorder="1" applyAlignment="1">
      <alignment horizontal="center" vertical="center"/>
    </xf>
    <xf numFmtId="164" fontId="4" fillId="3" borderId="10" xfId="5" applyNumberFormat="1" applyBorder="1" applyAlignment="1">
      <alignment horizontal="center" vertical="center"/>
    </xf>
    <xf numFmtId="164" fontId="4" fillId="3" borderId="11" xfId="5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9" fontId="0" fillId="0" borderId="11" xfId="2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9" fontId="4" fillId="3" borderId="4" xfId="5" applyNumberFormat="1" applyBorder="1" applyAlignment="1">
      <alignment horizontal="center" vertical="center"/>
    </xf>
    <xf numFmtId="9" fontId="4" fillId="3" borderId="5" xfId="5" applyNumberFormat="1" applyBorder="1" applyAlignment="1">
      <alignment horizontal="center" vertical="center"/>
    </xf>
    <xf numFmtId="9" fontId="4" fillId="3" borderId="6" xfId="5" applyNumberFormat="1" applyBorder="1" applyAlignment="1">
      <alignment horizontal="center" vertical="center"/>
    </xf>
    <xf numFmtId="9" fontId="4" fillId="3" borderId="9" xfId="5" applyNumberFormat="1" applyBorder="1" applyAlignment="1">
      <alignment horizontal="center" vertical="center"/>
    </xf>
    <xf numFmtId="9" fontId="4" fillId="3" borderId="10" xfId="5" applyNumberFormat="1" applyBorder="1" applyAlignment="1">
      <alignment horizontal="center" vertical="center"/>
    </xf>
    <xf numFmtId="9" fontId="4" fillId="3" borderId="11" xfId="5" applyNumberFormat="1" applyBorder="1" applyAlignment="1">
      <alignment horizontal="center" vertical="center"/>
    </xf>
    <xf numFmtId="0" fontId="6" fillId="4" borderId="14" xfId="6" applyAlignment="1">
      <alignment horizontal="center" vertical="center"/>
    </xf>
    <xf numFmtId="0" fontId="4" fillId="3" borderId="4" xfId="5" applyBorder="1" applyAlignment="1">
      <alignment horizontal="center" vertical="center"/>
    </xf>
    <xf numFmtId="0" fontId="4" fillId="3" borderId="5" xfId="5" applyBorder="1" applyAlignment="1">
      <alignment horizontal="center" vertical="center"/>
    </xf>
    <xf numFmtId="0" fontId="4" fillId="3" borderId="6" xfId="5" applyBorder="1" applyAlignment="1">
      <alignment horizontal="center" vertical="center"/>
    </xf>
    <xf numFmtId="0" fontId="4" fillId="3" borderId="7" xfId="5" applyBorder="1" applyAlignment="1">
      <alignment horizontal="center" vertical="center"/>
    </xf>
    <xf numFmtId="0" fontId="4" fillId="3" borderId="0" xfId="5" applyBorder="1" applyAlignment="1">
      <alignment horizontal="center" vertical="center"/>
    </xf>
    <xf numFmtId="0" fontId="4" fillId="3" borderId="8" xfId="5" applyBorder="1" applyAlignment="1">
      <alignment horizontal="center" vertical="center"/>
    </xf>
    <xf numFmtId="0" fontId="4" fillId="3" borderId="9" xfId="5" applyBorder="1" applyAlignment="1">
      <alignment horizontal="center" vertical="center"/>
    </xf>
    <xf numFmtId="0" fontId="4" fillId="3" borderId="10" xfId="5" applyBorder="1" applyAlignment="1">
      <alignment horizontal="center" vertical="center"/>
    </xf>
    <xf numFmtId="0" fontId="4" fillId="3" borderId="11" xfId="5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1" fillId="0" borderId="2" xfId="3" applyFont="1" applyAlignment="1">
      <alignment horizontal="center" vertical="center"/>
    </xf>
    <xf numFmtId="0" fontId="3" fillId="0" borderId="3" xfId="4" applyAlignment="1">
      <alignment horizontal="center"/>
    </xf>
    <xf numFmtId="0" fontId="12" fillId="7" borderId="20" xfId="9" applyFont="1" applyBorder="1" applyAlignment="1">
      <alignment horizontal="center" vertical="center"/>
    </xf>
    <xf numFmtId="0" fontId="12" fillId="7" borderId="0" xfId="9" applyFont="1" applyBorder="1" applyAlignment="1">
      <alignment horizontal="center" vertical="center"/>
    </xf>
    <xf numFmtId="9" fontId="13" fillId="4" borderId="21" xfId="2" applyFont="1" applyFill="1" applyBorder="1" applyAlignment="1">
      <alignment horizontal="center" vertical="center"/>
    </xf>
    <xf numFmtId="9" fontId="13" fillId="4" borderId="0" xfId="2" applyFont="1" applyFill="1" applyBorder="1" applyAlignment="1">
      <alignment horizontal="center" vertical="center"/>
    </xf>
    <xf numFmtId="0" fontId="13" fillId="4" borderId="21" xfId="6" applyFont="1" applyBorder="1" applyAlignment="1">
      <alignment horizontal="center" vertical="center" wrapText="1"/>
    </xf>
    <xf numFmtId="0" fontId="13" fillId="4" borderId="0" xfId="6" applyFont="1" applyBorder="1" applyAlignment="1">
      <alignment horizontal="center" vertical="center" wrapText="1"/>
    </xf>
    <xf numFmtId="0" fontId="13" fillId="4" borderId="21" xfId="6" applyFont="1" applyBorder="1" applyAlignment="1">
      <alignment horizontal="center" vertical="center"/>
    </xf>
    <xf numFmtId="0" fontId="13" fillId="4" borderId="0" xfId="6" applyFont="1" applyBorder="1" applyAlignment="1">
      <alignment horizontal="center" vertical="center"/>
    </xf>
    <xf numFmtId="164" fontId="13" fillId="4" borderId="21" xfId="6" applyNumberFormat="1" applyFont="1" applyBorder="1" applyAlignment="1">
      <alignment horizontal="center" vertical="center"/>
    </xf>
    <xf numFmtId="164" fontId="13" fillId="4" borderId="0" xfId="6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4" xfId="3" applyBorder="1" applyAlignment="1">
      <alignment horizontal="center" vertical="center" wrapText="1"/>
    </xf>
    <xf numFmtId="0" fontId="2" fillId="0" borderId="5" xfId="3" applyBorder="1" applyAlignment="1">
      <alignment horizontal="center" vertical="center" wrapText="1"/>
    </xf>
    <xf numFmtId="0" fontId="2" fillId="0" borderId="6" xfId="3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 wrapText="1"/>
    </xf>
    <xf numFmtId="0" fontId="2" fillId="0" borderId="8" xfId="3" applyBorder="1" applyAlignment="1">
      <alignment horizontal="center" vertical="center" wrapText="1"/>
    </xf>
    <xf numFmtId="0" fontId="2" fillId="0" borderId="9" xfId="3" applyBorder="1" applyAlignment="1">
      <alignment horizontal="center" vertical="center" wrapText="1"/>
    </xf>
    <xf numFmtId="0" fontId="2" fillId="0" borderId="10" xfId="3" applyBorder="1" applyAlignment="1">
      <alignment horizontal="center" vertical="center" wrapText="1"/>
    </xf>
    <xf numFmtId="0" fontId="2" fillId="0" borderId="11" xfId="3" applyBorder="1" applyAlignment="1">
      <alignment horizontal="center" vertical="center" wrapText="1"/>
    </xf>
  </cellXfs>
  <cellStyles count="13">
    <cellStyle name="20% - Accent5" xfId="8" builtinId="46"/>
    <cellStyle name="40% - Accent4" xfId="7" builtinId="43"/>
    <cellStyle name="Explanatory Text" xfId="12" builtinId="53"/>
    <cellStyle name="Good" xfId="5" builtinId="26"/>
    <cellStyle name="Heading 1" xfId="3" builtinId="16"/>
    <cellStyle name="Heading 2" xfId="11" builtinId="17"/>
    <cellStyle name="Heading 3" xfId="4" builtinId="18"/>
    <cellStyle name="Input" xfId="9" builtinId="20"/>
    <cellStyle name="Normal" xfId="0" builtinId="0"/>
    <cellStyle name="Note" xfId="1" builtinId="10"/>
    <cellStyle name="Output" xfId="6" builtinId="21"/>
    <cellStyle name="Percent" xfId="2" builtinId="5"/>
    <cellStyle name="Title" xfId="10" builtinId="15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[Lakers Data Analysis.xlsx]Player_PPG!PivotTable1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 Per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Player_PPG!$B$3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Player_PPG!$A$4:$A$14</c:f>
              <c:strCache>
                <c:ptCount val="10"/>
                <c:pt idx="0">
                  <c:v>Jaxson Hayes</c:v>
                </c:pt>
                <c:pt idx="1">
                  <c:v>Dorian Finney-Smith</c:v>
                </c:pt>
                <c:pt idx="2">
                  <c:v>Max Christie</c:v>
                </c:pt>
                <c:pt idx="3">
                  <c:v>Dalton Knecht</c:v>
                </c:pt>
                <c:pt idx="4">
                  <c:v>D'Angelo Russell</c:v>
                </c:pt>
                <c:pt idx="5">
                  <c:v>Rui Hachimura</c:v>
                </c:pt>
                <c:pt idx="6">
                  <c:v>Austin Reaves</c:v>
                </c:pt>
                <c:pt idx="7">
                  <c:v>LeBron James</c:v>
                </c:pt>
                <c:pt idx="8">
                  <c:v>Anthony Davis</c:v>
                </c:pt>
                <c:pt idx="9">
                  <c:v>Luka Dončić</c:v>
                </c:pt>
              </c:strCache>
            </c:strRef>
          </c:cat>
          <c:val>
            <c:numRef>
              <c:f>Player_PPG!$B$4:$B$14</c:f>
              <c:numCache>
                <c:formatCode>General</c:formatCode>
                <c:ptCount val="10"/>
                <c:pt idx="0">
                  <c:v>6.8</c:v>
                </c:pt>
                <c:pt idx="1">
                  <c:v>7.9</c:v>
                </c:pt>
                <c:pt idx="2">
                  <c:v>8.5</c:v>
                </c:pt>
                <c:pt idx="3">
                  <c:v>9.1</c:v>
                </c:pt>
                <c:pt idx="4">
                  <c:v>12.4</c:v>
                </c:pt>
                <c:pt idx="5">
                  <c:v>13.1</c:v>
                </c:pt>
                <c:pt idx="6">
                  <c:v>20.2</c:v>
                </c:pt>
                <c:pt idx="7">
                  <c:v>24.4</c:v>
                </c:pt>
                <c:pt idx="8">
                  <c:v>25.7</c:v>
                </c:pt>
                <c:pt idx="9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4E4-97B3-60BA0AA51F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1019727"/>
        <c:axId val="1411035567"/>
      </c:barChart>
      <c:catAx>
        <c:axId val="141101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35567"/>
        <c:crosses val="autoZero"/>
        <c:auto val="1"/>
        <c:lblAlgn val="ctr"/>
        <c:lblOffset val="100"/>
        <c:noMultiLvlLbl val="0"/>
      </c:catAx>
      <c:valAx>
        <c:axId val="1411035567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1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[Lakers Data Analysis.xlsx]Player_STOCKS!PivotTable4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Steals</a:t>
            </a:r>
            <a:r>
              <a:rPr lang="en-PH" baseline="0"/>
              <a:t> + Blocks Average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Player_STOCKS!$B$3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Player_STOCKS!$A$4:$A$14</c:f>
              <c:strCache>
                <c:ptCount val="10"/>
                <c:pt idx="0">
                  <c:v>Rui Hachimura</c:v>
                </c:pt>
                <c:pt idx="1">
                  <c:v>Cam Reddish</c:v>
                </c:pt>
                <c:pt idx="2">
                  <c:v>Jarred Vanderbilt</c:v>
                </c:pt>
                <c:pt idx="3">
                  <c:v>Max Christie</c:v>
                </c:pt>
                <c:pt idx="4">
                  <c:v>Jordan Goodwin</c:v>
                </c:pt>
                <c:pt idx="5">
                  <c:v>Austin Reaves</c:v>
                </c:pt>
                <c:pt idx="6">
                  <c:v>Jaxson Hayes</c:v>
                </c:pt>
                <c:pt idx="7">
                  <c:v>LeBron James</c:v>
                </c:pt>
                <c:pt idx="8">
                  <c:v>Luka Dončić</c:v>
                </c:pt>
                <c:pt idx="9">
                  <c:v>Anthony Davis</c:v>
                </c:pt>
              </c:strCache>
            </c:strRef>
          </c:cat>
          <c:val>
            <c:numRef>
              <c:f>Player_STOCKS!$B$4:$B$14</c:f>
              <c:numCache>
                <c:formatCode>General</c:formatCode>
                <c:ptCount val="10"/>
                <c:pt idx="0">
                  <c:v>0.60000000000000009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0.7</c:v>
                </c:pt>
                <c:pt idx="5">
                  <c:v>0.70000000000000007</c:v>
                </c:pt>
                <c:pt idx="6">
                  <c:v>0.75</c:v>
                </c:pt>
                <c:pt idx="7">
                  <c:v>0.8</c:v>
                </c:pt>
                <c:pt idx="8">
                  <c:v>1</c:v>
                </c:pt>
                <c:pt idx="9">
                  <c:v>1.7000000000000002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2-48FA-9F73-8DC2B28056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2577183"/>
        <c:axId val="2042584863"/>
      </c:barChart>
      <c:catAx>
        <c:axId val="204257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84863"/>
        <c:crosses val="autoZero"/>
        <c:auto val="1"/>
        <c:lblAlgn val="ctr"/>
        <c:lblOffset val="100"/>
        <c:noMultiLvlLbl val="0"/>
      </c:catAx>
      <c:valAx>
        <c:axId val="204258486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[Lakers Data Analysis.xlsx]Player_PPG!PivotTable1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Player_PPG!$B$3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Player_PPG!$A$4:$A$14</c:f>
              <c:strCache>
                <c:ptCount val="10"/>
                <c:pt idx="0">
                  <c:v>Jaxson Hayes</c:v>
                </c:pt>
                <c:pt idx="1">
                  <c:v>Dorian Finney-Smith</c:v>
                </c:pt>
                <c:pt idx="2">
                  <c:v>Max Christie</c:v>
                </c:pt>
                <c:pt idx="3">
                  <c:v>Dalton Knecht</c:v>
                </c:pt>
                <c:pt idx="4">
                  <c:v>D'Angelo Russell</c:v>
                </c:pt>
                <c:pt idx="5">
                  <c:v>Rui Hachimura</c:v>
                </c:pt>
                <c:pt idx="6">
                  <c:v>Austin Reaves</c:v>
                </c:pt>
                <c:pt idx="7">
                  <c:v>LeBron James</c:v>
                </c:pt>
                <c:pt idx="8">
                  <c:v>Anthony Davis</c:v>
                </c:pt>
                <c:pt idx="9">
                  <c:v>Luka Dončić</c:v>
                </c:pt>
              </c:strCache>
            </c:strRef>
          </c:cat>
          <c:val>
            <c:numRef>
              <c:f>Player_PPG!$B$4:$B$14</c:f>
              <c:numCache>
                <c:formatCode>General</c:formatCode>
                <c:ptCount val="10"/>
                <c:pt idx="0">
                  <c:v>6.8</c:v>
                </c:pt>
                <c:pt idx="1">
                  <c:v>7.9</c:v>
                </c:pt>
                <c:pt idx="2">
                  <c:v>8.5</c:v>
                </c:pt>
                <c:pt idx="3">
                  <c:v>9.1</c:v>
                </c:pt>
                <c:pt idx="4">
                  <c:v>12.4</c:v>
                </c:pt>
                <c:pt idx="5">
                  <c:v>13.1</c:v>
                </c:pt>
                <c:pt idx="6">
                  <c:v>20.2</c:v>
                </c:pt>
                <c:pt idx="7">
                  <c:v>24.4</c:v>
                </c:pt>
                <c:pt idx="8">
                  <c:v>25.7</c:v>
                </c:pt>
                <c:pt idx="9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F-4D0F-A19C-8B8A4050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1019727"/>
        <c:axId val="1411035567"/>
      </c:barChart>
      <c:catAx>
        <c:axId val="141101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35567"/>
        <c:crosses val="autoZero"/>
        <c:auto val="1"/>
        <c:lblAlgn val="ctr"/>
        <c:lblOffset val="100"/>
        <c:noMultiLvlLbl val="0"/>
      </c:catAx>
      <c:valAx>
        <c:axId val="14110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1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[Lakers Data Analysis.xlsx]Player_PPG!PivotTable1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Player Points Per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Player_PPG!$B$3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Player_PPG!$A$4:$A$14</c:f>
              <c:strCache>
                <c:ptCount val="10"/>
                <c:pt idx="0">
                  <c:v>Jaxson Hayes</c:v>
                </c:pt>
                <c:pt idx="1">
                  <c:v>Dorian Finney-Smith</c:v>
                </c:pt>
                <c:pt idx="2">
                  <c:v>Max Christie</c:v>
                </c:pt>
                <c:pt idx="3">
                  <c:v>Dalton Knecht</c:v>
                </c:pt>
                <c:pt idx="4">
                  <c:v>D'Angelo Russell</c:v>
                </c:pt>
                <c:pt idx="5">
                  <c:v>Rui Hachimura</c:v>
                </c:pt>
                <c:pt idx="6">
                  <c:v>Austin Reaves</c:v>
                </c:pt>
                <c:pt idx="7">
                  <c:v>LeBron James</c:v>
                </c:pt>
                <c:pt idx="8">
                  <c:v>Anthony Davis</c:v>
                </c:pt>
                <c:pt idx="9">
                  <c:v>Luka Dončić</c:v>
                </c:pt>
              </c:strCache>
            </c:strRef>
          </c:cat>
          <c:val>
            <c:numRef>
              <c:f>Player_PPG!$B$4:$B$14</c:f>
              <c:numCache>
                <c:formatCode>General</c:formatCode>
                <c:ptCount val="10"/>
                <c:pt idx="0">
                  <c:v>6.8</c:v>
                </c:pt>
                <c:pt idx="1">
                  <c:v>7.9</c:v>
                </c:pt>
                <c:pt idx="2">
                  <c:v>8.5</c:v>
                </c:pt>
                <c:pt idx="3">
                  <c:v>9.1</c:v>
                </c:pt>
                <c:pt idx="4">
                  <c:v>12.4</c:v>
                </c:pt>
                <c:pt idx="5">
                  <c:v>13.1</c:v>
                </c:pt>
                <c:pt idx="6">
                  <c:v>20.2</c:v>
                </c:pt>
                <c:pt idx="7">
                  <c:v>24.4</c:v>
                </c:pt>
                <c:pt idx="8">
                  <c:v>25.7</c:v>
                </c:pt>
                <c:pt idx="9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F-4D0F-A19C-8B8A4050CE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1019727"/>
        <c:axId val="1411035567"/>
      </c:barChart>
      <c:catAx>
        <c:axId val="141101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35567"/>
        <c:crosses val="autoZero"/>
        <c:auto val="1"/>
        <c:lblAlgn val="ctr"/>
        <c:lblOffset val="100"/>
        <c:noMultiLvlLbl val="0"/>
      </c:catAx>
      <c:valAx>
        <c:axId val="1411035567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1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[Lakers Data Analysis.xlsx]Player_STOCKS!PivotTable4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Steal + Assist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Player_STOCKS!$B$3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Player_STOCKS!$A$4:$A$14</c:f>
              <c:strCache>
                <c:ptCount val="10"/>
                <c:pt idx="0">
                  <c:v>Rui Hachimura</c:v>
                </c:pt>
                <c:pt idx="1">
                  <c:v>Cam Reddish</c:v>
                </c:pt>
                <c:pt idx="2">
                  <c:v>Jarred Vanderbilt</c:v>
                </c:pt>
                <c:pt idx="3">
                  <c:v>Max Christie</c:v>
                </c:pt>
                <c:pt idx="4">
                  <c:v>Jordan Goodwin</c:v>
                </c:pt>
                <c:pt idx="5">
                  <c:v>Austin Reaves</c:v>
                </c:pt>
                <c:pt idx="6">
                  <c:v>Jaxson Hayes</c:v>
                </c:pt>
                <c:pt idx="7">
                  <c:v>LeBron James</c:v>
                </c:pt>
                <c:pt idx="8">
                  <c:v>Luka Dončić</c:v>
                </c:pt>
                <c:pt idx="9">
                  <c:v>Anthony Davis</c:v>
                </c:pt>
              </c:strCache>
            </c:strRef>
          </c:cat>
          <c:val>
            <c:numRef>
              <c:f>Player_STOCKS!$B$4:$B$14</c:f>
              <c:numCache>
                <c:formatCode>General</c:formatCode>
                <c:ptCount val="10"/>
                <c:pt idx="0">
                  <c:v>0.60000000000000009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0.7</c:v>
                </c:pt>
                <c:pt idx="5">
                  <c:v>0.70000000000000007</c:v>
                </c:pt>
                <c:pt idx="6">
                  <c:v>0.75</c:v>
                </c:pt>
                <c:pt idx="7">
                  <c:v>0.8</c:v>
                </c:pt>
                <c:pt idx="8">
                  <c:v>1</c:v>
                </c:pt>
                <c:pt idx="9">
                  <c:v>1.7000000000000002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9-419B-9D01-F654F5CB3C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2577183"/>
        <c:axId val="2042584863"/>
      </c:barChart>
      <c:catAx>
        <c:axId val="204257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84863"/>
        <c:crosses val="autoZero"/>
        <c:auto val="1"/>
        <c:lblAlgn val="ctr"/>
        <c:lblOffset val="100"/>
        <c:noMultiLvlLbl val="0"/>
      </c:catAx>
      <c:valAx>
        <c:axId val="204258486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355600</xdr:colOff>
      <xdr:row>26</xdr:row>
      <xdr:rowOff>133350</xdr:rowOff>
    </xdr:to>
    <xdr:pic>
      <xdr:nvPicPr>
        <xdr:cNvPr id="8" name="Picture 7" descr="Lakers Wallpapers">
          <a:extLst>
            <a:ext uri="{FF2B5EF4-FFF2-40B4-BE49-F238E27FC236}">
              <a16:creationId xmlns:a16="http://schemas.microsoft.com/office/drawing/2014/main" id="{EFCB202F-38C7-A996-DB23-1482D4AA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94000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171450</xdr:colOff>
      <xdr:row>0</xdr:row>
      <xdr:rowOff>0</xdr:rowOff>
    </xdr:from>
    <xdr:to>
      <xdr:col>19</xdr:col>
      <xdr:colOff>527050</xdr:colOff>
      <xdr:row>25</xdr:row>
      <xdr:rowOff>127000</xdr:rowOff>
    </xdr:to>
    <xdr:pic>
      <xdr:nvPicPr>
        <xdr:cNvPr id="9" name="Picture 8" descr="Lakers Wallpapers">
          <a:extLst>
            <a:ext uri="{FF2B5EF4-FFF2-40B4-BE49-F238E27FC236}">
              <a16:creationId xmlns:a16="http://schemas.microsoft.com/office/drawing/2014/main" id="{1C50D02C-16FE-4B5C-94CF-2F45AE58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0"/>
          <a:ext cx="2794000" cy="551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51900</xdr:rowOff>
    </xdr:from>
    <xdr:to>
      <xdr:col>13</xdr:col>
      <xdr:colOff>527050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C2D66A-8570-8FBE-786E-D9FC4B5D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69850</xdr:colOff>
      <xdr:row>0</xdr:row>
      <xdr:rowOff>50800</xdr:rowOff>
    </xdr:from>
    <xdr:to>
      <xdr:col>19</xdr:col>
      <xdr:colOff>269050</xdr:colOff>
      <xdr:row>17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0EFA78-74AD-4C0E-A1CC-FCA316792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2</xdr:row>
      <xdr:rowOff>6350</xdr:rowOff>
    </xdr:from>
    <xdr:to>
      <xdr:col>10</xdr:col>
      <xdr:colOff>19050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C2E52-A099-FFBF-5FBB-070719F35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2</xdr:row>
      <xdr:rowOff>57150</xdr:rowOff>
    </xdr:from>
    <xdr:to>
      <xdr:col>9</xdr:col>
      <xdr:colOff>596900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49FEF-4BE8-547A-1936-B368C501C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</xdr:row>
      <xdr:rowOff>152400</xdr:rowOff>
    </xdr:from>
    <xdr:to>
      <xdr:col>5</xdr:col>
      <xdr:colOff>1136650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C071F-ADF6-E4BE-CE7F-DF9ECEE2A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vee" refreshedDate="45970.784965509258" createdVersion="8" refreshedVersion="8" minRefreshableVersion="3" recordCount="24" xr:uid="{F4FCFE66-FF10-4A65-A0CC-9E90AA6D3B4D}">
  <cacheSource type="worksheet">
    <worksheetSource name="Worksheet"/>
  </cacheSource>
  <cacheFields count="31">
    <cacheField name="Rk" numFmtId="0">
      <sharedItems containsSemiMixedTypes="0" containsString="0" containsNumber="1" containsInteger="1" minValue="1" maxValue="24"/>
    </cacheField>
    <cacheField name="Player" numFmtId="0">
      <sharedItems containsBlank="1" count="26">
        <s v="Luka Dončić"/>
        <s v="Austin Reaves"/>
        <s v="LeBron James"/>
        <s v="Anthony Davis"/>
        <s v="Rui Hachimura"/>
        <s v="Dorian Finney-Smith"/>
        <s v="D'Angelo Russell"/>
        <s v="Max Christie"/>
        <s v="Gabe Vincent"/>
        <s v="Jaxson Hayes"/>
        <s v="Dalton Knecht"/>
        <s v="Jordan Goodwin"/>
        <s v="Cam Reddish"/>
        <s v="Jarred Vanderbilt"/>
        <s v="Markieff Morris"/>
        <s v="Alex Len"/>
        <s v="Shake Milton"/>
        <s v="Trey Jemison"/>
        <s v="Christian Koloko"/>
        <s v="Armel Traoré"/>
        <s v="Jalen Hood-Schifino"/>
        <s v="Bronny James"/>
        <s v="Quincy Olivari"/>
        <s v="Maxwell Lewis"/>
        <m u="1"/>
        <s v="Team Totals" u="1"/>
      </sharedItems>
    </cacheField>
    <cacheField name="Age" numFmtId="0">
      <sharedItems containsSemiMixedTypes="0" containsString="0" containsNumber="1" containsInteger="1" minValue="20" maxValue="40"/>
    </cacheField>
    <cacheField name="Pos" numFmtId="0">
      <sharedItems/>
    </cacheField>
    <cacheField name="G" numFmtId="0">
      <sharedItems containsSemiMixedTypes="0" containsString="0" containsNumber="1" containsInteger="1" minValue="2" maxValue="78"/>
    </cacheField>
    <cacheField name="GS" numFmtId="0">
      <sharedItems containsSemiMixedTypes="0" containsString="0" containsNumber="1" containsInteger="1" minValue="0" maxValue="73"/>
    </cacheField>
    <cacheField name="MP" numFmtId="0">
      <sharedItems containsSemiMixedTypes="0" containsString="0" containsNumber="1" minValue="4.0999999999999996" maxValue="35.1"/>
    </cacheField>
    <cacheField name="FG" numFmtId="0">
      <sharedItems containsSemiMixedTypes="0" containsString="0" containsNumber="1" minValue="0.3" maxValue="9.5"/>
    </cacheField>
    <cacheField name="FGA" numFmtId="0">
      <sharedItems containsSemiMixedTypes="0" containsString="0" containsNumber="1" minValue="0.5" maxValue="20"/>
    </cacheField>
    <cacheField name="FG%" numFmtId="0">
      <sharedItems containsSemiMixedTypes="0" containsString="0" containsNumber="1" minValue="0.2" maxValue="1"/>
    </cacheField>
    <cacheField name="3P" numFmtId="0">
      <sharedItems containsSemiMixedTypes="0" containsString="0" containsNumber="1" minValue="0" maxValue="3.6"/>
    </cacheField>
    <cacheField name="3PA" numFmtId="0">
      <sharedItems containsSemiMixedTypes="0" containsString="0" containsNumber="1" minValue="0" maxValue="9.6"/>
    </cacheField>
    <cacheField name="3P%" numFmtId="0">
      <sharedItems containsString="0" containsBlank="1" containsNumber="1" minValue="0" maxValue="0.41299999999999998"/>
    </cacheField>
    <cacheField name="2P" numFmtId="0">
      <sharedItems containsSemiMixedTypes="0" containsString="0" containsNumber="1" minValue="0" maxValue="8.9"/>
    </cacheField>
    <cacheField name="2PA" numFmtId="0">
      <sharedItems containsSemiMixedTypes="0" containsString="0" containsNumber="1" minValue="0" maxValue="15.8"/>
    </cacheField>
    <cacheField name="2P%" numFmtId="0">
      <sharedItems containsString="0" containsBlank="1" containsNumber="1" minValue="0.33300000000000002" maxValue="1"/>
    </cacheField>
    <cacheField name="eFG%" numFmtId="0">
      <sharedItems containsSemiMixedTypes="0" containsString="0" containsNumber="1" minValue="0.3" maxValue="1"/>
    </cacheField>
    <cacheField name="FT" numFmtId="0">
      <sharedItems containsSemiMixedTypes="0" containsString="0" containsNumber="1" minValue="0" maxValue="7"/>
    </cacheField>
    <cacheField name="FTA" numFmtId="0">
      <sharedItems containsSemiMixedTypes="0" containsString="0" containsNumber="1" minValue="0" maxValue="8.9"/>
    </cacheField>
    <cacheField name="FT%" numFmtId="0">
      <sharedItems containsString="0" containsBlank="1" containsNumber="1" minValue="0.25" maxValue="1"/>
    </cacheField>
    <cacheField name="ORB" numFmtId="0">
      <sharedItems containsSemiMixedTypes="0" containsString="0" containsNumber="1" minValue="0" maxValue="2.8"/>
    </cacheField>
    <cacheField name="DRB" numFmtId="0">
      <sharedItems containsSemiMixedTypes="0" containsString="0" containsNumber="1" minValue="0" maxValue="9"/>
    </cacheField>
    <cacheField name="TRB" numFmtId="0">
      <sharedItems containsSemiMixedTypes="0" containsString="0" containsNumber="1" minValue="0" maxValue="11.9"/>
    </cacheField>
    <cacheField name="AST" numFmtId="0">
      <sharedItems containsSemiMixedTypes="0" containsString="0" containsNumber="1" minValue="0.1" maxValue="8.1999999999999993"/>
    </cacheField>
    <cacheField name="STL" numFmtId="0">
      <sharedItems containsSemiMixedTypes="0" containsString="0" containsNumber="1" minValue="0" maxValue="1.6"/>
    </cacheField>
    <cacheField name="BLK" numFmtId="0">
      <sharedItems containsSemiMixedTypes="0" containsString="0" containsNumber="1" minValue="0" maxValue="2.1"/>
    </cacheField>
    <cacheField name="STOCKS" numFmtId="0">
      <sharedItems containsSemiMixedTypes="0" containsString="0" containsNumber="1" minValue="0" maxValue="1.7000000000000002"/>
    </cacheField>
    <cacheField name="TOV" numFmtId="0">
      <sharedItems containsSemiMixedTypes="0" containsString="0" containsNumber="1" minValue="0.3" maxValue="3.7"/>
    </cacheField>
    <cacheField name="PF" numFmtId="0">
      <sharedItems containsSemiMixedTypes="0" containsString="0" containsNumber="1" minValue="0" maxValue="2.4"/>
    </cacheField>
    <cacheField name="PTS" numFmtId="0">
      <sharedItems containsSemiMixedTypes="0" containsString="0" containsNumber="1" minValue="0.6" maxValue="28.2"/>
    </cacheField>
    <cacheField name="Awards" numFmtId="0">
      <sharedItems containsBlank="1"/>
    </cacheField>
  </cacheFields>
  <extLst>
    <ext xmlns:x14="http://schemas.microsoft.com/office/spreadsheetml/2009/9/main" uri="{725AE2AE-9491-48be-B2B4-4EB974FC3084}">
      <x14:pivotCacheDefinition pivotCacheId="1423488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"/>
    <x v="0"/>
    <n v="25"/>
    <s v="PG"/>
    <n v="28"/>
    <n v="28"/>
    <n v="35.1"/>
    <n v="8.8000000000000007"/>
    <n v="20"/>
    <n v="0.438"/>
    <n v="3.6"/>
    <n v="9.6"/>
    <n v="0.379"/>
    <n v="5.0999999999999996"/>
    <n v="10.4"/>
    <n v="0.49299999999999999"/>
    <n v="0.53"/>
    <n v="7"/>
    <n v="8.9"/>
    <n v="0.79100000000000004"/>
    <n v="0.9"/>
    <n v="7.2"/>
    <n v="8.1"/>
    <n v="7.5"/>
    <n v="1.6"/>
    <n v="0.4"/>
    <n v="1"/>
    <n v="3.7"/>
    <n v="2.4"/>
    <n v="28.2"/>
    <m/>
  </r>
  <r>
    <n v="2"/>
    <x v="1"/>
    <n v="26"/>
    <s v="SG"/>
    <n v="73"/>
    <n v="73"/>
    <n v="34.9"/>
    <n v="6.5"/>
    <n v="14.2"/>
    <n v="0.46"/>
    <n v="2.7"/>
    <n v="7.3"/>
    <n v="0.377"/>
    <n v="3.8"/>
    <n v="6.9"/>
    <n v="0.54700000000000004"/>
    <n v="0.55600000000000005"/>
    <n v="4.4000000000000004"/>
    <n v="5"/>
    <n v="0.877"/>
    <n v="0.8"/>
    <n v="3.7"/>
    <n v="4.5"/>
    <n v="5.8"/>
    <n v="1.1000000000000001"/>
    <n v="0.3"/>
    <n v="0.70000000000000007"/>
    <n v="2.4"/>
    <n v="2.1"/>
    <n v="20.2"/>
    <m/>
  </r>
  <r>
    <n v="3"/>
    <x v="2"/>
    <n v="40"/>
    <s v="SF"/>
    <n v="70"/>
    <n v="70"/>
    <n v="34.9"/>
    <n v="9.3000000000000007"/>
    <n v="18.100000000000001"/>
    <n v="0.51300000000000001"/>
    <n v="2.1"/>
    <n v="5.7"/>
    <n v="0.376"/>
    <n v="7.2"/>
    <n v="12.5"/>
    <n v="0.57399999999999995"/>
    <n v="0.57099999999999995"/>
    <n v="3.7"/>
    <n v="4.7"/>
    <n v="0.78200000000000003"/>
    <n v="1"/>
    <n v="6.8"/>
    <n v="7.8"/>
    <n v="8.1999999999999993"/>
    <n v="1"/>
    <n v="0.6"/>
    <n v="0.8"/>
    <n v="3.7"/>
    <n v="1.4"/>
    <n v="24.4"/>
    <s v="MVP-6,CPOY-7,AS,NBA2"/>
  </r>
  <r>
    <n v="4"/>
    <x v="3"/>
    <n v="31"/>
    <s v="C"/>
    <n v="42"/>
    <n v="42"/>
    <n v="34.299999999999997"/>
    <n v="9.5"/>
    <n v="18"/>
    <n v="0.52800000000000002"/>
    <n v="0.7"/>
    <n v="2.2000000000000002"/>
    <n v="0.29799999999999999"/>
    <n v="8.9"/>
    <n v="15.8"/>
    <n v="0.56000000000000005"/>
    <n v="0.54600000000000004"/>
    <n v="6"/>
    <n v="7.6"/>
    <n v="0.78800000000000003"/>
    <n v="2.8"/>
    <n v="9"/>
    <n v="11.9"/>
    <n v="3.4"/>
    <n v="1.3"/>
    <n v="2.1"/>
    <n v="1.7000000000000002"/>
    <n v="2.2000000000000002"/>
    <n v="2"/>
    <n v="25.7"/>
    <s v="AS"/>
  </r>
  <r>
    <n v="5"/>
    <x v="4"/>
    <n v="26"/>
    <s v="PF"/>
    <n v="59"/>
    <n v="57"/>
    <n v="31.7"/>
    <n v="5"/>
    <n v="9.8000000000000007"/>
    <n v="0.50900000000000001"/>
    <n v="1.7"/>
    <n v="4.2"/>
    <n v="0.41299999999999998"/>
    <n v="3.2"/>
    <n v="5.6"/>
    <n v="0.58099999999999996"/>
    <n v="0.59699999999999998"/>
    <n v="1.5"/>
    <n v="1.9"/>
    <n v="0.77"/>
    <n v="1.3"/>
    <n v="3.7"/>
    <n v="5"/>
    <n v="1.4"/>
    <n v="0.8"/>
    <n v="0.4"/>
    <n v="0.60000000000000009"/>
    <n v="0.8"/>
    <n v="1.8"/>
    <n v="13.1"/>
    <m/>
  </r>
  <r>
    <n v="6"/>
    <x v="5"/>
    <n v="31"/>
    <s v="PF"/>
    <n v="43"/>
    <n v="20"/>
    <n v="28.8"/>
    <n v="2.8"/>
    <n v="6.4"/>
    <n v="0.442"/>
    <n v="1.9"/>
    <n v="4.8"/>
    <n v="0.39800000000000002"/>
    <n v="0.9"/>
    <n v="1.6"/>
    <n v="0.57099999999999995"/>
    <n v="0.59099999999999997"/>
    <n v="0.3"/>
    <n v="0.5"/>
    <n v="0.71399999999999997"/>
    <n v="1.1000000000000001"/>
    <n v="2.5"/>
    <n v="3.6"/>
    <n v="1.4"/>
    <n v="0.9"/>
    <n v="0.3"/>
    <n v="0.6"/>
    <n v="0.9"/>
    <n v="1.9"/>
    <n v="7.9"/>
    <m/>
  </r>
  <r>
    <n v="7"/>
    <x v="6"/>
    <n v="28"/>
    <s v="PG"/>
    <n v="29"/>
    <n v="10"/>
    <n v="26.3"/>
    <n v="4.4000000000000004"/>
    <n v="10.7"/>
    <n v="0.41499999999999998"/>
    <n v="1.9"/>
    <n v="5.8"/>
    <n v="0.33300000000000002"/>
    <n v="2.5"/>
    <n v="4.9000000000000004"/>
    <n v="0.51"/>
    <n v="0.505"/>
    <n v="1.6"/>
    <n v="1.8"/>
    <n v="0.84899999999999998"/>
    <n v="0.3"/>
    <n v="2.5"/>
    <n v="2.8"/>
    <n v="4.7"/>
    <n v="0.8"/>
    <n v="0.1"/>
    <n v="0.45"/>
    <n v="1.7"/>
    <n v="1.8"/>
    <n v="12.4"/>
    <m/>
  </r>
  <r>
    <n v="8"/>
    <x v="7"/>
    <n v="21"/>
    <s v="SG"/>
    <n v="46"/>
    <n v="25"/>
    <n v="25.1"/>
    <n v="2.8"/>
    <n v="6.3"/>
    <n v="0.44400000000000001"/>
    <n v="1.3"/>
    <n v="3.5"/>
    <n v="0.36799999999999999"/>
    <n v="1.5"/>
    <n v="2.7"/>
    <n v="0.54400000000000004"/>
    <n v="0.54900000000000004"/>
    <n v="1.6"/>
    <n v="1.9"/>
    <n v="0.85099999999999998"/>
    <n v="0.5"/>
    <n v="2.1"/>
    <n v="2.7"/>
    <n v="1.4"/>
    <n v="0.8"/>
    <n v="0.5"/>
    <n v="0.65"/>
    <n v="0.8"/>
    <n v="1.6"/>
    <n v="8.5"/>
    <m/>
  </r>
  <r>
    <n v="9"/>
    <x v="8"/>
    <n v="28"/>
    <s v="PG"/>
    <n v="72"/>
    <n v="11"/>
    <n v="21.2"/>
    <n v="2.2999999999999998"/>
    <n v="5.8"/>
    <n v="0.4"/>
    <n v="1.5"/>
    <n v="4.3"/>
    <n v="0.35299999999999998"/>
    <n v="0.8"/>
    <n v="1.5"/>
    <n v="0.53200000000000003"/>
    <n v="0.53"/>
    <n v="0.2"/>
    <n v="0.3"/>
    <n v="0.71399999999999997"/>
    <n v="0.3"/>
    <n v="1"/>
    <n v="1.3"/>
    <n v="1.4"/>
    <n v="0.7"/>
    <n v="0.2"/>
    <n v="0.44999999999999996"/>
    <n v="0.6"/>
    <n v="2.1"/>
    <n v="6.4"/>
    <m/>
  </r>
  <r>
    <n v="10"/>
    <x v="9"/>
    <n v="24"/>
    <s v="C"/>
    <n v="56"/>
    <n v="35"/>
    <n v="19.5"/>
    <n v="2.9"/>
    <n v="4"/>
    <n v="0.72199999999999998"/>
    <n v="0"/>
    <n v="0.1"/>
    <n v="0"/>
    <n v="2.9"/>
    <n v="3.9"/>
    <n v="0.73199999999999998"/>
    <n v="0.72199999999999998"/>
    <n v="1.1000000000000001"/>
    <n v="1.8"/>
    <n v="0.622"/>
    <n v="1.4"/>
    <n v="3.4"/>
    <n v="4.8"/>
    <n v="1"/>
    <n v="0.6"/>
    <n v="0.9"/>
    <n v="0.75"/>
    <n v="0.8"/>
    <n v="2.4"/>
    <n v="6.8"/>
    <m/>
  </r>
  <r>
    <n v="11"/>
    <x v="10"/>
    <n v="23"/>
    <s v="SF"/>
    <n v="78"/>
    <n v="16"/>
    <n v="19.2"/>
    <n v="3.3"/>
    <n v="7.1"/>
    <n v="0.46100000000000002"/>
    <n v="1.6"/>
    <n v="4.4000000000000004"/>
    <n v="0.376"/>
    <n v="1.7"/>
    <n v="2.8"/>
    <n v="0.59399999999999997"/>
    <n v="0.57599999999999996"/>
    <n v="0.8"/>
    <n v="1.1000000000000001"/>
    <n v="0.76200000000000001"/>
    <n v="0.5"/>
    <n v="2.2999999999999998"/>
    <n v="2.8"/>
    <n v="0.8"/>
    <n v="0.3"/>
    <n v="0.1"/>
    <n v="0.2"/>
    <n v="0.5"/>
    <n v="1.2"/>
    <n v="9.1"/>
    <m/>
  </r>
  <r>
    <n v="12"/>
    <x v="11"/>
    <n v="26"/>
    <s v="PG"/>
    <n v="29"/>
    <n v="5"/>
    <n v="18.7"/>
    <n v="2.2000000000000002"/>
    <n v="5"/>
    <n v="0.438"/>
    <n v="0.9"/>
    <n v="2.2999999999999998"/>
    <n v="0.38200000000000001"/>
    <n v="1.3"/>
    <n v="2.6"/>
    <n v="0.48699999999999999"/>
    <n v="0.52800000000000002"/>
    <n v="0.3"/>
    <n v="0.4"/>
    <n v="0.81799999999999995"/>
    <n v="1.3"/>
    <n v="2.6"/>
    <n v="3.9"/>
    <n v="1.4"/>
    <n v="1"/>
    <n v="0.4"/>
    <n v="0.7"/>
    <n v="0.9"/>
    <n v="1.5"/>
    <n v="5.6"/>
    <m/>
  </r>
  <r>
    <n v="13"/>
    <x v="12"/>
    <n v="25"/>
    <s v="SF"/>
    <n v="33"/>
    <n v="8"/>
    <n v="17.8"/>
    <n v="1.2"/>
    <n v="2.8"/>
    <n v="0.40400000000000003"/>
    <n v="0.4"/>
    <n v="1.4"/>
    <n v="0.27700000000000002"/>
    <n v="0.8"/>
    <n v="1.4"/>
    <n v="0.53200000000000003"/>
    <n v="0.47299999999999998"/>
    <n v="0.5"/>
    <n v="0.8"/>
    <n v="0.61499999999999999"/>
    <n v="0.5"/>
    <n v="1.5"/>
    <n v="2"/>
    <n v="0.7"/>
    <n v="1"/>
    <n v="0.3"/>
    <n v="0.65"/>
    <n v="0.4"/>
    <n v="1.3"/>
    <n v="3.2"/>
    <m/>
  </r>
  <r>
    <n v="14"/>
    <x v="13"/>
    <n v="25"/>
    <s v="PF"/>
    <n v="36"/>
    <n v="2"/>
    <n v="16.100000000000001"/>
    <n v="1.6"/>
    <n v="3.4"/>
    <n v="0.48799999999999999"/>
    <n v="0.3"/>
    <n v="0.9"/>
    <n v="0.28100000000000003"/>
    <n v="1.4"/>
    <n v="2.5"/>
    <n v="0.56200000000000006"/>
    <n v="0.52500000000000002"/>
    <n v="0.6"/>
    <n v="1"/>
    <n v="0.55600000000000005"/>
    <n v="1.9"/>
    <n v="3.2"/>
    <n v="5.0999999999999996"/>
    <n v="1.1000000000000001"/>
    <n v="1"/>
    <n v="0.3"/>
    <n v="0.65"/>
    <n v="0.8"/>
    <n v="1.9"/>
    <n v="4.0999999999999996"/>
    <m/>
  </r>
  <r>
    <n v="15"/>
    <x v="14"/>
    <n v="35"/>
    <s v="PF"/>
    <n v="8"/>
    <n v="2"/>
    <n v="15.5"/>
    <n v="2"/>
    <n v="6"/>
    <n v="0.33300000000000002"/>
    <n v="0.9"/>
    <n v="2.9"/>
    <n v="0.30399999999999999"/>
    <n v="1.1000000000000001"/>
    <n v="3.1"/>
    <n v="0.36"/>
    <n v="0.40600000000000003"/>
    <n v="0.6"/>
    <n v="0.8"/>
    <n v="0.83299999999999996"/>
    <n v="0.4"/>
    <n v="1.5"/>
    <n v="1.9"/>
    <n v="2.1"/>
    <n v="0.1"/>
    <n v="0.3"/>
    <n v="0.2"/>
    <n v="0.4"/>
    <n v="1.8"/>
    <n v="5.5"/>
    <m/>
  </r>
  <r>
    <n v="16"/>
    <x v="15"/>
    <n v="31"/>
    <s v="C"/>
    <n v="10"/>
    <n v="4"/>
    <n v="12.2"/>
    <n v="1"/>
    <n v="2.2000000000000002"/>
    <n v="0.45500000000000002"/>
    <n v="0.1"/>
    <n v="0.3"/>
    <n v="0.33300000000000002"/>
    <n v="0.9"/>
    <n v="1.9"/>
    <n v="0.47399999999999998"/>
    <n v="0.47699999999999998"/>
    <n v="0.1"/>
    <n v="0.4"/>
    <n v="0.25"/>
    <n v="1.3"/>
    <n v="1.8"/>
    <n v="3.1"/>
    <n v="0.8"/>
    <n v="0.1"/>
    <n v="0.3"/>
    <n v="0.2"/>
    <n v="0.9"/>
    <n v="2.1"/>
    <n v="2.2000000000000002"/>
    <m/>
  </r>
  <r>
    <n v="17"/>
    <x v="16"/>
    <n v="28"/>
    <s v="SG"/>
    <n v="30"/>
    <n v="1"/>
    <n v="11.5"/>
    <n v="1.4"/>
    <n v="3.2"/>
    <n v="0.433"/>
    <n v="0.3"/>
    <n v="1.1000000000000001"/>
    <n v="0.29399999999999998"/>
    <n v="1.1000000000000001"/>
    <n v="2.1"/>
    <n v="0.50800000000000001"/>
    <n v="0.48499999999999999"/>
    <n v="0.7"/>
    <n v="0.9"/>
    <n v="0.84599999999999997"/>
    <n v="0.5"/>
    <n v="1.3"/>
    <n v="1.8"/>
    <n v="1.3"/>
    <n v="0.3"/>
    <n v="0.1"/>
    <n v="0.2"/>
    <n v="0.7"/>
    <n v="0.8"/>
    <n v="3.9"/>
    <m/>
  </r>
  <r>
    <n v="18"/>
    <x v="17"/>
    <n v="25"/>
    <s v="C"/>
    <n v="22"/>
    <n v="0"/>
    <n v="10.3"/>
    <n v="1.2"/>
    <n v="1.9"/>
    <n v="0.61899999999999999"/>
    <n v="0"/>
    <n v="0"/>
    <m/>
    <n v="1.2"/>
    <n v="1.9"/>
    <n v="0.61899999999999999"/>
    <n v="0.61899999999999999"/>
    <n v="0.2"/>
    <n v="0.5"/>
    <n v="0.41699999999999998"/>
    <n v="1"/>
    <n v="1.8"/>
    <n v="2.8"/>
    <n v="0.3"/>
    <n v="0.1"/>
    <n v="0.4"/>
    <n v="0.25"/>
    <n v="0.6"/>
    <n v="1.9"/>
    <n v="2.6"/>
    <m/>
  </r>
  <r>
    <n v="19"/>
    <x v="18"/>
    <n v="24"/>
    <s v="C"/>
    <n v="37"/>
    <n v="0"/>
    <n v="9.1999999999999993"/>
    <n v="1.1000000000000001"/>
    <n v="1.8"/>
    <n v="0.60599999999999998"/>
    <n v="0"/>
    <n v="0.1"/>
    <n v="0"/>
    <n v="1.1000000000000001"/>
    <n v="1.7"/>
    <n v="0.64500000000000002"/>
    <n v="0.60599999999999998"/>
    <n v="0.3"/>
    <n v="0.4"/>
    <n v="0.71399999999999997"/>
    <n v="0.9"/>
    <n v="1.5"/>
    <n v="2.5"/>
    <n v="0.4"/>
    <n v="0.2"/>
    <n v="0.4"/>
    <n v="0.30000000000000004"/>
    <n v="0.3"/>
    <n v="1.2"/>
    <n v="2.4"/>
    <m/>
  </r>
  <r>
    <n v="20"/>
    <x v="19"/>
    <n v="22"/>
    <s v="SF"/>
    <n v="9"/>
    <n v="0"/>
    <n v="7.4"/>
    <n v="0.7"/>
    <n v="2.1"/>
    <n v="0.316"/>
    <n v="0"/>
    <n v="0.8"/>
    <n v="0"/>
    <n v="0.7"/>
    <n v="1.3"/>
    <n v="0.5"/>
    <n v="0.316"/>
    <n v="0.2"/>
    <n v="0.8"/>
    <n v="0.28599999999999998"/>
    <n v="0.2"/>
    <n v="1.4"/>
    <n v="1.7"/>
    <n v="0.1"/>
    <n v="0.4"/>
    <n v="0.2"/>
    <n v="0.30000000000000004"/>
    <n v="0.3"/>
    <n v="0.7"/>
    <n v="1.6"/>
    <m/>
  </r>
  <r>
    <n v="21"/>
    <x v="20"/>
    <n v="21"/>
    <s v="SG"/>
    <n v="2"/>
    <n v="0"/>
    <n v="7"/>
    <n v="0.5"/>
    <n v="0.5"/>
    <n v="1"/>
    <n v="0"/>
    <n v="0"/>
    <m/>
    <n v="0.5"/>
    <n v="0.5"/>
    <n v="1"/>
    <n v="1"/>
    <n v="1"/>
    <n v="1"/>
    <n v="1"/>
    <n v="0.5"/>
    <n v="0"/>
    <n v="0.5"/>
    <n v="0.5"/>
    <n v="0"/>
    <n v="0.5"/>
    <n v="0.25"/>
    <n v="0.5"/>
    <n v="1.5"/>
    <n v="2"/>
    <m/>
  </r>
  <r>
    <n v="22"/>
    <x v="21"/>
    <n v="20"/>
    <s v="SG"/>
    <n v="27"/>
    <n v="1"/>
    <n v="6.7"/>
    <n v="0.8"/>
    <n v="2.5"/>
    <n v="0.313"/>
    <n v="0.3"/>
    <n v="1.2"/>
    <n v="0.28100000000000003"/>
    <n v="0.4"/>
    <n v="1.3"/>
    <n v="0.34300000000000003"/>
    <n v="0.38100000000000001"/>
    <n v="0.4"/>
    <n v="0.5"/>
    <n v="0.78600000000000003"/>
    <n v="0.1"/>
    <n v="0.5"/>
    <n v="0.7"/>
    <n v="0.8"/>
    <n v="0.3"/>
    <n v="0.1"/>
    <n v="0.2"/>
    <n v="0.5"/>
    <n v="0.5"/>
    <n v="2.2999999999999998"/>
    <m/>
  </r>
  <r>
    <n v="23"/>
    <x v="22"/>
    <n v="23"/>
    <s v="PG"/>
    <n v="2"/>
    <n v="0"/>
    <n v="5"/>
    <n v="0.5"/>
    <n v="2.5"/>
    <n v="0.2"/>
    <n v="0.5"/>
    <n v="2.5"/>
    <n v="0.2"/>
    <n v="0"/>
    <n v="0"/>
    <m/>
    <n v="0.3"/>
    <n v="0"/>
    <n v="0"/>
    <m/>
    <n v="0"/>
    <n v="0"/>
    <n v="0"/>
    <n v="0.5"/>
    <n v="0"/>
    <n v="0"/>
    <n v="0"/>
    <n v="0.5"/>
    <n v="0"/>
    <n v="1.5"/>
    <m/>
  </r>
  <r>
    <n v="24"/>
    <x v="23"/>
    <n v="22"/>
    <s v="SF"/>
    <n v="7"/>
    <n v="0"/>
    <n v="4.0999999999999996"/>
    <n v="0.3"/>
    <n v="0.9"/>
    <n v="0.33300000000000002"/>
    <n v="0"/>
    <n v="0"/>
    <m/>
    <n v="0.3"/>
    <n v="0.9"/>
    <n v="0.33300000000000002"/>
    <n v="0.33300000000000002"/>
    <n v="0"/>
    <n v="0"/>
    <m/>
    <n v="0.3"/>
    <n v="0"/>
    <n v="0.3"/>
    <n v="0.3"/>
    <n v="0.1"/>
    <n v="0"/>
    <n v="0.05"/>
    <n v="0.3"/>
    <n v="0.1"/>
    <n v="0.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BD7BA-3052-4221-85FB-40FA867FA6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31">
    <pivotField showAll="0"/>
    <pivotField axis="axisRow" showAll="0" measureFilter="1" sortType="ascending">
      <items count="27">
        <item x="15"/>
        <item x="3"/>
        <item x="19"/>
        <item x="1"/>
        <item x="21"/>
        <item x="12"/>
        <item x="18"/>
        <item x="10"/>
        <item x="6"/>
        <item x="5"/>
        <item x="8"/>
        <item x="20"/>
        <item x="13"/>
        <item x="9"/>
        <item x="11"/>
        <item x="2"/>
        <item x="0"/>
        <item x="14"/>
        <item x="7"/>
        <item x="23"/>
        <item x="22"/>
        <item x="4"/>
        <item x="16"/>
        <item m="1" x="25"/>
        <item x="17"/>
        <item n="HAHA" m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 v="13"/>
    </i>
    <i>
      <x v="9"/>
    </i>
    <i>
      <x v="18"/>
    </i>
    <i>
      <x v="7"/>
    </i>
    <i>
      <x v="8"/>
    </i>
    <i>
      <x v="21"/>
    </i>
    <i>
      <x v="3"/>
    </i>
    <i>
      <x v="15"/>
    </i>
    <i>
      <x v="1"/>
    </i>
    <i>
      <x v="16"/>
    </i>
    <i t="grand">
      <x/>
    </i>
  </rowItems>
  <colItems count="1">
    <i/>
  </colItems>
  <dataFields count="1">
    <dataField name="PPG" fld="29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7266F-1353-4E26-B1D8-83DCCEF528E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31">
    <pivotField showAll="0"/>
    <pivotField axis="axisRow" showAll="0" measureFilter="1" sortType="ascending">
      <items count="27">
        <item x="15"/>
        <item x="3"/>
        <item x="19"/>
        <item x="1"/>
        <item x="21"/>
        <item x="12"/>
        <item x="18"/>
        <item x="10"/>
        <item x="6"/>
        <item x="5"/>
        <item x="8"/>
        <item x="20"/>
        <item x="13"/>
        <item x="9"/>
        <item x="11"/>
        <item x="2"/>
        <item x="0"/>
        <item x="14"/>
        <item x="7"/>
        <item x="23"/>
        <item x="22"/>
        <item x="4"/>
        <item x="16"/>
        <item m="1" x="25"/>
        <item x="17"/>
        <item m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21"/>
    </i>
    <i>
      <x v="5"/>
    </i>
    <i>
      <x v="12"/>
    </i>
    <i>
      <x v="18"/>
    </i>
    <i>
      <x v="14"/>
    </i>
    <i>
      <x v="3"/>
    </i>
    <i>
      <x v="13"/>
    </i>
    <i>
      <x v="15"/>
    </i>
    <i>
      <x v="16"/>
    </i>
    <i>
      <x v="1"/>
    </i>
    <i t="grand">
      <x/>
    </i>
  </rowItems>
  <colItems count="1">
    <i/>
  </colItems>
  <dataFields count="1">
    <dataField name="Average of STOCKS" fld="26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3297A19-2EF1-4ED5-8E39-0BC32E226AA6}" autoFormatId="16" applyNumberFormats="0" applyBorderFormats="0" applyFontFormats="0" applyPatternFormats="0" applyAlignmentFormats="0" applyWidthHeightFormats="0">
  <queryTableRefresh nextId="32">
    <queryTableFields count="31">
      <queryTableField id="1" name="Rk" tableColumnId="1"/>
      <queryTableField id="2" name="Player" tableColumnId="2"/>
      <queryTableField id="3" name="Age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FG%" tableColumnId="10"/>
      <queryTableField id="11" name="3P" tableColumnId="11"/>
      <queryTableField id="12" name="3PA" tableColumnId="12"/>
      <queryTableField id="13" name="3P%" tableColumnId="13"/>
      <queryTableField id="14" name="2P" tableColumnId="14"/>
      <queryTableField id="15" name="2PA" tableColumnId="15"/>
      <queryTableField id="16" name="2P%" tableColumnId="16"/>
      <queryTableField id="17" name="eFG%" tableColumnId="17"/>
      <queryTableField id="18" name="FT" tableColumnId="18"/>
      <queryTableField id="19" name="FTA" tableColumnId="19"/>
      <queryTableField id="20" name="FT%" tableColumnId="20"/>
      <queryTableField id="21" name="ORB" tableColumnId="21"/>
      <queryTableField id="22" name="DRB" tableColumnId="22"/>
      <queryTableField id="23" name="TRB" tableColumnId="23"/>
      <queryTableField id="24" name="AST" tableColumnId="24"/>
      <queryTableField id="25" name="STL" tableColumnId="25"/>
      <queryTableField id="26" name="BLK" tableColumnId="26"/>
      <queryTableField id="31" dataBound="0" tableColumnId="31"/>
      <queryTableField id="27" name="TOV" tableColumnId="27"/>
      <queryTableField id="28" name="PF" tableColumnId="28"/>
      <queryTableField id="29" name="PTS" tableColumnId="29"/>
      <queryTableField id="30" name="Awards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4999300-4DA7-4447-9A50-39C73EA96519}" autoFormatId="16" applyNumberFormats="0" applyBorderFormats="0" applyFontFormats="0" applyPatternFormats="0" applyAlignmentFormats="0" applyWidthHeightFormats="0">
  <queryTableRefresh nextId="39">
    <queryTableFields count="35">
      <queryTableField id="1" name="Rk" tableColumnId="1"/>
      <queryTableField id="3" name="Gtm" tableColumnId="3"/>
      <queryTableField id="4" name="Date" tableColumnId="4"/>
      <queryTableField id="5" name="Season Type" tableColumnId="5"/>
      <queryTableField id="6" name="Team" tableColumnId="6"/>
      <queryTableField id="37" name="@" tableColumnId="2"/>
      <queryTableField id="8" name="Opp" tableColumnId="8"/>
      <queryTableField id="9" name="W/L" tableColumnId="9"/>
      <queryTableField id="10" name="SCORE" tableColumnId="10"/>
      <queryTableField id="11" name="GS" tableColumnId="11"/>
      <queryTableField id="12" name="MP" tableColumnId="12"/>
      <queryTableField id="13" name="FG" tableColumnId="13"/>
      <queryTableField id="14" name="FGA" tableColumnId="14"/>
      <queryTableField id="15" name="FG%" tableColumnId="15"/>
      <queryTableField id="16" name="3P" tableColumnId="16"/>
      <queryTableField id="17" name="3PA" tableColumnId="17"/>
      <queryTableField id="18" name="3P%" tableColumnId="18"/>
      <queryTableField id="19" name="2P" tableColumnId="19"/>
      <queryTableField id="20" name="2PA" tableColumnId="20"/>
      <queryTableField id="21" name="2P%" tableColumnId="21"/>
      <queryTableField id="22" name="eFG%" tableColumnId="22"/>
      <queryTableField id="23" name="FT" tableColumnId="23"/>
      <queryTableField id="24" name="FTA" tableColumnId="24"/>
      <queryTableField id="25" name="FT%" tableColumnId="25"/>
      <queryTableField id="26" name="ORB" tableColumnId="26"/>
      <queryTableField id="27" name="DRB" tableColumnId="27"/>
      <queryTableField id="28" name="TRB" tableColumnId="28"/>
      <queryTableField id="29" name="AST" tableColumnId="29"/>
      <queryTableField id="30" name="STL" tableColumnId="30"/>
      <queryTableField id="31" name="BLK" tableColumnId="31"/>
      <queryTableField id="32" name="TOV" tableColumnId="32"/>
      <queryTableField id="33" name="PF" tableColumnId="33"/>
      <queryTableField id="34" name="PTS" tableColumnId="34"/>
      <queryTableField id="35" name="GmSc" tableColumnId="35"/>
      <queryTableField id="36" name="+/-" tableColumnId="36"/>
    </queryTableFields>
    <queryTableDeletedFields count="1">
      <deletedField name="Gca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191547-DD05-44DF-827A-E8A61C866552}" autoFormatId="16" applyNumberFormats="0" applyBorderFormats="0" applyFontFormats="0" applyPatternFormats="0" applyAlignmentFormats="0" applyWidthHeightFormats="0">
  <queryTableRefresh nextId="37">
    <queryTableFields count="36">
      <queryTableField id="1" name="Rk" tableColumnId="1"/>
      <queryTableField id="2" name="Gtm" tableColumnId="2"/>
      <queryTableField id="3" name="Date" tableColumnId="3"/>
      <queryTableField id="36" dataBound="0" tableColumnId="36"/>
      <queryTableField id="4" name="Season Type" tableColumnId="4"/>
      <queryTableField id="5" name="Team" tableColumnId="5"/>
      <queryTableField id="6" name="@" tableColumnId="6"/>
      <queryTableField id="7" name="Opp" tableColumnId="7"/>
      <queryTableField id="8" name="W/L" tableColumnId="8"/>
      <queryTableField id="9" name="Result.2" tableColumnId="9"/>
      <queryTableField id="10" name="GS" tableColumnId="10"/>
      <queryTableField id="11" name="MP" tableColumnId="11"/>
      <queryTableField id="12" name="FG" tableColumnId="12"/>
      <queryTableField id="13" name="FGA" tableColumnId="13"/>
      <queryTableField id="14" name="FG%" tableColumnId="14"/>
      <queryTableField id="15" name="3P" tableColumnId="15"/>
      <queryTableField id="16" name="3PA" tableColumnId="16"/>
      <queryTableField id="17" name="3P%" tableColumnId="17"/>
      <queryTableField id="18" name="2P" tableColumnId="18"/>
      <queryTableField id="19" name="2PA" tableColumnId="19"/>
      <queryTableField id="20" name="2P%" tableColumnId="20"/>
      <queryTableField id="21" name="eFG%" tableColumnId="21"/>
      <queryTableField id="22" name="FT" tableColumnId="22"/>
      <queryTableField id="23" name="FTA" tableColumnId="23"/>
      <queryTableField id="24" name="FT%" tableColumnId="24"/>
      <queryTableField id="25" name="ORB" tableColumnId="25"/>
      <queryTableField id="26" name="DRB" tableColumnId="26"/>
      <queryTableField id="27" name="TRB" tableColumnId="27"/>
      <queryTableField id="28" name="AST" tableColumnId="28"/>
      <queryTableField id="29" name="STL" tableColumnId="29"/>
      <queryTableField id="30" name="BLK" tableColumnId="30"/>
      <queryTableField id="31" name="TOV" tableColumnId="31"/>
      <queryTableField id="32" name="PF" tableColumnId="32"/>
      <queryTableField id="33" name="PTS" tableColumnId="33"/>
      <queryTableField id="34" name="GmSc" tableColumnId="34"/>
      <queryTableField id="35" name="+/-" tableColumnId="3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2FA9555-327D-4983-AAED-D747FA08E204}" autoFormatId="16" applyNumberFormats="0" applyBorderFormats="0" applyFontFormats="0" applyPatternFormats="0" applyAlignmentFormats="0" applyWidthHeightFormats="0">
  <queryTableRefresh nextId="36">
    <queryTableFields count="35">
      <queryTableField id="1" name="Rk" tableColumnId="1"/>
      <queryTableField id="2" name="Date" tableColumnId="2"/>
      <queryTableField id="35" dataBound="0" tableColumnId="35"/>
      <queryTableField id="3" name="SEASON TYPE" tableColumnId="3"/>
      <queryTableField id="4" name="Team" tableColumnId="4"/>
      <queryTableField id="5" name="@" tableColumnId="5"/>
      <queryTableField id="6" name="Opp" tableColumnId="6"/>
      <queryTableField id="7" name="W/L" tableColumnId="7"/>
      <queryTableField id="8" name="Result.2" tableColumnId="8"/>
      <queryTableField id="9" name="GS" tableColumnId="9"/>
      <queryTableField id="10" name="Column3" tableColumnId="10"/>
      <queryTableField id="11" name="FG" tableColumnId="11"/>
      <queryTableField id="12" name="FGA" tableColumnId="12"/>
      <queryTableField id="13" name="FG%" tableColumnId="13"/>
      <queryTableField id="14" name="3P" tableColumnId="14"/>
      <queryTableField id="15" name="3PA" tableColumnId="15"/>
      <queryTableField id="16" name="3P%" tableColumnId="16"/>
      <queryTableField id="17" name="2P" tableColumnId="17"/>
      <queryTableField id="18" name="2PA" tableColumnId="18"/>
      <queryTableField id="19" name="2P%" tableColumnId="19"/>
      <queryTableField id="20" name="eFG%" tableColumnId="20"/>
      <queryTableField id="21" name="FT" tableColumnId="21"/>
      <queryTableField id="22" name="FTA" tableColumnId="22"/>
      <queryTableField id="23" name="FT%" tableColumnId="23"/>
      <queryTableField id="24" name="ORB" tableColumnId="24"/>
      <queryTableField id="25" name="DRB" tableColumnId="25"/>
      <queryTableField id="26" name="TRB" tableColumnId="26"/>
      <queryTableField id="27" name="AST" tableColumnId="27"/>
      <queryTableField id="28" name="STL" tableColumnId="28"/>
      <queryTableField id="29" name="BLK" tableColumnId="29"/>
      <queryTableField id="30" name="TOV" tableColumnId="30"/>
      <queryTableField id="31" name="PF" tableColumnId="31"/>
      <queryTableField id="32" name="PTS" tableColumnId="32"/>
      <queryTableField id="33" name="GmSc" tableColumnId="33"/>
      <queryTableField id="34" name="+/-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C650E-58B4-4243-A3F5-B73952CF1FBD}" name="Worksheet" displayName="Worksheet" ref="A1:AE25" tableType="queryTable" totalsRowShown="0">
  <autoFilter ref="A1:AE25" xr:uid="{FD0C650E-58B4-4243-A3F5-B73952CF1FBD}"/>
  <tableColumns count="31">
    <tableColumn id="1" xr3:uid="{58A1CF45-AEDA-4038-9DBA-4B10829DAD52}" uniqueName="1" name="Rk" queryTableFieldId="1"/>
    <tableColumn id="2" xr3:uid="{E9E12EEA-3723-4B5A-B4E6-2C7AFD1512A9}" uniqueName="2" name="Player" queryTableFieldId="2" dataDxfId="54"/>
    <tableColumn id="3" xr3:uid="{C8303811-DB35-4778-A75A-F91B73E3ADB1}" uniqueName="3" name="Age" queryTableFieldId="3"/>
    <tableColumn id="4" xr3:uid="{B60E1F4C-0554-4B45-BA03-ABF9F4EDE31F}" uniqueName="4" name="Pos" queryTableFieldId="4" dataDxfId="53"/>
    <tableColumn id="5" xr3:uid="{D9752D6F-7CF4-4C90-9B8C-053A8336D375}" uniqueName="5" name="G" queryTableFieldId="5"/>
    <tableColumn id="6" xr3:uid="{0968AD40-9CD6-48CD-8109-730644E942BC}" uniqueName="6" name="GS" queryTableFieldId="6"/>
    <tableColumn id="7" xr3:uid="{623059EE-E511-4353-8789-6DA487499EB3}" uniqueName="7" name="MP" queryTableFieldId="7"/>
    <tableColumn id="8" xr3:uid="{BDD98344-D8C0-493F-BA77-6C8B8CB3F1F5}" uniqueName="8" name="FG" queryTableFieldId="8"/>
    <tableColumn id="9" xr3:uid="{4F404C14-8EAA-4C39-AD47-DABFBEA02C7D}" uniqueName="9" name="FGA" queryTableFieldId="9"/>
    <tableColumn id="10" xr3:uid="{1DE8A464-0DFF-4C80-973D-C8B4ADA41864}" uniqueName="10" name="FG%" queryTableFieldId="10"/>
    <tableColumn id="11" xr3:uid="{3BBC0A00-DB2A-4AD3-9EE6-4F3A457E97DC}" uniqueName="11" name="3P" queryTableFieldId="11"/>
    <tableColumn id="12" xr3:uid="{DBD559C1-F9AC-4F15-9762-A27FF5AB31F9}" uniqueName="12" name="3PA" queryTableFieldId="12"/>
    <tableColumn id="13" xr3:uid="{402533D6-8CED-4439-9944-21BB46AAC9C8}" uniqueName="13" name="3P%" queryTableFieldId="13"/>
    <tableColumn id="14" xr3:uid="{E7F202D7-DA39-4E81-8D67-7EF9A877936E}" uniqueName="14" name="2P" queryTableFieldId="14"/>
    <tableColumn id="15" xr3:uid="{D14E810C-693F-43A1-B1DE-3063818FD17C}" uniqueName="15" name="2PA" queryTableFieldId="15"/>
    <tableColumn id="16" xr3:uid="{6698D087-D807-492F-A631-1434E9199D84}" uniqueName="16" name="2P%" queryTableFieldId="16"/>
    <tableColumn id="17" xr3:uid="{D4829BB4-027E-4F7A-B7C9-E55F7A26B1D2}" uniqueName="17" name="eFG%" queryTableFieldId="17"/>
    <tableColumn id="18" xr3:uid="{7E9D39FE-1DB2-4881-A729-5CD722F16C84}" uniqueName="18" name="FT" queryTableFieldId="18"/>
    <tableColumn id="19" xr3:uid="{61DF8178-7A12-4E87-A127-FB43D589C8DE}" uniqueName="19" name="FTA" queryTableFieldId="19"/>
    <tableColumn id="20" xr3:uid="{DA65F32C-47DA-45CC-AA50-D03D6817CD1D}" uniqueName="20" name="FT%" queryTableFieldId="20"/>
    <tableColumn id="21" xr3:uid="{13C1E2EC-E629-4103-BBBE-3218BB432D4C}" uniqueName="21" name="ORB" queryTableFieldId="21"/>
    <tableColumn id="22" xr3:uid="{1FF16777-69E3-4EE4-A654-0CA82FC63BC8}" uniqueName="22" name="DRB" queryTableFieldId="22"/>
    <tableColumn id="23" xr3:uid="{D2D949D5-30CB-4021-B9B8-A3DF6DE95FD4}" uniqueName="23" name="TRB" queryTableFieldId="23"/>
    <tableColumn id="24" xr3:uid="{4B611706-9E04-4392-9DFA-8BC14206EDBA}" uniqueName="24" name="AST" queryTableFieldId="24"/>
    <tableColumn id="25" xr3:uid="{309883C3-4FC1-4766-9451-0F428B3F614C}" uniqueName="25" name="STL" queryTableFieldId="25"/>
    <tableColumn id="26" xr3:uid="{3E453774-775E-4EA7-B632-57D95BC84D7D}" uniqueName="26" name="BLK" queryTableFieldId="26"/>
    <tableColumn id="31" xr3:uid="{FB8F2B5C-A5CB-40BB-ADEF-78EA744F62E0}" uniqueName="31" name="STOCKS" queryTableFieldId="31" dataDxfId="52">
      <calculatedColumnFormula>SUM(Worksheet[[#This Row],[STL]:[BLK]])/2</calculatedColumnFormula>
    </tableColumn>
    <tableColumn id="27" xr3:uid="{0E2CF93A-28CD-438F-89A1-7506C87F044E}" uniqueName="27" name="TOV" queryTableFieldId="27"/>
    <tableColumn id="28" xr3:uid="{6204A008-A5C3-465E-ABF1-B1D4F9E3EAE4}" uniqueName="28" name="PF" queryTableFieldId="28"/>
    <tableColumn id="29" xr3:uid="{33CF3B19-A7EB-4BB3-9600-18FBB653183F}" uniqueName="29" name="PTS" queryTableFieldId="29"/>
    <tableColumn id="30" xr3:uid="{2072B3CD-9F5C-4582-B79D-8CDFFE99DFB2}" uniqueName="30" name="Awards" queryTableFieldId="30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5AC081-DA69-4035-A453-4FD0CF08ACD0}" name="Table3" displayName="Table3" ref="AG1:AN25" totalsRowShown="0">
  <autoFilter ref="AG1:AN25" xr:uid="{895AC081-DA69-4035-A453-4FD0CF08ACD0}"/>
  <tableColumns count="8">
    <tableColumn id="1" xr3:uid="{FDA29C8C-49A7-4860-AE9C-0CD6C6141796}" name="Player"/>
    <tableColumn id="2" xr3:uid="{1B79E905-B5E8-4C81-81F7-1DB54D81DFC8}" name="FG%"/>
    <tableColumn id="3" xr3:uid="{378549FD-B952-4CC0-881F-E1DE83B10DA9}" name="3P%"/>
    <tableColumn id="5" xr3:uid="{3FD798AB-5B88-43DC-B4D1-84435DC15567}" name="TRB"/>
    <tableColumn id="6" xr3:uid="{206D3840-2FD6-4F58-9D21-2D97617831AD}" name="AST"/>
    <tableColumn id="7" xr3:uid="{55BB4B41-783B-4A39-BE88-EC4E8420402A}" name="STOCKS"/>
    <tableColumn id="8" xr3:uid="{19EC8207-2A83-46DA-A665-CFDCD1F8BB2D}" name="PTS"/>
    <tableColumn id="9" xr3:uid="{E3AAB813-CDE0-4614-B2FF-60BFEFC056E1}" name="Awa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1D868-7EF2-4CB8-A015-1692B34D3531}" name="Luka_24_25_Regular_Playoffs" displayName="Luka_24_25_Regular_Playoffs" ref="A1:AI93" tableType="queryTable" totalsRowShown="0">
  <autoFilter ref="A1:AI93" xr:uid="{4501D868-7EF2-4CB8-A015-1692B34D3531}"/>
  <tableColumns count="35">
    <tableColumn id="1" xr3:uid="{5DA16FFF-3E95-461B-BBDC-A744633EFCF7}" uniqueName="1" name="Rk" queryTableFieldId="1"/>
    <tableColumn id="3" xr3:uid="{C9E010BF-17FE-42D5-9441-4E3A187955E8}" uniqueName="3" name="Gtm" queryTableFieldId="3"/>
    <tableColumn id="4" xr3:uid="{709E0A41-F93A-44BA-89B1-BBF7C083BB1C}" uniqueName="4" name="Date" queryTableFieldId="4" dataDxfId="50"/>
    <tableColumn id="5" xr3:uid="{EB4C77B8-4E44-47C2-9547-41895F3E92A4}" uniqueName="5" name="Season Type" queryTableFieldId="5" dataDxfId="49"/>
    <tableColumn id="6" xr3:uid="{1F8FD10B-90B2-48E9-8C3E-BA36B40BDF92}" uniqueName="6" name="Team" queryTableFieldId="6" dataDxfId="48"/>
    <tableColumn id="2" xr3:uid="{D64B5B6D-6CFE-4387-8181-5CEC75FC0A89}" uniqueName="2" name="@" queryTableFieldId="37" dataDxfId="47"/>
    <tableColumn id="8" xr3:uid="{44045662-3FAF-4BCD-B715-6C2D55804554}" uniqueName="8" name="Opp" queryTableFieldId="8" dataDxfId="46"/>
    <tableColumn id="9" xr3:uid="{8A6B87A5-BC54-44DA-A5B1-80D6419F759D}" uniqueName="9" name="W/L" queryTableFieldId="9" dataDxfId="45"/>
    <tableColumn id="10" xr3:uid="{3F3A1DC1-0F59-44BA-81BD-506B58C47898}" uniqueName="10" name="SCORE" queryTableFieldId="10" dataDxfId="44"/>
    <tableColumn id="11" xr3:uid="{586E69C6-7C3A-43CE-90F4-1289324BD7F9}" uniqueName="11" name="GS" queryTableFieldId="11"/>
    <tableColumn id="12" xr3:uid="{1FB47BAF-D95C-42D7-8A37-A19505EE9242}" uniqueName="12" name="MP" queryTableFieldId="12"/>
    <tableColumn id="13" xr3:uid="{DA60A248-CEE0-4303-B925-D53EC0F13C75}" uniqueName="13" name="FG" queryTableFieldId="13"/>
    <tableColumn id="14" xr3:uid="{E990FE41-D3B0-4658-A19F-2B5CB66A20A6}" uniqueName="14" name="FGA" queryTableFieldId="14"/>
    <tableColumn id="15" xr3:uid="{09780803-6F49-4330-9DE0-20024F0A8BC7}" uniqueName="15" name="FG%" queryTableFieldId="15"/>
    <tableColumn id="16" xr3:uid="{DE73B5A0-554C-40D6-8514-2331D2CE4EE6}" uniqueName="16" name="3P" queryTableFieldId="16"/>
    <tableColumn id="17" xr3:uid="{2EDCA6E6-DC30-420F-AC7F-A74760107519}" uniqueName="17" name="3PA" queryTableFieldId="17"/>
    <tableColumn id="18" xr3:uid="{C926CD3D-CD3C-4F8B-BDB9-6126128D2872}" uniqueName="18" name="3P%" queryTableFieldId="18"/>
    <tableColumn id="19" xr3:uid="{D7B178A1-D0C0-407A-87F0-78059BFBB49B}" uniqueName="19" name="2P" queryTableFieldId="19"/>
    <tableColumn id="20" xr3:uid="{272BF527-400F-4C07-A790-71088DFFE453}" uniqueName="20" name="2PA" queryTableFieldId="20"/>
    <tableColumn id="21" xr3:uid="{FB533883-7E43-4C4D-A49B-BD25FABF2D68}" uniqueName="21" name="2P%" queryTableFieldId="21"/>
    <tableColumn id="22" xr3:uid="{0F10DEC4-E14C-4EBA-B459-52AB75C98AD7}" uniqueName="22" name="eFG%" queryTableFieldId="22"/>
    <tableColumn id="23" xr3:uid="{A13D695B-4EC0-45FD-9F43-52374B171434}" uniqueName="23" name="FT" queryTableFieldId="23"/>
    <tableColumn id="24" xr3:uid="{E88786F5-DA4B-4B6F-A419-FD2D9A953D7D}" uniqueName="24" name="FTA" queryTableFieldId="24"/>
    <tableColumn id="25" xr3:uid="{076751AF-3EA7-45CF-8DC8-21F522580C04}" uniqueName="25" name="FT%" queryTableFieldId="25"/>
    <tableColumn id="26" xr3:uid="{971364C6-FBD3-4034-B11F-6DAC3CA8340D}" uniqueName="26" name="ORB" queryTableFieldId="26"/>
    <tableColumn id="27" xr3:uid="{34BDB7D4-537D-4DAD-A823-BE47665D26AE}" uniqueName="27" name="DRB" queryTableFieldId="27"/>
    <tableColumn id="28" xr3:uid="{75B7FA0E-1B6A-4C08-986E-52753310D386}" uniqueName="28" name="TRB" queryTableFieldId="28"/>
    <tableColumn id="29" xr3:uid="{17469681-DC6E-4EEA-82E1-91C78A8A4F37}" uniqueName="29" name="AST" queryTableFieldId="29"/>
    <tableColumn id="30" xr3:uid="{A03F0917-58EA-477B-A3CB-D9BA7E0F1DFD}" uniqueName="30" name="STL" queryTableFieldId="30"/>
    <tableColumn id="31" xr3:uid="{172E0362-A8BC-420B-BF97-36F5B386ED22}" uniqueName="31" name="BLK" queryTableFieldId="31"/>
    <tableColumn id="32" xr3:uid="{0B8CECE2-BCED-4F40-B01A-7C56FE2559AD}" uniqueName="32" name="TOV" queryTableFieldId="32"/>
    <tableColumn id="33" xr3:uid="{F738600C-F61E-4FA8-9330-4CC7332DB73A}" uniqueName="33" name="PF" queryTableFieldId="33"/>
    <tableColumn id="34" xr3:uid="{38D3D38A-7BEE-408B-A2F5-FF3F3F0CC240}" uniqueName="34" name="PTS" queryTableFieldId="34"/>
    <tableColumn id="35" xr3:uid="{7E7E6958-5053-44A2-A8C2-AC4B71FD183B}" uniqueName="35" name="GmSc" queryTableFieldId="35"/>
    <tableColumn id="36" xr3:uid="{B4D7A7D1-E280-4043-9DDA-3D0A97BCD9E1}" uniqueName="36" name="+/-" queryTableFieldId="3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9B07B0-3C3A-4A54-A4CE-FE2A2939CF1B}" name="Lebron_regular_Playoffs" displayName="Lebron_regular_Playoffs" ref="A1:AJ91" tableType="queryTable" totalsRowShown="0">
  <autoFilter ref="A1:AJ91" xr:uid="{139B07B0-3C3A-4A54-A4CE-FE2A2939CF1B}"/>
  <tableColumns count="36">
    <tableColumn id="1" xr3:uid="{14A2EFD1-47AD-44D3-9A02-769859ACD433}" uniqueName="1" name="Rk" queryTableFieldId="1"/>
    <tableColumn id="2" xr3:uid="{6D35CFD4-FACD-47F1-9503-E3BCFCD8124E}" uniqueName="2" name="Gtm" queryTableFieldId="2"/>
    <tableColumn id="3" xr3:uid="{DEE55C85-207C-452B-9FCD-CDBDD87AFC4F}" uniqueName="3" name="Date" queryTableFieldId="3" dataDxfId="43"/>
    <tableColumn id="36" xr3:uid="{F6A8E3C8-5CB6-4871-8A64-86885B969F36}" uniqueName="36" name="Column1" queryTableFieldId="36" dataDxfId="42"/>
    <tableColumn id="4" xr3:uid="{955F7338-76AA-4ED5-ADA6-C9206E6599E8}" uniqueName="4" name="Season Type" queryTableFieldId="4" dataDxfId="41"/>
    <tableColumn id="5" xr3:uid="{21B4B478-0CE1-4228-9DF9-ECC9866E1472}" uniqueName="5" name="Team" queryTableFieldId="5"/>
    <tableColumn id="6" xr3:uid="{5C9F9350-B543-4C27-B048-528ADD928D97}" uniqueName="6" name="@" queryTableFieldId="6"/>
    <tableColumn id="7" xr3:uid="{C5130B6E-AE5B-4049-98C3-6DD768907185}" uniqueName="7" name="Opp" queryTableFieldId="7"/>
    <tableColumn id="8" xr3:uid="{2DF5D611-E98A-4502-923C-049D0B6C7D59}" uniqueName="8" name="W/L" queryTableFieldId="8"/>
    <tableColumn id="9" xr3:uid="{462243C5-D45A-43BA-957D-F4C70732B022}" uniqueName="9" name="Result.2" queryTableFieldId="9"/>
    <tableColumn id="10" xr3:uid="{CAC69EE2-B08F-4772-BE6E-28F0F450D2B6}" uniqueName="10" name="GS" queryTableFieldId="10"/>
    <tableColumn id="11" xr3:uid="{FB84A1C6-AE5A-4CF2-9F29-6578FC9159B7}" uniqueName="11" name="MP" queryTableFieldId="11"/>
    <tableColumn id="12" xr3:uid="{76867D76-7D90-4E13-AB65-3E3810C70F12}" uniqueName="12" name="FG" queryTableFieldId="12"/>
    <tableColumn id="13" xr3:uid="{D8DDBE9E-E84A-45CA-84E5-9D333C24C0D9}" uniqueName="13" name="FGA" queryTableFieldId="13"/>
    <tableColumn id="14" xr3:uid="{714662AE-E712-43BD-8F47-D732BFAB05F2}" uniqueName="14" name="FG%" queryTableFieldId="14"/>
    <tableColumn id="15" xr3:uid="{212F384C-035D-42AC-BEB8-D23CF53AFA3B}" uniqueName="15" name="3P" queryTableFieldId="15"/>
    <tableColumn id="16" xr3:uid="{65533777-C8B2-49D9-8940-5D3FC653B62E}" uniqueName="16" name="3PA" queryTableFieldId="16"/>
    <tableColumn id="17" xr3:uid="{D4BB46F7-25F5-40A1-9337-8751ADE6A6CE}" uniqueName="17" name="3P%" queryTableFieldId="17"/>
    <tableColumn id="18" xr3:uid="{C16A3985-A4A0-44E5-9E20-7AC5978EEA85}" uniqueName="18" name="2P" queryTableFieldId="18"/>
    <tableColumn id="19" xr3:uid="{64CCFC61-95A2-4DF2-9585-A51C0F598CA3}" uniqueName="19" name="2PA" queryTableFieldId="19"/>
    <tableColumn id="20" xr3:uid="{45A9C18E-B996-4402-9D3E-F65DA861A828}" uniqueName="20" name="2P%" queryTableFieldId="20"/>
    <tableColumn id="21" xr3:uid="{E57975A8-62BE-4454-982E-B03514CB4C73}" uniqueName="21" name="eFG%" queryTableFieldId="21"/>
    <tableColumn id="22" xr3:uid="{C9EF700D-B361-4034-A740-FCC95693C0CE}" uniqueName="22" name="FT" queryTableFieldId="22"/>
    <tableColumn id="23" xr3:uid="{F2DD9055-6FFD-4B05-913B-772DE01C2077}" uniqueName="23" name="FTA" queryTableFieldId="23"/>
    <tableColumn id="24" xr3:uid="{2E8408CE-0783-43A9-B44C-F00DF34EE085}" uniqueName="24" name="FT%" queryTableFieldId="24"/>
    <tableColumn id="25" xr3:uid="{5BE4027C-6079-4066-ACE3-570C67709F4A}" uniqueName="25" name="ORB" queryTableFieldId="25"/>
    <tableColumn id="26" xr3:uid="{16623C35-88FA-402B-B830-14FED702BA9D}" uniqueName="26" name="DRB" queryTableFieldId="26"/>
    <tableColumn id="27" xr3:uid="{7CB6013D-4DF1-47E6-A720-2291BDB1A34F}" uniqueName="27" name="TRB" queryTableFieldId="27"/>
    <tableColumn id="28" xr3:uid="{5E08FB58-77A2-41C9-BF66-2BACE2D3E498}" uniqueName="28" name="AST" queryTableFieldId="28"/>
    <tableColumn id="29" xr3:uid="{6B40534A-FB29-4555-9D31-70407D90BEF8}" uniqueName="29" name="STL" queryTableFieldId="29"/>
    <tableColumn id="30" xr3:uid="{39A66F82-3080-4A44-8D93-19B73E597994}" uniqueName="30" name="BLK" queryTableFieldId="30"/>
    <tableColumn id="31" xr3:uid="{5E22C28A-734E-490F-AAB6-1B870F7C86EC}" uniqueName="31" name="TOV" queryTableFieldId="31"/>
    <tableColumn id="32" xr3:uid="{4EFAF1E8-9814-4196-8113-DDBAF466F34A}" uniqueName="32" name="PF" queryTableFieldId="32"/>
    <tableColumn id="33" xr3:uid="{F0C87F55-72CE-4690-8BD4-5E970B240451}" uniqueName="33" name="PTS" queryTableFieldId="33"/>
    <tableColumn id="34" xr3:uid="{906A6CCB-2C3E-494B-A703-38957393B611}" uniqueName="34" name="GmSc" queryTableFieldId="34"/>
    <tableColumn id="35" xr3:uid="{881A847A-4FE8-4C3C-BB97-07756AB55508}" uniqueName="35" name="+/-" queryTableField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5610AA-C3B9-4D5F-930B-5C8AEE0885B6}" name="AR_REG_OFFS" displayName="AR_REG_OFFS" ref="A1:AI91" tableType="queryTable" totalsRowShown="0">
  <autoFilter ref="A1:AI91" xr:uid="{A75610AA-C3B9-4D5F-930B-5C8AEE0885B6}"/>
  <tableColumns count="35">
    <tableColumn id="1" xr3:uid="{8407FF9C-2DAC-47B0-9870-F06F8BE117AC}" uniqueName="1" name="Rk" queryTableFieldId="1"/>
    <tableColumn id="2" xr3:uid="{BB537D40-A14E-4FED-9EDF-EE2BEC81BFF6}" uniqueName="2" name="Date" queryTableFieldId="2" dataDxfId="40"/>
    <tableColumn id="35" xr3:uid="{1D84E29D-67B4-4051-8A58-37977C09C168}" uniqueName="35" name="Column1" queryTableFieldId="35" dataDxfId="39"/>
    <tableColumn id="3" xr3:uid="{1C7D1720-0AE3-4441-9AF7-19FC1D4BDBEE}" uniqueName="3" name="SEASON TYPE" queryTableFieldId="3" dataDxfId="38"/>
    <tableColumn id="4" xr3:uid="{73F983B4-0896-4FE9-908F-8B69B9BB73C9}" uniqueName="4" name="Team" queryTableFieldId="4" dataDxfId="37"/>
    <tableColumn id="5" xr3:uid="{395A3BF9-70C2-4F6D-AD9B-FFEC23C7829D}" uniqueName="5" name="@" queryTableFieldId="5" dataDxfId="36"/>
    <tableColumn id="6" xr3:uid="{54CB77EB-FDB3-448C-8A0C-FD3EE70D4B91}" uniqueName="6" name="Opp" queryTableFieldId="6" dataDxfId="35"/>
    <tableColumn id="7" xr3:uid="{6BDCE7D7-5A4F-4B4F-95EB-409353EFFCFD}" uniqueName="7" name="W/L" queryTableFieldId="7" dataDxfId="34"/>
    <tableColumn id="8" xr3:uid="{96980A5C-6D58-4023-93A7-5886385686CF}" uniqueName="8" name="Result.2" queryTableFieldId="8" dataDxfId="33"/>
    <tableColumn id="9" xr3:uid="{44B8A30F-09B8-425B-A72F-46E2475B6417}" uniqueName="9" name="GS" queryTableFieldId="9" dataDxfId="32"/>
    <tableColumn id="10" xr3:uid="{26CFDD58-E6AD-4D47-9B02-DE6417B334EA}" uniqueName="10" name="Column3" queryTableFieldId="10"/>
    <tableColumn id="11" xr3:uid="{BE081CA0-C626-4207-ABEE-5E2DBCA2CCC1}" uniqueName="11" name="FG" queryTableFieldId="11"/>
    <tableColumn id="12" xr3:uid="{546420D0-37A5-49E8-8228-17850634639C}" uniqueName="12" name="FGA" queryTableFieldId="12"/>
    <tableColumn id="13" xr3:uid="{A12E58C3-C956-41BF-8946-AAFE2A23EDE6}" uniqueName="13" name="FG%" queryTableFieldId="13"/>
    <tableColumn id="14" xr3:uid="{BB04005E-847A-49D6-8B76-B0BE12D5E90B}" uniqueName="14" name="3P" queryTableFieldId="14"/>
    <tableColumn id="15" xr3:uid="{F8AB4234-6013-4368-9524-DD96055B6489}" uniqueName="15" name="3PA" queryTableFieldId="15"/>
    <tableColumn id="16" xr3:uid="{7CE2BDC7-455A-4E8A-B8C9-F3B9BCD7D61C}" uniqueName="16" name="3P%" queryTableFieldId="16"/>
    <tableColumn id="17" xr3:uid="{617509C5-87CA-4B6D-A431-E29312CDFD4F}" uniqueName="17" name="2P" queryTableFieldId="17"/>
    <tableColumn id="18" xr3:uid="{7AD23E01-9ED0-4E40-8DA0-2CC10CCF6661}" uniqueName="18" name="2PA" queryTableFieldId="18"/>
    <tableColumn id="19" xr3:uid="{102F88BB-7CB5-4D70-A1A5-0438629B41B5}" uniqueName="19" name="2P%" queryTableFieldId="19"/>
    <tableColumn id="20" xr3:uid="{BA59AAD2-631D-45CB-A19F-4E4CCFAF3264}" uniqueName="20" name="eFG%" queryTableFieldId="20"/>
    <tableColumn id="21" xr3:uid="{4FA858AF-84E6-415A-9912-1968478A3B94}" uniqueName="21" name="FT" queryTableFieldId="21"/>
    <tableColumn id="22" xr3:uid="{D1DFE65F-EBCB-4C13-92FB-448546BE7A2C}" uniqueName="22" name="FTA" queryTableFieldId="22"/>
    <tableColumn id="23" xr3:uid="{FE4E5945-375F-41C2-83DC-C396C40DA484}" uniqueName="23" name="FT%" queryTableFieldId="23"/>
    <tableColumn id="24" xr3:uid="{1CC3654C-8E73-4606-99B8-73E1B2FC1771}" uniqueName="24" name="ORB" queryTableFieldId="24"/>
    <tableColumn id="25" xr3:uid="{05FBF810-2958-44D7-BD83-F963CBECE925}" uniqueName="25" name="DRB" queryTableFieldId="25"/>
    <tableColumn id="26" xr3:uid="{A2ED43CB-6452-4617-8EDE-CA68951220F2}" uniqueName="26" name="TRB" queryTableFieldId="26"/>
    <tableColumn id="27" xr3:uid="{489D72C9-E4B2-4A1D-92F8-9456A2F6EBEC}" uniqueName="27" name="AST" queryTableFieldId="27"/>
    <tableColumn id="28" xr3:uid="{EFE0894E-2226-4670-9F06-A4631D2193BA}" uniqueName="28" name="STL" queryTableFieldId="28"/>
    <tableColumn id="29" xr3:uid="{9C658D83-20FD-4DA2-B300-9BDEF689D789}" uniqueName="29" name="BLK" queryTableFieldId="29"/>
    <tableColumn id="30" xr3:uid="{E0AFBC75-9579-4690-98D0-6F91CEC5D506}" uniqueName="30" name="TOV" queryTableFieldId="30"/>
    <tableColumn id="31" xr3:uid="{BFC34E1D-B1DE-448B-AF29-BD3931A4F438}" uniqueName="31" name="PF" queryTableFieldId="31"/>
    <tableColumn id="32" xr3:uid="{4176A935-7AB8-4549-8F4E-A90E4E69C4B3}" uniqueName="32" name="PTS" queryTableFieldId="32"/>
    <tableColumn id="33" xr3:uid="{7DA70FD8-B3F4-4082-8EF0-5D3316BC5109}" uniqueName="33" name="GmSc" queryTableFieldId="33"/>
    <tableColumn id="34" xr3:uid="{3646FC7F-7F7F-444E-B9F7-F32687952C4A}" uniqueName="34" name="+/-" queryTableFieldId="3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BEA30-D678-46C5-81DC-551D7B69B4B5}" name="Table5" displayName="Table5" ref="A3:X7" totalsRowShown="0">
  <autoFilter ref="A3:X7" xr:uid="{F7FBEA30-D678-46C5-81DC-551D7B69B4B5}"/>
  <tableColumns count="24">
    <tableColumn id="1" xr3:uid="{C33212E2-F62A-426A-9D45-74E16A521854}" name="TEAM STATS"/>
    <tableColumn id="2" xr3:uid="{3E4E8891-8704-42F8-9562-05A1BC6229BA}" name="G"/>
    <tableColumn id="3" xr3:uid="{0EE4AD07-CDBA-4DE6-8441-67338E515287}" name="MP"/>
    <tableColumn id="4" xr3:uid="{0A56F613-16BE-4A05-A799-6293F9F4D4CC}" name="FG"/>
    <tableColumn id="5" xr3:uid="{A3103030-4044-49E0-8C52-F677BCA77A40}" name="FGA"/>
    <tableColumn id="6" xr3:uid="{7EF9D52A-B540-4EA6-8E7C-418900E93B89}" name="FG%"/>
    <tableColumn id="7" xr3:uid="{17AE77BE-1E0F-4263-83A6-836B794103F8}" name="3P"/>
    <tableColumn id="8" xr3:uid="{72915914-EF3B-4F81-9D75-0D78E81819B5}" name="3PA"/>
    <tableColumn id="9" xr3:uid="{EEF7AD3A-78DC-4153-A334-1B532C9EE10E}" name="3P%"/>
    <tableColumn id="10" xr3:uid="{FC2AC4DD-A66E-4783-80EE-5881FAB689F6}" name="2P"/>
    <tableColumn id="11" xr3:uid="{CA9CB88E-57FF-41B7-9F08-83998C9328C0}" name="2PA"/>
    <tableColumn id="12" xr3:uid="{E686F9BD-56A3-4461-B17F-EE807A8931B5}" name="2P%"/>
    <tableColumn id="13" xr3:uid="{1FE7B65C-CB72-4B5C-9C6D-EE2AAD7B397C}" name="FT"/>
    <tableColumn id="14" xr3:uid="{E430904A-A8E1-46B4-A81A-93DFFA943A12}" name="FTA"/>
    <tableColumn id="15" xr3:uid="{1300014D-A145-476B-9940-D054E9C525D9}" name="FT%"/>
    <tableColumn id="16" xr3:uid="{5EA9E42F-8E8C-4682-88DB-40BF28A4A650}" name="ORB"/>
    <tableColumn id="17" xr3:uid="{D98EDF3E-F372-4632-8D14-5D4D42D3D66D}" name="DRB"/>
    <tableColumn id="18" xr3:uid="{CEF17A51-E289-4F04-BB29-2F44CCDBA07D}" name="TRB"/>
    <tableColumn id="19" xr3:uid="{66A28484-5522-438C-AC4D-C705E88F1113}" name="AST"/>
    <tableColumn id="20" xr3:uid="{E8872047-F599-432E-B7AC-4EFB3901573F}" name="STL"/>
    <tableColumn id="21" xr3:uid="{36D5D3BB-4A24-4C96-8E49-9E5ACE21810A}" name="BLK"/>
    <tableColumn id="22" xr3:uid="{FF65B3D3-5222-490E-8A50-E4FD6065073F}" name="TOV"/>
    <tableColumn id="23" xr3:uid="{14212B1E-1E96-4DCE-A91B-F5CCE8595109}" name="PF"/>
    <tableColumn id="24" xr3:uid="{AC328E72-71E3-4FE7-9C37-6FCACAB27964}" name="P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5E4E1E-0423-4DC5-8161-4F8F44246E44}" name="Table7" displayName="Table7" ref="A9:X13" totalsRowShown="0">
  <autoFilter ref="A9:X13" xr:uid="{D15E4E1E-0423-4DC5-8161-4F8F44246E44}"/>
  <tableColumns count="24">
    <tableColumn id="1" xr3:uid="{1D7BA432-0806-49D7-8817-063DD2D753EC}" name="OPPONENT STATS"/>
    <tableColumn id="2" xr3:uid="{66E57F33-143D-48D2-A5F3-79C4B576D1DC}" name="G"/>
    <tableColumn id="3" xr3:uid="{F179B7E0-7AEE-4AA6-850E-5B8175CF9A15}" name="MP"/>
    <tableColumn id="4" xr3:uid="{04828131-A053-4C56-B01B-A61AF40BE22D}" name="FG"/>
    <tableColumn id="5" xr3:uid="{17897B90-71C0-440D-9793-7E3B8733E2B7}" name="FGA"/>
    <tableColumn id="6" xr3:uid="{9793EF3D-8E55-422A-A787-3D9E403A3881}" name="FG%"/>
    <tableColumn id="7" xr3:uid="{6C4CA760-6F73-4FE8-9AA5-D466A34B374B}" name="3P"/>
    <tableColumn id="8" xr3:uid="{E10CA3DA-F4E2-4761-85C1-D975BDAB7300}" name="3PA"/>
    <tableColumn id="9" xr3:uid="{343FAB31-75B7-4C14-A346-C9A1E936CA96}" name="3P%"/>
    <tableColumn id="10" xr3:uid="{8AA4E6AC-F09C-4C33-9966-15E461533325}" name="2P"/>
    <tableColumn id="11" xr3:uid="{87F97727-861B-467C-9BCE-9AEB3A4E827B}" name="2PA"/>
    <tableColumn id="12" xr3:uid="{D0090B69-BB71-4967-AB9E-3FEBA04D29D3}" name="2P%"/>
    <tableColumn id="13" xr3:uid="{5643B315-BAC4-4824-9182-FDD4FECFE0F7}" name="FT"/>
    <tableColumn id="14" xr3:uid="{F3D16220-9DC5-4587-B5A6-C8679646802D}" name="FTA"/>
    <tableColumn id="15" xr3:uid="{EB8B04AB-EE9D-4ED2-824F-AB259FACB313}" name="FT%"/>
    <tableColumn id="16" xr3:uid="{C734C3CD-BD58-4A92-BBE2-496EB2F6DFFC}" name="ORB"/>
    <tableColumn id="17" xr3:uid="{90535DEB-C02D-4171-A8F2-3D94F61DF7D3}" name="DRB"/>
    <tableColumn id="18" xr3:uid="{5E621DC4-AE2E-486C-9C93-94348B5F7511}" name="TRB"/>
    <tableColumn id="19" xr3:uid="{8A2C6E79-8AD2-4F1B-BA06-94F85276131A}" name="AST"/>
    <tableColumn id="20" xr3:uid="{2B9DE6D6-DA13-4D51-94E8-571116B5DB35}" name="STL"/>
    <tableColumn id="21" xr3:uid="{E3FF3D00-3B41-4E99-9936-6755EAD46170}" name="BLK"/>
    <tableColumn id="22" xr3:uid="{0F298C2B-D1B0-4D8E-8D97-7A0A449201A2}" name="TOV"/>
    <tableColumn id="23" xr3:uid="{41B73473-03C5-4419-956C-49B0378D60BB}" name="PF"/>
    <tableColumn id="24" xr3:uid="{0E3334C4-33EB-4922-A250-89623F0AA1EA}" name="P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3276A5-31F7-4E9E-9560-8FDD0236A289}" name="Table12" displayName="Table12" ref="A2:AD16" totalsRowShown="0">
  <autoFilter ref="A2:AD16" xr:uid="{D93276A5-31F7-4E9E-9560-8FDD0236A2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FB3DCB59-78B2-43F7-94C5-A10F9DA00E9A}" name="Rk"/>
    <tableColumn id="2" xr3:uid="{8E819B9A-A41A-4CB6-BFEB-0F38EB2DBEFA}" name="Player"/>
    <tableColumn id="3" xr3:uid="{83C399AA-BC40-4AD7-96BA-13762514CA5C}" name="Age"/>
    <tableColumn id="4" xr3:uid="{0D502F3A-503F-4535-966D-56852F7365D5}" name="G"/>
    <tableColumn id="5" xr3:uid="{07D36134-4A48-46FC-A051-871CD5F7BB1E}" name="GS"/>
    <tableColumn id="6" xr3:uid="{23925837-41A5-464D-9BB5-0D1350E23788}" name="MP"/>
    <tableColumn id="7" xr3:uid="{953EB109-4196-4186-A050-62A141F8D7D5}" name="FG"/>
    <tableColumn id="8" xr3:uid="{84950973-38DE-42F0-9B62-BFCD5D44C210}" name="FGA"/>
    <tableColumn id="9" xr3:uid="{3072FABD-BD3F-4950-8BB4-AF4C8738235B}" name="3P"/>
    <tableColumn id="10" xr3:uid="{BA21E1B7-0E2A-4782-9092-86432F9F0183}" name="3PA"/>
    <tableColumn id="11" xr3:uid="{1AEC023B-8109-43F7-B8C9-222A05538168}" name="FT"/>
    <tableColumn id="12" xr3:uid="{6D761BF1-6EEE-445A-A09C-1867CB9034A0}" name="FTA"/>
    <tableColumn id="13" xr3:uid="{16FFDEB7-4338-4812-B7C4-4BA060C1DB07}" name="ORB"/>
    <tableColumn id="14" xr3:uid="{C342255F-E821-4BA7-9197-B2A51895C2B9}" name="DRB"/>
    <tableColumn id="15" xr3:uid="{25CCB8D0-EED9-4703-A1B4-29F3E101A2C6}" name="TRB"/>
    <tableColumn id="16" xr3:uid="{2B9348B6-CDA7-4A3E-B84F-7BE462B7095C}" name="AST"/>
    <tableColumn id="17" xr3:uid="{BB9E36E6-1C32-4978-96B5-DBDF8540D486}" name="STL"/>
    <tableColumn id="18" xr3:uid="{DA09F7FE-3AF8-4324-944A-D0BD0C38891F}" name="BLK"/>
    <tableColumn id="19" xr3:uid="{522D88CA-D264-4F5F-85AD-9243DCEDDC65}" name="TOV"/>
    <tableColumn id="20" xr3:uid="{BFA90762-CF79-49A0-A605-A92A77AB6F15}" name="PF"/>
    <tableColumn id="21" xr3:uid="{77F46251-3C3E-43BD-8E99-9F07FF0284A0}" name="PTS"/>
    <tableColumn id="22" xr3:uid="{1510547A-4CBE-4143-A0B4-96AFACA51C85}" name="FG%"/>
    <tableColumn id="23" xr3:uid="{511A2ABC-FF72-4F47-8FD9-770B1952C8DF}" name="3P%"/>
    <tableColumn id="24" xr3:uid="{A697BC5C-C6E4-424F-82DE-DB48318B0B54}" name="FT%"/>
    <tableColumn id="25" xr3:uid="{7BC13BEE-48BE-49A1-993D-AB34B42DF496}" name="MP2"/>
    <tableColumn id="26" xr3:uid="{30BCEA6F-D02D-4995-8C9A-28D02625619F}" name="PTS3"/>
    <tableColumn id="27" xr3:uid="{E7266627-333A-4661-A23D-A391102B1CF1}" name="TRB4"/>
    <tableColumn id="28" xr3:uid="{815EB124-8F6A-42F0-B746-126B7068122D}" name="AST5"/>
    <tableColumn id="29" xr3:uid="{C8A88F9C-CDA7-4575-804C-96A9657C14BA}" name="STL6"/>
    <tableColumn id="30" xr3:uid="{C0BF4C92-4DA4-4148-B892-8F7790092FB3}" name="BLK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C0D99C-1EBC-4631-9A6A-2EAE9C34B056}" name="Table13" displayName="Table13" ref="A2:AD16" totalsRowShown="0" headerRowDxfId="31" dataDxfId="30">
  <autoFilter ref="A2:AD16" xr:uid="{EDC0D99C-1EBC-4631-9A6A-2EAE9C34B0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B1D4A725-3DE0-45D3-966A-38222449FF59}" name="Rk" dataDxfId="29"/>
    <tableColumn id="2" xr3:uid="{0669699A-564C-44AE-BEFC-8288983ADE2F}" name="Player" dataDxfId="28"/>
    <tableColumn id="3" xr3:uid="{93161F2A-9A79-43FB-8991-D4B240477FF5}" name="Age" dataDxfId="27"/>
    <tableColumn id="4" xr3:uid="{BFE35C61-2D65-45B4-ABDE-8D45B606D187}" name="G" dataDxfId="26"/>
    <tableColumn id="5" xr3:uid="{4CECE6FE-0934-454B-BB63-7584F84D155C}" name="GS" dataDxfId="25"/>
    <tableColumn id="6" xr3:uid="{303E6830-D919-484D-9540-A54BFFB327D0}" name="MP" dataDxfId="24"/>
    <tableColumn id="7" xr3:uid="{85EE13E4-81BC-460D-928F-0E35CFF86568}" name="FG" dataDxfId="23"/>
    <tableColumn id="8" xr3:uid="{C2EEA61D-9501-48C8-A40D-B4A562233348}" name="FGA" dataDxfId="22"/>
    <tableColumn id="9" xr3:uid="{0EBE1945-3E13-4E8D-8540-285E48F0E636}" name="3P" dataDxfId="21"/>
    <tableColumn id="10" xr3:uid="{7E8B8C28-708F-4BE7-9979-D1A5648365EE}" name="3PA" dataDxfId="20"/>
    <tableColumn id="11" xr3:uid="{0580F3D0-0BE7-4F9F-BE67-0EB2D39FC184}" name="FT" dataDxfId="19"/>
    <tableColumn id="12" xr3:uid="{BC02EA3B-DF3D-4A1E-B06F-E33DD5E72B25}" name="FTA" dataDxfId="18"/>
    <tableColumn id="13" xr3:uid="{2FBFD249-07E5-499C-AB00-609C15614320}" name="ORB" dataDxfId="17"/>
    <tableColumn id="14" xr3:uid="{C127E994-C568-430D-A818-108530E250E3}" name="DRB" dataDxfId="16"/>
    <tableColumn id="15" xr3:uid="{21B87F50-2DF1-479E-93E0-79F8C76D642E}" name="TRB" dataDxfId="15"/>
    <tableColumn id="16" xr3:uid="{C0AAFA91-DB1B-4E9C-AB27-D5762953DB02}" name="AST" dataDxfId="14"/>
    <tableColumn id="17" xr3:uid="{348F975D-98C3-4DA0-BBA8-F3FB54C13BB5}" name="STL" dataDxfId="13"/>
    <tableColumn id="18" xr3:uid="{8359C4D3-C3F1-4C6E-B1FF-E6C1C846FC3F}" name="BLK" dataDxfId="12"/>
    <tableColumn id="19" xr3:uid="{7E59C4FA-297A-4900-92AE-984511CECA2D}" name="TOV" dataDxfId="11"/>
    <tableColumn id="20" xr3:uid="{45E4E31D-5991-45CF-A8F5-94E1989F967E}" name="PF" dataDxfId="10"/>
    <tableColumn id="21" xr3:uid="{F724ACD0-ACEC-4520-B711-11BD40379E70}" name="PTS" dataDxfId="9"/>
    <tableColumn id="22" xr3:uid="{D1F4EBDF-0C18-4F24-8F9D-F8107F62B5DB}" name="FG%" dataDxfId="8"/>
    <tableColumn id="23" xr3:uid="{736405BF-EF05-4E7F-9AA4-C95AD3282A09}" name="3P%" dataDxfId="7"/>
    <tableColumn id="24" xr3:uid="{46D3CA6A-BFAA-4660-BDAF-44FE0DC5F686}" name="FT%" dataDxfId="6"/>
    <tableColumn id="25" xr3:uid="{2EF7246D-3EFE-4224-BC56-58BEBB0DE10F}" name="MP2" dataDxfId="5"/>
    <tableColumn id="26" xr3:uid="{70E44F58-1AF1-4463-ABE8-ED1D65C1573A}" name="PTS3" dataDxfId="4"/>
    <tableColumn id="27" xr3:uid="{A928DD8C-0FA0-4B31-99F8-E8428861F8A6}" name="TRB4" dataDxfId="3"/>
    <tableColumn id="28" xr3:uid="{99B1FAE0-F6AF-4864-B41B-3B9420DE45C1}" name="AST5" dataDxfId="2"/>
    <tableColumn id="29" xr3:uid="{23B5632A-BA83-4221-930A-CB01710A623E}" name="STL6" dataDxfId="1"/>
    <tableColumn id="30" xr3:uid="{6D012EA2-96A4-4C4E-8815-66EDE029B313}" name="BLK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C6D9-8747-4226-A8F0-453CAB697EC5}">
  <dimension ref="E1:O22"/>
  <sheetViews>
    <sheetView showGridLines="0" showRowColHeaders="0" tabSelected="1" workbookViewId="0">
      <selection activeCell="N13" sqref="N13"/>
    </sheetView>
  </sheetViews>
  <sheetFormatPr defaultRowHeight="16.5" x14ac:dyDescent="0.5"/>
  <sheetData>
    <row r="1" spans="5:15" ht="16.5" customHeight="1" x14ac:dyDescent="0.5">
      <c r="F1" s="18" t="s">
        <v>377</v>
      </c>
      <c r="G1" s="18"/>
      <c r="H1" s="18"/>
      <c r="I1" s="18"/>
      <c r="J1" s="18"/>
      <c r="K1" s="18"/>
      <c r="L1" s="18"/>
      <c r="M1" s="18"/>
      <c r="N1" s="18"/>
      <c r="O1" s="18"/>
    </row>
    <row r="2" spans="5:15" ht="16.5" customHeight="1" x14ac:dyDescent="0.5"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5:15" ht="16.5" customHeight="1" x14ac:dyDescent="0.5"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5:15" ht="16.5" customHeight="1" x14ac:dyDescent="0.5"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5:15" ht="16.5" customHeight="1" x14ac:dyDescent="0.5"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5:15" ht="16.5" customHeight="1" x14ac:dyDescent="0.5"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5:15" ht="16.5" customHeight="1" x14ac:dyDescent="0.5"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5:15" ht="16.5" customHeight="1" x14ac:dyDescent="0.5">
      <c r="F8" s="19" t="s">
        <v>382</v>
      </c>
      <c r="G8" s="19"/>
      <c r="H8" s="19"/>
      <c r="I8" s="19"/>
      <c r="J8" s="19"/>
      <c r="K8" s="19"/>
      <c r="L8" s="19"/>
      <c r="M8" s="19"/>
      <c r="N8" s="19"/>
      <c r="O8" s="19"/>
    </row>
    <row r="9" spans="5:15" ht="16.5" customHeight="1" x14ac:dyDescent="0.5"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5:15" ht="17" customHeight="1" x14ac:dyDescent="0.5">
      <c r="E10" t="s">
        <v>381</v>
      </c>
      <c r="F10" s="17" t="s">
        <v>378</v>
      </c>
      <c r="G10" s="17"/>
      <c r="H10" s="17"/>
      <c r="I10" s="17"/>
      <c r="J10" s="17"/>
      <c r="K10" s="17"/>
      <c r="L10" s="17"/>
      <c r="M10" s="17"/>
      <c r="N10" s="17"/>
      <c r="O10" s="17"/>
    </row>
    <row r="11" spans="5:15" ht="17.5" customHeight="1" x14ac:dyDescent="0.5"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5:15" ht="17.5" customHeight="1" thickBot="1" x14ac:dyDescent="0.55000000000000004"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5:15" ht="17.5" customHeight="1" thickTop="1" x14ac:dyDescent="0.5"/>
    <row r="14" spans="5:15" ht="17.5" customHeight="1" thickBot="1" x14ac:dyDescent="0.55000000000000004">
      <c r="F14" s="16" t="s">
        <v>379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5:15" ht="17.5" customHeight="1" thickTop="1" thickBot="1" x14ac:dyDescent="0.55000000000000004"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5:15" ht="17.5" thickTop="1" thickBot="1" x14ac:dyDescent="0.55000000000000004"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6:15" ht="17" thickTop="1" x14ac:dyDescent="0.5"/>
    <row r="18" spans="6:15" ht="19" customHeight="1" thickBot="1" x14ac:dyDescent="0.55000000000000004">
      <c r="F18" s="16" t="s">
        <v>380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6:15" ht="18.5" customHeight="1" thickTop="1" thickBot="1" x14ac:dyDescent="0.55000000000000004"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6:15" ht="17" customHeight="1" thickTop="1" thickBot="1" x14ac:dyDescent="0.55000000000000004"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6:15" ht="16.5" customHeight="1" thickTop="1" x14ac:dyDescent="0.5"/>
    <row r="22" spans="6:15" ht="16.5" customHeight="1" x14ac:dyDescent="0.5"/>
  </sheetData>
  <sheetProtection sheet="1" objects="1" scenarios="1" selectLockedCells="1"/>
  <mergeCells count="5">
    <mergeCell ref="F14:O16"/>
    <mergeCell ref="F10:O12"/>
    <mergeCell ref="F18:O20"/>
    <mergeCell ref="F1:O7"/>
    <mergeCell ref="F8:O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E460-F141-4373-97C4-B47FDF45B9A1}">
  <sheetPr codeName="Sheet2"/>
  <dimension ref="E1:R19"/>
  <sheetViews>
    <sheetView showGridLines="0" zoomScaleNormal="100" workbookViewId="0">
      <selection activeCell="P17" sqref="P17"/>
    </sheetView>
  </sheetViews>
  <sheetFormatPr defaultRowHeight="16.5" x14ac:dyDescent="0.5"/>
  <sheetData>
    <row r="1" spans="5:18" ht="15" customHeight="1" x14ac:dyDescent="0.5">
      <c r="G1" s="38" t="s">
        <v>288</v>
      </c>
      <c r="H1" s="39"/>
      <c r="I1" s="39"/>
      <c r="J1" s="39"/>
      <c r="K1" s="40"/>
    </row>
    <row r="2" spans="5:18" ht="15.5" customHeight="1" x14ac:dyDescent="0.5">
      <c r="G2" s="41"/>
      <c r="H2" s="42"/>
      <c r="I2" s="42"/>
      <c r="J2" s="42"/>
      <c r="K2" s="43"/>
    </row>
    <row r="3" spans="5:18" ht="15.5" customHeight="1" thickBot="1" x14ac:dyDescent="0.55000000000000004">
      <c r="G3" s="44"/>
      <c r="H3" s="45"/>
      <c r="I3" s="45"/>
      <c r="J3" s="45"/>
      <c r="K3" s="46"/>
    </row>
    <row r="4" spans="5:18" ht="17" thickBot="1" x14ac:dyDescent="0.55000000000000004"/>
    <row r="5" spans="5:18" ht="15" customHeight="1" x14ac:dyDescent="0.5">
      <c r="E5" s="20" t="s">
        <v>287</v>
      </c>
      <c r="F5" s="21"/>
      <c r="G5" s="21"/>
      <c r="H5" s="22"/>
      <c r="J5" s="29" t="s">
        <v>286</v>
      </c>
      <c r="K5" s="30"/>
      <c r="L5" s="30"/>
      <c r="M5" s="31"/>
    </row>
    <row r="6" spans="5:18" ht="15.5" customHeight="1" x14ac:dyDescent="0.5">
      <c r="E6" s="23"/>
      <c r="F6" s="24"/>
      <c r="G6" s="24"/>
      <c r="H6" s="25"/>
      <c r="J6" s="32"/>
      <c r="K6" s="33"/>
      <c r="L6" s="33"/>
      <c r="M6" s="34"/>
    </row>
    <row r="7" spans="5:18" ht="15.5" customHeight="1" thickBot="1" x14ac:dyDescent="0.55000000000000004">
      <c r="E7" s="26"/>
      <c r="F7" s="27"/>
      <c r="G7" s="27"/>
      <c r="H7" s="28"/>
      <c r="J7" s="35"/>
      <c r="K7" s="36"/>
      <c r="L7" s="36"/>
      <c r="M7" s="37"/>
    </row>
    <row r="8" spans="5:18" ht="17" thickBot="1" x14ac:dyDescent="0.55000000000000004">
      <c r="O8" s="47" t="s">
        <v>301</v>
      </c>
      <c r="P8" s="47"/>
      <c r="Q8" s="47"/>
      <c r="R8" s="47"/>
    </row>
    <row r="9" spans="5:18" x14ac:dyDescent="0.5">
      <c r="E9" s="66" t="s">
        <v>27</v>
      </c>
      <c r="F9" s="54">
        <f ca="1">AVERAGEIF(Luka_24_25_Regular_Playoffs!E:E,"DAL",Luka_24_25_Regular_Playoffs!AG2:AG84)</f>
        <v>28.142857142857142</v>
      </c>
      <c r="G9" s="55"/>
      <c r="H9" s="56"/>
      <c r="J9" s="66" t="s">
        <v>289</v>
      </c>
      <c r="K9" s="48">
        <f>AVERAGEIF(Luka_24_25_Regular_Playoffs!E2:E93,"LAL",Luka_24_25_Regular_Playoffs!AG:AG)</f>
        <v>28.178571428571427</v>
      </c>
      <c r="L9" s="49"/>
      <c r="M9" s="50"/>
      <c r="O9" s="47"/>
      <c r="P9" s="47"/>
      <c r="Q9" s="47"/>
      <c r="R9" s="47"/>
    </row>
    <row r="10" spans="5:18" ht="17" thickBot="1" x14ac:dyDescent="0.55000000000000004">
      <c r="E10" s="67"/>
      <c r="F10" s="57"/>
      <c r="G10" s="58"/>
      <c r="H10" s="59"/>
      <c r="J10" s="67"/>
      <c r="K10" s="51"/>
      <c r="L10" s="52"/>
      <c r="M10" s="53"/>
      <c r="O10" s="47"/>
      <c r="P10" s="47"/>
      <c r="Q10" s="47"/>
      <c r="R10" s="47"/>
    </row>
    <row r="11" spans="5:18" ht="17" thickBot="1" x14ac:dyDescent="0.55000000000000004">
      <c r="O11" s="47"/>
      <c r="P11" s="47"/>
      <c r="Q11" s="47"/>
      <c r="R11" s="47"/>
    </row>
    <row r="12" spans="5:18" x14ac:dyDescent="0.5">
      <c r="E12" s="66" t="s">
        <v>291</v>
      </c>
      <c r="F12" s="48">
        <f ca="1">AVERAGEIF(Luka_24_25_Regular_Playoffs!E:E,"DAL",Luka_24_25_Regular_Playoffs!AA2:AA84)</f>
        <v>8.2380952380952372</v>
      </c>
      <c r="G12" s="49"/>
      <c r="H12" s="50"/>
      <c r="J12" s="66" t="s">
        <v>291</v>
      </c>
      <c r="K12" s="54">
        <f>AVERAGEIF(Luka_24_25_Regular_Playoffs!E:E,"LAL",Luka_24_25_Regular_Playoffs!AA:AA)</f>
        <v>8.0714285714285712</v>
      </c>
      <c r="L12" s="55"/>
      <c r="M12" s="56"/>
      <c r="O12" s="47"/>
      <c r="P12" s="47"/>
      <c r="Q12" s="47"/>
      <c r="R12" s="47"/>
    </row>
    <row r="13" spans="5:18" ht="17" thickBot="1" x14ac:dyDescent="0.55000000000000004">
      <c r="E13" s="67"/>
      <c r="F13" s="51"/>
      <c r="G13" s="52"/>
      <c r="H13" s="53"/>
      <c r="J13" s="67"/>
      <c r="K13" s="57"/>
      <c r="L13" s="58"/>
      <c r="M13" s="59"/>
    </row>
    <row r="14" spans="5:18" ht="17" thickBot="1" x14ac:dyDescent="0.55000000000000004"/>
    <row r="15" spans="5:18" x14ac:dyDescent="0.5">
      <c r="E15" s="66" t="s">
        <v>22</v>
      </c>
      <c r="F15" s="48">
        <f ca="1">AVERAGEIF(Luka_24_25_Regular_Playoffs!E2:E93,"DAL",Luka_24_25_Regular_Playoffs!AB1:AB84)</f>
        <v>7.8181818181818183</v>
      </c>
      <c r="G15" s="49"/>
      <c r="H15" s="50"/>
      <c r="J15" s="66" t="s">
        <v>22</v>
      </c>
      <c r="K15" s="54">
        <f>AVERAGEIF(Luka_24_25_Regular_Playoffs!E2:E93,"LAL",Luka_24_25_Regular_Playoffs!AB2:AB93)</f>
        <v>7.5357142857142856</v>
      </c>
      <c r="L15" s="55"/>
      <c r="M15" s="56"/>
    </row>
    <row r="16" spans="5:18" ht="17" thickBot="1" x14ac:dyDescent="0.55000000000000004">
      <c r="E16" s="67"/>
      <c r="F16" s="51"/>
      <c r="G16" s="52"/>
      <c r="H16" s="53"/>
      <c r="J16" s="67"/>
      <c r="K16" s="57"/>
      <c r="L16" s="58"/>
      <c r="M16" s="59"/>
    </row>
    <row r="17" spans="5:13" ht="17" thickBot="1" x14ac:dyDescent="0.55000000000000004"/>
    <row r="18" spans="5:13" x14ac:dyDescent="0.5">
      <c r="E18" s="68" t="s">
        <v>8</v>
      </c>
      <c r="F18" s="70">
        <f>AVERAGEIF(Luka_24_25_Regular_Playoffs!E:E,"DAL",Luka_24_25_Regular_Playoffs!N:N)</f>
        <v>0.4648181818181818</v>
      </c>
      <c r="G18" s="71"/>
      <c r="H18" s="72"/>
      <c r="J18" s="68" t="s">
        <v>8</v>
      </c>
      <c r="K18" s="60">
        <f>AVERAGEIF(Luka_24_25_Regular_Playoffs!E2:E93,"LAL",Luka_24_25_Regular_Playoffs!N2:N93)</f>
        <v>0.43628571428571439</v>
      </c>
      <c r="L18" s="61"/>
      <c r="M18" s="62"/>
    </row>
    <row r="19" spans="5:13" ht="17" thickBot="1" x14ac:dyDescent="0.55000000000000004">
      <c r="E19" s="69"/>
      <c r="F19" s="73"/>
      <c r="G19" s="74"/>
      <c r="H19" s="75"/>
      <c r="J19" s="69"/>
      <c r="K19" s="63"/>
      <c r="L19" s="64"/>
      <c r="M19" s="65"/>
    </row>
  </sheetData>
  <mergeCells count="20">
    <mergeCell ref="K18:M19"/>
    <mergeCell ref="F9:H10"/>
    <mergeCell ref="F12:H13"/>
    <mergeCell ref="E9:E10"/>
    <mergeCell ref="E12:E13"/>
    <mergeCell ref="E15:E16"/>
    <mergeCell ref="E18:E19"/>
    <mergeCell ref="J9:J10"/>
    <mergeCell ref="J12:J13"/>
    <mergeCell ref="J15:J16"/>
    <mergeCell ref="J18:J19"/>
    <mergeCell ref="F15:H16"/>
    <mergeCell ref="F18:H19"/>
    <mergeCell ref="K15:M16"/>
    <mergeCell ref="E5:H7"/>
    <mergeCell ref="J5:M7"/>
    <mergeCell ref="G1:K3"/>
    <mergeCell ref="O8:R12"/>
    <mergeCell ref="K9:M10"/>
    <mergeCell ref="K12:M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DA55-4858-4764-9852-ABA2E33FE5C4}">
  <sheetPr codeName="Sheet3"/>
  <dimension ref="C1:O16"/>
  <sheetViews>
    <sheetView showGridLines="0" workbookViewId="0">
      <selection activeCell="F18" sqref="F18"/>
    </sheetView>
  </sheetViews>
  <sheetFormatPr defaultRowHeight="16.5" x14ac:dyDescent="0.5"/>
  <cols>
    <col min="3" max="3" width="12.36328125" customWidth="1"/>
    <col min="4" max="4" width="13.08984375" customWidth="1"/>
    <col min="10" max="10" width="13.08984375" customWidth="1"/>
  </cols>
  <sheetData>
    <row r="1" spans="3:15" ht="15" customHeight="1" x14ac:dyDescent="0.5">
      <c r="F1" s="108" t="s">
        <v>383</v>
      </c>
      <c r="G1" s="109"/>
      <c r="H1" s="109"/>
      <c r="I1" s="109"/>
      <c r="J1" s="109"/>
      <c r="K1" s="110"/>
    </row>
    <row r="2" spans="3:15" ht="15.5" customHeight="1" x14ac:dyDescent="0.5">
      <c r="F2" s="111"/>
      <c r="G2" s="112"/>
      <c r="H2" s="112"/>
      <c r="I2" s="112"/>
      <c r="J2" s="112"/>
      <c r="K2" s="113"/>
    </row>
    <row r="3" spans="3:15" ht="15.5" customHeight="1" x14ac:dyDescent="0.5">
      <c r="F3" s="111"/>
      <c r="G3" s="112"/>
      <c r="H3" s="112"/>
      <c r="I3" s="112"/>
      <c r="J3" s="112"/>
      <c r="K3" s="113"/>
    </row>
    <row r="4" spans="3:15" ht="15.5" customHeight="1" thickBot="1" x14ac:dyDescent="0.55000000000000004">
      <c r="F4" s="114"/>
      <c r="G4" s="115"/>
      <c r="H4" s="115"/>
      <c r="I4" s="115"/>
      <c r="J4" s="115"/>
      <c r="K4" s="116"/>
    </row>
    <row r="5" spans="3:15" ht="17" thickBot="1" x14ac:dyDescent="0.55000000000000004"/>
    <row r="6" spans="3:15" ht="15" customHeight="1" x14ac:dyDescent="0.5">
      <c r="C6" s="76" t="s">
        <v>292</v>
      </c>
      <c r="D6" s="76"/>
      <c r="E6" s="76"/>
      <c r="F6" s="76"/>
      <c r="G6" s="76"/>
      <c r="H6" s="76"/>
      <c r="J6" s="77" t="s">
        <v>293</v>
      </c>
      <c r="K6" s="78"/>
      <c r="L6" s="78"/>
      <c r="M6" s="78"/>
      <c r="N6" s="78"/>
      <c r="O6" s="79"/>
    </row>
    <row r="7" spans="3:15" ht="15.5" customHeight="1" x14ac:dyDescent="0.5">
      <c r="C7" s="76"/>
      <c r="D7" s="76"/>
      <c r="E7" s="76"/>
      <c r="F7" s="76"/>
      <c r="G7" s="76"/>
      <c r="H7" s="76"/>
      <c r="J7" s="80"/>
      <c r="K7" s="81"/>
      <c r="L7" s="81"/>
      <c r="M7" s="81"/>
      <c r="N7" s="81"/>
      <c r="O7" s="82"/>
    </row>
    <row r="8" spans="3:15" ht="15.5" customHeight="1" thickBot="1" x14ac:dyDescent="0.55000000000000004">
      <c r="C8" s="76"/>
      <c r="D8" s="76"/>
      <c r="E8" s="76"/>
      <c r="F8" s="76"/>
      <c r="G8" s="76"/>
      <c r="H8" s="76"/>
      <c r="J8" s="83"/>
      <c r="K8" s="84"/>
      <c r="L8" s="84"/>
      <c r="M8" s="84"/>
      <c r="N8" s="84"/>
      <c r="O8" s="85"/>
    </row>
    <row r="9" spans="3:15" ht="17" thickBot="1" x14ac:dyDescent="0.55000000000000004">
      <c r="C9" s="3" t="s">
        <v>295</v>
      </c>
      <c r="D9" s="3" t="s">
        <v>289</v>
      </c>
      <c r="E9" s="3" t="s">
        <v>290</v>
      </c>
      <c r="F9" s="3" t="s">
        <v>294</v>
      </c>
      <c r="G9" s="3" t="s">
        <v>7</v>
      </c>
      <c r="H9" s="3" t="s">
        <v>8</v>
      </c>
      <c r="J9" s="3" t="s">
        <v>295</v>
      </c>
      <c r="K9" s="3" t="s">
        <v>289</v>
      </c>
      <c r="L9" s="3" t="s">
        <v>290</v>
      </c>
      <c r="M9" s="3" t="s">
        <v>294</v>
      </c>
      <c r="N9" s="3" t="s">
        <v>7</v>
      </c>
      <c r="O9" s="3" t="s">
        <v>8</v>
      </c>
    </row>
    <row r="10" spans="3:15" x14ac:dyDescent="0.5">
      <c r="C10" t="s">
        <v>296</v>
      </c>
      <c r="D10" s="4">
        <f ca="1">AVERAGEIF(Lebron_regular_Playoffs[Column1],"No Luka",Lebron_regular_Playoffs!AH1:AH82)</f>
        <v>24.270833333333332</v>
      </c>
      <c r="E10" s="4">
        <f ca="1">AVERAGEIF(Lebron_regular_Playoffs[Column1],"No Luka",Lebron_regular_Playoffs!AB1:AB82)</f>
        <v>7.6875</v>
      </c>
      <c r="F10" s="6">
        <f ca="1">AVERAGEIF(Lebron_regular_Playoffs[Column1],"No Luka",Lebron_regular_Playoffs!AC1:AC82)</f>
        <v>9.0625</v>
      </c>
      <c r="G10" s="4">
        <f ca="1">AVERAGEIF(Lebron_regular_Playoffs[Column1],"No Luka",Lebron_regular_Playoffs!N1:N82)</f>
        <v>18.145833333333332</v>
      </c>
      <c r="H10" s="8">
        <f ca="1">AVERAGEIF(Lebron_regular_Playoffs[Column1],"No Luka",Lebron_regular_Playoffs!O1:O82)</f>
        <v>0.51360416666666664</v>
      </c>
      <c r="J10" t="s">
        <v>296</v>
      </c>
      <c r="K10" s="6">
        <f ca="1">AVERAGEIF(Lebron_regular_Playoffs[Column1],"Luka",Lebron_regular_Playoffs!AH1:AH82)</f>
        <v>24.772727272727273</v>
      </c>
      <c r="L10" s="6">
        <f ca="1">AVERAGEIF(Lebron_regular_Playoffs[Column1],"Luka",Lebron_regular_Playoffs!AB1:AB82)</f>
        <v>8.045454545454545</v>
      </c>
      <c r="M10" s="4">
        <f ca="1">AVERAGEIF(Lebron_regular_Playoffs[Column1],"Luka",Lebron_regular_Playoffs!AC1:AC82)</f>
        <v>6.3636363636363633</v>
      </c>
      <c r="N10" s="4">
        <f ca="1">AVERAGEIF(Lebron_regular_Playoffs[Column1],"Luka",Lebron_regular_Playoffs!N1:N82)</f>
        <v>18.136363636363637</v>
      </c>
      <c r="O10" s="8">
        <f ca="1">AVERAGEIF(Lebron_regular_Playoffs[Column1],"Luka",Lebron_regular_Playoffs!O1:O82)</f>
        <v>0.50513636363636361</v>
      </c>
    </row>
    <row r="11" spans="3:15" x14ac:dyDescent="0.5">
      <c r="C11" t="s">
        <v>297</v>
      </c>
      <c r="D11" s="4">
        <f ca="1">AVERAGEIF('AR_REG_OFFS '!C:C,"No Luka",'AR_REG_OFFS '!AG1:AG82)</f>
        <v>19.595744680851062</v>
      </c>
      <c r="E11" s="4">
        <f ca="1">AVERAGEIF('AR_REG_OFFS '!C:C,"No Luka",'AR_REG_OFFS '!AA1:AA82)</f>
        <v>4.3404255319148932</v>
      </c>
      <c r="F11" s="6">
        <f ca="1">AVERAGEIF('AR_REG_OFFS '!C:C,"No Luka",'AR_REG_OFFS '!AB1:AB82)</f>
        <v>6.0851063829787231</v>
      </c>
      <c r="G11" s="4">
        <f ca="1">AVERAGEIF('AR_REG_OFFS '!C:C,"No Luka",'AR_REG_OFFS '!M1:M82)</f>
        <v>14.191489361702128</v>
      </c>
      <c r="H11" s="5">
        <f ca="1">AVERAGEIF('AR_REG_OFFS '!C:C,"No Luka",'AR_REG_OFFS '!N1:N82)</f>
        <v>0.45448936170212767</v>
      </c>
      <c r="J11" t="s">
        <v>297</v>
      </c>
      <c r="K11" s="6">
        <f ca="1">AVERAGEIF('AR_REG_OFFS '!C:C,"Luka",'AR_REG_OFFS '!AG1:AG82)</f>
        <v>21.307692307692307</v>
      </c>
      <c r="L11" s="6">
        <f ca="1">AVERAGEIF('AR_REG_OFFS '!C:C,"Luka",'AR_REG_OFFS '!AA1:AA82)</f>
        <v>4.8076923076923075</v>
      </c>
      <c r="M11" s="4">
        <f ca="1">AVERAGEIF('AR_REG_OFFS '!C:C,"Luka",'AR_REG_OFFS '!AB1:AB82)</f>
        <v>5.1923076923076925</v>
      </c>
      <c r="N11" s="4">
        <f ca="1">AVERAGEIF('AR_REG_OFFS '!C:C,"Luka",'AR_REG_OFFS '!M1:M82)</f>
        <v>14.23076923076923</v>
      </c>
      <c r="O11" s="7">
        <f ca="1">AVERAGEIF('AR_REG_OFFS '!C:C,"Luka",'AR_REG_OFFS '!N1:N82)</f>
        <v>0.4708461538461538</v>
      </c>
    </row>
    <row r="14" spans="3:15" x14ac:dyDescent="0.5">
      <c r="F14" s="47" t="s">
        <v>384</v>
      </c>
      <c r="G14" s="47"/>
      <c r="H14" s="47"/>
      <c r="I14" s="47"/>
      <c r="J14" s="47"/>
      <c r="K14" s="47"/>
    </row>
    <row r="15" spans="3:15" x14ac:dyDescent="0.5">
      <c r="F15" s="47"/>
      <c r="G15" s="47"/>
      <c r="H15" s="47"/>
      <c r="I15" s="47"/>
      <c r="J15" s="47"/>
      <c r="K15" s="47"/>
    </row>
    <row r="16" spans="3:15" x14ac:dyDescent="0.5">
      <c r="F16" s="47"/>
      <c r="G16" s="47"/>
      <c r="H16" s="47"/>
      <c r="I16" s="47"/>
      <c r="J16" s="47"/>
      <c r="K16" s="47"/>
    </row>
  </sheetData>
  <mergeCells count="4">
    <mergeCell ref="F14:K16"/>
    <mergeCell ref="F1:K4"/>
    <mergeCell ref="C6:H8"/>
    <mergeCell ref="J6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18F7-DC07-4141-8EFA-784E6EF964F9}">
  <dimension ref="A1:H20"/>
  <sheetViews>
    <sheetView showGridLines="0" showRowColHeaders="0" zoomScaleNormal="100" workbookViewId="0">
      <selection activeCell="C5" sqref="C5:F7"/>
    </sheetView>
  </sheetViews>
  <sheetFormatPr defaultRowHeight="16.5" x14ac:dyDescent="0.5"/>
  <sheetData>
    <row r="1" spans="1:8" ht="15" customHeight="1" x14ac:dyDescent="0.5">
      <c r="A1" s="86" t="s">
        <v>373</v>
      </c>
      <c r="B1" s="86"/>
      <c r="C1" s="86"/>
      <c r="D1" s="86"/>
      <c r="E1" s="86"/>
      <c r="F1" s="86"/>
      <c r="G1" s="86"/>
      <c r="H1" s="86"/>
    </row>
    <row r="2" spans="1:8" ht="14.5" customHeight="1" x14ac:dyDescent="0.5">
      <c r="A2" s="86"/>
      <c r="B2" s="86"/>
      <c r="C2" s="86"/>
      <c r="D2" s="86"/>
      <c r="E2" s="86"/>
      <c r="F2" s="86"/>
      <c r="G2" s="86"/>
      <c r="H2" s="86"/>
    </row>
    <row r="3" spans="1:8" ht="14.5" customHeight="1" thickBot="1" x14ac:dyDescent="0.55000000000000004">
      <c r="A3" s="87"/>
      <c r="B3" s="87"/>
      <c r="C3" s="87"/>
      <c r="D3" s="87"/>
      <c r="E3" s="87"/>
      <c r="F3" s="87"/>
      <c r="G3" s="87"/>
      <c r="H3" s="87"/>
    </row>
    <row r="4" spans="1:8" ht="14.5" customHeight="1" thickTop="1" x14ac:dyDescent="0.5"/>
    <row r="5" spans="1:8" ht="14.5" customHeight="1" x14ac:dyDescent="0.5">
      <c r="C5" s="89" t="s">
        <v>317</v>
      </c>
      <c r="D5" s="89"/>
      <c r="E5" s="89"/>
      <c r="F5" s="89"/>
    </row>
    <row r="6" spans="1:8" ht="14.5" customHeight="1" x14ac:dyDescent="0.5">
      <c r="C6" s="90"/>
      <c r="D6" s="90"/>
      <c r="E6" s="90"/>
      <c r="F6" s="90"/>
    </row>
    <row r="7" spans="1:8" x14ac:dyDescent="0.5">
      <c r="C7" s="90"/>
      <c r="D7" s="90"/>
      <c r="E7" s="90"/>
      <c r="F7" s="90"/>
    </row>
    <row r="9" spans="1:8" ht="17" thickBot="1" x14ac:dyDescent="0.55000000000000004">
      <c r="A9" s="88" t="s">
        <v>289</v>
      </c>
      <c r="B9" s="88"/>
      <c r="D9" s="88" t="s">
        <v>290</v>
      </c>
      <c r="E9" s="88"/>
      <c r="G9" s="88" t="s">
        <v>294</v>
      </c>
      <c r="H9" s="88"/>
    </row>
    <row r="10" spans="1:8" ht="21" x14ac:dyDescent="0.5">
      <c r="A10" s="95">
        <f>VLOOKUP(C5,'2025_stats_lakers'!AG1:AN25,7,FALSE)</f>
        <v>24.4</v>
      </c>
      <c r="B10" s="95"/>
      <c r="C10" s="13"/>
      <c r="D10" s="97">
        <f>VLOOKUP(C5,'2025_stats_lakers'!AG1:AN25,4,FALSE)</f>
        <v>7.8</v>
      </c>
      <c r="E10" s="97"/>
      <c r="F10" s="13"/>
      <c r="G10" s="95">
        <f>VLOOKUP(C5,'2025_stats_lakers'!AG1:AN25,5,FALSE)</f>
        <v>8.1999999999999993</v>
      </c>
      <c r="H10" s="95"/>
    </row>
    <row r="11" spans="1:8" ht="21" x14ac:dyDescent="0.5">
      <c r="A11" s="96"/>
      <c r="B11" s="96"/>
      <c r="C11" s="13"/>
      <c r="D11" s="98"/>
      <c r="E11" s="98"/>
      <c r="F11" s="13"/>
      <c r="G11" s="96"/>
      <c r="H11" s="96"/>
    </row>
    <row r="12" spans="1:8" x14ac:dyDescent="0.5">
      <c r="A12" s="96"/>
      <c r="B12" s="96"/>
      <c r="D12" s="98"/>
      <c r="E12" s="98"/>
      <c r="G12" s="96"/>
      <c r="H12" s="96"/>
    </row>
    <row r="14" spans="1:8" ht="17" thickBot="1" x14ac:dyDescent="0.55000000000000004">
      <c r="A14" s="88" t="s">
        <v>8</v>
      </c>
      <c r="B14" s="88"/>
      <c r="D14" s="88" t="s">
        <v>11</v>
      </c>
      <c r="E14" s="88"/>
      <c r="G14" s="88" t="s">
        <v>358</v>
      </c>
      <c r="H14" s="88"/>
    </row>
    <row r="15" spans="1:8" ht="16.5" customHeight="1" x14ac:dyDescent="0.5">
      <c r="A15" s="91">
        <f>VLOOKUP(C5,'2025_stats_lakers'!AG1:AO25,2,FALSE)</f>
        <v>0.51300000000000001</v>
      </c>
      <c r="B15" s="91"/>
      <c r="C15" s="13"/>
      <c r="D15" s="91">
        <f>VLOOKUP(C5,'2025_stats_lakers'!AG1:AO25,3,FALSE)</f>
        <v>0.376</v>
      </c>
      <c r="E15" s="91"/>
      <c r="F15" s="13"/>
      <c r="G15" s="93" t="str">
        <f>VLOOKUP(C5,'2025_stats_lakers'!AG1:AO25,8,FALSE)</f>
        <v>MVP-6,CPOY-7,AS,NBA2</v>
      </c>
      <c r="H15" s="93"/>
    </row>
    <row r="16" spans="1:8" ht="21" x14ac:dyDescent="0.5">
      <c r="A16" s="92"/>
      <c r="B16" s="92"/>
      <c r="C16" s="13"/>
      <c r="D16" s="92"/>
      <c r="E16" s="92"/>
      <c r="F16" s="13"/>
      <c r="G16" s="94"/>
      <c r="H16" s="94"/>
    </row>
    <row r="17" spans="1:8" x14ac:dyDescent="0.5">
      <c r="A17" s="92"/>
      <c r="B17" s="92"/>
      <c r="D17" s="92"/>
      <c r="E17" s="92"/>
      <c r="G17" s="94"/>
      <c r="H17" s="94"/>
    </row>
    <row r="19" spans="1:8" ht="16.5" customHeight="1" x14ac:dyDescent="0.5"/>
    <row r="20" spans="1:8" ht="16.5" customHeight="1" x14ac:dyDescent="0.5"/>
  </sheetData>
  <sheetProtection sheet="1" objects="1" scenarios="1" selectLockedCells="1"/>
  <protectedRanges>
    <protectedRange sqref="C5" name="Range1"/>
  </protectedRanges>
  <mergeCells count="14">
    <mergeCell ref="A15:B17"/>
    <mergeCell ref="D15:E17"/>
    <mergeCell ref="G15:H17"/>
    <mergeCell ref="A10:B12"/>
    <mergeCell ref="D10:E12"/>
    <mergeCell ref="G10:H12"/>
    <mergeCell ref="A1:H3"/>
    <mergeCell ref="A9:B9"/>
    <mergeCell ref="D9:E9"/>
    <mergeCell ref="G9:H9"/>
    <mergeCell ref="A14:B14"/>
    <mergeCell ref="D14:E14"/>
    <mergeCell ref="G14:H14"/>
    <mergeCell ref="C5:F7"/>
  </mergeCells>
  <phoneticPr fontId="16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883D37-615D-4D2A-875A-948F0B37B3B1}">
          <x14:formula1>
            <xm:f>'2025_stats_lakers'!$B$2:$B$25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0B4-3E62-493F-94CA-33DAA7769E37}">
  <dimension ref="A3:B14"/>
  <sheetViews>
    <sheetView workbookViewId="0">
      <selection activeCell="M3" sqref="M3"/>
    </sheetView>
  </sheetViews>
  <sheetFormatPr defaultRowHeight="16.5" x14ac:dyDescent="0.5"/>
  <cols>
    <col min="1" max="1" width="17.7265625" bestFit="1" customWidth="1"/>
    <col min="2" max="2" width="6.26953125" bestFit="1" customWidth="1"/>
    <col min="3" max="3" width="11.81640625" customWidth="1"/>
    <col min="4" max="4" width="5.54296875" customWidth="1"/>
  </cols>
  <sheetData>
    <row r="3" spans="1:2" x14ac:dyDescent="0.5">
      <c r="A3" s="14" t="s">
        <v>374</v>
      </c>
      <c r="B3" t="s">
        <v>289</v>
      </c>
    </row>
    <row r="4" spans="1:2" x14ac:dyDescent="0.5">
      <c r="A4" s="15" t="s">
        <v>325</v>
      </c>
      <c r="B4">
        <v>6.8</v>
      </c>
    </row>
    <row r="5" spans="1:2" x14ac:dyDescent="0.5">
      <c r="A5" s="15" t="s">
        <v>321</v>
      </c>
      <c r="B5">
        <v>7.9</v>
      </c>
    </row>
    <row r="6" spans="1:2" x14ac:dyDescent="0.5">
      <c r="A6" s="15" t="s">
        <v>363</v>
      </c>
      <c r="B6">
        <v>8.5</v>
      </c>
    </row>
    <row r="7" spans="1:2" x14ac:dyDescent="0.5">
      <c r="A7" s="15" t="s">
        <v>329</v>
      </c>
      <c r="B7">
        <v>9.1</v>
      </c>
    </row>
    <row r="8" spans="1:2" x14ac:dyDescent="0.5">
      <c r="A8" s="15" t="s">
        <v>362</v>
      </c>
      <c r="B8">
        <v>12.4</v>
      </c>
    </row>
    <row r="9" spans="1:2" x14ac:dyDescent="0.5">
      <c r="A9" s="15" t="s">
        <v>320</v>
      </c>
      <c r="B9">
        <v>13.1</v>
      </c>
    </row>
    <row r="10" spans="1:2" x14ac:dyDescent="0.5">
      <c r="A10" s="15" t="s">
        <v>297</v>
      </c>
      <c r="B10">
        <v>20.2</v>
      </c>
    </row>
    <row r="11" spans="1:2" x14ac:dyDescent="0.5">
      <c r="A11" s="15" t="s">
        <v>317</v>
      </c>
      <c r="B11">
        <v>24.4</v>
      </c>
    </row>
    <row r="12" spans="1:2" x14ac:dyDescent="0.5">
      <c r="A12" s="15" t="s">
        <v>360</v>
      </c>
      <c r="B12">
        <v>25.7</v>
      </c>
    </row>
    <row r="13" spans="1:2" x14ac:dyDescent="0.5">
      <c r="A13" s="15" t="s">
        <v>315</v>
      </c>
      <c r="B13">
        <v>28.2</v>
      </c>
    </row>
    <row r="14" spans="1:2" x14ac:dyDescent="0.5">
      <c r="A14" s="15" t="s">
        <v>375</v>
      </c>
      <c r="B14">
        <v>15.629999999999999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5B6A-5AFC-4E6D-8A8D-A271A79C4F3D}">
  <dimension ref="A3:B14"/>
  <sheetViews>
    <sheetView workbookViewId="0">
      <selection activeCell="B9" sqref="B9"/>
    </sheetView>
  </sheetViews>
  <sheetFormatPr defaultRowHeight="16.5" x14ac:dyDescent="0.5"/>
  <cols>
    <col min="1" max="1" width="14.81640625" bestFit="1" customWidth="1"/>
    <col min="2" max="2" width="20.26953125" bestFit="1" customWidth="1"/>
    <col min="3" max="24" width="18" customWidth="1"/>
    <col min="25" max="25" width="10.7265625" customWidth="1"/>
  </cols>
  <sheetData>
    <row r="3" spans="1:2" x14ac:dyDescent="0.5">
      <c r="A3" s="14" t="s">
        <v>374</v>
      </c>
      <c r="B3" t="s">
        <v>376</v>
      </c>
    </row>
    <row r="4" spans="1:2" x14ac:dyDescent="0.5">
      <c r="A4" s="15" t="s">
        <v>320</v>
      </c>
      <c r="B4">
        <v>0.60000000000000009</v>
      </c>
    </row>
    <row r="5" spans="1:2" x14ac:dyDescent="0.5">
      <c r="A5" s="15" t="s">
        <v>364</v>
      </c>
      <c r="B5">
        <v>0.65</v>
      </c>
    </row>
    <row r="6" spans="1:2" x14ac:dyDescent="0.5">
      <c r="A6" s="15" t="s">
        <v>323</v>
      </c>
      <c r="B6">
        <v>0.65</v>
      </c>
    </row>
    <row r="7" spans="1:2" x14ac:dyDescent="0.5">
      <c r="A7" s="15" t="s">
        <v>363</v>
      </c>
      <c r="B7">
        <v>0.65</v>
      </c>
    </row>
    <row r="8" spans="1:2" x14ac:dyDescent="0.5">
      <c r="A8" s="15" t="s">
        <v>324</v>
      </c>
      <c r="B8">
        <v>0.7</v>
      </c>
    </row>
    <row r="9" spans="1:2" x14ac:dyDescent="0.5">
      <c r="A9" s="15" t="s">
        <v>297</v>
      </c>
      <c r="B9">
        <v>0.70000000000000007</v>
      </c>
    </row>
    <row r="10" spans="1:2" x14ac:dyDescent="0.5">
      <c r="A10" s="15" t="s">
        <v>325</v>
      </c>
      <c r="B10">
        <v>0.75</v>
      </c>
    </row>
    <row r="11" spans="1:2" x14ac:dyDescent="0.5">
      <c r="A11" s="15" t="s">
        <v>317</v>
      </c>
      <c r="B11">
        <v>0.8</v>
      </c>
    </row>
    <row r="12" spans="1:2" x14ac:dyDescent="0.5">
      <c r="A12" s="15" t="s">
        <v>315</v>
      </c>
      <c r="B12">
        <v>1</v>
      </c>
    </row>
    <row r="13" spans="1:2" x14ac:dyDescent="0.5">
      <c r="A13" s="15" t="s">
        <v>360</v>
      </c>
      <c r="B13">
        <v>1.7000000000000002</v>
      </c>
    </row>
    <row r="14" spans="1:2" x14ac:dyDescent="0.5">
      <c r="A14" s="15" t="s">
        <v>375</v>
      </c>
      <c r="B14">
        <v>0.82000000000000006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4D73-7587-48BE-8449-314C22BB6682}">
  <dimension ref="A1:AN25"/>
  <sheetViews>
    <sheetView topLeftCell="A2" workbookViewId="0">
      <selection activeCell="AA23" sqref="AA23"/>
    </sheetView>
  </sheetViews>
  <sheetFormatPr defaultRowHeight="16.5" x14ac:dyDescent="0.5"/>
  <cols>
    <col min="1" max="1" width="5.1796875" customWidth="1"/>
    <col min="2" max="2" width="17.90625" customWidth="1"/>
    <col min="3" max="3" width="6.1796875" hidden="1" customWidth="1"/>
    <col min="4" max="4" width="6.08984375" hidden="1" customWidth="1"/>
    <col min="5" max="5" width="4.36328125" hidden="1" customWidth="1"/>
    <col min="6" max="6" width="5.26953125" hidden="1" customWidth="1"/>
    <col min="7" max="7" width="5.90625" hidden="1" customWidth="1"/>
    <col min="8" max="8" width="5.26953125" hidden="1" customWidth="1"/>
    <col min="9" max="9" width="6.453125" hidden="1" customWidth="1"/>
    <col min="10" max="10" width="6.7265625" customWidth="1"/>
    <col min="11" max="11" width="5.1796875" hidden="1" customWidth="1"/>
    <col min="12" max="12" width="6.36328125" hidden="1" customWidth="1"/>
    <col min="13" max="13" width="6.6328125" customWidth="1"/>
    <col min="14" max="14" width="5.1796875" hidden="1" customWidth="1"/>
    <col min="15" max="15" width="6.36328125" hidden="1" customWidth="1"/>
    <col min="16" max="16" width="6.6328125" hidden="1" customWidth="1"/>
    <col min="17" max="17" width="7.7265625" hidden="1" customWidth="1"/>
    <col min="18" max="18" width="5" hidden="1" customWidth="1"/>
    <col min="19" max="19" width="6.1796875" hidden="1" customWidth="1"/>
    <col min="20" max="20" width="6.453125" hidden="1" customWidth="1"/>
    <col min="21" max="21" width="6.6328125" hidden="1" customWidth="1"/>
    <col min="22" max="22" width="6.54296875" hidden="1" customWidth="1"/>
    <col min="23" max="23" width="6.26953125" customWidth="1"/>
    <col min="24" max="24" width="6.1796875" customWidth="1"/>
    <col min="25" max="25" width="5.81640625" hidden="1" customWidth="1"/>
    <col min="26" max="26" width="6.08984375" hidden="1" customWidth="1"/>
    <col min="27" max="27" width="6.08984375" customWidth="1"/>
    <col min="28" max="28" width="6.6328125" hidden="1" customWidth="1"/>
    <col min="29" max="29" width="5.08984375" hidden="1" customWidth="1"/>
    <col min="30" max="30" width="6.08984375" customWidth="1"/>
    <col min="31" max="31" width="20.54296875" customWidth="1"/>
    <col min="38" max="38" width="9.1796875" customWidth="1"/>
    <col min="40" max="40" width="9.08984375" customWidth="1"/>
  </cols>
  <sheetData>
    <row r="1" spans="1:40" x14ac:dyDescent="0.5">
      <c r="A1" t="s">
        <v>0</v>
      </c>
      <c r="B1" t="s">
        <v>312</v>
      </c>
      <c r="C1" t="s">
        <v>313</v>
      </c>
      <c r="D1" t="s">
        <v>314</v>
      </c>
      <c r="E1" t="s">
        <v>304</v>
      </c>
      <c r="F1" t="s">
        <v>63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372</v>
      </c>
      <c r="AB1" t="s">
        <v>25</v>
      </c>
      <c r="AC1" t="s">
        <v>26</v>
      </c>
      <c r="AD1" t="s">
        <v>27</v>
      </c>
      <c r="AE1" t="s">
        <v>358</v>
      </c>
      <c r="AG1" t="s">
        <v>312</v>
      </c>
      <c r="AH1" t="s">
        <v>8</v>
      </c>
      <c r="AI1" t="s">
        <v>11</v>
      </c>
      <c r="AJ1" t="s">
        <v>21</v>
      </c>
      <c r="AK1" t="s">
        <v>22</v>
      </c>
      <c r="AL1" t="s">
        <v>372</v>
      </c>
      <c r="AM1" t="s">
        <v>27</v>
      </c>
      <c r="AN1" t="s">
        <v>358</v>
      </c>
    </row>
    <row r="2" spans="1:40" x14ac:dyDescent="0.5">
      <c r="A2">
        <v>1</v>
      </c>
      <c r="B2" t="s">
        <v>315</v>
      </c>
      <c r="C2">
        <v>25</v>
      </c>
      <c r="D2" t="s">
        <v>316</v>
      </c>
      <c r="E2">
        <v>28</v>
      </c>
      <c r="F2">
        <v>28</v>
      </c>
      <c r="G2">
        <v>35.1</v>
      </c>
      <c r="H2">
        <v>8.8000000000000007</v>
      </c>
      <c r="I2">
        <v>20</v>
      </c>
      <c r="J2">
        <v>0.438</v>
      </c>
      <c r="K2">
        <v>3.6</v>
      </c>
      <c r="L2">
        <v>9.6</v>
      </c>
      <c r="M2">
        <v>0.379</v>
      </c>
      <c r="N2">
        <v>5.0999999999999996</v>
      </c>
      <c r="O2">
        <v>10.4</v>
      </c>
      <c r="P2">
        <v>0.49299999999999999</v>
      </c>
      <c r="Q2">
        <v>0.53</v>
      </c>
      <c r="R2">
        <v>7</v>
      </c>
      <c r="S2">
        <v>8.9</v>
      </c>
      <c r="T2">
        <v>0.79100000000000004</v>
      </c>
      <c r="U2">
        <v>0.9</v>
      </c>
      <c r="V2">
        <v>7.2</v>
      </c>
      <c r="W2">
        <v>8.1</v>
      </c>
      <c r="X2">
        <v>7.5</v>
      </c>
      <c r="Y2">
        <v>1.6</v>
      </c>
      <c r="Z2">
        <v>0.4</v>
      </c>
      <c r="AA2">
        <f>SUM(Worksheet[[#This Row],[STL]:[BLK]])/2</f>
        <v>1</v>
      </c>
      <c r="AB2">
        <v>3.7</v>
      </c>
      <c r="AC2">
        <v>2.4</v>
      </c>
      <c r="AD2">
        <v>28.2</v>
      </c>
      <c r="AG2" t="s">
        <v>315</v>
      </c>
      <c r="AH2">
        <v>0.438</v>
      </c>
      <c r="AI2">
        <v>0.379</v>
      </c>
      <c r="AJ2">
        <v>8.1</v>
      </c>
      <c r="AK2">
        <v>7.5</v>
      </c>
      <c r="AL2">
        <v>1</v>
      </c>
      <c r="AM2">
        <v>28.2</v>
      </c>
    </row>
    <row r="3" spans="1:40" x14ac:dyDescent="0.5">
      <c r="A3">
        <v>2</v>
      </c>
      <c r="B3" t="s">
        <v>297</v>
      </c>
      <c r="C3">
        <v>26</v>
      </c>
      <c r="D3" t="s">
        <v>319</v>
      </c>
      <c r="E3">
        <v>73</v>
      </c>
      <c r="F3">
        <v>73</v>
      </c>
      <c r="G3">
        <v>34.9</v>
      </c>
      <c r="H3">
        <v>6.5</v>
      </c>
      <c r="I3">
        <v>14.2</v>
      </c>
      <c r="J3">
        <v>0.46</v>
      </c>
      <c r="K3">
        <v>2.7</v>
      </c>
      <c r="L3">
        <v>7.3</v>
      </c>
      <c r="M3">
        <v>0.377</v>
      </c>
      <c r="N3">
        <v>3.8</v>
      </c>
      <c r="O3">
        <v>6.9</v>
      </c>
      <c r="P3">
        <v>0.54700000000000004</v>
      </c>
      <c r="Q3">
        <v>0.55600000000000005</v>
      </c>
      <c r="R3">
        <v>4.4000000000000004</v>
      </c>
      <c r="S3">
        <v>5</v>
      </c>
      <c r="T3">
        <v>0.877</v>
      </c>
      <c r="U3">
        <v>0.8</v>
      </c>
      <c r="V3">
        <v>3.7</v>
      </c>
      <c r="W3">
        <v>4.5</v>
      </c>
      <c r="X3">
        <v>5.8</v>
      </c>
      <c r="Y3">
        <v>1.1000000000000001</v>
      </c>
      <c r="Z3">
        <v>0.3</v>
      </c>
      <c r="AA3">
        <f>SUM(Worksheet[[#This Row],[STL]:[BLK]])/2</f>
        <v>0.70000000000000007</v>
      </c>
      <c r="AB3">
        <v>2.4</v>
      </c>
      <c r="AC3">
        <v>2.1</v>
      </c>
      <c r="AD3">
        <v>20.2</v>
      </c>
      <c r="AG3" t="s">
        <v>297</v>
      </c>
      <c r="AH3">
        <v>0.46</v>
      </c>
      <c r="AI3">
        <v>0.377</v>
      </c>
      <c r="AJ3">
        <v>4.5</v>
      </c>
      <c r="AK3">
        <v>5.8</v>
      </c>
      <c r="AL3">
        <v>0.70000000000000007</v>
      </c>
      <c r="AM3">
        <v>20.2</v>
      </c>
    </row>
    <row r="4" spans="1:40" x14ac:dyDescent="0.5">
      <c r="A4">
        <v>3</v>
      </c>
      <c r="B4" t="s">
        <v>317</v>
      </c>
      <c r="C4">
        <v>40</v>
      </c>
      <c r="D4" t="s">
        <v>318</v>
      </c>
      <c r="E4">
        <v>70</v>
      </c>
      <c r="F4">
        <v>70</v>
      </c>
      <c r="G4">
        <v>34.9</v>
      </c>
      <c r="H4">
        <v>9.3000000000000007</v>
      </c>
      <c r="I4">
        <v>18.100000000000001</v>
      </c>
      <c r="J4">
        <v>0.51300000000000001</v>
      </c>
      <c r="K4">
        <v>2.1</v>
      </c>
      <c r="L4">
        <v>5.7</v>
      </c>
      <c r="M4">
        <v>0.376</v>
      </c>
      <c r="N4">
        <v>7.2</v>
      </c>
      <c r="O4">
        <v>12.5</v>
      </c>
      <c r="P4">
        <v>0.57399999999999995</v>
      </c>
      <c r="Q4">
        <v>0.57099999999999995</v>
      </c>
      <c r="R4">
        <v>3.7</v>
      </c>
      <c r="S4">
        <v>4.7</v>
      </c>
      <c r="T4">
        <v>0.78200000000000003</v>
      </c>
      <c r="U4">
        <v>1</v>
      </c>
      <c r="V4">
        <v>6.8</v>
      </c>
      <c r="W4">
        <v>7.8</v>
      </c>
      <c r="X4">
        <v>8.1999999999999993</v>
      </c>
      <c r="Y4">
        <v>1</v>
      </c>
      <c r="Z4">
        <v>0.6</v>
      </c>
      <c r="AA4">
        <f>SUM(Worksheet[[#This Row],[STL]:[BLK]])/2</f>
        <v>0.8</v>
      </c>
      <c r="AB4">
        <v>3.7</v>
      </c>
      <c r="AC4">
        <v>1.4</v>
      </c>
      <c r="AD4">
        <v>24.4</v>
      </c>
      <c r="AE4" t="s">
        <v>359</v>
      </c>
      <c r="AG4" t="s">
        <v>317</v>
      </c>
      <c r="AH4">
        <v>0.51300000000000001</v>
      </c>
      <c r="AI4">
        <v>0.376</v>
      </c>
      <c r="AJ4">
        <v>7.8</v>
      </c>
      <c r="AK4">
        <v>8.1999999999999993</v>
      </c>
      <c r="AL4">
        <v>0.8</v>
      </c>
      <c r="AM4">
        <v>24.4</v>
      </c>
      <c r="AN4" t="s">
        <v>359</v>
      </c>
    </row>
    <row r="5" spans="1:40" x14ac:dyDescent="0.5">
      <c r="A5">
        <v>4</v>
      </c>
      <c r="B5" t="s">
        <v>360</v>
      </c>
      <c r="C5">
        <v>31</v>
      </c>
      <c r="D5" t="s">
        <v>326</v>
      </c>
      <c r="E5">
        <v>42</v>
      </c>
      <c r="F5">
        <v>42</v>
      </c>
      <c r="G5">
        <v>34.299999999999997</v>
      </c>
      <c r="H5">
        <v>9.5</v>
      </c>
      <c r="I5">
        <v>18</v>
      </c>
      <c r="J5">
        <v>0.52800000000000002</v>
      </c>
      <c r="K5">
        <v>0.7</v>
      </c>
      <c r="L5">
        <v>2.2000000000000002</v>
      </c>
      <c r="M5">
        <v>0.29799999999999999</v>
      </c>
      <c r="N5">
        <v>8.9</v>
      </c>
      <c r="O5">
        <v>15.8</v>
      </c>
      <c r="P5">
        <v>0.56000000000000005</v>
      </c>
      <c r="Q5">
        <v>0.54600000000000004</v>
      </c>
      <c r="R5">
        <v>6</v>
      </c>
      <c r="S5">
        <v>7.6</v>
      </c>
      <c r="T5">
        <v>0.78800000000000003</v>
      </c>
      <c r="U5">
        <v>2.8</v>
      </c>
      <c r="V5">
        <v>9</v>
      </c>
      <c r="W5">
        <v>11.9</v>
      </c>
      <c r="X5">
        <v>3.4</v>
      </c>
      <c r="Y5">
        <v>1.3</v>
      </c>
      <c r="Z5">
        <v>2.1</v>
      </c>
      <c r="AA5">
        <f>SUM(Worksheet[[#This Row],[STL]:[BLK]])/2</f>
        <v>1.7000000000000002</v>
      </c>
      <c r="AB5">
        <v>2.2000000000000002</v>
      </c>
      <c r="AC5">
        <v>2</v>
      </c>
      <c r="AD5">
        <v>25.7</v>
      </c>
      <c r="AE5" t="s">
        <v>361</v>
      </c>
      <c r="AG5" t="s">
        <v>360</v>
      </c>
      <c r="AH5">
        <v>0.52800000000000002</v>
      </c>
      <c r="AI5">
        <v>0.29799999999999999</v>
      </c>
      <c r="AJ5">
        <v>11.9</v>
      </c>
      <c r="AK5">
        <v>3.4</v>
      </c>
      <c r="AL5">
        <v>1.7000000000000002</v>
      </c>
      <c r="AM5">
        <v>25.7</v>
      </c>
      <c r="AN5" t="s">
        <v>361</v>
      </c>
    </row>
    <row r="6" spans="1:40" x14ac:dyDescent="0.5">
      <c r="A6">
        <v>5</v>
      </c>
      <c r="B6" t="s">
        <v>320</v>
      </c>
      <c r="C6">
        <v>26</v>
      </c>
      <c r="D6" t="s">
        <v>26</v>
      </c>
      <c r="E6">
        <v>59</v>
      </c>
      <c r="F6">
        <v>57</v>
      </c>
      <c r="G6">
        <v>31.7</v>
      </c>
      <c r="H6">
        <v>5</v>
      </c>
      <c r="I6">
        <v>9.8000000000000007</v>
      </c>
      <c r="J6">
        <v>0.50900000000000001</v>
      </c>
      <c r="K6">
        <v>1.7</v>
      </c>
      <c r="L6">
        <v>4.2</v>
      </c>
      <c r="M6">
        <v>0.41299999999999998</v>
      </c>
      <c r="N6">
        <v>3.2</v>
      </c>
      <c r="O6">
        <v>5.6</v>
      </c>
      <c r="P6">
        <v>0.58099999999999996</v>
      </c>
      <c r="Q6">
        <v>0.59699999999999998</v>
      </c>
      <c r="R6">
        <v>1.5</v>
      </c>
      <c r="S6">
        <v>1.9</v>
      </c>
      <c r="T6">
        <v>0.77</v>
      </c>
      <c r="U6">
        <v>1.3</v>
      </c>
      <c r="V6">
        <v>3.7</v>
      </c>
      <c r="W6">
        <v>5</v>
      </c>
      <c r="X6">
        <v>1.4</v>
      </c>
      <c r="Y6">
        <v>0.8</v>
      </c>
      <c r="Z6">
        <v>0.4</v>
      </c>
      <c r="AA6">
        <f>SUM(Worksheet[[#This Row],[STL]:[BLK]])/2</f>
        <v>0.60000000000000009</v>
      </c>
      <c r="AB6">
        <v>0.8</v>
      </c>
      <c r="AC6">
        <v>1.8</v>
      </c>
      <c r="AD6">
        <v>13.1</v>
      </c>
      <c r="AG6" t="s">
        <v>320</v>
      </c>
      <c r="AH6">
        <v>0.50900000000000001</v>
      </c>
      <c r="AI6">
        <v>0.41299999999999998</v>
      </c>
      <c r="AJ6">
        <v>5</v>
      </c>
      <c r="AK6">
        <v>1.4</v>
      </c>
      <c r="AL6">
        <v>0.60000000000000009</v>
      </c>
      <c r="AM6">
        <v>13.1</v>
      </c>
    </row>
    <row r="7" spans="1:40" x14ac:dyDescent="0.5">
      <c r="A7">
        <v>6</v>
      </c>
      <c r="B7" t="s">
        <v>321</v>
      </c>
      <c r="C7">
        <v>31</v>
      </c>
      <c r="D7" t="s">
        <v>26</v>
      </c>
      <c r="E7">
        <v>43</v>
      </c>
      <c r="F7">
        <v>20</v>
      </c>
      <c r="G7">
        <v>28.8</v>
      </c>
      <c r="H7">
        <v>2.8</v>
      </c>
      <c r="I7">
        <v>6.4</v>
      </c>
      <c r="J7">
        <v>0.442</v>
      </c>
      <c r="K7">
        <v>1.9</v>
      </c>
      <c r="L7">
        <v>4.8</v>
      </c>
      <c r="M7">
        <v>0.39800000000000002</v>
      </c>
      <c r="N7">
        <v>0.9</v>
      </c>
      <c r="O7">
        <v>1.6</v>
      </c>
      <c r="P7">
        <v>0.57099999999999995</v>
      </c>
      <c r="Q7">
        <v>0.59099999999999997</v>
      </c>
      <c r="R7">
        <v>0.3</v>
      </c>
      <c r="S7">
        <v>0.5</v>
      </c>
      <c r="T7">
        <v>0.71399999999999997</v>
      </c>
      <c r="U7">
        <v>1.1000000000000001</v>
      </c>
      <c r="V7">
        <v>2.5</v>
      </c>
      <c r="W7">
        <v>3.6</v>
      </c>
      <c r="X7">
        <v>1.4</v>
      </c>
      <c r="Y7">
        <v>0.9</v>
      </c>
      <c r="Z7">
        <v>0.3</v>
      </c>
      <c r="AA7">
        <f>SUM(Worksheet[[#This Row],[STL]:[BLK]])/2</f>
        <v>0.6</v>
      </c>
      <c r="AB7">
        <v>0.9</v>
      </c>
      <c r="AC7">
        <v>1.9</v>
      </c>
      <c r="AD7">
        <v>7.9</v>
      </c>
      <c r="AG7" t="s">
        <v>321</v>
      </c>
      <c r="AH7">
        <v>0.442</v>
      </c>
      <c r="AI7">
        <v>0.39800000000000002</v>
      </c>
      <c r="AJ7">
        <v>3.6</v>
      </c>
      <c r="AK7">
        <v>1.4</v>
      </c>
      <c r="AL7">
        <v>0.6</v>
      </c>
      <c r="AM7">
        <v>7.9</v>
      </c>
    </row>
    <row r="8" spans="1:40" x14ac:dyDescent="0.5">
      <c r="A8">
        <v>7</v>
      </c>
      <c r="B8" t="s">
        <v>362</v>
      </c>
      <c r="C8">
        <v>28</v>
      </c>
      <c r="D8" t="s">
        <v>316</v>
      </c>
      <c r="E8">
        <v>29</v>
      </c>
      <c r="F8">
        <v>10</v>
      </c>
      <c r="G8">
        <v>26.3</v>
      </c>
      <c r="H8">
        <v>4.4000000000000004</v>
      </c>
      <c r="I8">
        <v>10.7</v>
      </c>
      <c r="J8">
        <v>0.41499999999999998</v>
      </c>
      <c r="K8">
        <v>1.9</v>
      </c>
      <c r="L8">
        <v>5.8</v>
      </c>
      <c r="M8">
        <v>0.33300000000000002</v>
      </c>
      <c r="N8">
        <v>2.5</v>
      </c>
      <c r="O8">
        <v>4.9000000000000004</v>
      </c>
      <c r="P8">
        <v>0.51</v>
      </c>
      <c r="Q8">
        <v>0.505</v>
      </c>
      <c r="R8">
        <v>1.6</v>
      </c>
      <c r="S8">
        <v>1.8</v>
      </c>
      <c r="T8">
        <v>0.84899999999999998</v>
      </c>
      <c r="U8">
        <v>0.3</v>
      </c>
      <c r="V8">
        <v>2.5</v>
      </c>
      <c r="W8">
        <v>2.8</v>
      </c>
      <c r="X8">
        <v>4.7</v>
      </c>
      <c r="Y8">
        <v>0.8</v>
      </c>
      <c r="Z8">
        <v>0.1</v>
      </c>
      <c r="AA8">
        <f>SUM(Worksheet[[#This Row],[STL]:[BLK]])/2</f>
        <v>0.45</v>
      </c>
      <c r="AB8">
        <v>1.7</v>
      </c>
      <c r="AC8">
        <v>1.8</v>
      </c>
      <c r="AD8">
        <v>12.4</v>
      </c>
      <c r="AG8" t="s">
        <v>362</v>
      </c>
      <c r="AH8">
        <v>0.41499999999999998</v>
      </c>
      <c r="AI8">
        <v>0.33300000000000002</v>
      </c>
      <c r="AJ8">
        <v>2.8</v>
      </c>
      <c r="AK8">
        <v>4.7</v>
      </c>
      <c r="AL8">
        <v>0.45</v>
      </c>
      <c r="AM8">
        <v>12.4</v>
      </c>
    </row>
    <row r="9" spans="1:40" x14ac:dyDescent="0.5">
      <c r="A9">
        <v>8</v>
      </c>
      <c r="B9" t="s">
        <v>363</v>
      </c>
      <c r="C9">
        <v>21</v>
      </c>
      <c r="D9" t="s">
        <v>319</v>
      </c>
      <c r="E9">
        <v>46</v>
      </c>
      <c r="F9">
        <v>25</v>
      </c>
      <c r="G9">
        <v>25.1</v>
      </c>
      <c r="H9">
        <v>2.8</v>
      </c>
      <c r="I9">
        <v>6.3</v>
      </c>
      <c r="J9">
        <v>0.44400000000000001</v>
      </c>
      <c r="K9">
        <v>1.3</v>
      </c>
      <c r="L9">
        <v>3.5</v>
      </c>
      <c r="M9">
        <v>0.36799999999999999</v>
      </c>
      <c r="N9">
        <v>1.5</v>
      </c>
      <c r="O9">
        <v>2.7</v>
      </c>
      <c r="P9">
        <v>0.54400000000000004</v>
      </c>
      <c r="Q9">
        <v>0.54900000000000004</v>
      </c>
      <c r="R9">
        <v>1.6</v>
      </c>
      <c r="S9">
        <v>1.9</v>
      </c>
      <c r="T9">
        <v>0.85099999999999998</v>
      </c>
      <c r="U9">
        <v>0.5</v>
      </c>
      <c r="V9">
        <v>2.1</v>
      </c>
      <c r="W9">
        <v>2.7</v>
      </c>
      <c r="X9">
        <v>1.4</v>
      </c>
      <c r="Y9">
        <v>0.8</v>
      </c>
      <c r="Z9">
        <v>0.5</v>
      </c>
      <c r="AA9">
        <f>SUM(Worksheet[[#This Row],[STL]:[BLK]])/2</f>
        <v>0.65</v>
      </c>
      <c r="AB9">
        <v>0.8</v>
      </c>
      <c r="AC9">
        <v>1.6</v>
      </c>
      <c r="AD9">
        <v>8.5</v>
      </c>
      <c r="AG9" t="s">
        <v>363</v>
      </c>
      <c r="AH9">
        <v>0.44400000000000001</v>
      </c>
      <c r="AI9">
        <v>0.36799999999999999</v>
      </c>
      <c r="AJ9">
        <v>2.7</v>
      </c>
      <c r="AK9">
        <v>1.4</v>
      </c>
      <c r="AL9">
        <v>0.65</v>
      </c>
      <c r="AM9">
        <v>8.5</v>
      </c>
    </row>
    <row r="10" spans="1:40" x14ac:dyDescent="0.5">
      <c r="A10">
        <v>9</v>
      </c>
      <c r="B10" t="s">
        <v>322</v>
      </c>
      <c r="C10">
        <v>28</v>
      </c>
      <c r="D10" t="s">
        <v>316</v>
      </c>
      <c r="E10">
        <v>72</v>
      </c>
      <c r="F10">
        <v>11</v>
      </c>
      <c r="G10">
        <v>21.2</v>
      </c>
      <c r="H10">
        <v>2.2999999999999998</v>
      </c>
      <c r="I10">
        <v>5.8</v>
      </c>
      <c r="J10">
        <v>0.4</v>
      </c>
      <c r="K10">
        <v>1.5</v>
      </c>
      <c r="L10">
        <v>4.3</v>
      </c>
      <c r="M10">
        <v>0.35299999999999998</v>
      </c>
      <c r="N10">
        <v>0.8</v>
      </c>
      <c r="O10">
        <v>1.5</v>
      </c>
      <c r="P10">
        <v>0.53200000000000003</v>
      </c>
      <c r="Q10">
        <v>0.53</v>
      </c>
      <c r="R10">
        <v>0.2</v>
      </c>
      <c r="S10">
        <v>0.3</v>
      </c>
      <c r="T10">
        <v>0.71399999999999997</v>
      </c>
      <c r="U10">
        <v>0.3</v>
      </c>
      <c r="V10">
        <v>1</v>
      </c>
      <c r="W10">
        <v>1.3</v>
      </c>
      <c r="X10">
        <v>1.4</v>
      </c>
      <c r="Y10">
        <v>0.7</v>
      </c>
      <c r="Z10">
        <v>0.2</v>
      </c>
      <c r="AA10">
        <f>SUM(Worksheet[[#This Row],[STL]:[BLK]])/2</f>
        <v>0.44999999999999996</v>
      </c>
      <c r="AB10">
        <v>0.6</v>
      </c>
      <c r="AC10">
        <v>2.1</v>
      </c>
      <c r="AD10">
        <v>6.4</v>
      </c>
      <c r="AG10" t="s">
        <v>322</v>
      </c>
      <c r="AH10">
        <v>0.4</v>
      </c>
      <c r="AI10">
        <v>0.35299999999999998</v>
      </c>
      <c r="AJ10">
        <v>1.3</v>
      </c>
      <c r="AK10">
        <v>1.4</v>
      </c>
      <c r="AL10">
        <v>0.44999999999999996</v>
      </c>
      <c r="AM10">
        <v>6.4</v>
      </c>
    </row>
    <row r="11" spans="1:40" x14ac:dyDescent="0.5">
      <c r="A11">
        <v>10</v>
      </c>
      <c r="B11" t="s">
        <v>325</v>
      </c>
      <c r="C11">
        <v>24</v>
      </c>
      <c r="D11" t="s">
        <v>326</v>
      </c>
      <c r="E11">
        <v>56</v>
      </c>
      <c r="F11">
        <v>35</v>
      </c>
      <c r="G11">
        <v>19.5</v>
      </c>
      <c r="H11">
        <v>2.9</v>
      </c>
      <c r="I11">
        <v>4</v>
      </c>
      <c r="J11">
        <v>0.72199999999999998</v>
      </c>
      <c r="K11">
        <v>0</v>
      </c>
      <c r="L11">
        <v>0.1</v>
      </c>
      <c r="M11">
        <v>0</v>
      </c>
      <c r="N11">
        <v>2.9</v>
      </c>
      <c r="O11">
        <v>3.9</v>
      </c>
      <c r="P11">
        <v>0.73199999999999998</v>
      </c>
      <c r="Q11">
        <v>0.72199999999999998</v>
      </c>
      <c r="R11">
        <v>1.1000000000000001</v>
      </c>
      <c r="S11">
        <v>1.8</v>
      </c>
      <c r="T11">
        <v>0.622</v>
      </c>
      <c r="U11">
        <v>1.4</v>
      </c>
      <c r="V11">
        <v>3.4</v>
      </c>
      <c r="W11">
        <v>4.8</v>
      </c>
      <c r="X11">
        <v>1</v>
      </c>
      <c r="Y11">
        <v>0.6</v>
      </c>
      <c r="Z11">
        <v>0.9</v>
      </c>
      <c r="AA11">
        <f>SUM(Worksheet[[#This Row],[STL]:[BLK]])/2</f>
        <v>0.75</v>
      </c>
      <c r="AB11">
        <v>0.8</v>
      </c>
      <c r="AC11">
        <v>2.4</v>
      </c>
      <c r="AD11">
        <v>6.8</v>
      </c>
      <c r="AG11" t="s">
        <v>325</v>
      </c>
      <c r="AH11">
        <v>0.72199999999999998</v>
      </c>
      <c r="AI11">
        <v>0</v>
      </c>
      <c r="AJ11">
        <v>4.8</v>
      </c>
      <c r="AK11">
        <v>1</v>
      </c>
      <c r="AL11">
        <v>0.75</v>
      </c>
      <c r="AM11">
        <v>6.8</v>
      </c>
    </row>
    <row r="12" spans="1:40" x14ac:dyDescent="0.5">
      <c r="A12">
        <v>11</v>
      </c>
      <c r="B12" t="s">
        <v>329</v>
      </c>
      <c r="C12">
        <v>23</v>
      </c>
      <c r="D12" t="s">
        <v>318</v>
      </c>
      <c r="E12">
        <v>78</v>
      </c>
      <c r="F12">
        <v>16</v>
      </c>
      <c r="G12">
        <v>19.2</v>
      </c>
      <c r="H12">
        <v>3.3</v>
      </c>
      <c r="I12">
        <v>7.1</v>
      </c>
      <c r="J12">
        <v>0.46100000000000002</v>
      </c>
      <c r="K12">
        <v>1.6</v>
      </c>
      <c r="L12">
        <v>4.4000000000000004</v>
      </c>
      <c r="M12">
        <v>0.376</v>
      </c>
      <c r="N12">
        <v>1.7</v>
      </c>
      <c r="O12">
        <v>2.8</v>
      </c>
      <c r="P12">
        <v>0.59399999999999997</v>
      </c>
      <c r="Q12">
        <v>0.57599999999999996</v>
      </c>
      <c r="R12">
        <v>0.8</v>
      </c>
      <c r="S12">
        <v>1.1000000000000001</v>
      </c>
      <c r="T12">
        <v>0.76200000000000001</v>
      </c>
      <c r="U12">
        <v>0.5</v>
      </c>
      <c r="V12">
        <v>2.2999999999999998</v>
      </c>
      <c r="W12">
        <v>2.8</v>
      </c>
      <c r="X12">
        <v>0.8</v>
      </c>
      <c r="Y12">
        <v>0.3</v>
      </c>
      <c r="Z12">
        <v>0.1</v>
      </c>
      <c r="AA12">
        <f>SUM(Worksheet[[#This Row],[STL]:[BLK]])/2</f>
        <v>0.2</v>
      </c>
      <c r="AB12">
        <v>0.5</v>
      </c>
      <c r="AC12">
        <v>1.2</v>
      </c>
      <c r="AD12">
        <v>9.1</v>
      </c>
      <c r="AG12" t="s">
        <v>329</v>
      </c>
      <c r="AH12">
        <v>0.46100000000000002</v>
      </c>
      <c r="AI12">
        <v>0.376</v>
      </c>
      <c r="AJ12">
        <v>2.8</v>
      </c>
      <c r="AK12">
        <v>0.8</v>
      </c>
      <c r="AL12">
        <v>0.2</v>
      </c>
      <c r="AM12">
        <v>9.1</v>
      </c>
    </row>
    <row r="13" spans="1:40" x14ac:dyDescent="0.5">
      <c r="A13">
        <v>12</v>
      </c>
      <c r="B13" t="s">
        <v>324</v>
      </c>
      <c r="C13">
        <v>26</v>
      </c>
      <c r="D13" t="s">
        <v>316</v>
      </c>
      <c r="E13">
        <v>29</v>
      </c>
      <c r="F13">
        <v>5</v>
      </c>
      <c r="G13">
        <v>18.7</v>
      </c>
      <c r="H13">
        <v>2.2000000000000002</v>
      </c>
      <c r="I13">
        <v>5</v>
      </c>
      <c r="J13">
        <v>0.438</v>
      </c>
      <c r="K13">
        <v>0.9</v>
      </c>
      <c r="L13">
        <v>2.2999999999999998</v>
      </c>
      <c r="M13">
        <v>0.38200000000000001</v>
      </c>
      <c r="N13">
        <v>1.3</v>
      </c>
      <c r="O13">
        <v>2.6</v>
      </c>
      <c r="P13">
        <v>0.48699999999999999</v>
      </c>
      <c r="Q13">
        <v>0.52800000000000002</v>
      </c>
      <c r="R13">
        <v>0.3</v>
      </c>
      <c r="S13">
        <v>0.4</v>
      </c>
      <c r="T13">
        <v>0.81799999999999995</v>
      </c>
      <c r="U13">
        <v>1.3</v>
      </c>
      <c r="V13">
        <v>2.6</v>
      </c>
      <c r="W13">
        <v>3.9</v>
      </c>
      <c r="X13">
        <v>1.4</v>
      </c>
      <c r="Y13">
        <v>1</v>
      </c>
      <c r="Z13">
        <v>0.4</v>
      </c>
      <c r="AA13">
        <f>SUM(Worksheet[[#This Row],[STL]:[BLK]])/2</f>
        <v>0.7</v>
      </c>
      <c r="AB13">
        <v>0.9</v>
      </c>
      <c r="AC13">
        <v>1.5</v>
      </c>
      <c r="AD13">
        <v>5.6</v>
      </c>
      <c r="AG13" t="s">
        <v>324</v>
      </c>
      <c r="AH13">
        <v>0.438</v>
      </c>
      <c r="AI13">
        <v>0.38200000000000001</v>
      </c>
      <c r="AJ13">
        <v>3.9</v>
      </c>
      <c r="AK13">
        <v>1.4</v>
      </c>
      <c r="AL13">
        <v>0.7</v>
      </c>
      <c r="AM13">
        <v>5.6</v>
      </c>
    </row>
    <row r="14" spans="1:40" x14ac:dyDescent="0.5">
      <c r="A14">
        <v>13</v>
      </c>
      <c r="B14" t="s">
        <v>364</v>
      </c>
      <c r="C14">
        <v>25</v>
      </c>
      <c r="D14" t="s">
        <v>318</v>
      </c>
      <c r="E14">
        <v>33</v>
      </c>
      <c r="F14">
        <v>8</v>
      </c>
      <c r="G14">
        <v>17.8</v>
      </c>
      <c r="H14">
        <v>1.2</v>
      </c>
      <c r="I14">
        <v>2.8</v>
      </c>
      <c r="J14">
        <v>0.40400000000000003</v>
      </c>
      <c r="K14">
        <v>0.4</v>
      </c>
      <c r="L14">
        <v>1.4</v>
      </c>
      <c r="M14">
        <v>0.27700000000000002</v>
      </c>
      <c r="N14">
        <v>0.8</v>
      </c>
      <c r="O14">
        <v>1.4</v>
      </c>
      <c r="P14">
        <v>0.53200000000000003</v>
      </c>
      <c r="Q14">
        <v>0.47299999999999998</v>
      </c>
      <c r="R14">
        <v>0.5</v>
      </c>
      <c r="S14">
        <v>0.8</v>
      </c>
      <c r="T14">
        <v>0.61499999999999999</v>
      </c>
      <c r="U14">
        <v>0.5</v>
      </c>
      <c r="V14">
        <v>1.5</v>
      </c>
      <c r="W14">
        <v>2</v>
      </c>
      <c r="X14">
        <v>0.7</v>
      </c>
      <c r="Y14">
        <v>1</v>
      </c>
      <c r="Z14">
        <v>0.3</v>
      </c>
      <c r="AA14">
        <f>SUM(Worksheet[[#This Row],[STL]:[BLK]])/2</f>
        <v>0.65</v>
      </c>
      <c r="AB14">
        <v>0.4</v>
      </c>
      <c r="AC14">
        <v>1.3</v>
      </c>
      <c r="AD14">
        <v>3.2</v>
      </c>
      <c r="AG14" t="s">
        <v>364</v>
      </c>
      <c r="AH14">
        <v>0.40400000000000003</v>
      </c>
      <c r="AI14">
        <v>0.27700000000000002</v>
      </c>
      <c r="AJ14">
        <v>2</v>
      </c>
      <c r="AK14">
        <v>0.7</v>
      </c>
      <c r="AL14">
        <v>0.65</v>
      </c>
      <c r="AM14">
        <v>3.2</v>
      </c>
    </row>
    <row r="15" spans="1:40" x14ac:dyDescent="0.5">
      <c r="A15">
        <v>14</v>
      </c>
      <c r="B15" t="s">
        <v>323</v>
      </c>
      <c r="C15">
        <v>25</v>
      </c>
      <c r="D15" t="s">
        <v>26</v>
      </c>
      <c r="E15">
        <v>36</v>
      </c>
      <c r="F15">
        <v>2</v>
      </c>
      <c r="G15">
        <v>16.100000000000001</v>
      </c>
      <c r="H15">
        <v>1.6</v>
      </c>
      <c r="I15">
        <v>3.4</v>
      </c>
      <c r="J15">
        <v>0.48799999999999999</v>
      </c>
      <c r="K15">
        <v>0.3</v>
      </c>
      <c r="L15">
        <v>0.9</v>
      </c>
      <c r="M15">
        <v>0.28100000000000003</v>
      </c>
      <c r="N15">
        <v>1.4</v>
      </c>
      <c r="O15">
        <v>2.5</v>
      </c>
      <c r="P15">
        <v>0.56200000000000006</v>
      </c>
      <c r="Q15">
        <v>0.52500000000000002</v>
      </c>
      <c r="R15">
        <v>0.6</v>
      </c>
      <c r="S15">
        <v>1</v>
      </c>
      <c r="T15">
        <v>0.55600000000000005</v>
      </c>
      <c r="U15">
        <v>1.9</v>
      </c>
      <c r="V15">
        <v>3.2</v>
      </c>
      <c r="W15">
        <v>5.0999999999999996</v>
      </c>
      <c r="X15">
        <v>1.1000000000000001</v>
      </c>
      <c r="Y15">
        <v>1</v>
      </c>
      <c r="Z15">
        <v>0.3</v>
      </c>
      <c r="AA15">
        <f>SUM(Worksheet[[#This Row],[STL]:[BLK]])/2</f>
        <v>0.65</v>
      </c>
      <c r="AB15">
        <v>0.8</v>
      </c>
      <c r="AC15">
        <v>1.9</v>
      </c>
      <c r="AD15">
        <v>4.0999999999999996</v>
      </c>
      <c r="AG15" t="s">
        <v>323</v>
      </c>
      <c r="AH15">
        <v>0.48799999999999999</v>
      </c>
      <c r="AI15">
        <v>0.28100000000000003</v>
      </c>
      <c r="AJ15">
        <v>5.0999999999999996</v>
      </c>
      <c r="AK15">
        <v>1.1000000000000001</v>
      </c>
      <c r="AL15">
        <v>0.65</v>
      </c>
      <c r="AM15">
        <v>4.0999999999999996</v>
      </c>
    </row>
    <row r="16" spans="1:40" x14ac:dyDescent="0.5">
      <c r="A16">
        <v>15</v>
      </c>
      <c r="B16" t="s">
        <v>365</v>
      </c>
      <c r="C16">
        <v>35</v>
      </c>
      <c r="D16" t="s">
        <v>26</v>
      </c>
      <c r="E16">
        <v>8</v>
      </c>
      <c r="F16">
        <v>2</v>
      </c>
      <c r="G16">
        <v>15.5</v>
      </c>
      <c r="H16">
        <v>2</v>
      </c>
      <c r="I16">
        <v>6</v>
      </c>
      <c r="J16">
        <v>0.33300000000000002</v>
      </c>
      <c r="K16">
        <v>0.9</v>
      </c>
      <c r="L16">
        <v>2.9</v>
      </c>
      <c r="M16">
        <v>0.30399999999999999</v>
      </c>
      <c r="N16">
        <v>1.1000000000000001</v>
      </c>
      <c r="O16">
        <v>3.1</v>
      </c>
      <c r="P16">
        <v>0.36</v>
      </c>
      <c r="Q16">
        <v>0.40600000000000003</v>
      </c>
      <c r="R16">
        <v>0.6</v>
      </c>
      <c r="S16">
        <v>0.8</v>
      </c>
      <c r="T16">
        <v>0.83299999999999996</v>
      </c>
      <c r="U16">
        <v>0.4</v>
      </c>
      <c r="V16">
        <v>1.5</v>
      </c>
      <c r="W16">
        <v>1.9</v>
      </c>
      <c r="X16">
        <v>2.1</v>
      </c>
      <c r="Y16">
        <v>0.1</v>
      </c>
      <c r="Z16">
        <v>0.3</v>
      </c>
      <c r="AA16">
        <f>SUM(Worksheet[[#This Row],[STL]:[BLK]])/2</f>
        <v>0.2</v>
      </c>
      <c r="AB16">
        <v>0.4</v>
      </c>
      <c r="AC16">
        <v>1.8</v>
      </c>
      <c r="AD16">
        <v>5.5</v>
      </c>
      <c r="AG16" t="s">
        <v>365</v>
      </c>
      <c r="AH16">
        <v>0.33300000000000002</v>
      </c>
      <c r="AI16">
        <v>0.30399999999999999</v>
      </c>
      <c r="AJ16">
        <v>1.9</v>
      </c>
      <c r="AK16">
        <v>2.1</v>
      </c>
      <c r="AL16">
        <v>0.2</v>
      </c>
      <c r="AM16">
        <v>5.5</v>
      </c>
    </row>
    <row r="17" spans="1:39" x14ac:dyDescent="0.5">
      <c r="A17">
        <v>16</v>
      </c>
      <c r="B17" t="s">
        <v>330</v>
      </c>
      <c r="C17">
        <v>31</v>
      </c>
      <c r="D17" t="s">
        <v>326</v>
      </c>
      <c r="E17">
        <v>10</v>
      </c>
      <c r="F17">
        <v>4</v>
      </c>
      <c r="G17">
        <v>12.2</v>
      </c>
      <c r="H17">
        <v>1</v>
      </c>
      <c r="I17">
        <v>2.2000000000000002</v>
      </c>
      <c r="J17">
        <v>0.45500000000000002</v>
      </c>
      <c r="K17">
        <v>0.1</v>
      </c>
      <c r="L17">
        <v>0.3</v>
      </c>
      <c r="M17">
        <v>0.33300000000000002</v>
      </c>
      <c r="N17">
        <v>0.9</v>
      </c>
      <c r="O17">
        <v>1.9</v>
      </c>
      <c r="P17">
        <v>0.47399999999999998</v>
      </c>
      <c r="Q17">
        <v>0.47699999999999998</v>
      </c>
      <c r="R17">
        <v>0.1</v>
      </c>
      <c r="S17">
        <v>0.4</v>
      </c>
      <c r="T17">
        <v>0.25</v>
      </c>
      <c r="U17">
        <v>1.3</v>
      </c>
      <c r="V17">
        <v>1.8</v>
      </c>
      <c r="W17">
        <v>3.1</v>
      </c>
      <c r="X17">
        <v>0.8</v>
      </c>
      <c r="Y17">
        <v>0.1</v>
      </c>
      <c r="Z17">
        <v>0.3</v>
      </c>
      <c r="AA17">
        <f>SUM(Worksheet[[#This Row],[STL]:[BLK]])/2</f>
        <v>0.2</v>
      </c>
      <c r="AB17">
        <v>0.9</v>
      </c>
      <c r="AC17">
        <v>2.1</v>
      </c>
      <c r="AD17">
        <v>2.2000000000000002</v>
      </c>
      <c r="AG17" t="s">
        <v>330</v>
      </c>
      <c r="AH17">
        <v>0.45500000000000002</v>
      </c>
      <c r="AI17">
        <v>0.33300000000000002</v>
      </c>
      <c r="AJ17">
        <v>3.1</v>
      </c>
      <c r="AK17">
        <v>0.8</v>
      </c>
      <c r="AL17">
        <v>0.2</v>
      </c>
      <c r="AM17">
        <v>2.2000000000000002</v>
      </c>
    </row>
    <row r="18" spans="1:39" x14ac:dyDescent="0.5">
      <c r="A18">
        <v>17</v>
      </c>
      <c r="B18" t="s">
        <v>331</v>
      </c>
      <c r="C18">
        <v>28</v>
      </c>
      <c r="D18" t="s">
        <v>319</v>
      </c>
      <c r="E18">
        <v>30</v>
      </c>
      <c r="F18">
        <v>1</v>
      </c>
      <c r="G18">
        <v>11.5</v>
      </c>
      <c r="H18">
        <v>1.4</v>
      </c>
      <c r="I18">
        <v>3.2</v>
      </c>
      <c r="J18">
        <v>0.433</v>
      </c>
      <c r="K18">
        <v>0.3</v>
      </c>
      <c r="L18">
        <v>1.1000000000000001</v>
      </c>
      <c r="M18">
        <v>0.29399999999999998</v>
      </c>
      <c r="N18">
        <v>1.1000000000000001</v>
      </c>
      <c r="O18">
        <v>2.1</v>
      </c>
      <c r="P18">
        <v>0.50800000000000001</v>
      </c>
      <c r="Q18">
        <v>0.48499999999999999</v>
      </c>
      <c r="R18">
        <v>0.7</v>
      </c>
      <c r="S18">
        <v>0.9</v>
      </c>
      <c r="T18">
        <v>0.84599999999999997</v>
      </c>
      <c r="U18">
        <v>0.5</v>
      </c>
      <c r="V18">
        <v>1.3</v>
      </c>
      <c r="W18">
        <v>1.8</v>
      </c>
      <c r="X18">
        <v>1.3</v>
      </c>
      <c r="Y18">
        <v>0.3</v>
      </c>
      <c r="Z18">
        <v>0.1</v>
      </c>
      <c r="AA18">
        <f>SUM(Worksheet[[#This Row],[STL]:[BLK]])/2</f>
        <v>0.2</v>
      </c>
      <c r="AB18">
        <v>0.7</v>
      </c>
      <c r="AC18">
        <v>0.8</v>
      </c>
      <c r="AD18">
        <v>3.9</v>
      </c>
      <c r="AG18" t="s">
        <v>331</v>
      </c>
      <c r="AH18">
        <v>0.433</v>
      </c>
      <c r="AI18">
        <v>0.29399999999999998</v>
      </c>
      <c r="AJ18">
        <v>1.8</v>
      </c>
      <c r="AK18">
        <v>1.3</v>
      </c>
      <c r="AL18">
        <v>0.2</v>
      </c>
      <c r="AM18">
        <v>3.9</v>
      </c>
    </row>
    <row r="19" spans="1:39" x14ac:dyDescent="0.5">
      <c r="A19">
        <v>18</v>
      </c>
      <c r="B19" t="s">
        <v>366</v>
      </c>
      <c r="C19">
        <v>25</v>
      </c>
      <c r="D19" t="s">
        <v>326</v>
      </c>
      <c r="E19">
        <v>22</v>
      </c>
      <c r="F19">
        <v>0</v>
      </c>
      <c r="G19">
        <v>10.3</v>
      </c>
      <c r="H19">
        <v>1.2</v>
      </c>
      <c r="I19">
        <v>1.9</v>
      </c>
      <c r="J19">
        <v>0.61899999999999999</v>
      </c>
      <c r="K19">
        <v>0</v>
      </c>
      <c r="L19">
        <v>0</v>
      </c>
      <c r="N19">
        <v>1.2</v>
      </c>
      <c r="O19">
        <v>1.9</v>
      </c>
      <c r="P19">
        <v>0.61899999999999999</v>
      </c>
      <c r="Q19">
        <v>0.61899999999999999</v>
      </c>
      <c r="R19">
        <v>0.2</v>
      </c>
      <c r="S19">
        <v>0.5</v>
      </c>
      <c r="T19">
        <v>0.41699999999999998</v>
      </c>
      <c r="U19">
        <v>1</v>
      </c>
      <c r="V19">
        <v>1.8</v>
      </c>
      <c r="W19">
        <v>2.8</v>
      </c>
      <c r="X19">
        <v>0.3</v>
      </c>
      <c r="Y19">
        <v>0.1</v>
      </c>
      <c r="Z19">
        <v>0.4</v>
      </c>
      <c r="AA19">
        <f>SUM(Worksheet[[#This Row],[STL]:[BLK]])/2</f>
        <v>0.25</v>
      </c>
      <c r="AB19">
        <v>0.6</v>
      </c>
      <c r="AC19">
        <v>1.9</v>
      </c>
      <c r="AD19">
        <v>2.6</v>
      </c>
      <c r="AG19" t="s">
        <v>366</v>
      </c>
      <c r="AH19">
        <v>0.61899999999999999</v>
      </c>
      <c r="AJ19">
        <v>2.8</v>
      </c>
      <c r="AK19">
        <v>0.3</v>
      </c>
      <c r="AL19">
        <v>0.25</v>
      </c>
      <c r="AM19">
        <v>2.6</v>
      </c>
    </row>
    <row r="20" spans="1:39" x14ac:dyDescent="0.5">
      <c r="A20">
        <v>19</v>
      </c>
      <c r="B20" t="s">
        <v>367</v>
      </c>
      <c r="C20">
        <v>24</v>
      </c>
      <c r="D20" t="s">
        <v>326</v>
      </c>
      <c r="E20">
        <v>37</v>
      </c>
      <c r="F20">
        <v>0</v>
      </c>
      <c r="G20">
        <v>9.1999999999999993</v>
      </c>
      <c r="H20">
        <v>1.1000000000000001</v>
      </c>
      <c r="I20">
        <v>1.8</v>
      </c>
      <c r="J20">
        <v>0.60599999999999998</v>
      </c>
      <c r="K20">
        <v>0</v>
      </c>
      <c r="L20">
        <v>0.1</v>
      </c>
      <c r="M20">
        <v>0</v>
      </c>
      <c r="N20">
        <v>1.1000000000000001</v>
      </c>
      <c r="O20">
        <v>1.7</v>
      </c>
      <c r="P20">
        <v>0.64500000000000002</v>
      </c>
      <c r="Q20">
        <v>0.60599999999999998</v>
      </c>
      <c r="R20">
        <v>0.3</v>
      </c>
      <c r="S20">
        <v>0.4</v>
      </c>
      <c r="T20">
        <v>0.71399999999999997</v>
      </c>
      <c r="U20">
        <v>0.9</v>
      </c>
      <c r="V20">
        <v>1.5</v>
      </c>
      <c r="W20">
        <v>2.5</v>
      </c>
      <c r="X20">
        <v>0.4</v>
      </c>
      <c r="Y20">
        <v>0.2</v>
      </c>
      <c r="Z20">
        <v>0.4</v>
      </c>
      <c r="AA20">
        <f>SUM(Worksheet[[#This Row],[STL]:[BLK]])/2</f>
        <v>0.30000000000000004</v>
      </c>
      <c r="AB20">
        <v>0.3</v>
      </c>
      <c r="AC20">
        <v>1.2</v>
      </c>
      <c r="AD20">
        <v>2.4</v>
      </c>
      <c r="AG20" t="s">
        <v>367</v>
      </c>
      <c r="AH20">
        <v>0.60599999999999998</v>
      </c>
      <c r="AI20">
        <v>0</v>
      </c>
      <c r="AJ20">
        <v>2.5</v>
      </c>
      <c r="AK20">
        <v>0.4</v>
      </c>
      <c r="AL20">
        <v>0.30000000000000004</v>
      </c>
      <c r="AM20">
        <v>2.4</v>
      </c>
    </row>
    <row r="21" spans="1:39" x14ac:dyDescent="0.5">
      <c r="A21">
        <v>20</v>
      </c>
      <c r="B21" t="s">
        <v>368</v>
      </c>
      <c r="C21">
        <v>22</v>
      </c>
      <c r="D21" t="s">
        <v>318</v>
      </c>
      <c r="E21">
        <v>9</v>
      </c>
      <c r="F21">
        <v>0</v>
      </c>
      <c r="G21">
        <v>7.4</v>
      </c>
      <c r="H21">
        <v>0.7</v>
      </c>
      <c r="I21">
        <v>2.1</v>
      </c>
      <c r="J21">
        <v>0.316</v>
      </c>
      <c r="K21">
        <v>0</v>
      </c>
      <c r="L21">
        <v>0.8</v>
      </c>
      <c r="M21">
        <v>0</v>
      </c>
      <c r="N21">
        <v>0.7</v>
      </c>
      <c r="O21">
        <v>1.3</v>
      </c>
      <c r="P21">
        <v>0.5</v>
      </c>
      <c r="Q21">
        <v>0.316</v>
      </c>
      <c r="R21">
        <v>0.2</v>
      </c>
      <c r="S21">
        <v>0.8</v>
      </c>
      <c r="T21">
        <v>0.28599999999999998</v>
      </c>
      <c r="U21">
        <v>0.2</v>
      </c>
      <c r="V21">
        <v>1.4</v>
      </c>
      <c r="W21">
        <v>1.7</v>
      </c>
      <c r="X21">
        <v>0.1</v>
      </c>
      <c r="Y21">
        <v>0.4</v>
      </c>
      <c r="Z21">
        <v>0.2</v>
      </c>
      <c r="AA21">
        <f>SUM(Worksheet[[#This Row],[STL]:[BLK]])/2</f>
        <v>0.30000000000000004</v>
      </c>
      <c r="AB21">
        <v>0.3</v>
      </c>
      <c r="AC21">
        <v>0.7</v>
      </c>
      <c r="AD21">
        <v>1.6</v>
      </c>
      <c r="AG21" t="s">
        <v>368</v>
      </c>
      <c r="AH21">
        <v>0.316</v>
      </c>
      <c r="AI21">
        <v>0</v>
      </c>
      <c r="AJ21">
        <v>1.7</v>
      </c>
      <c r="AK21">
        <v>0.1</v>
      </c>
      <c r="AL21">
        <v>0.30000000000000004</v>
      </c>
      <c r="AM21">
        <v>1.6</v>
      </c>
    </row>
    <row r="22" spans="1:39" x14ac:dyDescent="0.5">
      <c r="A22">
        <v>21</v>
      </c>
      <c r="B22" t="s">
        <v>369</v>
      </c>
      <c r="C22">
        <v>21</v>
      </c>
      <c r="D22" t="s">
        <v>319</v>
      </c>
      <c r="E22">
        <v>2</v>
      </c>
      <c r="F22">
        <v>0</v>
      </c>
      <c r="G22">
        <v>7</v>
      </c>
      <c r="H22">
        <v>0.5</v>
      </c>
      <c r="I22">
        <v>0.5</v>
      </c>
      <c r="J22">
        <v>1</v>
      </c>
      <c r="K22">
        <v>0</v>
      </c>
      <c r="L22">
        <v>0</v>
      </c>
      <c r="N22">
        <v>0.5</v>
      </c>
      <c r="O22">
        <v>0.5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</v>
      </c>
      <c r="W22">
        <v>0.5</v>
      </c>
      <c r="X22">
        <v>0.5</v>
      </c>
      <c r="Y22">
        <v>0</v>
      </c>
      <c r="Z22">
        <v>0.5</v>
      </c>
      <c r="AA22">
        <f>SUM(Worksheet[[#This Row],[STL]:[BLK]])/2</f>
        <v>0.25</v>
      </c>
      <c r="AB22">
        <v>0.5</v>
      </c>
      <c r="AC22">
        <v>1.5</v>
      </c>
      <c r="AD22">
        <v>2</v>
      </c>
      <c r="AG22" t="s">
        <v>369</v>
      </c>
      <c r="AH22">
        <v>1</v>
      </c>
      <c r="AJ22">
        <v>0.5</v>
      </c>
      <c r="AK22">
        <v>0.5</v>
      </c>
      <c r="AL22">
        <v>0.25</v>
      </c>
      <c r="AM22">
        <v>2</v>
      </c>
    </row>
    <row r="23" spans="1:39" x14ac:dyDescent="0.5">
      <c r="A23">
        <v>22</v>
      </c>
      <c r="B23" t="s">
        <v>328</v>
      </c>
      <c r="C23">
        <v>20</v>
      </c>
      <c r="D23" t="s">
        <v>319</v>
      </c>
      <c r="E23">
        <v>27</v>
      </c>
      <c r="F23">
        <v>1</v>
      </c>
      <c r="G23">
        <v>6.7</v>
      </c>
      <c r="H23">
        <v>0.8</v>
      </c>
      <c r="I23">
        <v>2.5</v>
      </c>
      <c r="J23">
        <v>0.313</v>
      </c>
      <c r="K23">
        <v>0.3</v>
      </c>
      <c r="L23">
        <v>1.2</v>
      </c>
      <c r="M23">
        <v>0.28100000000000003</v>
      </c>
      <c r="N23">
        <v>0.4</v>
      </c>
      <c r="O23">
        <v>1.3</v>
      </c>
      <c r="P23">
        <v>0.34300000000000003</v>
      </c>
      <c r="Q23">
        <v>0.38100000000000001</v>
      </c>
      <c r="R23">
        <v>0.4</v>
      </c>
      <c r="S23">
        <v>0.5</v>
      </c>
      <c r="T23">
        <v>0.78600000000000003</v>
      </c>
      <c r="U23">
        <v>0.1</v>
      </c>
      <c r="V23">
        <v>0.5</v>
      </c>
      <c r="W23">
        <v>0.7</v>
      </c>
      <c r="X23">
        <v>0.8</v>
      </c>
      <c r="Y23">
        <v>0.3</v>
      </c>
      <c r="Z23">
        <v>0.1</v>
      </c>
      <c r="AA23">
        <f>SUM(Worksheet[[#This Row],[STL]:[BLK]])/2</f>
        <v>0.2</v>
      </c>
      <c r="AB23">
        <v>0.5</v>
      </c>
      <c r="AC23">
        <v>0.5</v>
      </c>
      <c r="AD23">
        <v>2.2999999999999998</v>
      </c>
      <c r="AG23" t="s">
        <v>328</v>
      </c>
      <c r="AH23">
        <v>0.313</v>
      </c>
      <c r="AI23">
        <v>0.28100000000000003</v>
      </c>
      <c r="AJ23">
        <v>0.7</v>
      </c>
      <c r="AK23">
        <v>0.8</v>
      </c>
      <c r="AL23">
        <v>0.2</v>
      </c>
      <c r="AM23">
        <v>2.2999999999999998</v>
      </c>
    </row>
    <row r="24" spans="1:39" x14ac:dyDescent="0.5">
      <c r="A24">
        <v>23</v>
      </c>
      <c r="B24" t="s">
        <v>370</v>
      </c>
      <c r="C24">
        <v>23</v>
      </c>
      <c r="D24" t="s">
        <v>316</v>
      </c>
      <c r="E24">
        <v>2</v>
      </c>
      <c r="F24">
        <v>0</v>
      </c>
      <c r="G24">
        <v>5</v>
      </c>
      <c r="H24">
        <v>0.5</v>
      </c>
      <c r="I24">
        <v>2.5</v>
      </c>
      <c r="J24">
        <v>0.2</v>
      </c>
      <c r="K24">
        <v>0.5</v>
      </c>
      <c r="L24">
        <v>2.5</v>
      </c>
      <c r="M24">
        <v>0.2</v>
      </c>
      <c r="N24">
        <v>0</v>
      </c>
      <c r="O24">
        <v>0</v>
      </c>
      <c r="Q24">
        <v>0.3</v>
      </c>
      <c r="R24">
        <v>0</v>
      </c>
      <c r="S24">
        <v>0</v>
      </c>
      <c r="U24">
        <v>0</v>
      </c>
      <c r="V24">
        <v>0</v>
      </c>
      <c r="W24">
        <v>0</v>
      </c>
      <c r="X24">
        <v>0.5</v>
      </c>
      <c r="Y24">
        <v>0</v>
      </c>
      <c r="Z24">
        <v>0</v>
      </c>
      <c r="AA24">
        <f>SUM(Worksheet[[#This Row],[STL]:[BLK]])/2</f>
        <v>0</v>
      </c>
      <c r="AB24">
        <v>0.5</v>
      </c>
      <c r="AC24">
        <v>0</v>
      </c>
      <c r="AD24">
        <v>1.5</v>
      </c>
      <c r="AG24" t="s">
        <v>370</v>
      </c>
      <c r="AH24">
        <v>0.2</v>
      </c>
      <c r="AI24">
        <v>0.2</v>
      </c>
      <c r="AJ24">
        <v>0</v>
      </c>
      <c r="AK24">
        <v>0.5</v>
      </c>
      <c r="AL24">
        <v>0</v>
      </c>
      <c r="AM24">
        <v>1.5</v>
      </c>
    </row>
    <row r="25" spans="1:39" x14ac:dyDescent="0.5">
      <c r="A25">
        <v>24</v>
      </c>
      <c r="B25" t="s">
        <v>371</v>
      </c>
      <c r="C25">
        <v>22</v>
      </c>
      <c r="D25" t="s">
        <v>318</v>
      </c>
      <c r="E25">
        <v>7</v>
      </c>
      <c r="F25">
        <v>0</v>
      </c>
      <c r="G25">
        <v>4.0999999999999996</v>
      </c>
      <c r="H25">
        <v>0.3</v>
      </c>
      <c r="I25">
        <v>0.9</v>
      </c>
      <c r="J25">
        <v>0.33300000000000002</v>
      </c>
      <c r="K25">
        <v>0</v>
      </c>
      <c r="L25">
        <v>0</v>
      </c>
      <c r="N25">
        <v>0.3</v>
      </c>
      <c r="O25">
        <v>0.9</v>
      </c>
      <c r="P25">
        <v>0.33300000000000002</v>
      </c>
      <c r="Q25">
        <v>0.33300000000000002</v>
      </c>
      <c r="R25">
        <v>0</v>
      </c>
      <c r="S25">
        <v>0</v>
      </c>
      <c r="U25">
        <v>0.3</v>
      </c>
      <c r="V25">
        <v>0</v>
      </c>
      <c r="W25">
        <v>0.3</v>
      </c>
      <c r="X25">
        <v>0.3</v>
      </c>
      <c r="Y25">
        <v>0.1</v>
      </c>
      <c r="Z25">
        <v>0</v>
      </c>
      <c r="AA25">
        <f>SUM(Worksheet[[#This Row],[STL]:[BLK]])/2</f>
        <v>0.05</v>
      </c>
      <c r="AB25">
        <v>0.3</v>
      </c>
      <c r="AC25">
        <v>0.1</v>
      </c>
      <c r="AD25">
        <v>0.6</v>
      </c>
      <c r="AG25" t="s">
        <v>371</v>
      </c>
      <c r="AH25">
        <v>0.33300000000000002</v>
      </c>
      <c r="AJ25">
        <v>0.3</v>
      </c>
      <c r="AK25">
        <v>0.3</v>
      </c>
      <c r="AL25">
        <v>0.05</v>
      </c>
      <c r="AM25">
        <v>0.6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A43A-1666-4874-827E-5231020B30D1}">
  <sheetPr codeName="Sheet4"/>
  <dimension ref="A1:AI93"/>
  <sheetViews>
    <sheetView topLeftCell="A73" workbookViewId="0">
      <selection activeCell="A86" sqref="A86"/>
    </sheetView>
  </sheetViews>
  <sheetFormatPr defaultRowHeight="16.5" x14ac:dyDescent="0.5"/>
  <cols>
    <col min="1" max="1" width="5.1796875" customWidth="1"/>
    <col min="2" max="2" width="6.7265625" customWidth="1"/>
    <col min="3" max="3" width="14.54296875" customWidth="1"/>
    <col min="4" max="4" width="13.453125" customWidth="1"/>
    <col min="5" max="5" width="7.7265625" customWidth="1"/>
    <col min="6" max="6" width="4.90625" customWidth="1"/>
    <col min="7" max="7" width="6.6328125" customWidth="1"/>
    <col min="8" max="8" width="6.54296875" customWidth="1"/>
    <col min="9" max="9" width="11.54296875" customWidth="1"/>
    <col min="10" max="10" width="7.26953125" customWidth="1"/>
    <col min="11" max="11" width="11.81640625" customWidth="1"/>
    <col min="12" max="12" width="5.26953125" customWidth="1"/>
    <col min="13" max="13" width="6.453125" customWidth="1"/>
    <col min="14" max="14" width="7.81640625" customWidth="1"/>
    <col min="15" max="15" width="5.1796875" customWidth="1"/>
    <col min="16" max="16" width="6.36328125" customWidth="1"/>
    <col min="17" max="17" width="7.81640625" customWidth="1"/>
    <col min="18" max="18" width="5.1796875" customWidth="1"/>
    <col min="19" max="19" width="6.36328125" customWidth="1"/>
    <col min="20" max="21" width="7.81640625" customWidth="1"/>
    <col min="22" max="22" width="5" customWidth="1"/>
    <col min="23" max="23" width="6.1796875" customWidth="1"/>
    <col min="24" max="24" width="7.81640625" customWidth="1"/>
    <col min="25" max="25" width="6.6328125" customWidth="1"/>
    <col min="26" max="26" width="6.54296875" customWidth="1"/>
    <col min="27" max="27" width="6.26953125" customWidth="1"/>
    <col min="28" max="28" width="6.1796875" customWidth="1"/>
    <col min="29" max="29" width="5.81640625" customWidth="1"/>
    <col min="30" max="30" width="6.08984375" customWidth="1"/>
    <col min="31" max="31" width="6.6328125" customWidth="1"/>
    <col min="32" max="32" width="5.08984375" customWidth="1"/>
    <col min="33" max="33" width="6.08984375" customWidth="1"/>
    <col min="34" max="34" width="7.7265625" customWidth="1"/>
    <col min="35" max="36" width="5.54296875" customWidth="1"/>
  </cols>
  <sheetData>
    <row r="1" spans="1:35" x14ac:dyDescent="0.5">
      <c r="A1" t="s">
        <v>0</v>
      </c>
      <c r="B1" t="s">
        <v>1</v>
      </c>
      <c r="C1" t="s">
        <v>2</v>
      </c>
      <c r="D1" t="s">
        <v>65</v>
      </c>
      <c r="E1" t="s">
        <v>3</v>
      </c>
      <c r="F1" t="s">
        <v>33</v>
      </c>
      <c r="G1" t="s">
        <v>4</v>
      </c>
      <c r="H1" t="s">
        <v>66</v>
      </c>
      <c r="I1" t="s">
        <v>67</v>
      </c>
      <c r="J1" t="s">
        <v>63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</row>
    <row r="2" spans="1:35" x14ac:dyDescent="0.5">
      <c r="A2">
        <v>1</v>
      </c>
      <c r="B2">
        <v>1</v>
      </c>
      <c r="C2" s="1">
        <v>45589</v>
      </c>
      <c r="D2" t="s">
        <v>64</v>
      </c>
      <c r="E2" t="s">
        <v>30</v>
      </c>
      <c r="G2" t="s">
        <v>31</v>
      </c>
      <c r="H2" t="s">
        <v>68</v>
      </c>
      <c r="I2" t="s">
        <v>69</v>
      </c>
      <c r="J2" t="s">
        <v>32</v>
      </c>
      <c r="K2">
        <v>36.266666666666666</v>
      </c>
      <c r="L2">
        <v>9</v>
      </c>
      <c r="M2">
        <v>25</v>
      </c>
      <c r="N2">
        <v>0.36</v>
      </c>
      <c r="O2">
        <v>4</v>
      </c>
      <c r="P2">
        <v>11</v>
      </c>
      <c r="Q2">
        <v>0.36399999999999999</v>
      </c>
      <c r="R2">
        <v>5</v>
      </c>
      <c r="S2">
        <v>14</v>
      </c>
      <c r="T2">
        <v>0.35699999999999998</v>
      </c>
      <c r="U2">
        <v>0.44</v>
      </c>
      <c r="V2">
        <v>6</v>
      </c>
      <c r="W2">
        <v>8</v>
      </c>
      <c r="X2">
        <v>0.75</v>
      </c>
      <c r="Y2">
        <v>1</v>
      </c>
      <c r="Z2">
        <v>9</v>
      </c>
      <c r="AA2">
        <v>10</v>
      </c>
      <c r="AB2">
        <v>8</v>
      </c>
      <c r="AC2">
        <v>1</v>
      </c>
      <c r="AD2">
        <v>1</v>
      </c>
      <c r="AE2">
        <v>4</v>
      </c>
      <c r="AF2">
        <v>3</v>
      </c>
      <c r="AG2">
        <v>28</v>
      </c>
      <c r="AH2">
        <v>18.8</v>
      </c>
      <c r="AI2">
        <v>6</v>
      </c>
    </row>
    <row r="3" spans="1:35" x14ac:dyDescent="0.5">
      <c r="A3">
        <v>2</v>
      </c>
      <c r="B3">
        <v>2</v>
      </c>
      <c r="C3" s="1">
        <v>45591</v>
      </c>
      <c r="D3" t="s">
        <v>64</v>
      </c>
      <c r="E3" t="s">
        <v>30</v>
      </c>
      <c r="F3" t="s">
        <v>33</v>
      </c>
      <c r="G3" t="s">
        <v>34</v>
      </c>
      <c r="H3" t="s">
        <v>70</v>
      </c>
      <c r="I3" t="s">
        <v>71</v>
      </c>
      <c r="J3" t="s">
        <v>32</v>
      </c>
      <c r="K3">
        <v>39.4</v>
      </c>
      <c r="L3">
        <v>12</v>
      </c>
      <c r="M3">
        <v>25</v>
      </c>
      <c r="N3">
        <v>0.48</v>
      </c>
      <c r="O3">
        <v>5</v>
      </c>
      <c r="P3">
        <v>13</v>
      </c>
      <c r="Q3">
        <v>0.38500000000000001</v>
      </c>
      <c r="R3">
        <v>7</v>
      </c>
      <c r="S3">
        <v>12</v>
      </c>
      <c r="T3">
        <v>0.58299999999999996</v>
      </c>
      <c r="U3">
        <v>0.57999999999999996</v>
      </c>
      <c r="V3">
        <v>11</v>
      </c>
      <c r="W3">
        <v>12</v>
      </c>
      <c r="X3">
        <v>0.91700000000000004</v>
      </c>
      <c r="Y3">
        <v>1</v>
      </c>
      <c r="Z3">
        <v>9</v>
      </c>
      <c r="AA3">
        <v>10</v>
      </c>
      <c r="AB3">
        <v>4</v>
      </c>
      <c r="AC3">
        <v>0</v>
      </c>
      <c r="AD3">
        <v>1</v>
      </c>
      <c r="AE3">
        <v>2</v>
      </c>
      <c r="AF3">
        <v>4</v>
      </c>
      <c r="AG3">
        <v>40</v>
      </c>
      <c r="AH3">
        <v>30.2</v>
      </c>
      <c r="AI3">
        <v>-12</v>
      </c>
    </row>
    <row r="4" spans="1:35" x14ac:dyDescent="0.5">
      <c r="A4">
        <v>3</v>
      </c>
      <c r="B4">
        <v>3</v>
      </c>
      <c r="C4" s="1">
        <v>45593</v>
      </c>
      <c r="D4" t="s">
        <v>64</v>
      </c>
      <c r="E4" t="s">
        <v>30</v>
      </c>
      <c r="G4" t="s">
        <v>35</v>
      </c>
      <c r="H4" t="s">
        <v>68</v>
      </c>
      <c r="I4" t="s">
        <v>72</v>
      </c>
      <c r="J4" t="s">
        <v>32</v>
      </c>
      <c r="K4">
        <v>33.199999999999996</v>
      </c>
      <c r="L4">
        <v>5</v>
      </c>
      <c r="M4">
        <v>22</v>
      </c>
      <c r="N4">
        <v>0.22700000000000001</v>
      </c>
      <c r="O4">
        <v>1</v>
      </c>
      <c r="P4">
        <v>9</v>
      </c>
      <c r="Q4">
        <v>0.111</v>
      </c>
      <c r="R4">
        <v>4</v>
      </c>
      <c r="S4">
        <v>13</v>
      </c>
      <c r="T4">
        <v>0.308</v>
      </c>
      <c r="U4">
        <v>0.25</v>
      </c>
      <c r="V4">
        <v>4</v>
      </c>
      <c r="W4">
        <v>6</v>
      </c>
      <c r="X4">
        <v>0.66700000000000004</v>
      </c>
      <c r="Y4">
        <v>0</v>
      </c>
      <c r="Z4">
        <v>9</v>
      </c>
      <c r="AA4">
        <v>9</v>
      </c>
      <c r="AB4">
        <v>8</v>
      </c>
      <c r="AC4">
        <v>2</v>
      </c>
      <c r="AD4">
        <v>1</v>
      </c>
      <c r="AE4">
        <v>2</v>
      </c>
      <c r="AF4">
        <v>5</v>
      </c>
      <c r="AG4">
        <v>15</v>
      </c>
      <c r="AH4">
        <v>7.8</v>
      </c>
      <c r="AI4">
        <v>5</v>
      </c>
    </row>
    <row r="5" spans="1:35" x14ac:dyDescent="0.5">
      <c r="A5">
        <v>4</v>
      </c>
      <c r="B5">
        <v>4</v>
      </c>
      <c r="C5" s="1">
        <v>45594</v>
      </c>
      <c r="D5" t="s">
        <v>64</v>
      </c>
      <c r="E5" t="s">
        <v>30</v>
      </c>
      <c r="F5" t="s">
        <v>33</v>
      </c>
      <c r="G5" t="s">
        <v>36</v>
      </c>
      <c r="H5" t="s">
        <v>68</v>
      </c>
      <c r="I5" t="s">
        <v>73</v>
      </c>
      <c r="J5" t="s">
        <v>32</v>
      </c>
      <c r="K5">
        <v>40.15</v>
      </c>
      <c r="L5">
        <v>10</v>
      </c>
      <c r="M5">
        <v>27</v>
      </c>
      <c r="N5">
        <v>0.37</v>
      </c>
      <c r="O5">
        <v>1</v>
      </c>
      <c r="P5">
        <v>8</v>
      </c>
      <c r="Q5">
        <v>0.125</v>
      </c>
      <c r="R5">
        <v>9</v>
      </c>
      <c r="S5">
        <v>19</v>
      </c>
      <c r="T5">
        <v>0.47399999999999998</v>
      </c>
      <c r="U5">
        <v>0.38900000000000001</v>
      </c>
      <c r="V5">
        <v>3</v>
      </c>
      <c r="W5">
        <v>4</v>
      </c>
      <c r="X5">
        <v>0.75</v>
      </c>
      <c r="Y5">
        <v>1</v>
      </c>
      <c r="Z5">
        <v>7</v>
      </c>
      <c r="AA5">
        <v>8</v>
      </c>
      <c r="AB5">
        <v>8</v>
      </c>
      <c r="AC5">
        <v>1</v>
      </c>
      <c r="AD5">
        <v>0</v>
      </c>
      <c r="AE5">
        <v>3</v>
      </c>
      <c r="AF5">
        <v>2</v>
      </c>
      <c r="AG5">
        <v>24</v>
      </c>
      <c r="AH5">
        <v>14.3</v>
      </c>
      <c r="AI5">
        <v>3</v>
      </c>
    </row>
    <row r="6" spans="1:35" x14ac:dyDescent="0.5">
      <c r="A6">
        <v>5</v>
      </c>
      <c r="B6">
        <v>5</v>
      </c>
      <c r="C6" s="1">
        <v>45596</v>
      </c>
      <c r="D6" t="s">
        <v>64</v>
      </c>
      <c r="E6" t="s">
        <v>30</v>
      </c>
      <c r="G6" t="s">
        <v>37</v>
      </c>
      <c r="H6" t="s">
        <v>70</v>
      </c>
      <c r="I6" t="s">
        <v>74</v>
      </c>
      <c r="J6" t="s">
        <v>32</v>
      </c>
      <c r="K6">
        <v>37.516666666666666</v>
      </c>
      <c r="L6">
        <v>12</v>
      </c>
      <c r="M6">
        <v>25</v>
      </c>
      <c r="N6">
        <v>0.48</v>
      </c>
      <c r="O6">
        <v>3</v>
      </c>
      <c r="P6">
        <v>7</v>
      </c>
      <c r="Q6">
        <v>0.42899999999999999</v>
      </c>
      <c r="R6">
        <v>9</v>
      </c>
      <c r="S6">
        <v>18</v>
      </c>
      <c r="T6">
        <v>0.5</v>
      </c>
      <c r="U6">
        <v>0.54</v>
      </c>
      <c r="V6">
        <v>2</v>
      </c>
      <c r="W6">
        <v>4</v>
      </c>
      <c r="X6">
        <v>0.5</v>
      </c>
      <c r="Y6">
        <v>0</v>
      </c>
      <c r="Z6">
        <v>5</v>
      </c>
      <c r="AA6">
        <v>5</v>
      </c>
      <c r="AB6">
        <v>2</v>
      </c>
      <c r="AC6">
        <v>1</v>
      </c>
      <c r="AD6">
        <v>0</v>
      </c>
      <c r="AE6">
        <v>1</v>
      </c>
      <c r="AF6">
        <v>5</v>
      </c>
      <c r="AG6">
        <v>29</v>
      </c>
      <c r="AH6">
        <v>16.399999999999999</v>
      </c>
      <c r="AI6">
        <v>-2</v>
      </c>
    </row>
    <row r="7" spans="1:35" x14ac:dyDescent="0.5">
      <c r="A7">
        <v>6</v>
      </c>
      <c r="B7">
        <v>6</v>
      </c>
      <c r="C7" s="1">
        <v>45599</v>
      </c>
      <c r="D7" t="s">
        <v>64</v>
      </c>
      <c r="E7" t="s">
        <v>30</v>
      </c>
      <c r="G7" t="s">
        <v>38</v>
      </c>
      <c r="H7" t="s">
        <v>68</v>
      </c>
      <c r="I7" t="s">
        <v>75</v>
      </c>
      <c r="J7" t="s">
        <v>32</v>
      </c>
      <c r="K7">
        <v>31.716666666666665</v>
      </c>
      <c r="L7">
        <v>11</v>
      </c>
      <c r="M7">
        <v>22</v>
      </c>
      <c r="N7">
        <v>0.5</v>
      </c>
      <c r="O7">
        <v>5</v>
      </c>
      <c r="P7">
        <v>13</v>
      </c>
      <c r="Q7">
        <v>0.38500000000000001</v>
      </c>
      <c r="R7">
        <v>6</v>
      </c>
      <c r="S7">
        <v>9</v>
      </c>
      <c r="T7">
        <v>0.66700000000000004</v>
      </c>
      <c r="U7">
        <v>0.61399999999999999</v>
      </c>
      <c r="V7">
        <v>5</v>
      </c>
      <c r="W7">
        <v>7</v>
      </c>
      <c r="X7">
        <v>0.71399999999999997</v>
      </c>
      <c r="Y7">
        <v>1</v>
      </c>
      <c r="Z7">
        <v>8</v>
      </c>
      <c r="AA7">
        <v>9</v>
      </c>
      <c r="AB7">
        <v>7</v>
      </c>
      <c r="AC7">
        <v>0</v>
      </c>
      <c r="AD7">
        <v>0</v>
      </c>
      <c r="AE7">
        <v>4</v>
      </c>
      <c r="AF7">
        <v>3</v>
      </c>
      <c r="AG7">
        <v>32</v>
      </c>
      <c r="AH7">
        <v>23</v>
      </c>
      <c r="AI7">
        <v>21</v>
      </c>
    </row>
    <row r="8" spans="1:35" x14ac:dyDescent="0.5">
      <c r="A8">
        <v>7</v>
      </c>
      <c r="B8">
        <v>7</v>
      </c>
      <c r="C8" s="1">
        <v>45600</v>
      </c>
      <c r="D8" t="s">
        <v>64</v>
      </c>
      <c r="E8" t="s">
        <v>30</v>
      </c>
      <c r="G8" t="s">
        <v>39</v>
      </c>
      <c r="H8" t="s">
        <v>70</v>
      </c>
      <c r="I8" t="s">
        <v>76</v>
      </c>
      <c r="J8" t="s">
        <v>32</v>
      </c>
      <c r="K8">
        <v>42.35</v>
      </c>
      <c r="L8">
        <v>9</v>
      </c>
      <c r="M8">
        <v>24</v>
      </c>
      <c r="N8">
        <v>0.375</v>
      </c>
      <c r="O8">
        <v>4</v>
      </c>
      <c r="P8">
        <v>10</v>
      </c>
      <c r="Q8">
        <v>0.4</v>
      </c>
      <c r="R8">
        <v>5</v>
      </c>
      <c r="S8">
        <v>14</v>
      </c>
      <c r="T8">
        <v>0.35699999999999998</v>
      </c>
      <c r="U8">
        <v>0.45800000000000002</v>
      </c>
      <c r="V8">
        <v>12</v>
      </c>
      <c r="W8">
        <v>15</v>
      </c>
      <c r="X8">
        <v>0.8</v>
      </c>
      <c r="Y8">
        <v>0</v>
      </c>
      <c r="Z8">
        <v>7</v>
      </c>
      <c r="AA8">
        <v>7</v>
      </c>
      <c r="AB8">
        <v>15</v>
      </c>
      <c r="AC8">
        <v>2</v>
      </c>
      <c r="AD8">
        <v>0</v>
      </c>
      <c r="AE8">
        <v>2</v>
      </c>
      <c r="AF8">
        <v>3</v>
      </c>
      <c r="AG8">
        <v>34</v>
      </c>
      <c r="AH8">
        <v>31</v>
      </c>
      <c r="AI8">
        <v>-3</v>
      </c>
    </row>
    <row r="9" spans="1:35" x14ac:dyDescent="0.5">
      <c r="A9">
        <v>8</v>
      </c>
      <c r="B9">
        <v>8</v>
      </c>
      <c r="C9" s="1">
        <v>45602</v>
      </c>
      <c r="D9" t="s">
        <v>64</v>
      </c>
      <c r="E9" t="s">
        <v>30</v>
      </c>
      <c r="G9" t="s">
        <v>40</v>
      </c>
      <c r="H9" t="s">
        <v>68</v>
      </c>
      <c r="I9" t="s">
        <v>77</v>
      </c>
      <c r="J9" t="s">
        <v>32</v>
      </c>
      <c r="K9">
        <v>32.31666666666667</v>
      </c>
      <c r="L9">
        <v>8</v>
      </c>
      <c r="M9">
        <v>19</v>
      </c>
      <c r="N9">
        <v>0.42099999999999999</v>
      </c>
      <c r="O9">
        <v>3</v>
      </c>
      <c r="P9">
        <v>8</v>
      </c>
      <c r="Q9">
        <v>0.375</v>
      </c>
      <c r="R9">
        <v>5</v>
      </c>
      <c r="S9">
        <v>11</v>
      </c>
      <c r="T9">
        <v>0.45500000000000002</v>
      </c>
      <c r="U9">
        <v>0.5</v>
      </c>
      <c r="V9">
        <v>8</v>
      </c>
      <c r="W9">
        <v>9</v>
      </c>
      <c r="X9">
        <v>0.88900000000000001</v>
      </c>
      <c r="Y9">
        <v>0</v>
      </c>
      <c r="Z9">
        <v>7</v>
      </c>
      <c r="AA9">
        <v>7</v>
      </c>
      <c r="AB9">
        <v>13</v>
      </c>
      <c r="AC9">
        <v>4</v>
      </c>
      <c r="AD9">
        <v>0</v>
      </c>
      <c r="AE9">
        <v>5</v>
      </c>
      <c r="AF9">
        <v>3</v>
      </c>
      <c r="AG9">
        <v>27</v>
      </c>
      <c r="AH9">
        <v>25.5</v>
      </c>
      <c r="AI9">
        <v>35</v>
      </c>
    </row>
    <row r="10" spans="1:35" x14ac:dyDescent="0.5">
      <c r="A10">
        <v>9</v>
      </c>
      <c r="B10">
        <v>9</v>
      </c>
      <c r="C10" s="1">
        <v>45604</v>
      </c>
      <c r="D10" t="s">
        <v>64</v>
      </c>
      <c r="E10" t="s">
        <v>30</v>
      </c>
      <c r="G10" t="s">
        <v>34</v>
      </c>
      <c r="H10" t="s">
        <v>70</v>
      </c>
      <c r="I10" t="s">
        <v>78</v>
      </c>
      <c r="J10" t="s">
        <v>32</v>
      </c>
      <c r="K10">
        <v>42.18333333333333</v>
      </c>
      <c r="L10">
        <v>11</v>
      </c>
      <c r="M10">
        <v>25</v>
      </c>
      <c r="N10">
        <v>0.44</v>
      </c>
      <c r="O10">
        <v>5</v>
      </c>
      <c r="P10">
        <v>12</v>
      </c>
      <c r="Q10">
        <v>0.41699999999999998</v>
      </c>
      <c r="R10">
        <v>6</v>
      </c>
      <c r="S10">
        <v>13</v>
      </c>
      <c r="T10">
        <v>0.46200000000000002</v>
      </c>
      <c r="U10">
        <v>0.54</v>
      </c>
      <c r="V10">
        <v>3</v>
      </c>
      <c r="W10">
        <v>3</v>
      </c>
      <c r="X10">
        <v>1</v>
      </c>
      <c r="Y10">
        <v>0</v>
      </c>
      <c r="Z10">
        <v>7</v>
      </c>
      <c r="AA10">
        <v>7</v>
      </c>
      <c r="AB10">
        <v>7</v>
      </c>
      <c r="AC10">
        <v>1</v>
      </c>
      <c r="AD10">
        <v>0</v>
      </c>
      <c r="AE10">
        <v>3</v>
      </c>
      <c r="AF10">
        <v>3</v>
      </c>
      <c r="AG10">
        <v>30</v>
      </c>
      <c r="AH10">
        <v>20.7</v>
      </c>
      <c r="AI10">
        <v>-4</v>
      </c>
    </row>
    <row r="11" spans="1:35" x14ac:dyDescent="0.5">
      <c r="A11">
        <v>10</v>
      </c>
      <c r="B11">
        <v>10</v>
      </c>
      <c r="C11" s="1">
        <v>45606</v>
      </c>
      <c r="D11" t="s">
        <v>64</v>
      </c>
      <c r="E11" t="s">
        <v>30</v>
      </c>
      <c r="F11" t="s">
        <v>33</v>
      </c>
      <c r="G11" t="s">
        <v>41</v>
      </c>
      <c r="H11" t="s">
        <v>70</v>
      </c>
      <c r="I11" t="s">
        <v>79</v>
      </c>
      <c r="J11" t="s">
        <v>32</v>
      </c>
      <c r="K11">
        <v>40.85</v>
      </c>
      <c r="L11">
        <v>9</v>
      </c>
      <c r="M11">
        <v>19</v>
      </c>
      <c r="N11">
        <v>0.47399999999999998</v>
      </c>
      <c r="O11">
        <v>2</v>
      </c>
      <c r="P11">
        <v>8</v>
      </c>
      <c r="Q11">
        <v>0.25</v>
      </c>
      <c r="R11">
        <v>7</v>
      </c>
      <c r="S11">
        <v>11</v>
      </c>
      <c r="T11">
        <v>0.63600000000000001</v>
      </c>
      <c r="U11">
        <v>0.52600000000000002</v>
      </c>
      <c r="V11">
        <v>4</v>
      </c>
      <c r="W11">
        <v>6</v>
      </c>
      <c r="X11">
        <v>0.66700000000000004</v>
      </c>
      <c r="Y11">
        <v>1</v>
      </c>
      <c r="Z11">
        <v>8</v>
      </c>
      <c r="AA11">
        <v>9</v>
      </c>
      <c r="AB11">
        <v>9</v>
      </c>
      <c r="AC11">
        <v>1</v>
      </c>
      <c r="AD11">
        <v>1</v>
      </c>
      <c r="AE11">
        <v>5</v>
      </c>
      <c r="AF11">
        <v>2</v>
      </c>
      <c r="AG11">
        <v>24</v>
      </c>
      <c r="AH11">
        <v>18.8</v>
      </c>
      <c r="AI11">
        <v>5</v>
      </c>
    </row>
    <row r="12" spans="1:35" x14ac:dyDescent="0.5">
      <c r="A12">
        <v>11</v>
      </c>
      <c r="B12">
        <v>11</v>
      </c>
      <c r="C12" s="1">
        <v>45608</v>
      </c>
      <c r="D12" t="s">
        <v>64</v>
      </c>
      <c r="E12" t="s">
        <v>30</v>
      </c>
      <c r="F12" t="s">
        <v>33</v>
      </c>
      <c r="G12" t="s">
        <v>42</v>
      </c>
      <c r="H12" t="s">
        <v>70</v>
      </c>
      <c r="I12" t="s">
        <v>80</v>
      </c>
      <c r="J12" t="s">
        <v>32</v>
      </c>
      <c r="K12">
        <v>41.083333333333336</v>
      </c>
      <c r="L12">
        <v>13</v>
      </c>
      <c r="M12">
        <v>27</v>
      </c>
      <c r="N12">
        <v>0.48099999999999998</v>
      </c>
      <c r="O12">
        <v>2</v>
      </c>
      <c r="P12">
        <v>10</v>
      </c>
      <c r="Q12">
        <v>0.2</v>
      </c>
      <c r="R12">
        <v>11</v>
      </c>
      <c r="S12">
        <v>17</v>
      </c>
      <c r="T12">
        <v>0.64700000000000002</v>
      </c>
      <c r="U12">
        <v>0.51900000000000002</v>
      </c>
      <c r="V12">
        <v>3</v>
      </c>
      <c r="W12">
        <v>3</v>
      </c>
      <c r="X12">
        <v>1</v>
      </c>
      <c r="Y12">
        <v>0</v>
      </c>
      <c r="Z12">
        <v>8</v>
      </c>
      <c r="AA12">
        <v>8</v>
      </c>
      <c r="AB12">
        <v>6</v>
      </c>
      <c r="AC12">
        <v>3</v>
      </c>
      <c r="AD12">
        <v>0</v>
      </c>
      <c r="AE12">
        <v>5</v>
      </c>
      <c r="AF12">
        <v>2</v>
      </c>
      <c r="AG12">
        <v>31</v>
      </c>
      <c r="AH12">
        <v>21.1</v>
      </c>
      <c r="AI12">
        <v>2</v>
      </c>
    </row>
    <row r="13" spans="1:35" x14ac:dyDescent="0.5">
      <c r="A13">
        <v>12</v>
      </c>
      <c r="B13">
        <v>12</v>
      </c>
      <c r="C13" s="1">
        <v>45610</v>
      </c>
      <c r="D13" t="s">
        <v>64</v>
      </c>
      <c r="E13" t="s">
        <v>30</v>
      </c>
      <c r="F13" t="s">
        <v>33</v>
      </c>
      <c r="G13" t="s">
        <v>35</v>
      </c>
      <c r="H13" t="s">
        <v>70</v>
      </c>
      <c r="I13" t="s">
        <v>81</v>
      </c>
      <c r="J13" t="s">
        <v>32</v>
      </c>
      <c r="K13">
        <v>38.06666666666667</v>
      </c>
      <c r="L13">
        <v>13</v>
      </c>
      <c r="M13">
        <v>25</v>
      </c>
      <c r="N13">
        <v>0.52</v>
      </c>
      <c r="O13">
        <v>4</v>
      </c>
      <c r="P13">
        <v>13</v>
      </c>
      <c r="Q13">
        <v>0.308</v>
      </c>
      <c r="R13">
        <v>9</v>
      </c>
      <c r="S13">
        <v>12</v>
      </c>
      <c r="T13">
        <v>0.75</v>
      </c>
      <c r="U13">
        <v>0.6</v>
      </c>
      <c r="V13">
        <v>7</v>
      </c>
      <c r="W13">
        <v>7</v>
      </c>
      <c r="X13">
        <v>1</v>
      </c>
      <c r="Y13">
        <v>1</v>
      </c>
      <c r="Z13">
        <v>6</v>
      </c>
      <c r="AA13">
        <v>7</v>
      </c>
      <c r="AB13">
        <v>9</v>
      </c>
      <c r="AC13">
        <v>1</v>
      </c>
      <c r="AD13">
        <v>0</v>
      </c>
      <c r="AE13">
        <v>3</v>
      </c>
      <c r="AF13">
        <v>0</v>
      </c>
      <c r="AG13">
        <v>37</v>
      </c>
      <c r="AH13">
        <v>31.5</v>
      </c>
      <c r="AI13">
        <v>-8</v>
      </c>
    </row>
    <row r="14" spans="1:35" x14ac:dyDescent="0.5">
      <c r="A14">
        <v>13</v>
      </c>
      <c r="B14">
        <v>13</v>
      </c>
      <c r="C14" s="1">
        <v>45612</v>
      </c>
      <c r="D14" t="s">
        <v>64</v>
      </c>
      <c r="E14" t="s">
        <v>30</v>
      </c>
      <c r="G14" t="s">
        <v>31</v>
      </c>
      <c r="H14" t="s">
        <v>68</v>
      </c>
      <c r="I14" t="s">
        <v>82</v>
      </c>
      <c r="J14" t="s">
        <v>32</v>
      </c>
      <c r="K14">
        <v>28.4</v>
      </c>
      <c r="L14">
        <v>6</v>
      </c>
      <c r="M14">
        <v>16</v>
      </c>
      <c r="N14">
        <v>0.375</v>
      </c>
      <c r="O14">
        <v>3</v>
      </c>
      <c r="P14">
        <v>9</v>
      </c>
      <c r="Q14">
        <v>0.33300000000000002</v>
      </c>
      <c r="R14">
        <v>3</v>
      </c>
      <c r="S14">
        <v>7</v>
      </c>
      <c r="T14">
        <v>0.42899999999999999</v>
      </c>
      <c r="U14">
        <v>0.46899999999999997</v>
      </c>
      <c r="V14">
        <v>1</v>
      </c>
      <c r="W14">
        <v>3</v>
      </c>
      <c r="X14">
        <v>0.33300000000000002</v>
      </c>
      <c r="Y14">
        <v>2</v>
      </c>
      <c r="Z14">
        <v>4</v>
      </c>
      <c r="AA14">
        <v>6</v>
      </c>
      <c r="AB14">
        <v>6</v>
      </c>
      <c r="AC14">
        <v>2</v>
      </c>
      <c r="AD14">
        <v>0</v>
      </c>
      <c r="AE14">
        <v>4</v>
      </c>
      <c r="AF14">
        <v>4</v>
      </c>
      <c r="AG14">
        <v>16</v>
      </c>
      <c r="AH14">
        <v>9.6</v>
      </c>
      <c r="AI14">
        <v>15</v>
      </c>
    </row>
    <row r="15" spans="1:35" x14ac:dyDescent="0.5">
      <c r="A15">
        <v>13</v>
      </c>
      <c r="B15">
        <v>14</v>
      </c>
      <c r="C15" s="1">
        <v>45613</v>
      </c>
      <c r="D15" t="s">
        <v>64</v>
      </c>
      <c r="E15" t="s">
        <v>30</v>
      </c>
      <c r="F15" t="s">
        <v>33</v>
      </c>
      <c r="G15" t="s">
        <v>43</v>
      </c>
      <c r="H15" t="s">
        <v>68</v>
      </c>
      <c r="I15" t="s">
        <v>83</v>
      </c>
      <c r="J15" t="s">
        <v>44</v>
      </c>
      <c r="K15">
        <v>0</v>
      </c>
    </row>
    <row r="16" spans="1:35" x14ac:dyDescent="0.5">
      <c r="A16">
        <v>14</v>
      </c>
      <c r="B16">
        <v>15</v>
      </c>
      <c r="C16" s="1">
        <v>45615</v>
      </c>
      <c r="D16" t="s">
        <v>64</v>
      </c>
      <c r="E16" t="s">
        <v>30</v>
      </c>
      <c r="G16" t="s">
        <v>45</v>
      </c>
      <c r="H16" t="s">
        <v>68</v>
      </c>
      <c r="I16" t="s">
        <v>84</v>
      </c>
      <c r="J16" t="s">
        <v>32</v>
      </c>
      <c r="K16">
        <v>29.616666666666667</v>
      </c>
      <c r="L16">
        <v>10</v>
      </c>
      <c r="M16">
        <v>16</v>
      </c>
      <c r="N16">
        <v>0.625</v>
      </c>
      <c r="O16">
        <v>3</v>
      </c>
      <c r="P16">
        <v>8</v>
      </c>
      <c r="Q16">
        <v>0.375</v>
      </c>
      <c r="R16">
        <v>7</v>
      </c>
      <c r="S16">
        <v>8</v>
      </c>
      <c r="T16">
        <v>0.875</v>
      </c>
      <c r="U16">
        <v>0.71899999999999997</v>
      </c>
      <c r="V16">
        <v>3</v>
      </c>
      <c r="W16">
        <v>5</v>
      </c>
      <c r="X16">
        <v>0.6</v>
      </c>
      <c r="Y16">
        <v>0</v>
      </c>
      <c r="Z16">
        <v>5</v>
      </c>
      <c r="AA16">
        <v>5</v>
      </c>
      <c r="AB16">
        <v>5</v>
      </c>
      <c r="AC16">
        <v>3</v>
      </c>
      <c r="AD16">
        <v>1</v>
      </c>
      <c r="AE16">
        <v>3</v>
      </c>
      <c r="AF16">
        <v>0</v>
      </c>
      <c r="AG16">
        <v>26</v>
      </c>
      <c r="AH16">
        <v>23.7</v>
      </c>
      <c r="AI16">
        <v>28</v>
      </c>
    </row>
    <row r="17" spans="1:35" x14ac:dyDescent="0.5">
      <c r="A17">
        <v>14</v>
      </c>
      <c r="B17">
        <v>16</v>
      </c>
      <c r="C17" s="1">
        <v>45618</v>
      </c>
      <c r="D17" t="s">
        <v>64</v>
      </c>
      <c r="E17" t="s">
        <v>30</v>
      </c>
      <c r="F17" t="s">
        <v>33</v>
      </c>
      <c r="G17" t="s">
        <v>41</v>
      </c>
      <c r="H17" t="s">
        <v>68</v>
      </c>
      <c r="I17" t="s">
        <v>85</v>
      </c>
      <c r="J17" t="s">
        <v>44</v>
      </c>
      <c r="K17">
        <v>0</v>
      </c>
    </row>
    <row r="18" spans="1:35" x14ac:dyDescent="0.5">
      <c r="A18">
        <v>14</v>
      </c>
      <c r="B18">
        <v>17</v>
      </c>
      <c r="C18" s="1">
        <v>45620</v>
      </c>
      <c r="D18" t="s">
        <v>64</v>
      </c>
      <c r="E18" t="s">
        <v>30</v>
      </c>
      <c r="F18" t="s">
        <v>33</v>
      </c>
      <c r="G18" t="s">
        <v>46</v>
      </c>
      <c r="H18" t="s">
        <v>70</v>
      </c>
      <c r="I18" t="s">
        <v>86</v>
      </c>
      <c r="J18" t="s">
        <v>44</v>
      </c>
      <c r="K18">
        <v>0</v>
      </c>
    </row>
    <row r="19" spans="1:35" x14ac:dyDescent="0.5">
      <c r="A19">
        <v>14</v>
      </c>
      <c r="B19">
        <v>18</v>
      </c>
      <c r="C19" s="1">
        <v>45621</v>
      </c>
      <c r="D19" t="s">
        <v>64</v>
      </c>
      <c r="E19" t="s">
        <v>30</v>
      </c>
      <c r="F19" t="s">
        <v>33</v>
      </c>
      <c r="G19" t="s">
        <v>47</v>
      </c>
      <c r="H19" t="s">
        <v>68</v>
      </c>
      <c r="I19" t="s">
        <v>87</v>
      </c>
      <c r="J19" t="s">
        <v>44</v>
      </c>
      <c r="K19">
        <v>0</v>
      </c>
    </row>
    <row r="20" spans="1:35" x14ac:dyDescent="0.5">
      <c r="A20">
        <v>14</v>
      </c>
      <c r="B20">
        <v>19</v>
      </c>
      <c r="C20" s="1">
        <v>45623</v>
      </c>
      <c r="D20" t="s">
        <v>64</v>
      </c>
      <c r="E20" t="s">
        <v>30</v>
      </c>
      <c r="G20" t="s">
        <v>48</v>
      </c>
      <c r="H20" t="s">
        <v>68</v>
      </c>
      <c r="I20" t="s">
        <v>88</v>
      </c>
      <c r="J20" t="s">
        <v>44</v>
      </c>
      <c r="K20">
        <v>0</v>
      </c>
    </row>
    <row r="21" spans="1:35" x14ac:dyDescent="0.5">
      <c r="A21">
        <v>14</v>
      </c>
      <c r="B21">
        <v>20</v>
      </c>
      <c r="C21" s="1">
        <v>45626</v>
      </c>
      <c r="D21" t="s">
        <v>64</v>
      </c>
      <c r="E21" t="s">
        <v>30</v>
      </c>
      <c r="F21" t="s">
        <v>33</v>
      </c>
      <c r="G21" t="s">
        <v>35</v>
      </c>
      <c r="H21" t="s">
        <v>68</v>
      </c>
      <c r="I21" t="s">
        <v>89</v>
      </c>
      <c r="J21" t="s">
        <v>44</v>
      </c>
      <c r="K21">
        <v>0</v>
      </c>
    </row>
    <row r="22" spans="1:35" x14ac:dyDescent="0.5">
      <c r="A22">
        <v>15</v>
      </c>
      <c r="B22">
        <v>21</v>
      </c>
      <c r="C22" s="1">
        <v>45627</v>
      </c>
      <c r="D22" t="s">
        <v>64</v>
      </c>
      <c r="E22" t="s">
        <v>30</v>
      </c>
      <c r="F22" t="s">
        <v>33</v>
      </c>
      <c r="G22" t="s">
        <v>49</v>
      </c>
      <c r="H22" t="s">
        <v>68</v>
      </c>
      <c r="I22" t="s">
        <v>90</v>
      </c>
      <c r="J22" t="s">
        <v>32</v>
      </c>
      <c r="K22">
        <v>36.283333333333331</v>
      </c>
      <c r="L22">
        <v>15</v>
      </c>
      <c r="M22">
        <v>24</v>
      </c>
      <c r="N22">
        <v>0.625</v>
      </c>
      <c r="O22">
        <v>4</v>
      </c>
      <c r="P22">
        <v>10</v>
      </c>
      <c r="Q22">
        <v>0.4</v>
      </c>
      <c r="R22">
        <v>11</v>
      </c>
      <c r="S22">
        <v>14</v>
      </c>
      <c r="T22">
        <v>0.78600000000000003</v>
      </c>
      <c r="U22">
        <v>0.70799999999999996</v>
      </c>
      <c r="V22">
        <v>2</v>
      </c>
      <c r="W22">
        <v>4</v>
      </c>
      <c r="X22">
        <v>0.5</v>
      </c>
      <c r="Y22">
        <v>0</v>
      </c>
      <c r="Z22">
        <v>7</v>
      </c>
      <c r="AA22">
        <v>7</v>
      </c>
      <c r="AB22">
        <v>13</v>
      </c>
      <c r="AC22">
        <v>3</v>
      </c>
      <c r="AD22">
        <v>0</v>
      </c>
      <c r="AE22">
        <v>3</v>
      </c>
      <c r="AF22">
        <v>2</v>
      </c>
      <c r="AG22">
        <v>36</v>
      </c>
      <c r="AH22">
        <v>34.799999999999997</v>
      </c>
      <c r="AI22">
        <v>1</v>
      </c>
    </row>
    <row r="23" spans="1:35" x14ac:dyDescent="0.5">
      <c r="A23">
        <v>16</v>
      </c>
      <c r="B23">
        <v>22</v>
      </c>
      <c r="C23" s="1">
        <v>45629</v>
      </c>
      <c r="D23" t="s">
        <v>64</v>
      </c>
      <c r="E23" t="s">
        <v>30</v>
      </c>
      <c r="G23" t="s">
        <v>50</v>
      </c>
      <c r="H23" t="s">
        <v>68</v>
      </c>
      <c r="I23" t="s">
        <v>91</v>
      </c>
      <c r="J23" t="s">
        <v>32</v>
      </c>
      <c r="K23">
        <v>40.466666666666669</v>
      </c>
      <c r="L23">
        <v>11</v>
      </c>
      <c r="M23">
        <v>22</v>
      </c>
      <c r="N23">
        <v>0.5</v>
      </c>
      <c r="O23">
        <v>5</v>
      </c>
      <c r="P23">
        <v>9</v>
      </c>
      <c r="Q23">
        <v>0.55600000000000005</v>
      </c>
      <c r="R23">
        <v>6</v>
      </c>
      <c r="S23">
        <v>13</v>
      </c>
      <c r="T23">
        <v>0.46200000000000002</v>
      </c>
      <c r="U23">
        <v>0.61399999999999999</v>
      </c>
      <c r="V23">
        <v>10</v>
      </c>
      <c r="W23">
        <v>16</v>
      </c>
      <c r="X23">
        <v>0.625</v>
      </c>
      <c r="Y23">
        <v>3</v>
      </c>
      <c r="Z23">
        <v>9</v>
      </c>
      <c r="AA23">
        <v>12</v>
      </c>
      <c r="AB23">
        <v>4</v>
      </c>
      <c r="AC23">
        <v>4</v>
      </c>
      <c r="AD23">
        <v>1</v>
      </c>
      <c r="AE23">
        <v>3</v>
      </c>
      <c r="AF23">
        <v>4</v>
      </c>
      <c r="AG23">
        <v>37</v>
      </c>
      <c r="AH23">
        <v>31.3</v>
      </c>
      <c r="AI23">
        <v>16</v>
      </c>
    </row>
    <row r="24" spans="1:35" x14ac:dyDescent="0.5">
      <c r="A24">
        <v>17</v>
      </c>
      <c r="B24">
        <v>23</v>
      </c>
      <c r="C24" s="1">
        <v>45631</v>
      </c>
      <c r="D24" t="s">
        <v>64</v>
      </c>
      <c r="E24" t="s">
        <v>30</v>
      </c>
      <c r="F24" t="s">
        <v>33</v>
      </c>
      <c r="G24" t="s">
        <v>51</v>
      </c>
      <c r="H24" t="s">
        <v>68</v>
      </c>
      <c r="I24" t="s">
        <v>92</v>
      </c>
      <c r="J24" t="s">
        <v>32</v>
      </c>
      <c r="K24">
        <v>32.4</v>
      </c>
      <c r="L24">
        <v>7</v>
      </c>
      <c r="M24">
        <v>17</v>
      </c>
      <c r="N24">
        <v>0.41199999999999998</v>
      </c>
      <c r="O24">
        <v>3</v>
      </c>
      <c r="P24">
        <v>10</v>
      </c>
      <c r="Q24">
        <v>0.3</v>
      </c>
      <c r="R24">
        <v>4</v>
      </c>
      <c r="S24">
        <v>7</v>
      </c>
      <c r="T24">
        <v>0.57099999999999995</v>
      </c>
      <c r="U24">
        <v>0.5</v>
      </c>
      <c r="V24">
        <v>4</v>
      </c>
      <c r="W24">
        <v>5</v>
      </c>
      <c r="X24">
        <v>0.8</v>
      </c>
      <c r="Y24">
        <v>0</v>
      </c>
      <c r="Z24">
        <v>10</v>
      </c>
      <c r="AA24">
        <v>10</v>
      </c>
      <c r="AB24">
        <v>10</v>
      </c>
      <c r="AC24">
        <v>2</v>
      </c>
      <c r="AD24">
        <v>1</v>
      </c>
      <c r="AE24">
        <v>4</v>
      </c>
      <c r="AF24">
        <v>2</v>
      </c>
      <c r="AG24">
        <v>21</v>
      </c>
      <c r="AH24">
        <v>19.399999999999999</v>
      </c>
      <c r="AI24">
        <v>36</v>
      </c>
    </row>
    <row r="25" spans="1:35" x14ac:dyDescent="0.5">
      <c r="A25">
        <v>18</v>
      </c>
      <c r="B25">
        <v>24</v>
      </c>
      <c r="C25" s="1">
        <v>45633</v>
      </c>
      <c r="D25" t="s">
        <v>64</v>
      </c>
      <c r="E25" t="s">
        <v>30</v>
      </c>
      <c r="F25" t="s">
        <v>33</v>
      </c>
      <c r="G25" t="s">
        <v>52</v>
      </c>
      <c r="H25" t="s">
        <v>68</v>
      </c>
      <c r="I25" t="s">
        <v>93</v>
      </c>
      <c r="J25" t="s">
        <v>32</v>
      </c>
      <c r="K25">
        <v>38.233333333333334</v>
      </c>
      <c r="L25">
        <v>9</v>
      </c>
      <c r="M25">
        <v>20</v>
      </c>
      <c r="N25">
        <v>0.45</v>
      </c>
      <c r="O25">
        <v>6</v>
      </c>
      <c r="P25">
        <v>13</v>
      </c>
      <c r="Q25">
        <v>0.46200000000000002</v>
      </c>
      <c r="R25">
        <v>3</v>
      </c>
      <c r="S25">
        <v>7</v>
      </c>
      <c r="T25">
        <v>0.42899999999999999</v>
      </c>
      <c r="U25">
        <v>0.6</v>
      </c>
      <c r="V25">
        <v>6</v>
      </c>
      <c r="W25">
        <v>6</v>
      </c>
      <c r="X25">
        <v>1</v>
      </c>
      <c r="Y25">
        <v>0</v>
      </c>
      <c r="Z25">
        <v>13</v>
      </c>
      <c r="AA25">
        <v>13</v>
      </c>
      <c r="AB25">
        <v>11</v>
      </c>
      <c r="AC25">
        <v>4</v>
      </c>
      <c r="AD25">
        <v>0</v>
      </c>
      <c r="AE25">
        <v>4</v>
      </c>
      <c r="AF25">
        <v>4</v>
      </c>
      <c r="AG25">
        <v>30</v>
      </c>
      <c r="AH25">
        <v>29.6</v>
      </c>
      <c r="AI25">
        <v>10</v>
      </c>
    </row>
    <row r="26" spans="1:35" x14ac:dyDescent="0.5">
      <c r="A26">
        <v>19</v>
      </c>
      <c r="B26">
        <v>25</v>
      </c>
      <c r="C26" s="1">
        <v>45636</v>
      </c>
      <c r="D26" t="s">
        <v>64</v>
      </c>
      <c r="E26" t="s">
        <v>30</v>
      </c>
      <c r="F26" t="s">
        <v>33</v>
      </c>
      <c r="G26" t="s">
        <v>43</v>
      </c>
      <c r="H26" t="s">
        <v>70</v>
      </c>
      <c r="I26" t="s">
        <v>94</v>
      </c>
      <c r="J26" t="s">
        <v>32</v>
      </c>
      <c r="K26">
        <v>40.166666666666664</v>
      </c>
      <c r="L26">
        <v>5</v>
      </c>
      <c r="M26">
        <v>15</v>
      </c>
      <c r="N26">
        <v>0.33300000000000002</v>
      </c>
      <c r="O26">
        <v>2</v>
      </c>
      <c r="P26">
        <v>8</v>
      </c>
      <c r="Q26">
        <v>0.25</v>
      </c>
      <c r="R26">
        <v>3</v>
      </c>
      <c r="S26">
        <v>7</v>
      </c>
      <c r="T26">
        <v>0.42899999999999999</v>
      </c>
      <c r="U26">
        <v>0.4</v>
      </c>
      <c r="V26">
        <v>4</v>
      </c>
      <c r="W26">
        <v>5</v>
      </c>
      <c r="X26">
        <v>0.8</v>
      </c>
      <c r="Y26">
        <v>1</v>
      </c>
      <c r="Z26">
        <v>10</v>
      </c>
      <c r="AA26">
        <v>11</v>
      </c>
      <c r="AB26">
        <v>5</v>
      </c>
      <c r="AC26">
        <v>4</v>
      </c>
      <c r="AD26">
        <v>0</v>
      </c>
      <c r="AE26">
        <v>6</v>
      </c>
      <c r="AF26">
        <v>3</v>
      </c>
      <c r="AG26">
        <v>16</v>
      </c>
      <c r="AH26">
        <v>11.1</v>
      </c>
      <c r="AI26">
        <v>-14</v>
      </c>
    </row>
    <row r="27" spans="1:35" x14ac:dyDescent="0.5">
      <c r="A27">
        <v>20</v>
      </c>
      <c r="B27">
        <v>26</v>
      </c>
      <c r="C27" s="1">
        <v>45641</v>
      </c>
      <c r="D27" t="s">
        <v>64</v>
      </c>
      <c r="E27" t="s">
        <v>30</v>
      </c>
      <c r="F27" t="s">
        <v>33</v>
      </c>
      <c r="G27" t="s">
        <v>42</v>
      </c>
      <c r="H27" t="s">
        <v>68</v>
      </c>
      <c r="I27" t="s">
        <v>95</v>
      </c>
      <c r="J27" t="s">
        <v>32</v>
      </c>
      <c r="K27">
        <v>37.85</v>
      </c>
      <c r="L27">
        <v>16</v>
      </c>
      <c r="M27">
        <v>23</v>
      </c>
      <c r="N27">
        <v>0.69599999999999995</v>
      </c>
      <c r="O27">
        <v>6</v>
      </c>
      <c r="P27">
        <v>11</v>
      </c>
      <c r="Q27">
        <v>0.54500000000000004</v>
      </c>
      <c r="R27">
        <v>10</v>
      </c>
      <c r="S27">
        <v>12</v>
      </c>
      <c r="T27">
        <v>0.83299999999999996</v>
      </c>
      <c r="U27">
        <v>0.82599999999999996</v>
      </c>
      <c r="V27">
        <v>7</v>
      </c>
      <c r="W27">
        <v>9</v>
      </c>
      <c r="X27">
        <v>0.77800000000000002</v>
      </c>
      <c r="Y27">
        <v>2</v>
      </c>
      <c r="Z27">
        <v>9</v>
      </c>
      <c r="AA27">
        <v>11</v>
      </c>
      <c r="AB27">
        <v>13</v>
      </c>
      <c r="AC27">
        <v>3</v>
      </c>
      <c r="AD27">
        <v>2</v>
      </c>
      <c r="AE27">
        <v>3</v>
      </c>
      <c r="AF27">
        <v>1</v>
      </c>
      <c r="AG27">
        <v>45</v>
      </c>
      <c r="AH27">
        <v>48.7</v>
      </c>
      <c r="AI27">
        <v>18</v>
      </c>
    </row>
    <row r="28" spans="1:35" x14ac:dyDescent="0.5">
      <c r="A28">
        <v>20</v>
      </c>
      <c r="B28">
        <v>27</v>
      </c>
      <c r="C28" s="1">
        <v>45645</v>
      </c>
      <c r="D28" t="s">
        <v>64</v>
      </c>
      <c r="E28" t="s">
        <v>30</v>
      </c>
      <c r="G28" t="s">
        <v>53</v>
      </c>
      <c r="H28" t="s">
        <v>70</v>
      </c>
      <c r="I28" t="s">
        <v>96</v>
      </c>
      <c r="J28" t="s">
        <v>44</v>
      </c>
      <c r="K28">
        <v>0</v>
      </c>
    </row>
    <row r="29" spans="1:35" x14ac:dyDescent="0.5">
      <c r="A29">
        <v>20</v>
      </c>
      <c r="B29">
        <v>28</v>
      </c>
      <c r="C29" s="1">
        <v>45647</v>
      </c>
      <c r="D29" t="s">
        <v>64</v>
      </c>
      <c r="E29" t="s">
        <v>30</v>
      </c>
      <c r="G29" t="s">
        <v>53</v>
      </c>
      <c r="H29" t="s">
        <v>68</v>
      </c>
      <c r="I29" t="s">
        <v>97</v>
      </c>
      <c r="J29" t="s">
        <v>44</v>
      </c>
      <c r="K29">
        <v>0</v>
      </c>
    </row>
    <row r="30" spans="1:35" x14ac:dyDescent="0.5">
      <c r="A30">
        <v>21</v>
      </c>
      <c r="B30">
        <v>29</v>
      </c>
      <c r="C30" s="1">
        <v>45649</v>
      </c>
      <c r="D30" t="s">
        <v>64</v>
      </c>
      <c r="E30" t="s">
        <v>30</v>
      </c>
      <c r="G30" t="s">
        <v>49</v>
      </c>
      <c r="H30" t="s">
        <v>68</v>
      </c>
      <c r="I30" t="s">
        <v>98</v>
      </c>
      <c r="J30" t="s">
        <v>32</v>
      </c>
      <c r="K30">
        <v>29.783333333333331</v>
      </c>
      <c r="L30">
        <v>10</v>
      </c>
      <c r="M30">
        <v>19</v>
      </c>
      <c r="N30">
        <v>0.52600000000000002</v>
      </c>
      <c r="O30">
        <v>1</v>
      </c>
      <c r="P30">
        <v>7</v>
      </c>
      <c r="Q30">
        <v>0.14299999999999999</v>
      </c>
      <c r="R30">
        <v>9</v>
      </c>
      <c r="S30">
        <v>12</v>
      </c>
      <c r="T30">
        <v>0.75</v>
      </c>
      <c r="U30">
        <v>0.55300000000000005</v>
      </c>
      <c r="V30">
        <v>6</v>
      </c>
      <c r="W30">
        <v>8</v>
      </c>
      <c r="X30">
        <v>0.75</v>
      </c>
      <c r="Y30">
        <v>1</v>
      </c>
      <c r="Z30">
        <v>6</v>
      </c>
      <c r="AA30">
        <v>7</v>
      </c>
      <c r="AB30">
        <v>7</v>
      </c>
      <c r="AC30">
        <v>1</v>
      </c>
      <c r="AD30">
        <v>0</v>
      </c>
      <c r="AE30">
        <v>3</v>
      </c>
      <c r="AF30">
        <v>2</v>
      </c>
      <c r="AG30">
        <v>27</v>
      </c>
      <c r="AH30">
        <v>21.5</v>
      </c>
      <c r="AI30">
        <v>16</v>
      </c>
    </row>
    <row r="31" spans="1:35" x14ac:dyDescent="0.5">
      <c r="A31">
        <v>22</v>
      </c>
      <c r="B31">
        <v>30</v>
      </c>
      <c r="C31" s="1">
        <v>45651</v>
      </c>
      <c r="D31" t="s">
        <v>64</v>
      </c>
      <c r="E31" t="s">
        <v>30</v>
      </c>
      <c r="G31" t="s">
        <v>36</v>
      </c>
      <c r="H31" t="s">
        <v>70</v>
      </c>
      <c r="I31" t="s">
        <v>99</v>
      </c>
      <c r="J31" t="s">
        <v>32</v>
      </c>
      <c r="K31">
        <v>16.216666666666669</v>
      </c>
      <c r="L31">
        <v>5</v>
      </c>
      <c r="M31">
        <v>9</v>
      </c>
      <c r="N31">
        <v>0.55600000000000005</v>
      </c>
      <c r="O31">
        <v>3</v>
      </c>
      <c r="P31">
        <v>5</v>
      </c>
      <c r="Q31">
        <v>0.6</v>
      </c>
      <c r="R31">
        <v>2</v>
      </c>
      <c r="S31">
        <v>4</v>
      </c>
      <c r="T31">
        <v>0.5</v>
      </c>
      <c r="U31">
        <v>0.72199999999999998</v>
      </c>
      <c r="V31">
        <v>1</v>
      </c>
      <c r="W31">
        <v>1</v>
      </c>
      <c r="X31">
        <v>1</v>
      </c>
      <c r="Y31">
        <v>1</v>
      </c>
      <c r="Z31">
        <v>4</v>
      </c>
      <c r="AA31">
        <v>5</v>
      </c>
      <c r="AB31">
        <v>2</v>
      </c>
      <c r="AC31">
        <v>1</v>
      </c>
      <c r="AD31">
        <v>0</v>
      </c>
      <c r="AE31">
        <v>3</v>
      </c>
      <c r="AF31">
        <v>1</v>
      </c>
      <c r="AG31">
        <v>14</v>
      </c>
      <c r="AH31">
        <v>10.6</v>
      </c>
      <c r="AI31">
        <v>-6</v>
      </c>
    </row>
    <row r="32" spans="1:35" x14ac:dyDescent="0.5">
      <c r="A32">
        <v>22</v>
      </c>
      <c r="B32">
        <v>31</v>
      </c>
      <c r="C32" s="1">
        <v>45653</v>
      </c>
      <c r="D32" t="s">
        <v>64</v>
      </c>
      <c r="E32" t="s">
        <v>30</v>
      </c>
      <c r="F32" t="s">
        <v>33</v>
      </c>
      <c r="G32" t="s">
        <v>34</v>
      </c>
      <c r="H32" t="s">
        <v>68</v>
      </c>
      <c r="I32" t="s">
        <v>100</v>
      </c>
      <c r="J32" t="s">
        <v>44</v>
      </c>
      <c r="K32">
        <v>0</v>
      </c>
    </row>
    <row r="33" spans="1:11" x14ac:dyDescent="0.5">
      <c r="A33">
        <v>22</v>
      </c>
      <c r="B33">
        <v>32</v>
      </c>
      <c r="C33" s="1">
        <v>45654</v>
      </c>
      <c r="D33" t="s">
        <v>64</v>
      </c>
      <c r="E33" t="s">
        <v>30</v>
      </c>
      <c r="F33" t="s">
        <v>33</v>
      </c>
      <c r="G33" t="s">
        <v>49</v>
      </c>
      <c r="H33" t="s">
        <v>70</v>
      </c>
      <c r="I33" t="s">
        <v>101</v>
      </c>
      <c r="J33" t="s">
        <v>44</v>
      </c>
      <c r="K33">
        <v>0</v>
      </c>
    </row>
    <row r="34" spans="1:11" x14ac:dyDescent="0.5">
      <c r="A34">
        <v>22</v>
      </c>
      <c r="B34">
        <v>33</v>
      </c>
      <c r="C34" s="1">
        <v>45656</v>
      </c>
      <c r="D34" t="s">
        <v>64</v>
      </c>
      <c r="E34" t="s">
        <v>30</v>
      </c>
      <c r="F34" t="s">
        <v>33</v>
      </c>
      <c r="G34" t="s">
        <v>54</v>
      </c>
      <c r="H34" t="s">
        <v>70</v>
      </c>
      <c r="I34" t="s">
        <v>102</v>
      </c>
      <c r="J34" t="s">
        <v>44</v>
      </c>
      <c r="K34">
        <v>0</v>
      </c>
    </row>
    <row r="35" spans="1:11" x14ac:dyDescent="0.5">
      <c r="A35">
        <v>22</v>
      </c>
      <c r="B35">
        <v>34</v>
      </c>
      <c r="C35" s="1">
        <v>45658</v>
      </c>
      <c r="D35" t="s">
        <v>64</v>
      </c>
      <c r="E35" t="s">
        <v>30</v>
      </c>
      <c r="F35" t="s">
        <v>33</v>
      </c>
      <c r="G35" t="s">
        <v>37</v>
      </c>
      <c r="H35" t="s">
        <v>70</v>
      </c>
      <c r="I35" t="s">
        <v>103</v>
      </c>
      <c r="J35" t="s">
        <v>44</v>
      </c>
      <c r="K35">
        <v>0</v>
      </c>
    </row>
    <row r="36" spans="1:11" x14ac:dyDescent="0.5">
      <c r="A36">
        <v>22</v>
      </c>
      <c r="B36">
        <v>35</v>
      </c>
      <c r="C36" s="1">
        <v>45660</v>
      </c>
      <c r="D36" t="s">
        <v>64</v>
      </c>
      <c r="E36" t="s">
        <v>30</v>
      </c>
      <c r="G36" t="s">
        <v>55</v>
      </c>
      <c r="H36" t="s">
        <v>70</v>
      </c>
      <c r="I36" t="s">
        <v>104</v>
      </c>
      <c r="J36" t="s">
        <v>44</v>
      </c>
      <c r="K36">
        <v>0</v>
      </c>
    </row>
    <row r="37" spans="1:11" x14ac:dyDescent="0.5">
      <c r="A37">
        <v>22</v>
      </c>
      <c r="B37">
        <v>36</v>
      </c>
      <c r="C37" s="1">
        <v>45663</v>
      </c>
      <c r="D37" t="s">
        <v>64</v>
      </c>
      <c r="E37" t="s">
        <v>30</v>
      </c>
      <c r="F37" t="s">
        <v>33</v>
      </c>
      <c r="G37" t="s">
        <v>50</v>
      </c>
      <c r="H37" t="s">
        <v>70</v>
      </c>
      <c r="I37" t="s">
        <v>105</v>
      </c>
      <c r="J37" t="s">
        <v>44</v>
      </c>
      <c r="K37">
        <v>0</v>
      </c>
    </row>
    <row r="38" spans="1:11" x14ac:dyDescent="0.5">
      <c r="A38">
        <v>22</v>
      </c>
      <c r="B38">
        <v>37</v>
      </c>
      <c r="C38" s="1">
        <v>45664</v>
      </c>
      <c r="D38" t="s">
        <v>64</v>
      </c>
      <c r="E38" t="s">
        <v>30</v>
      </c>
      <c r="G38" t="s">
        <v>56</v>
      </c>
      <c r="H38" t="s">
        <v>68</v>
      </c>
      <c r="I38" t="s">
        <v>106</v>
      </c>
      <c r="J38" t="s">
        <v>44</v>
      </c>
      <c r="K38">
        <v>0</v>
      </c>
    </row>
    <row r="39" spans="1:11" x14ac:dyDescent="0.5">
      <c r="A39">
        <v>22</v>
      </c>
      <c r="B39">
        <v>38</v>
      </c>
      <c r="C39" s="1">
        <v>45666</v>
      </c>
      <c r="D39" t="s">
        <v>64</v>
      </c>
      <c r="E39" t="s">
        <v>30</v>
      </c>
      <c r="G39" t="s">
        <v>49</v>
      </c>
      <c r="H39" t="s">
        <v>68</v>
      </c>
      <c r="I39" t="s">
        <v>107</v>
      </c>
      <c r="J39" t="s">
        <v>44</v>
      </c>
      <c r="K39">
        <v>0</v>
      </c>
    </row>
    <row r="40" spans="1:11" x14ac:dyDescent="0.5">
      <c r="A40">
        <v>22</v>
      </c>
      <c r="B40">
        <v>39</v>
      </c>
      <c r="C40" s="1">
        <v>45669</v>
      </c>
      <c r="D40" t="s">
        <v>64</v>
      </c>
      <c r="E40" t="s">
        <v>30</v>
      </c>
      <c r="G40" t="s">
        <v>41</v>
      </c>
      <c r="H40" t="s">
        <v>70</v>
      </c>
      <c r="I40" t="s">
        <v>108</v>
      </c>
      <c r="J40" t="s">
        <v>44</v>
      </c>
      <c r="K40">
        <v>0</v>
      </c>
    </row>
    <row r="41" spans="1:11" x14ac:dyDescent="0.5">
      <c r="A41">
        <v>22</v>
      </c>
      <c r="B41">
        <v>40</v>
      </c>
      <c r="C41" s="1">
        <v>45671</v>
      </c>
      <c r="D41" t="s">
        <v>64</v>
      </c>
      <c r="E41" t="s">
        <v>30</v>
      </c>
      <c r="G41" t="s">
        <v>41</v>
      </c>
      <c r="H41" t="s">
        <v>70</v>
      </c>
      <c r="I41" t="s">
        <v>109</v>
      </c>
      <c r="J41" t="s">
        <v>44</v>
      </c>
      <c r="K41">
        <v>0</v>
      </c>
    </row>
    <row r="42" spans="1:11" x14ac:dyDescent="0.5">
      <c r="A42">
        <v>22</v>
      </c>
      <c r="B42">
        <v>41</v>
      </c>
      <c r="C42" s="1">
        <v>45672</v>
      </c>
      <c r="D42" t="s">
        <v>64</v>
      </c>
      <c r="E42" t="s">
        <v>30</v>
      </c>
      <c r="F42" t="s">
        <v>33</v>
      </c>
      <c r="G42" t="s">
        <v>45</v>
      </c>
      <c r="H42" t="s">
        <v>70</v>
      </c>
      <c r="I42" t="s">
        <v>110</v>
      </c>
      <c r="J42" t="s">
        <v>44</v>
      </c>
      <c r="K42">
        <v>0</v>
      </c>
    </row>
    <row r="43" spans="1:11" x14ac:dyDescent="0.5">
      <c r="A43">
        <v>22</v>
      </c>
      <c r="B43">
        <v>42</v>
      </c>
      <c r="C43" s="1">
        <v>45674</v>
      </c>
      <c r="D43" t="s">
        <v>64</v>
      </c>
      <c r="E43" t="s">
        <v>30</v>
      </c>
      <c r="G43" t="s">
        <v>43</v>
      </c>
      <c r="H43" t="s">
        <v>68</v>
      </c>
      <c r="I43" t="s">
        <v>111</v>
      </c>
      <c r="J43" t="s">
        <v>44</v>
      </c>
      <c r="K43">
        <v>0</v>
      </c>
    </row>
    <row r="44" spans="1:11" x14ac:dyDescent="0.5">
      <c r="A44">
        <v>22</v>
      </c>
      <c r="B44">
        <v>43</v>
      </c>
      <c r="C44" s="1">
        <v>45677</v>
      </c>
      <c r="D44" t="s">
        <v>64</v>
      </c>
      <c r="E44" t="s">
        <v>30</v>
      </c>
      <c r="F44" t="s">
        <v>33</v>
      </c>
      <c r="G44" t="s">
        <v>57</v>
      </c>
      <c r="H44" t="s">
        <v>70</v>
      </c>
      <c r="I44" t="s">
        <v>112</v>
      </c>
      <c r="J44" t="s">
        <v>44</v>
      </c>
      <c r="K44">
        <v>0</v>
      </c>
    </row>
    <row r="45" spans="1:11" x14ac:dyDescent="0.5">
      <c r="A45">
        <v>22</v>
      </c>
      <c r="B45">
        <v>44</v>
      </c>
      <c r="C45" s="1">
        <v>45679</v>
      </c>
      <c r="D45" t="s">
        <v>64</v>
      </c>
      <c r="E45" t="s">
        <v>30</v>
      </c>
      <c r="G45" t="s">
        <v>36</v>
      </c>
      <c r="H45" t="s">
        <v>70</v>
      </c>
      <c r="I45" t="s">
        <v>113</v>
      </c>
      <c r="J45" t="s">
        <v>44</v>
      </c>
      <c r="K45">
        <v>0</v>
      </c>
    </row>
    <row r="46" spans="1:11" x14ac:dyDescent="0.5">
      <c r="A46">
        <v>22</v>
      </c>
      <c r="B46">
        <v>45</v>
      </c>
      <c r="C46" s="1">
        <v>45680</v>
      </c>
      <c r="D46" t="s">
        <v>64</v>
      </c>
      <c r="E46" t="s">
        <v>30</v>
      </c>
      <c r="F46" t="s">
        <v>33</v>
      </c>
      <c r="G46" t="s">
        <v>43</v>
      </c>
      <c r="H46" t="s">
        <v>68</v>
      </c>
      <c r="I46" t="s">
        <v>114</v>
      </c>
      <c r="J46" t="s">
        <v>44</v>
      </c>
      <c r="K46">
        <v>0</v>
      </c>
    </row>
    <row r="47" spans="1:11" x14ac:dyDescent="0.5">
      <c r="A47">
        <v>22</v>
      </c>
      <c r="B47">
        <v>46</v>
      </c>
      <c r="C47" s="1">
        <v>45682</v>
      </c>
      <c r="D47" t="s">
        <v>64</v>
      </c>
      <c r="E47" t="s">
        <v>30</v>
      </c>
      <c r="G47" t="s">
        <v>58</v>
      </c>
      <c r="H47" t="s">
        <v>70</v>
      </c>
      <c r="I47" t="s">
        <v>115</v>
      </c>
      <c r="J47" t="s">
        <v>44</v>
      </c>
      <c r="K47">
        <v>0</v>
      </c>
    </row>
    <row r="48" spans="1:11" x14ac:dyDescent="0.5">
      <c r="A48">
        <v>22</v>
      </c>
      <c r="B48">
        <v>47</v>
      </c>
      <c r="C48" s="1">
        <v>45684</v>
      </c>
      <c r="D48" t="s">
        <v>64</v>
      </c>
      <c r="E48" t="s">
        <v>30</v>
      </c>
      <c r="G48" t="s">
        <v>51</v>
      </c>
      <c r="H48" t="s">
        <v>68</v>
      </c>
      <c r="I48" t="s">
        <v>116</v>
      </c>
      <c r="J48" t="s">
        <v>44</v>
      </c>
      <c r="K48">
        <v>0</v>
      </c>
    </row>
    <row r="49" spans="1:35" x14ac:dyDescent="0.5">
      <c r="A49">
        <v>22</v>
      </c>
      <c r="B49">
        <v>48</v>
      </c>
      <c r="C49" s="1">
        <v>45686</v>
      </c>
      <c r="D49" t="s">
        <v>64</v>
      </c>
      <c r="E49" t="s">
        <v>30</v>
      </c>
      <c r="F49" t="s">
        <v>33</v>
      </c>
      <c r="G49" t="s">
        <v>45</v>
      </c>
      <c r="H49" t="s">
        <v>68</v>
      </c>
      <c r="I49" t="s">
        <v>117</v>
      </c>
      <c r="J49" t="s">
        <v>44</v>
      </c>
      <c r="K49">
        <v>0</v>
      </c>
    </row>
    <row r="50" spans="1:35" x14ac:dyDescent="0.5">
      <c r="A50">
        <v>22</v>
      </c>
      <c r="B50">
        <v>49</v>
      </c>
      <c r="C50" s="1">
        <v>45688</v>
      </c>
      <c r="D50" t="s">
        <v>64</v>
      </c>
      <c r="E50" t="s">
        <v>30</v>
      </c>
      <c r="F50" t="s">
        <v>33</v>
      </c>
      <c r="G50" t="s">
        <v>59</v>
      </c>
      <c r="H50" t="s">
        <v>70</v>
      </c>
      <c r="I50" t="s">
        <v>118</v>
      </c>
      <c r="J50" t="s">
        <v>44</v>
      </c>
      <c r="K50">
        <v>0</v>
      </c>
    </row>
    <row r="51" spans="1:35" x14ac:dyDescent="0.5">
      <c r="A51">
        <v>22</v>
      </c>
      <c r="B51">
        <v>48</v>
      </c>
      <c r="C51" s="1">
        <v>45692</v>
      </c>
      <c r="D51" t="s">
        <v>64</v>
      </c>
      <c r="E51" t="s">
        <v>56</v>
      </c>
      <c r="F51" t="s">
        <v>33</v>
      </c>
      <c r="G51" t="s">
        <v>53</v>
      </c>
      <c r="H51" t="s">
        <v>68</v>
      </c>
      <c r="I51" t="s">
        <v>119</v>
      </c>
      <c r="J51" t="s">
        <v>44</v>
      </c>
      <c r="K51">
        <v>0</v>
      </c>
    </row>
    <row r="52" spans="1:35" x14ac:dyDescent="0.5">
      <c r="A52">
        <v>22</v>
      </c>
      <c r="B52">
        <v>49</v>
      </c>
      <c r="C52" s="1">
        <v>45694</v>
      </c>
      <c r="D52" t="s">
        <v>64</v>
      </c>
      <c r="E52" t="s">
        <v>56</v>
      </c>
      <c r="G52" t="s">
        <v>42</v>
      </c>
      <c r="H52" t="s">
        <v>68</v>
      </c>
      <c r="I52" t="s">
        <v>120</v>
      </c>
      <c r="J52" t="s">
        <v>44</v>
      </c>
      <c r="K52">
        <v>0</v>
      </c>
    </row>
    <row r="53" spans="1:35" x14ac:dyDescent="0.5">
      <c r="A53">
        <v>22</v>
      </c>
      <c r="B53">
        <v>50</v>
      </c>
      <c r="C53" s="1">
        <v>45696</v>
      </c>
      <c r="D53" t="s">
        <v>64</v>
      </c>
      <c r="E53" t="s">
        <v>56</v>
      </c>
      <c r="G53" t="s">
        <v>39</v>
      </c>
      <c r="H53" t="s">
        <v>68</v>
      </c>
      <c r="I53" t="s">
        <v>121</v>
      </c>
      <c r="J53" t="s">
        <v>44</v>
      </c>
      <c r="K53">
        <v>0</v>
      </c>
    </row>
    <row r="54" spans="1:35" x14ac:dyDescent="0.5">
      <c r="A54">
        <v>23</v>
      </c>
      <c r="B54">
        <v>51</v>
      </c>
      <c r="C54" s="1">
        <v>45698</v>
      </c>
      <c r="D54" t="s">
        <v>64</v>
      </c>
      <c r="E54" t="s">
        <v>56</v>
      </c>
      <c r="G54" t="s">
        <v>35</v>
      </c>
      <c r="H54" t="s">
        <v>68</v>
      </c>
      <c r="I54" t="s">
        <v>122</v>
      </c>
      <c r="J54" t="s">
        <v>32</v>
      </c>
      <c r="K54">
        <v>23.55</v>
      </c>
      <c r="L54">
        <v>5</v>
      </c>
      <c r="M54">
        <v>14</v>
      </c>
      <c r="N54">
        <v>0.35699999999999998</v>
      </c>
      <c r="O54">
        <v>1</v>
      </c>
      <c r="P54">
        <v>7</v>
      </c>
      <c r="Q54">
        <v>0.14299999999999999</v>
      </c>
      <c r="R54">
        <v>4</v>
      </c>
      <c r="S54">
        <v>7</v>
      </c>
      <c r="T54">
        <v>0.57099999999999995</v>
      </c>
      <c r="U54">
        <v>0.39300000000000002</v>
      </c>
      <c r="V54">
        <v>3</v>
      </c>
      <c r="W54">
        <v>3</v>
      </c>
      <c r="X54">
        <v>1</v>
      </c>
      <c r="Y54">
        <v>1</v>
      </c>
      <c r="Z54">
        <v>4</v>
      </c>
      <c r="AA54">
        <v>5</v>
      </c>
      <c r="AB54">
        <v>4</v>
      </c>
      <c r="AC54">
        <v>0</v>
      </c>
      <c r="AD54">
        <v>0</v>
      </c>
      <c r="AE54">
        <v>1</v>
      </c>
      <c r="AF54">
        <v>3</v>
      </c>
      <c r="AG54">
        <v>14</v>
      </c>
      <c r="AH54">
        <v>8.6999999999999993</v>
      </c>
      <c r="AI54">
        <v>15</v>
      </c>
    </row>
    <row r="55" spans="1:35" x14ac:dyDescent="0.5">
      <c r="A55">
        <v>24</v>
      </c>
      <c r="B55">
        <v>52</v>
      </c>
      <c r="C55" s="1">
        <v>45700</v>
      </c>
      <c r="D55" t="s">
        <v>64</v>
      </c>
      <c r="E55" t="s">
        <v>56</v>
      </c>
      <c r="F55" t="s">
        <v>33</v>
      </c>
      <c r="G55" t="s">
        <v>35</v>
      </c>
      <c r="H55" t="s">
        <v>70</v>
      </c>
      <c r="I55" t="s">
        <v>123</v>
      </c>
      <c r="J55" t="s">
        <v>32</v>
      </c>
      <c r="K55">
        <v>23.099999999999998</v>
      </c>
      <c r="L55">
        <v>6</v>
      </c>
      <c r="M55">
        <v>13</v>
      </c>
      <c r="N55">
        <v>0.46200000000000002</v>
      </c>
      <c r="O55">
        <v>3</v>
      </c>
      <c r="P55">
        <v>8</v>
      </c>
      <c r="Q55">
        <v>0.375</v>
      </c>
      <c r="R55">
        <v>3</v>
      </c>
      <c r="S55">
        <v>5</v>
      </c>
      <c r="T55">
        <v>0.6</v>
      </c>
      <c r="U55">
        <v>0.57699999999999996</v>
      </c>
      <c r="V55">
        <v>1</v>
      </c>
      <c r="W55">
        <v>5</v>
      </c>
      <c r="X55">
        <v>0.2</v>
      </c>
      <c r="Y55">
        <v>1</v>
      </c>
      <c r="Z55">
        <v>3</v>
      </c>
      <c r="AA55">
        <v>4</v>
      </c>
      <c r="AB55">
        <v>4</v>
      </c>
      <c r="AC55">
        <v>1</v>
      </c>
      <c r="AD55">
        <v>1</v>
      </c>
      <c r="AE55">
        <v>5</v>
      </c>
      <c r="AF55">
        <v>5</v>
      </c>
      <c r="AG55">
        <v>16</v>
      </c>
      <c r="AH55">
        <v>6.8</v>
      </c>
      <c r="AI55">
        <v>-19</v>
      </c>
    </row>
    <row r="56" spans="1:35" x14ac:dyDescent="0.5">
      <c r="A56">
        <v>25</v>
      </c>
      <c r="B56">
        <v>53</v>
      </c>
      <c r="C56" s="1">
        <v>45707</v>
      </c>
      <c r="D56" t="s">
        <v>64</v>
      </c>
      <c r="E56" t="s">
        <v>56</v>
      </c>
      <c r="G56" t="s">
        <v>57</v>
      </c>
      <c r="H56" t="s">
        <v>70</v>
      </c>
      <c r="I56" t="s">
        <v>124</v>
      </c>
      <c r="J56" t="s">
        <v>32</v>
      </c>
      <c r="K56">
        <v>33.233333333333334</v>
      </c>
      <c r="L56">
        <v>5</v>
      </c>
      <c r="M56">
        <v>18</v>
      </c>
      <c r="N56">
        <v>0.27800000000000002</v>
      </c>
      <c r="O56">
        <v>1</v>
      </c>
      <c r="P56">
        <v>9</v>
      </c>
      <c r="Q56">
        <v>0.111</v>
      </c>
      <c r="R56">
        <v>4</v>
      </c>
      <c r="S56">
        <v>9</v>
      </c>
      <c r="T56">
        <v>0.44400000000000001</v>
      </c>
      <c r="U56">
        <v>0.30599999999999999</v>
      </c>
      <c r="V56">
        <v>3</v>
      </c>
      <c r="W56">
        <v>4</v>
      </c>
      <c r="X56">
        <v>0.75</v>
      </c>
      <c r="Y56">
        <v>1</v>
      </c>
      <c r="Z56">
        <v>10</v>
      </c>
      <c r="AA56">
        <v>11</v>
      </c>
      <c r="AB56">
        <v>8</v>
      </c>
      <c r="AC56">
        <v>1</v>
      </c>
      <c r="AD56">
        <v>0</v>
      </c>
      <c r="AE56">
        <v>6</v>
      </c>
      <c r="AF56">
        <v>5</v>
      </c>
      <c r="AG56">
        <v>14</v>
      </c>
      <c r="AH56">
        <v>5.3</v>
      </c>
      <c r="AI56">
        <v>13</v>
      </c>
    </row>
    <row r="57" spans="1:35" x14ac:dyDescent="0.5">
      <c r="A57">
        <v>25</v>
      </c>
      <c r="B57">
        <v>54</v>
      </c>
      <c r="C57" s="1">
        <v>45708</v>
      </c>
      <c r="D57" t="s">
        <v>64</v>
      </c>
      <c r="E57" t="s">
        <v>56</v>
      </c>
      <c r="F57" t="s">
        <v>33</v>
      </c>
      <c r="G57" t="s">
        <v>49</v>
      </c>
      <c r="H57" t="s">
        <v>68</v>
      </c>
      <c r="I57" t="s">
        <v>72</v>
      </c>
      <c r="J57" t="s">
        <v>44</v>
      </c>
      <c r="K57">
        <v>0</v>
      </c>
    </row>
    <row r="58" spans="1:35" x14ac:dyDescent="0.5">
      <c r="A58">
        <v>26</v>
      </c>
      <c r="B58">
        <v>55</v>
      </c>
      <c r="C58" s="1">
        <v>45710</v>
      </c>
      <c r="D58" t="s">
        <v>64</v>
      </c>
      <c r="E58" t="s">
        <v>56</v>
      </c>
      <c r="F58" t="s">
        <v>33</v>
      </c>
      <c r="G58" t="s">
        <v>41</v>
      </c>
      <c r="H58" t="s">
        <v>68</v>
      </c>
      <c r="I58" t="s">
        <v>125</v>
      </c>
      <c r="J58" t="s">
        <v>32</v>
      </c>
      <c r="K58">
        <v>30.633333333333333</v>
      </c>
      <c r="L58">
        <v>10</v>
      </c>
      <c r="M58">
        <v>22</v>
      </c>
      <c r="N58">
        <v>0.45500000000000002</v>
      </c>
      <c r="O58">
        <v>4</v>
      </c>
      <c r="P58">
        <v>9</v>
      </c>
      <c r="Q58">
        <v>0.44400000000000001</v>
      </c>
      <c r="R58">
        <v>6</v>
      </c>
      <c r="S58">
        <v>13</v>
      </c>
      <c r="T58">
        <v>0.46200000000000002</v>
      </c>
      <c r="U58">
        <v>0.54500000000000004</v>
      </c>
      <c r="V58">
        <v>8</v>
      </c>
      <c r="W58">
        <v>8</v>
      </c>
      <c r="X58">
        <v>1</v>
      </c>
      <c r="Y58">
        <v>1</v>
      </c>
      <c r="Z58">
        <v>9</v>
      </c>
      <c r="AA58">
        <v>10</v>
      </c>
      <c r="AB58">
        <v>7</v>
      </c>
      <c r="AC58">
        <v>4</v>
      </c>
      <c r="AD58">
        <v>1</v>
      </c>
      <c r="AE58">
        <v>1</v>
      </c>
      <c r="AF58">
        <v>0</v>
      </c>
      <c r="AG58">
        <v>32</v>
      </c>
      <c r="AH58">
        <v>32.6</v>
      </c>
      <c r="AI58">
        <v>20</v>
      </c>
    </row>
    <row r="59" spans="1:35" x14ac:dyDescent="0.5">
      <c r="A59">
        <v>27</v>
      </c>
      <c r="B59">
        <v>56</v>
      </c>
      <c r="C59" s="1">
        <v>45713</v>
      </c>
      <c r="D59" t="s">
        <v>64</v>
      </c>
      <c r="E59" t="s">
        <v>56</v>
      </c>
      <c r="G59" t="s">
        <v>30</v>
      </c>
      <c r="H59" t="s">
        <v>68</v>
      </c>
      <c r="I59" t="s">
        <v>126</v>
      </c>
      <c r="J59" t="s">
        <v>32</v>
      </c>
      <c r="K59">
        <v>35.300000000000004</v>
      </c>
      <c r="L59">
        <v>6</v>
      </c>
      <c r="M59">
        <v>17</v>
      </c>
      <c r="N59">
        <v>0.35299999999999998</v>
      </c>
      <c r="O59">
        <v>1</v>
      </c>
      <c r="P59">
        <v>7</v>
      </c>
      <c r="Q59">
        <v>0.14299999999999999</v>
      </c>
      <c r="R59">
        <v>5</v>
      </c>
      <c r="S59">
        <v>10</v>
      </c>
      <c r="T59">
        <v>0.5</v>
      </c>
      <c r="U59">
        <v>0.38200000000000001</v>
      </c>
      <c r="V59">
        <v>6</v>
      </c>
      <c r="W59">
        <v>8</v>
      </c>
      <c r="X59">
        <v>0.75</v>
      </c>
      <c r="Y59">
        <v>2</v>
      </c>
      <c r="Z59">
        <v>13</v>
      </c>
      <c r="AA59">
        <v>15</v>
      </c>
      <c r="AB59">
        <v>12</v>
      </c>
      <c r="AC59">
        <v>3</v>
      </c>
      <c r="AD59">
        <v>2</v>
      </c>
      <c r="AE59">
        <v>2</v>
      </c>
      <c r="AF59">
        <v>2</v>
      </c>
      <c r="AG59">
        <v>19</v>
      </c>
      <c r="AH59">
        <v>24</v>
      </c>
      <c r="AI59">
        <v>8</v>
      </c>
    </row>
    <row r="60" spans="1:35" x14ac:dyDescent="0.5">
      <c r="A60">
        <v>28</v>
      </c>
      <c r="B60">
        <v>57</v>
      </c>
      <c r="C60" s="1">
        <v>45715</v>
      </c>
      <c r="D60" t="s">
        <v>64</v>
      </c>
      <c r="E60" t="s">
        <v>56</v>
      </c>
      <c r="G60" t="s">
        <v>36</v>
      </c>
      <c r="H60" t="s">
        <v>68</v>
      </c>
      <c r="I60" t="s">
        <v>127</v>
      </c>
      <c r="J60" t="s">
        <v>32</v>
      </c>
      <c r="K60">
        <v>35.766666666666666</v>
      </c>
      <c r="L60">
        <v>6</v>
      </c>
      <c r="M60">
        <v>20</v>
      </c>
      <c r="N60">
        <v>0.3</v>
      </c>
      <c r="O60">
        <v>1</v>
      </c>
      <c r="P60">
        <v>9</v>
      </c>
      <c r="Q60">
        <v>0.111</v>
      </c>
      <c r="R60">
        <v>5</v>
      </c>
      <c r="S60">
        <v>11</v>
      </c>
      <c r="T60">
        <v>0.45500000000000002</v>
      </c>
      <c r="U60">
        <v>0.32500000000000001</v>
      </c>
      <c r="V60">
        <v>8</v>
      </c>
      <c r="W60">
        <v>12</v>
      </c>
      <c r="X60">
        <v>0.66700000000000004</v>
      </c>
      <c r="Y60">
        <v>2</v>
      </c>
      <c r="Z60">
        <v>11</v>
      </c>
      <c r="AA60">
        <v>13</v>
      </c>
      <c r="AB60">
        <v>5</v>
      </c>
      <c r="AC60">
        <v>0</v>
      </c>
      <c r="AD60">
        <v>0</v>
      </c>
      <c r="AE60">
        <v>3</v>
      </c>
      <c r="AF60">
        <v>2</v>
      </c>
      <c r="AG60">
        <v>21</v>
      </c>
      <c r="AH60">
        <v>12.2</v>
      </c>
      <c r="AI60">
        <v>0</v>
      </c>
    </row>
    <row r="61" spans="1:35" x14ac:dyDescent="0.5">
      <c r="A61">
        <v>29</v>
      </c>
      <c r="B61">
        <v>58</v>
      </c>
      <c r="C61" s="1">
        <v>45716</v>
      </c>
      <c r="D61" t="s">
        <v>64</v>
      </c>
      <c r="E61" t="s">
        <v>56</v>
      </c>
      <c r="G61" t="s">
        <v>53</v>
      </c>
      <c r="H61" t="s">
        <v>68</v>
      </c>
      <c r="I61" t="s">
        <v>128</v>
      </c>
      <c r="J61" t="s">
        <v>32</v>
      </c>
      <c r="K61">
        <v>35.1</v>
      </c>
      <c r="L61">
        <v>9</v>
      </c>
      <c r="M61">
        <v>22</v>
      </c>
      <c r="N61">
        <v>0.40899999999999997</v>
      </c>
      <c r="O61">
        <v>3</v>
      </c>
      <c r="P61">
        <v>9</v>
      </c>
      <c r="Q61">
        <v>0.33300000000000002</v>
      </c>
      <c r="R61">
        <v>6</v>
      </c>
      <c r="S61">
        <v>13</v>
      </c>
      <c r="T61">
        <v>0.46200000000000002</v>
      </c>
      <c r="U61">
        <v>0.47699999999999998</v>
      </c>
      <c r="V61">
        <v>10</v>
      </c>
      <c r="W61">
        <v>11</v>
      </c>
      <c r="X61">
        <v>0.90900000000000003</v>
      </c>
      <c r="Y61">
        <v>1</v>
      </c>
      <c r="Z61">
        <v>1</v>
      </c>
      <c r="AA61">
        <v>2</v>
      </c>
      <c r="AB61">
        <v>5</v>
      </c>
      <c r="AC61">
        <v>3</v>
      </c>
      <c r="AD61">
        <v>0</v>
      </c>
      <c r="AE61">
        <v>6</v>
      </c>
      <c r="AF61">
        <v>5</v>
      </c>
      <c r="AG61">
        <v>31</v>
      </c>
      <c r="AH61">
        <v>18.3</v>
      </c>
      <c r="AI61">
        <v>-13</v>
      </c>
    </row>
    <row r="62" spans="1:35" x14ac:dyDescent="0.5">
      <c r="A62">
        <v>30</v>
      </c>
      <c r="B62">
        <v>59</v>
      </c>
      <c r="C62" s="1">
        <v>45718</v>
      </c>
      <c r="D62" t="s">
        <v>64</v>
      </c>
      <c r="E62" t="s">
        <v>56</v>
      </c>
      <c r="G62" t="s">
        <v>53</v>
      </c>
      <c r="H62" t="s">
        <v>68</v>
      </c>
      <c r="I62" t="s">
        <v>129</v>
      </c>
      <c r="J62" t="s">
        <v>32</v>
      </c>
      <c r="K62">
        <v>36.966666666666669</v>
      </c>
      <c r="L62">
        <v>9</v>
      </c>
      <c r="M62">
        <v>17</v>
      </c>
      <c r="N62">
        <v>0.52900000000000003</v>
      </c>
      <c r="O62">
        <v>5</v>
      </c>
      <c r="P62">
        <v>12</v>
      </c>
      <c r="Q62">
        <v>0.41699999999999998</v>
      </c>
      <c r="R62">
        <v>4</v>
      </c>
      <c r="S62">
        <v>5</v>
      </c>
      <c r="T62">
        <v>0.8</v>
      </c>
      <c r="U62">
        <v>0.67600000000000005</v>
      </c>
      <c r="V62">
        <v>6</v>
      </c>
      <c r="W62">
        <v>9</v>
      </c>
      <c r="X62">
        <v>0.66700000000000004</v>
      </c>
      <c r="Y62">
        <v>0</v>
      </c>
      <c r="Z62">
        <v>6</v>
      </c>
      <c r="AA62">
        <v>6</v>
      </c>
      <c r="AB62">
        <v>9</v>
      </c>
      <c r="AC62">
        <v>2</v>
      </c>
      <c r="AD62">
        <v>0</v>
      </c>
      <c r="AE62">
        <v>6</v>
      </c>
      <c r="AF62">
        <v>2</v>
      </c>
      <c r="AG62">
        <v>29</v>
      </c>
      <c r="AH62">
        <v>22.8</v>
      </c>
      <c r="AI62">
        <v>19</v>
      </c>
    </row>
    <row r="63" spans="1:35" x14ac:dyDescent="0.5">
      <c r="A63">
        <v>31</v>
      </c>
      <c r="B63">
        <v>60</v>
      </c>
      <c r="C63" s="1">
        <v>45720</v>
      </c>
      <c r="D63" t="s">
        <v>64</v>
      </c>
      <c r="E63" t="s">
        <v>56</v>
      </c>
      <c r="G63" t="s">
        <v>45</v>
      </c>
      <c r="H63" t="s">
        <v>68</v>
      </c>
      <c r="I63" t="s">
        <v>130</v>
      </c>
      <c r="J63" t="s">
        <v>32</v>
      </c>
      <c r="K63">
        <v>34.116666666666667</v>
      </c>
      <c r="L63">
        <v>9</v>
      </c>
      <c r="M63">
        <v>19</v>
      </c>
      <c r="N63">
        <v>0.47399999999999998</v>
      </c>
      <c r="O63">
        <v>6</v>
      </c>
      <c r="P63">
        <v>13</v>
      </c>
      <c r="Q63">
        <v>0.46200000000000002</v>
      </c>
      <c r="R63">
        <v>3</v>
      </c>
      <c r="S63">
        <v>6</v>
      </c>
      <c r="T63">
        <v>0.5</v>
      </c>
      <c r="U63">
        <v>0.63200000000000001</v>
      </c>
      <c r="V63">
        <v>6</v>
      </c>
      <c r="W63">
        <v>11</v>
      </c>
      <c r="X63">
        <v>0.54500000000000004</v>
      </c>
      <c r="Y63">
        <v>1</v>
      </c>
      <c r="Z63">
        <v>7</v>
      </c>
      <c r="AA63">
        <v>8</v>
      </c>
      <c r="AB63">
        <v>15</v>
      </c>
      <c r="AC63">
        <v>1</v>
      </c>
      <c r="AD63">
        <v>1</v>
      </c>
      <c r="AE63">
        <v>5</v>
      </c>
      <c r="AF63">
        <v>0</v>
      </c>
      <c r="AG63">
        <v>30</v>
      </c>
      <c r="AH63">
        <v>28.3</v>
      </c>
      <c r="AI63">
        <v>37</v>
      </c>
    </row>
    <row r="64" spans="1:35" x14ac:dyDescent="0.5">
      <c r="A64">
        <v>32</v>
      </c>
      <c r="B64">
        <v>61</v>
      </c>
      <c r="C64" s="1">
        <v>45722</v>
      </c>
      <c r="D64" t="s">
        <v>64</v>
      </c>
      <c r="E64" t="s">
        <v>56</v>
      </c>
      <c r="G64" t="s">
        <v>48</v>
      </c>
      <c r="H64" t="s">
        <v>68</v>
      </c>
      <c r="I64" t="s">
        <v>131</v>
      </c>
      <c r="J64" t="s">
        <v>32</v>
      </c>
      <c r="K64">
        <v>43.25</v>
      </c>
      <c r="L64">
        <v>9</v>
      </c>
      <c r="M64">
        <v>23</v>
      </c>
      <c r="N64">
        <v>0.39100000000000001</v>
      </c>
      <c r="O64">
        <v>4</v>
      </c>
      <c r="P64">
        <v>12</v>
      </c>
      <c r="Q64">
        <v>0.33300000000000002</v>
      </c>
      <c r="R64">
        <v>5</v>
      </c>
      <c r="S64">
        <v>11</v>
      </c>
      <c r="T64">
        <v>0.45500000000000002</v>
      </c>
      <c r="U64">
        <v>0.47799999999999998</v>
      </c>
      <c r="V64">
        <v>10</v>
      </c>
      <c r="W64">
        <v>12</v>
      </c>
      <c r="X64">
        <v>0.83299999999999996</v>
      </c>
      <c r="Y64">
        <v>0</v>
      </c>
      <c r="Z64">
        <v>7</v>
      </c>
      <c r="AA64">
        <v>7</v>
      </c>
      <c r="AB64">
        <v>12</v>
      </c>
      <c r="AC64">
        <v>4</v>
      </c>
      <c r="AD64">
        <v>0</v>
      </c>
      <c r="AE64">
        <v>5</v>
      </c>
      <c r="AF64">
        <v>5</v>
      </c>
      <c r="AG64">
        <v>32</v>
      </c>
      <c r="AH64">
        <v>26.2</v>
      </c>
      <c r="AI64">
        <v>16</v>
      </c>
    </row>
    <row r="65" spans="1:35" x14ac:dyDescent="0.5">
      <c r="A65">
        <v>33</v>
      </c>
      <c r="B65">
        <v>62</v>
      </c>
      <c r="C65" s="1">
        <v>45724</v>
      </c>
      <c r="D65" t="s">
        <v>64</v>
      </c>
      <c r="E65" t="s">
        <v>56</v>
      </c>
      <c r="F65" t="s">
        <v>33</v>
      </c>
      <c r="G65" t="s">
        <v>58</v>
      </c>
      <c r="H65" t="s">
        <v>70</v>
      </c>
      <c r="I65" t="s">
        <v>132</v>
      </c>
      <c r="J65" t="s">
        <v>32</v>
      </c>
      <c r="K65">
        <v>36.700000000000003</v>
      </c>
      <c r="L65">
        <v>11</v>
      </c>
      <c r="M65">
        <v>22</v>
      </c>
      <c r="N65">
        <v>0.5</v>
      </c>
      <c r="O65">
        <v>5</v>
      </c>
      <c r="P65">
        <v>10</v>
      </c>
      <c r="Q65">
        <v>0.5</v>
      </c>
      <c r="R65">
        <v>6</v>
      </c>
      <c r="S65">
        <v>12</v>
      </c>
      <c r="T65">
        <v>0.5</v>
      </c>
      <c r="U65">
        <v>0.61399999999999999</v>
      </c>
      <c r="V65">
        <v>7</v>
      </c>
      <c r="W65">
        <v>8</v>
      </c>
      <c r="X65">
        <v>0.875</v>
      </c>
      <c r="Y65">
        <v>1</v>
      </c>
      <c r="Z65">
        <v>7</v>
      </c>
      <c r="AA65">
        <v>8</v>
      </c>
      <c r="AB65">
        <v>3</v>
      </c>
      <c r="AC65">
        <v>1</v>
      </c>
      <c r="AD65">
        <v>0</v>
      </c>
      <c r="AE65">
        <v>5</v>
      </c>
      <c r="AF65">
        <v>2</v>
      </c>
      <c r="AG65">
        <v>34</v>
      </c>
      <c r="AH65">
        <v>22.7</v>
      </c>
      <c r="AI65">
        <v>-19</v>
      </c>
    </row>
    <row r="66" spans="1:35" x14ac:dyDescent="0.5">
      <c r="A66">
        <v>34</v>
      </c>
      <c r="B66">
        <v>63</v>
      </c>
      <c r="C66" s="1">
        <v>45726</v>
      </c>
      <c r="D66" t="s">
        <v>64</v>
      </c>
      <c r="E66" t="s">
        <v>56</v>
      </c>
      <c r="F66" t="s">
        <v>33</v>
      </c>
      <c r="G66" t="s">
        <v>60</v>
      </c>
      <c r="H66" t="s">
        <v>70</v>
      </c>
      <c r="I66" t="s">
        <v>133</v>
      </c>
      <c r="J66" t="s">
        <v>32</v>
      </c>
      <c r="K66">
        <v>41.300000000000004</v>
      </c>
      <c r="L66">
        <v>8</v>
      </c>
      <c r="M66">
        <v>26</v>
      </c>
      <c r="N66">
        <v>0.308</v>
      </c>
      <c r="O66">
        <v>3</v>
      </c>
      <c r="P66">
        <v>10</v>
      </c>
      <c r="Q66">
        <v>0.3</v>
      </c>
      <c r="R66">
        <v>5</v>
      </c>
      <c r="S66">
        <v>16</v>
      </c>
      <c r="T66">
        <v>0.313</v>
      </c>
      <c r="U66">
        <v>0.36499999999999999</v>
      </c>
      <c r="V66">
        <v>3</v>
      </c>
      <c r="W66">
        <v>4</v>
      </c>
      <c r="X66">
        <v>0.75</v>
      </c>
      <c r="Y66">
        <v>1</v>
      </c>
      <c r="Z66">
        <v>11</v>
      </c>
      <c r="AA66">
        <v>12</v>
      </c>
      <c r="AB66">
        <v>12</v>
      </c>
      <c r="AC66">
        <v>2</v>
      </c>
      <c r="AD66">
        <v>0</v>
      </c>
      <c r="AE66">
        <v>5</v>
      </c>
      <c r="AF66">
        <v>1</v>
      </c>
      <c r="AG66">
        <v>22</v>
      </c>
      <c r="AH66">
        <v>15.6</v>
      </c>
      <c r="AI66">
        <v>3</v>
      </c>
    </row>
    <row r="67" spans="1:35" x14ac:dyDescent="0.5">
      <c r="A67">
        <v>35</v>
      </c>
      <c r="B67">
        <v>64</v>
      </c>
      <c r="C67" s="1">
        <v>45729</v>
      </c>
      <c r="D67" t="s">
        <v>64</v>
      </c>
      <c r="E67" t="s">
        <v>56</v>
      </c>
      <c r="F67" t="s">
        <v>33</v>
      </c>
      <c r="G67" t="s">
        <v>61</v>
      </c>
      <c r="H67" t="s">
        <v>70</v>
      </c>
      <c r="I67" t="s">
        <v>134</v>
      </c>
      <c r="J67" t="s">
        <v>32</v>
      </c>
      <c r="K67">
        <v>35.666666666666671</v>
      </c>
      <c r="L67">
        <v>14</v>
      </c>
      <c r="M67">
        <v>27</v>
      </c>
      <c r="N67">
        <v>0.51900000000000002</v>
      </c>
      <c r="O67">
        <v>7</v>
      </c>
      <c r="P67">
        <v>13</v>
      </c>
      <c r="Q67">
        <v>0.53800000000000003</v>
      </c>
      <c r="R67">
        <v>7</v>
      </c>
      <c r="S67">
        <v>14</v>
      </c>
      <c r="T67">
        <v>0.5</v>
      </c>
      <c r="U67">
        <v>0.64800000000000002</v>
      </c>
      <c r="V67">
        <v>10</v>
      </c>
      <c r="W67">
        <v>12</v>
      </c>
      <c r="X67">
        <v>0.83299999999999996</v>
      </c>
      <c r="Y67">
        <v>1</v>
      </c>
      <c r="Z67">
        <v>10</v>
      </c>
      <c r="AA67">
        <v>11</v>
      </c>
      <c r="AB67">
        <v>3</v>
      </c>
      <c r="AC67">
        <v>2</v>
      </c>
      <c r="AD67">
        <v>1</v>
      </c>
      <c r="AE67">
        <v>6</v>
      </c>
      <c r="AF67">
        <v>2</v>
      </c>
      <c r="AG67">
        <v>45</v>
      </c>
      <c r="AH67">
        <v>32.6</v>
      </c>
      <c r="AI67">
        <v>-16</v>
      </c>
    </row>
    <row r="68" spans="1:35" x14ac:dyDescent="0.5">
      <c r="A68">
        <v>35</v>
      </c>
      <c r="B68">
        <v>65</v>
      </c>
      <c r="C68" s="1">
        <v>45730</v>
      </c>
      <c r="D68" t="s">
        <v>64</v>
      </c>
      <c r="E68" t="s">
        <v>56</v>
      </c>
      <c r="F68" t="s">
        <v>33</v>
      </c>
      <c r="G68" t="s">
        <v>41</v>
      </c>
      <c r="H68" t="s">
        <v>70</v>
      </c>
      <c r="I68" t="s">
        <v>135</v>
      </c>
      <c r="J68" t="s">
        <v>44</v>
      </c>
      <c r="K68">
        <v>0</v>
      </c>
    </row>
    <row r="69" spans="1:35" x14ac:dyDescent="0.5">
      <c r="A69">
        <v>36</v>
      </c>
      <c r="B69">
        <v>66</v>
      </c>
      <c r="C69" s="1">
        <v>45732</v>
      </c>
      <c r="D69" t="s">
        <v>64</v>
      </c>
      <c r="E69" t="s">
        <v>56</v>
      </c>
      <c r="G69" t="s">
        <v>34</v>
      </c>
      <c r="H69" t="s">
        <v>68</v>
      </c>
      <c r="I69" t="s">
        <v>136</v>
      </c>
      <c r="J69" t="s">
        <v>32</v>
      </c>
      <c r="K69">
        <v>39.683333333333337</v>
      </c>
      <c r="L69">
        <v>8</v>
      </c>
      <c r="M69">
        <v>20</v>
      </c>
      <c r="N69">
        <v>0.4</v>
      </c>
      <c r="O69">
        <v>4</v>
      </c>
      <c r="P69">
        <v>11</v>
      </c>
      <c r="Q69">
        <v>0.36399999999999999</v>
      </c>
      <c r="R69">
        <v>4</v>
      </c>
      <c r="S69">
        <v>9</v>
      </c>
      <c r="T69">
        <v>0.44400000000000001</v>
      </c>
      <c r="U69">
        <v>0.5</v>
      </c>
      <c r="V69">
        <v>13</v>
      </c>
      <c r="W69">
        <v>14</v>
      </c>
      <c r="X69">
        <v>0.92900000000000005</v>
      </c>
      <c r="Y69">
        <v>1</v>
      </c>
      <c r="Z69">
        <v>10</v>
      </c>
      <c r="AA69">
        <v>11</v>
      </c>
      <c r="AB69">
        <v>8</v>
      </c>
      <c r="AC69">
        <v>2</v>
      </c>
      <c r="AD69">
        <v>0</v>
      </c>
      <c r="AE69">
        <v>4</v>
      </c>
      <c r="AF69">
        <v>4</v>
      </c>
      <c r="AG69">
        <v>33</v>
      </c>
      <c r="AH69">
        <v>27.5</v>
      </c>
      <c r="AI69">
        <v>16</v>
      </c>
    </row>
    <row r="70" spans="1:35" x14ac:dyDescent="0.5">
      <c r="A70">
        <v>37</v>
      </c>
      <c r="B70">
        <v>67</v>
      </c>
      <c r="C70" s="1">
        <v>45733</v>
      </c>
      <c r="D70" t="s">
        <v>64</v>
      </c>
      <c r="E70" t="s">
        <v>56</v>
      </c>
      <c r="G70" t="s">
        <v>31</v>
      </c>
      <c r="H70" t="s">
        <v>68</v>
      </c>
      <c r="I70" t="s">
        <v>137</v>
      </c>
      <c r="J70" t="s">
        <v>32</v>
      </c>
      <c r="K70">
        <v>33.933333333333337</v>
      </c>
      <c r="L70">
        <v>5</v>
      </c>
      <c r="M70">
        <v>20</v>
      </c>
      <c r="N70">
        <v>0.25</v>
      </c>
      <c r="O70">
        <v>1</v>
      </c>
      <c r="P70">
        <v>7</v>
      </c>
      <c r="Q70">
        <v>0.14299999999999999</v>
      </c>
      <c r="R70">
        <v>4</v>
      </c>
      <c r="S70">
        <v>13</v>
      </c>
      <c r="T70">
        <v>0.308</v>
      </c>
      <c r="U70">
        <v>0.27500000000000002</v>
      </c>
      <c r="V70">
        <v>10</v>
      </c>
      <c r="W70">
        <v>13</v>
      </c>
      <c r="X70">
        <v>0.76900000000000002</v>
      </c>
      <c r="Y70">
        <v>2</v>
      </c>
      <c r="Z70">
        <v>7</v>
      </c>
      <c r="AA70">
        <v>9</v>
      </c>
      <c r="AB70">
        <v>14</v>
      </c>
      <c r="AC70">
        <v>3</v>
      </c>
      <c r="AD70">
        <v>1</v>
      </c>
      <c r="AE70">
        <v>3</v>
      </c>
      <c r="AF70">
        <v>1</v>
      </c>
      <c r="AG70">
        <v>21</v>
      </c>
      <c r="AH70">
        <v>21.4</v>
      </c>
      <c r="AI70">
        <v>19</v>
      </c>
    </row>
    <row r="71" spans="1:35" x14ac:dyDescent="0.5">
      <c r="A71">
        <v>38</v>
      </c>
      <c r="B71">
        <v>68</v>
      </c>
      <c r="C71" s="1">
        <v>45735</v>
      </c>
      <c r="D71" t="s">
        <v>64</v>
      </c>
      <c r="E71" t="s">
        <v>56</v>
      </c>
      <c r="G71" t="s">
        <v>41</v>
      </c>
      <c r="H71" t="s">
        <v>68</v>
      </c>
      <c r="I71" t="s">
        <v>138</v>
      </c>
      <c r="J71" t="s">
        <v>32</v>
      </c>
      <c r="K71">
        <v>32.266666666666666</v>
      </c>
      <c r="L71">
        <v>10</v>
      </c>
      <c r="M71">
        <v>21</v>
      </c>
      <c r="N71">
        <v>0.47599999999999998</v>
      </c>
      <c r="O71">
        <v>4</v>
      </c>
      <c r="P71">
        <v>9</v>
      </c>
      <c r="Q71">
        <v>0.44400000000000001</v>
      </c>
      <c r="R71">
        <v>6</v>
      </c>
      <c r="S71">
        <v>12</v>
      </c>
      <c r="T71">
        <v>0.5</v>
      </c>
      <c r="U71">
        <v>0.57099999999999995</v>
      </c>
      <c r="V71">
        <v>7</v>
      </c>
      <c r="W71">
        <v>10</v>
      </c>
      <c r="X71">
        <v>0.7</v>
      </c>
      <c r="Y71">
        <v>0</v>
      </c>
      <c r="Z71">
        <v>8</v>
      </c>
      <c r="AA71">
        <v>8</v>
      </c>
      <c r="AB71">
        <v>7</v>
      </c>
      <c r="AC71">
        <v>2</v>
      </c>
      <c r="AD71">
        <v>1</v>
      </c>
      <c r="AE71">
        <v>6</v>
      </c>
      <c r="AF71">
        <v>3</v>
      </c>
      <c r="AG71">
        <v>31</v>
      </c>
      <c r="AH71">
        <v>21.9</v>
      </c>
      <c r="AI71">
        <v>20</v>
      </c>
    </row>
    <row r="72" spans="1:35" x14ac:dyDescent="0.5">
      <c r="A72">
        <v>38</v>
      </c>
      <c r="B72">
        <v>69</v>
      </c>
      <c r="C72" s="1">
        <v>45736</v>
      </c>
      <c r="D72" t="s">
        <v>64</v>
      </c>
      <c r="E72" t="s">
        <v>56</v>
      </c>
      <c r="G72" t="s">
        <v>61</v>
      </c>
      <c r="H72" t="s">
        <v>70</v>
      </c>
      <c r="I72" t="s">
        <v>139</v>
      </c>
      <c r="J72" t="s">
        <v>44</v>
      </c>
      <c r="K72">
        <v>0</v>
      </c>
    </row>
    <row r="73" spans="1:35" x14ac:dyDescent="0.5">
      <c r="A73">
        <v>39</v>
      </c>
      <c r="B73">
        <v>70</v>
      </c>
      <c r="C73" s="1">
        <v>45738</v>
      </c>
      <c r="D73" t="s">
        <v>64</v>
      </c>
      <c r="E73" t="s">
        <v>56</v>
      </c>
      <c r="G73" t="s">
        <v>40</v>
      </c>
      <c r="H73" t="s">
        <v>70</v>
      </c>
      <c r="I73" t="s">
        <v>140</v>
      </c>
      <c r="J73" t="s">
        <v>32</v>
      </c>
      <c r="K73">
        <v>31.566666666666666</v>
      </c>
      <c r="L73">
        <v>10</v>
      </c>
      <c r="M73">
        <v>18</v>
      </c>
      <c r="N73">
        <v>0.55600000000000005</v>
      </c>
      <c r="O73">
        <v>8</v>
      </c>
      <c r="P73">
        <v>13</v>
      </c>
      <c r="Q73">
        <v>0.61499999999999999</v>
      </c>
      <c r="R73">
        <v>2</v>
      </c>
      <c r="S73">
        <v>5</v>
      </c>
      <c r="T73">
        <v>0.4</v>
      </c>
      <c r="U73">
        <v>0.77800000000000002</v>
      </c>
      <c r="V73">
        <v>6</v>
      </c>
      <c r="W73">
        <v>8</v>
      </c>
      <c r="X73">
        <v>0.75</v>
      </c>
      <c r="Y73">
        <v>4</v>
      </c>
      <c r="Z73">
        <v>4</v>
      </c>
      <c r="AA73">
        <v>8</v>
      </c>
      <c r="AB73">
        <v>6</v>
      </c>
      <c r="AC73">
        <v>0</v>
      </c>
      <c r="AD73">
        <v>0</v>
      </c>
      <c r="AE73">
        <v>7</v>
      </c>
      <c r="AF73">
        <v>1</v>
      </c>
      <c r="AG73">
        <v>34</v>
      </c>
      <c r="AH73">
        <v>25.4</v>
      </c>
      <c r="AI73">
        <v>-9</v>
      </c>
    </row>
    <row r="74" spans="1:35" x14ac:dyDescent="0.5">
      <c r="A74">
        <v>40</v>
      </c>
      <c r="B74">
        <v>71</v>
      </c>
      <c r="C74" s="1">
        <v>45740</v>
      </c>
      <c r="D74" t="s">
        <v>64</v>
      </c>
      <c r="E74" t="s">
        <v>56</v>
      </c>
      <c r="F74" t="s">
        <v>33</v>
      </c>
      <c r="G74" t="s">
        <v>38</v>
      </c>
      <c r="H74" t="s">
        <v>70</v>
      </c>
      <c r="I74" t="s">
        <v>141</v>
      </c>
      <c r="J74" t="s">
        <v>32</v>
      </c>
      <c r="K74">
        <v>38.1</v>
      </c>
      <c r="L74">
        <v>9</v>
      </c>
      <c r="M74">
        <v>23</v>
      </c>
      <c r="N74">
        <v>0.39100000000000001</v>
      </c>
      <c r="O74">
        <v>4</v>
      </c>
      <c r="P74">
        <v>10</v>
      </c>
      <c r="Q74">
        <v>0.4</v>
      </c>
      <c r="R74">
        <v>5</v>
      </c>
      <c r="S74">
        <v>13</v>
      </c>
      <c r="T74">
        <v>0.38500000000000001</v>
      </c>
      <c r="U74">
        <v>0.47799999999999998</v>
      </c>
      <c r="V74">
        <v>10</v>
      </c>
      <c r="W74">
        <v>11</v>
      </c>
      <c r="X74">
        <v>0.90900000000000003</v>
      </c>
      <c r="Y74">
        <v>0</v>
      </c>
      <c r="Z74">
        <v>7</v>
      </c>
      <c r="AA74">
        <v>7</v>
      </c>
      <c r="AB74">
        <v>7</v>
      </c>
      <c r="AC74">
        <v>1</v>
      </c>
      <c r="AD74">
        <v>0</v>
      </c>
      <c r="AE74">
        <v>3</v>
      </c>
      <c r="AF74">
        <v>2</v>
      </c>
      <c r="AG74">
        <v>32</v>
      </c>
      <c r="AH74">
        <v>23.3</v>
      </c>
      <c r="AI74">
        <v>-9</v>
      </c>
    </row>
    <row r="75" spans="1:35" x14ac:dyDescent="0.5">
      <c r="A75">
        <v>41</v>
      </c>
      <c r="B75">
        <v>72</v>
      </c>
      <c r="C75" s="1">
        <v>45742</v>
      </c>
      <c r="D75" t="s">
        <v>64</v>
      </c>
      <c r="E75" t="s">
        <v>56</v>
      </c>
      <c r="F75" t="s">
        <v>33</v>
      </c>
      <c r="G75" t="s">
        <v>39</v>
      </c>
      <c r="H75" t="s">
        <v>68</v>
      </c>
      <c r="I75" t="s">
        <v>142</v>
      </c>
      <c r="J75" t="s">
        <v>32</v>
      </c>
      <c r="K75">
        <v>37.966666666666669</v>
      </c>
      <c r="L75">
        <v>11</v>
      </c>
      <c r="M75">
        <v>21</v>
      </c>
      <c r="N75">
        <v>0.52400000000000002</v>
      </c>
      <c r="O75">
        <v>6</v>
      </c>
      <c r="P75">
        <v>10</v>
      </c>
      <c r="Q75">
        <v>0.6</v>
      </c>
      <c r="R75">
        <v>5</v>
      </c>
      <c r="S75">
        <v>11</v>
      </c>
      <c r="T75">
        <v>0.45500000000000002</v>
      </c>
      <c r="U75">
        <v>0.66700000000000004</v>
      </c>
      <c r="V75">
        <v>6</v>
      </c>
      <c r="W75">
        <v>7</v>
      </c>
      <c r="X75">
        <v>0.85699999999999998</v>
      </c>
      <c r="Y75">
        <v>0</v>
      </c>
      <c r="Z75">
        <v>7</v>
      </c>
      <c r="AA75">
        <v>7</v>
      </c>
      <c r="AB75">
        <v>7</v>
      </c>
      <c r="AC75">
        <v>0</v>
      </c>
      <c r="AD75">
        <v>1</v>
      </c>
      <c r="AE75">
        <v>3</v>
      </c>
      <c r="AF75">
        <v>2</v>
      </c>
      <c r="AG75">
        <v>34</v>
      </c>
      <c r="AH75">
        <v>27.2</v>
      </c>
      <c r="AI75">
        <v>-16</v>
      </c>
    </row>
    <row r="76" spans="1:35" x14ac:dyDescent="0.5">
      <c r="A76">
        <v>42</v>
      </c>
      <c r="B76">
        <v>73</v>
      </c>
      <c r="C76" s="1">
        <v>45743</v>
      </c>
      <c r="D76" t="s">
        <v>64</v>
      </c>
      <c r="E76" t="s">
        <v>56</v>
      </c>
      <c r="F76" t="s">
        <v>33</v>
      </c>
      <c r="G76" t="s">
        <v>40</v>
      </c>
      <c r="H76" t="s">
        <v>70</v>
      </c>
      <c r="I76" t="s">
        <v>143</v>
      </c>
      <c r="J76" t="s">
        <v>32</v>
      </c>
      <c r="K76">
        <v>38.166666666666664</v>
      </c>
      <c r="L76">
        <v>8</v>
      </c>
      <c r="M76">
        <v>22</v>
      </c>
      <c r="N76">
        <v>0.36399999999999999</v>
      </c>
      <c r="O76">
        <v>4</v>
      </c>
      <c r="P76">
        <v>12</v>
      </c>
      <c r="Q76">
        <v>0.33300000000000002</v>
      </c>
      <c r="R76">
        <v>4</v>
      </c>
      <c r="S76">
        <v>10</v>
      </c>
      <c r="T76">
        <v>0.4</v>
      </c>
      <c r="U76">
        <v>0.45500000000000002</v>
      </c>
      <c r="V76">
        <v>5</v>
      </c>
      <c r="W76">
        <v>6</v>
      </c>
      <c r="X76">
        <v>0.83299999999999996</v>
      </c>
      <c r="Y76">
        <v>0</v>
      </c>
      <c r="Z76">
        <v>10</v>
      </c>
      <c r="AA76">
        <v>10</v>
      </c>
      <c r="AB76">
        <v>8</v>
      </c>
      <c r="AC76">
        <v>2</v>
      </c>
      <c r="AD76">
        <v>1</v>
      </c>
      <c r="AE76">
        <v>1</v>
      </c>
      <c r="AF76">
        <v>0</v>
      </c>
      <c r="AG76">
        <v>25</v>
      </c>
      <c r="AH76">
        <v>22.7</v>
      </c>
      <c r="AI76">
        <v>-1</v>
      </c>
    </row>
    <row r="77" spans="1:35" x14ac:dyDescent="0.5">
      <c r="A77">
        <v>43</v>
      </c>
      <c r="B77">
        <v>74</v>
      </c>
      <c r="C77" s="1">
        <v>45745</v>
      </c>
      <c r="D77" t="s">
        <v>64</v>
      </c>
      <c r="E77" t="s">
        <v>56</v>
      </c>
      <c r="F77" t="s">
        <v>33</v>
      </c>
      <c r="G77" t="s">
        <v>50</v>
      </c>
      <c r="H77" t="s">
        <v>68</v>
      </c>
      <c r="I77" t="s">
        <v>144</v>
      </c>
      <c r="J77" t="s">
        <v>32</v>
      </c>
      <c r="K77">
        <v>38.366666666666667</v>
      </c>
      <c r="L77">
        <v>8</v>
      </c>
      <c r="M77">
        <v>18</v>
      </c>
      <c r="N77">
        <v>0.44400000000000001</v>
      </c>
      <c r="O77">
        <v>2</v>
      </c>
      <c r="P77">
        <v>9</v>
      </c>
      <c r="Q77">
        <v>0.222</v>
      </c>
      <c r="R77">
        <v>6</v>
      </c>
      <c r="S77">
        <v>9</v>
      </c>
      <c r="T77">
        <v>0.66700000000000004</v>
      </c>
      <c r="U77">
        <v>0.5</v>
      </c>
      <c r="V77">
        <v>11</v>
      </c>
      <c r="W77">
        <v>12</v>
      </c>
      <c r="X77">
        <v>0.91700000000000004</v>
      </c>
      <c r="Y77">
        <v>0</v>
      </c>
      <c r="Z77">
        <v>8</v>
      </c>
      <c r="AA77">
        <v>8</v>
      </c>
      <c r="AB77">
        <v>9</v>
      </c>
      <c r="AC77">
        <v>2</v>
      </c>
      <c r="AD77">
        <v>0</v>
      </c>
      <c r="AE77">
        <v>3</v>
      </c>
      <c r="AF77">
        <v>3</v>
      </c>
      <c r="AG77">
        <v>29</v>
      </c>
      <c r="AH77">
        <v>25.7</v>
      </c>
      <c r="AI77">
        <v>11</v>
      </c>
    </row>
    <row r="78" spans="1:35" x14ac:dyDescent="0.5">
      <c r="A78">
        <v>44</v>
      </c>
      <c r="B78">
        <v>75</v>
      </c>
      <c r="C78" s="1">
        <v>45747</v>
      </c>
      <c r="D78" t="s">
        <v>64</v>
      </c>
      <c r="E78" t="s">
        <v>56</v>
      </c>
      <c r="G78" t="s">
        <v>37</v>
      </c>
      <c r="H78" t="s">
        <v>68</v>
      </c>
      <c r="I78" t="s">
        <v>145</v>
      </c>
      <c r="J78" t="s">
        <v>32</v>
      </c>
      <c r="K78">
        <v>38.033333333333331</v>
      </c>
      <c r="L78">
        <v>6</v>
      </c>
      <c r="M78">
        <v>16</v>
      </c>
      <c r="N78">
        <v>0.375</v>
      </c>
      <c r="O78">
        <v>1</v>
      </c>
      <c r="P78">
        <v>7</v>
      </c>
      <c r="Q78">
        <v>0.14299999999999999</v>
      </c>
      <c r="R78">
        <v>5</v>
      </c>
      <c r="S78">
        <v>9</v>
      </c>
      <c r="T78">
        <v>0.55600000000000005</v>
      </c>
      <c r="U78">
        <v>0.40600000000000003</v>
      </c>
      <c r="V78">
        <v>7</v>
      </c>
      <c r="W78">
        <v>9</v>
      </c>
      <c r="X78">
        <v>0.77800000000000002</v>
      </c>
      <c r="Y78">
        <v>0</v>
      </c>
      <c r="Z78">
        <v>6</v>
      </c>
      <c r="AA78">
        <v>6</v>
      </c>
      <c r="AB78">
        <v>9</v>
      </c>
      <c r="AC78">
        <v>2</v>
      </c>
      <c r="AD78">
        <v>0</v>
      </c>
      <c r="AE78">
        <v>3</v>
      </c>
      <c r="AF78">
        <v>5</v>
      </c>
      <c r="AG78">
        <v>20</v>
      </c>
      <c r="AH78">
        <v>15.5</v>
      </c>
      <c r="AI78">
        <v>7</v>
      </c>
    </row>
    <row r="79" spans="1:35" x14ac:dyDescent="0.5">
      <c r="A79">
        <v>45</v>
      </c>
      <c r="B79">
        <v>76</v>
      </c>
      <c r="C79" s="1">
        <v>45750</v>
      </c>
      <c r="D79" t="s">
        <v>64</v>
      </c>
      <c r="E79" t="s">
        <v>56</v>
      </c>
      <c r="G79" t="s">
        <v>42</v>
      </c>
      <c r="H79" t="s">
        <v>70</v>
      </c>
      <c r="I79" t="s">
        <v>146</v>
      </c>
      <c r="J79" t="s">
        <v>32</v>
      </c>
      <c r="K79">
        <v>37.833333333333336</v>
      </c>
      <c r="L79">
        <v>6</v>
      </c>
      <c r="M79">
        <v>17</v>
      </c>
      <c r="N79">
        <v>0.35299999999999998</v>
      </c>
      <c r="O79">
        <v>0</v>
      </c>
      <c r="P79">
        <v>6</v>
      </c>
      <c r="Q79">
        <v>0</v>
      </c>
      <c r="R79">
        <v>6</v>
      </c>
      <c r="S79">
        <v>11</v>
      </c>
      <c r="T79">
        <v>0.54500000000000004</v>
      </c>
      <c r="U79">
        <v>0.35299999999999998</v>
      </c>
      <c r="V79">
        <v>7</v>
      </c>
      <c r="W79">
        <v>7</v>
      </c>
      <c r="X79">
        <v>1</v>
      </c>
      <c r="Y79">
        <v>2</v>
      </c>
      <c r="Z79">
        <v>6</v>
      </c>
      <c r="AA79">
        <v>8</v>
      </c>
      <c r="AB79">
        <v>7</v>
      </c>
      <c r="AC79">
        <v>0</v>
      </c>
      <c r="AD79">
        <v>1</v>
      </c>
      <c r="AE79">
        <v>1</v>
      </c>
      <c r="AF79">
        <v>3</v>
      </c>
      <c r="AG79">
        <v>19</v>
      </c>
      <c r="AH79">
        <v>16.100000000000001</v>
      </c>
      <c r="AI79">
        <v>-3</v>
      </c>
    </row>
    <row r="80" spans="1:35" x14ac:dyDescent="0.5">
      <c r="A80">
        <v>46</v>
      </c>
      <c r="B80">
        <v>77</v>
      </c>
      <c r="C80" s="1">
        <v>45751</v>
      </c>
      <c r="D80" t="s">
        <v>64</v>
      </c>
      <c r="E80" t="s">
        <v>56</v>
      </c>
      <c r="G80" t="s">
        <v>45</v>
      </c>
      <c r="H80" t="s">
        <v>68</v>
      </c>
      <c r="I80" t="s">
        <v>147</v>
      </c>
      <c r="J80" t="s">
        <v>32</v>
      </c>
      <c r="K80">
        <v>35.833333333333336</v>
      </c>
      <c r="L80">
        <v>10</v>
      </c>
      <c r="M80">
        <v>21</v>
      </c>
      <c r="N80">
        <v>0.47599999999999998</v>
      </c>
      <c r="O80">
        <v>4</v>
      </c>
      <c r="P80">
        <v>10</v>
      </c>
      <c r="Q80">
        <v>0.4</v>
      </c>
      <c r="R80">
        <v>6</v>
      </c>
      <c r="S80">
        <v>11</v>
      </c>
      <c r="T80">
        <v>0.54500000000000004</v>
      </c>
      <c r="U80">
        <v>0.57099999999999995</v>
      </c>
      <c r="V80">
        <v>11</v>
      </c>
      <c r="W80">
        <v>11</v>
      </c>
      <c r="X80">
        <v>1</v>
      </c>
      <c r="Y80">
        <v>0</v>
      </c>
      <c r="Z80">
        <v>6</v>
      </c>
      <c r="AA80">
        <v>6</v>
      </c>
      <c r="AB80">
        <v>6</v>
      </c>
      <c r="AC80">
        <v>0</v>
      </c>
      <c r="AD80">
        <v>0</v>
      </c>
      <c r="AE80">
        <v>2</v>
      </c>
      <c r="AF80">
        <v>2</v>
      </c>
      <c r="AG80">
        <v>35</v>
      </c>
      <c r="AH80">
        <v>27.5</v>
      </c>
      <c r="AI80">
        <v>12</v>
      </c>
    </row>
    <row r="81" spans="1:35" x14ac:dyDescent="0.5">
      <c r="A81">
        <v>47</v>
      </c>
      <c r="B81">
        <v>78</v>
      </c>
      <c r="C81" s="1">
        <v>45753</v>
      </c>
      <c r="D81" t="s">
        <v>64</v>
      </c>
      <c r="E81" t="s">
        <v>56</v>
      </c>
      <c r="F81" t="s">
        <v>33</v>
      </c>
      <c r="G81" t="s">
        <v>43</v>
      </c>
      <c r="H81" t="s">
        <v>68</v>
      </c>
      <c r="I81" t="s">
        <v>148</v>
      </c>
      <c r="J81" t="s">
        <v>32</v>
      </c>
      <c r="K81">
        <v>37.483333333333334</v>
      </c>
      <c r="L81">
        <v>11</v>
      </c>
      <c r="M81">
        <v>20</v>
      </c>
      <c r="N81">
        <v>0.55000000000000004</v>
      </c>
      <c r="O81">
        <v>5</v>
      </c>
      <c r="P81">
        <v>11</v>
      </c>
      <c r="Q81">
        <v>0.45500000000000002</v>
      </c>
      <c r="R81">
        <v>6</v>
      </c>
      <c r="S81">
        <v>9</v>
      </c>
      <c r="T81">
        <v>0.66700000000000004</v>
      </c>
      <c r="U81">
        <v>0.67500000000000004</v>
      </c>
      <c r="V81">
        <v>3</v>
      </c>
      <c r="W81">
        <v>4</v>
      </c>
      <c r="X81">
        <v>0.75</v>
      </c>
      <c r="Y81">
        <v>1</v>
      </c>
      <c r="Z81">
        <v>6</v>
      </c>
      <c r="AA81">
        <v>7</v>
      </c>
      <c r="AB81">
        <v>6</v>
      </c>
      <c r="AC81">
        <v>2</v>
      </c>
      <c r="AD81">
        <v>0</v>
      </c>
      <c r="AE81">
        <v>2</v>
      </c>
      <c r="AF81">
        <v>2</v>
      </c>
      <c r="AG81">
        <v>30</v>
      </c>
      <c r="AH81">
        <v>25.9</v>
      </c>
      <c r="AI81">
        <v>18</v>
      </c>
    </row>
    <row r="82" spans="1:35" x14ac:dyDescent="0.5">
      <c r="A82">
        <v>48</v>
      </c>
      <c r="B82">
        <v>79</v>
      </c>
      <c r="C82" s="1">
        <v>45755</v>
      </c>
      <c r="D82" t="s">
        <v>64</v>
      </c>
      <c r="E82" t="s">
        <v>56</v>
      </c>
      <c r="F82" t="s">
        <v>33</v>
      </c>
      <c r="G82" t="s">
        <v>43</v>
      </c>
      <c r="H82" t="s">
        <v>70</v>
      </c>
      <c r="I82" t="s">
        <v>149</v>
      </c>
      <c r="J82" t="s">
        <v>32</v>
      </c>
      <c r="K82">
        <v>31</v>
      </c>
      <c r="L82">
        <v>7</v>
      </c>
      <c r="M82">
        <v>15</v>
      </c>
      <c r="N82">
        <v>0.46700000000000003</v>
      </c>
      <c r="O82">
        <v>3</v>
      </c>
      <c r="P82">
        <v>7</v>
      </c>
      <c r="Q82">
        <v>0.42899999999999999</v>
      </c>
      <c r="R82">
        <v>4</v>
      </c>
      <c r="S82">
        <v>8</v>
      </c>
      <c r="T82">
        <v>0.5</v>
      </c>
      <c r="U82">
        <v>0.56699999999999995</v>
      </c>
      <c r="V82">
        <v>6</v>
      </c>
      <c r="W82">
        <v>7</v>
      </c>
      <c r="X82">
        <v>0.85699999999999998</v>
      </c>
      <c r="Y82">
        <v>0</v>
      </c>
      <c r="Z82">
        <v>3</v>
      </c>
      <c r="AA82">
        <v>3</v>
      </c>
      <c r="AB82">
        <v>5</v>
      </c>
      <c r="AC82">
        <v>0</v>
      </c>
      <c r="AD82">
        <v>1</v>
      </c>
      <c r="AE82">
        <v>3</v>
      </c>
      <c r="AF82">
        <v>1</v>
      </c>
      <c r="AG82">
        <v>23</v>
      </c>
      <c r="AH82">
        <v>16.600000000000001</v>
      </c>
      <c r="AI82">
        <v>6</v>
      </c>
    </row>
    <row r="83" spans="1:35" x14ac:dyDescent="0.5">
      <c r="A83">
        <v>49</v>
      </c>
      <c r="B83">
        <v>80</v>
      </c>
      <c r="C83" s="1">
        <v>45756</v>
      </c>
      <c r="D83" t="s">
        <v>64</v>
      </c>
      <c r="E83" t="s">
        <v>56</v>
      </c>
      <c r="F83" t="s">
        <v>33</v>
      </c>
      <c r="G83" t="s">
        <v>30</v>
      </c>
      <c r="H83" t="s">
        <v>68</v>
      </c>
      <c r="I83" t="s">
        <v>150</v>
      </c>
      <c r="J83" t="s">
        <v>32</v>
      </c>
      <c r="K83">
        <v>38.049999999999997</v>
      </c>
      <c r="L83">
        <v>16</v>
      </c>
      <c r="M83">
        <v>28</v>
      </c>
      <c r="N83">
        <v>0.57099999999999995</v>
      </c>
      <c r="O83">
        <v>7</v>
      </c>
      <c r="P83">
        <v>10</v>
      </c>
      <c r="Q83">
        <v>0.7</v>
      </c>
      <c r="R83">
        <v>9</v>
      </c>
      <c r="S83">
        <v>18</v>
      </c>
      <c r="T83">
        <v>0.5</v>
      </c>
      <c r="U83">
        <v>0.69599999999999995</v>
      </c>
      <c r="V83">
        <v>6</v>
      </c>
      <c r="W83">
        <v>9</v>
      </c>
      <c r="X83">
        <v>0.66700000000000004</v>
      </c>
      <c r="Y83">
        <v>1</v>
      </c>
      <c r="Z83">
        <v>7</v>
      </c>
      <c r="AA83">
        <v>8</v>
      </c>
      <c r="AB83">
        <v>6</v>
      </c>
      <c r="AC83">
        <v>4</v>
      </c>
      <c r="AD83">
        <v>0</v>
      </c>
      <c r="AE83">
        <v>3</v>
      </c>
      <c r="AF83">
        <v>4</v>
      </c>
      <c r="AG83">
        <v>45</v>
      </c>
      <c r="AH83">
        <v>37</v>
      </c>
      <c r="AI83">
        <v>26</v>
      </c>
    </row>
    <row r="84" spans="1:35" x14ac:dyDescent="0.5">
      <c r="A84">
        <v>50</v>
      </c>
      <c r="B84">
        <v>81</v>
      </c>
      <c r="C84" s="1">
        <v>45758</v>
      </c>
      <c r="D84" t="s">
        <v>64</v>
      </c>
      <c r="E84" t="s">
        <v>56</v>
      </c>
      <c r="G84" t="s">
        <v>37</v>
      </c>
      <c r="H84" t="s">
        <v>68</v>
      </c>
      <c r="I84" t="s">
        <v>151</v>
      </c>
      <c r="J84" t="s">
        <v>32</v>
      </c>
      <c r="K84">
        <v>31.116666666666667</v>
      </c>
      <c r="L84">
        <v>13</v>
      </c>
      <c r="M84">
        <v>19</v>
      </c>
      <c r="N84">
        <v>0.68400000000000005</v>
      </c>
      <c r="O84">
        <v>5</v>
      </c>
      <c r="P84">
        <v>9</v>
      </c>
      <c r="Q84">
        <v>0.55600000000000005</v>
      </c>
      <c r="R84">
        <v>8</v>
      </c>
      <c r="S84">
        <v>10</v>
      </c>
      <c r="T84">
        <v>0.8</v>
      </c>
      <c r="U84">
        <v>0.81599999999999995</v>
      </c>
      <c r="V84">
        <v>8</v>
      </c>
      <c r="W84">
        <v>14</v>
      </c>
      <c r="X84">
        <v>0.57099999999999995</v>
      </c>
      <c r="Y84">
        <v>0</v>
      </c>
      <c r="Z84">
        <v>8</v>
      </c>
      <c r="AA84">
        <v>8</v>
      </c>
      <c r="AB84">
        <v>7</v>
      </c>
      <c r="AC84">
        <v>1</v>
      </c>
      <c r="AD84">
        <v>0</v>
      </c>
      <c r="AE84">
        <v>4</v>
      </c>
      <c r="AF84">
        <v>1</v>
      </c>
      <c r="AG84">
        <v>39</v>
      </c>
      <c r="AH84">
        <v>32.4</v>
      </c>
      <c r="AI84">
        <v>15</v>
      </c>
    </row>
    <row r="85" spans="1:35" x14ac:dyDescent="0.5">
      <c r="A85">
        <v>50</v>
      </c>
      <c r="B85">
        <v>82</v>
      </c>
      <c r="C85" s="1">
        <v>45760</v>
      </c>
      <c r="D85" t="s">
        <v>64</v>
      </c>
      <c r="E85" t="s">
        <v>56</v>
      </c>
      <c r="F85" t="s">
        <v>33</v>
      </c>
      <c r="G85" t="s">
        <v>49</v>
      </c>
      <c r="H85" t="s">
        <v>70</v>
      </c>
      <c r="I85" t="s">
        <v>152</v>
      </c>
      <c r="J85" t="s">
        <v>44</v>
      </c>
      <c r="K85">
        <v>0</v>
      </c>
    </row>
    <row r="86" spans="1:35" x14ac:dyDescent="0.5">
      <c r="C86" s="1"/>
      <c r="H86" t="s">
        <v>62</v>
      </c>
    </row>
    <row r="87" spans="1:35" x14ac:dyDescent="0.5">
      <c r="C87" s="1"/>
    </row>
    <row r="88" spans="1:35" x14ac:dyDescent="0.5">
      <c r="C88" s="1"/>
    </row>
    <row r="89" spans="1:35" x14ac:dyDescent="0.5">
      <c r="C89" s="1"/>
    </row>
    <row r="90" spans="1:35" x14ac:dyDescent="0.5">
      <c r="C90" s="1"/>
    </row>
    <row r="91" spans="1:35" x14ac:dyDescent="0.5">
      <c r="C91" s="1"/>
    </row>
    <row r="92" spans="1:35" x14ac:dyDescent="0.5">
      <c r="C92" s="1"/>
    </row>
    <row r="93" spans="1:35" x14ac:dyDescent="0.5">
      <c r="C93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15D2-B807-4916-A5E9-D6197E17AB25}">
  <sheetPr codeName="Sheet5"/>
  <dimension ref="A1:AJ91"/>
  <sheetViews>
    <sheetView topLeftCell="A71" workbookViewId="0">
      <selection activeCell="A84" sqref="A84:AJ84"/>
    </sheetView>
  </sheetViews>
  <sheetFormatPr defaultRowHeight="16.5" x14ac:dyDescent="0.5"/>
  <cols>
    <col min="1" max="1" width="11.81640625" customWidth="1"/>
    <col min="2" max="2" width="6.7265625" customWidth="1"/>
    <col min="3" max="4" width="14.54296875" customWidth="1"/>
    <col min="5" max="5" width="13.453125" customWidth="1"/>
    <col min="6" max="6" width="7.7265625" customWidth="1"/>
    <col min="7" max="7" width="4.90625" customWidth="1"/>
    <col min="8" max="8" width="6.6328125" customWidth="1"/>
    <col min="9" max="9" width="6.81640625" customWidth="1"/>
    <col min="10" max="10" width="11.54296875" customWidth="1"/>
    <col min="11" max="11" width="7.26953125" customWidth="1"/>
    <col min="12" max="12" width="11.81640625" customWidth="1"/>
    <col min="13" max="13" width="6.81640625" customWidth="1"/>
    <col min="14" max="22" width="11.81640625" customWidth="1"/>
    <col min="23" max="23" width="5" customWidth="1"/>
    <col min="24" max="27" width="11.81640625" customWidth="1"/>
    <col min="28" max="28" width="6.26953125" customWidth="1"/>
    <col min="29" max="29" width="11.81640625" customWidth="1"/>
    <col min="30" max="30" width="5.81640625" customWidth="1"/>
    <col min="31" max="35" width="11.81640625" customWidth="1"/>
    <col min="36" max="36" width="12.453125" customWidth="1"/>
  </cols>
  <sheetData>
    <row r="1" spans="1:36" x14ac:dyDescent="0.5">
      <c r="A1" t="s">
        <v>0</v>
      </c>
      <c r="B1" t="s">
        <v>1</v>
      </c>
      <c r="C1" t="s">
        <v>2</v>
      </c>
      <c r="D1" t="s">
        <v>298</v>
      </c>
      <c r="E1" t="s">
        <v>65</v>
      </c>
      <c r="F1" t="s">
        <v>3</v>
      </c>
      <c r="G1" t="s">
        <v>33</v>
      </c>
      <c r="H1" t="s">
        <v>4</v>
      </c>
      <c r="I1" t="s">
        <v>66</v>
      </c>
      <c r="J1" t="s">
        <v>153</v>
      </c>
      <c r="K1" t="s">
        <v>63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</row>
    <row r="2" spans="1:36" x14ac:dyDescent="0.5">
      <c r="A2">
        <v>1</v>
      </c>
      <c r="B2">
        <v>1</v>
      </c>
      <c r="C2" s="1">
        <v>45587</v>
      </c>
      <c r="D2" s="1" t="s">
        <v>299</v>
      </c>
      <c r="E2" t="s">
        <v>201</v>
      </c>
      <c r="F2" t="s">
        <v>56</v>
      </c>
      <c r="H2" t="s">
        <v>36</v>
      </c>
      <c r="I2" t="s">
        <v>68</v>
      </c>
      <c r="J2" t="s">
        <v>154</v>
      </c>
      <c r="K2" t="s">
        <v>32</v>
      </c>
      <c r="L2">
        <v>34.65</v>
      </c>
      <c r="M2">
        <v>7</v>
      </c>
      <c r="N2">
        <v>16</v>
      </c>
      <c r="O2">
        <v>0.438</v>
      </c>
      <c r="P2">
        <v>1</v>
      </c>
      <c r="Q2">
        <v>4</v>
      </c>
      <c r="R2">
        <v>0.25</v>
      </c>
      <c r="S2">
        <v>6</v>
      </c>
      <c r="T2">
        <v>12</v>
      </c>
      <c r="U2">
        <v>0.5</v>
      </c>
      <c r="V2">
        <v>0.46899999999999997</v>
      </c>
      <c r="W2">
        <v>1</v>
      </c>
      <c r="X2">
        <v>1</v>
      </c>
      <c r="Y2">
        <v>1</v>
      </c>
      <c r="Z2">
        <v>0</v>
      </c>
      <c r="AA2">
        <v>5</v>
      </c>
      <c r="AB2">
        <v>5</v>
      </c>
      <c r="AC2">
        <v>4</v>
      </c>
      <c r="AD2">
        <v>0</v>
      </c>
      <c r="AE2">
        <v>2</v>
      </c>
      <c r="AF2">
        <v>2</v>
      </c>
      <c r="AG2">
        <v>3</v>
      </c>
      <c r="AH2">
        <v>16</v>
      </c>
      <c r="AI2">
        <v>10.1</v>
      </c>
      <c r="AJ2">
        <v>-6</v>
      </c>
    </row>
    <row r="3" spans="1:36" x14ac:dyDescent="0.5">
      <c r="A3">
        <v>2</v>
      </c>
      <c r="B3">
        <v>2</v>
      </c>
      <c r="C3" s="1">
        <v>45590</v>
      </c>
      <c r="D3" s="1" t="s">
        <v>299</v>
      </c>
      <c r="E3" t="s">
        <v>201</v>
      </c>
      <c r="F3" t="s">
        <v>56</v>
      </c>
      <c r="H3" t="s">
        <v>34</v>
      </c>
      <c r="I3" t="s">
        <v>68</v>
      </c>
      <c r="J3" t="s">
        <v>155</v>
      </c>
      <c r="K3" t="s">
        <v>32</v>
      </c>
      <c r="L3">
        <v>34.699999999999996</v>
      </c>
      <c r="M3">
        <v>7</v>
      </c>
      <c r="N3">
        <v>13</v>
      </c>
      <c r="O3">
        <v>0.53800000000000003</v>
      </c>
      <c r="P3">
        <v>2</v>
      </c>
      <c r="Q3">
        <v>5</v>
      </c>
      <c r="R3">
        <v>0.4</v>
      </c>
      <c r="S3">
        <v>5</v>
      </c>
      <c r="T3">
        <v>8</v>
      </c>
      <c r="U3">
        <v>0.625</v>
      </c>
      <c r="V3">
        <v>0.61499999999999999</v>
      </c>
      <c r="W3">
        <v>5</v>
      </c>
      <c r="X3">
        <v>8</v>
      </c>
      <c r="Y3">
        <v>0.625</v>
      </c>
      <c r="Z3">
        <v>0</v>
      </c>
      <c r="AA3">
        <v>4</v>
      </c>
      <c r="AB3">
        <v>4</v>
      </c>
      <c r="AC3">
        <v>8</v>
      </c>
      <c r="AD3">
        <v>0</v>
      </c>
      <c r="AE3">
        <v>0</v>
      </c>
      <c r="AF3">
        <v>2</v>
      </c>
      <c r="AG3">
        <v>1</v>
      </c>
      <c r="AH3">
        <v>21</v>
      </c>
      <c r="AI3">
        <v>17.899999999999999</v>
      </c>
      <c r="AJ3">
        <v>14</v>
      </c>
    </row>
    <row r="4" spans="1:36" x14ac:dyDescent="0.5">
      <c r="A4">
        <v>3</v>
      </c>
      <c r="B4">
        <v>3</v>
      </c>
      <c r="C4" s="1">
        <v>45591</v>
      </c>
      <c r="D4" s="1" t="s">
        <v>299</v>
      </c>
      <c r="E4" t="s">
        <v>201</v>
      </c>
      <c r="F4" t="s">
        <v>56</v>
      </c>
      <c r="H4" t="s">
        <v>54</v>
      </c>
      <c r="I4" t="s">
        <v>68</v>
      </c>
      <c r="J4" t="s">
        <v>156</v>
      </c>
      <c r="K4" t="s">
        <v>32</v>
      </c>
      <c r="L4">
        <v>33.766666666666666</v>
      </c>
      <c r="M4">
        <v>12</v>
      </c>
      <c r="N4">
        <v>22</v>
      </c>
      <c r="O4">
        <v>0.54500000000000004</v>
      </c>
      <c r="P4">
        <v>4</v>
      </c>
      <c r="Q4">
        <v>9</v>
      </c>
      <c r="R4">
        <v>0.44400000000000001</v>
      </c>
      <c r="S4">
        <v>8</v>
      </c>
      <c r="T4">
        <v>13</v>
      </c>
      <c r="U4">
        <v>0.61499999999999999</v>
      </c>
      <c r="V4">
        <v>0.63600000000000001</v>
      </c>
      <c r="W4">
        <v>4</v>
      </c>
      <c r="X4">
        <v>4</v>
      </c>
      <c r="Y4">
        <v>1</v>
      </c>
      <c r="Z4">
        <v>0</v>
      </c>
      <c r="AA4">
        <v>14</v>
      </c>
      <c r="AB4">
        <v>14</v>
      </c>
      <c r="AC4">
        <v>10</v>
      </c>
      <c r="AD4">
        <v>0</v>
      </c>
      <c r="AE4">
        <v>1</v>
      </c>
      <c r="AF4">
        <v>5</v>
      </c>
      <c r="AG4">
        <v>3</v>
      </c>
      <c r="AH4">
        <v>32</v>
      </c>
      <c r="AI4">
        <v>27.1</v>
      </c>
      <c r="AJ4">
        <v>13</v>
      </c>
    </row>
    <row r="5" spans="1:36" x14ac:dyDescent="0.5">
      <c r="A5">
        <v>4</v>
      </c>
      <c r="B5">
        <v>4</v>
      </c>
      <c r="C5" s="1">
        <v>45593</v>
      </c>
      <c r="D5" s="1" t="s">
        <v>299</v>
      </c>
      <c r="E5" t="s">
        <v>201</v>
      </c>
      <c r="F5" t="s">
        <v>56</v>
      </c>
      <c r="G5" t="s">
        <v>33</v>
      </c>
      <c r="H5" t="s">
        <v>34</v>
      </c>
      <c r="I5" t="s">
        <v>70</v>
      </c>
      <c r="J5" t="s">
        <v>157</v>
      </c>
      <c r="K5" t="s">
        <v>32</v>
      </c>
      <c r="L5">
        <v>35.799999999999997</v>
      </c>
      <c r="M5">
        <v>3</v>
      </c>
      <c r="N5">
        <v>14</v>
      </c>
      <c r="O5">
        <v>0.214</v>
      </c>
      <c r="P5">
        <v>2</v>
      </c>
      <c r="Q5">
        <v>5</v>
      </c>
      <c r="R5">
        <v>0.4</v>
      </c>
      <c r="S5">
        <v>1</v>
      </c>
      <c r="T5">
        <v>9</v>
      </c>
      <c r="U5">
        <v>0.111</v>
      </c>
      <c r="V5">
        <v>0.28599999999999998</v>
      </c>
      <c r="W5">
        <v>3</v>
      </c>
      <c r="X5">
        <v>6</v>
      </c>
      <c r="Y5">
        <v>0.5</v>
      </c>
      <c r="Z5">
        <v>0</v>
      </c>
      <c r="AA5">
        <v>5</v>
      </c>
      <c r="AB5">
        <v>5</v>
      </c>
      <c r="AC5">
        <v>8</v>
      </c>
      <c r="AD5">
        <v>1</v>
      </c>
      <c r="AE5">
        <v>0</v>
      </c>
      <c r="AF5">
        <v>2</v>
      </c>
      <c r="AG5">
        <v>1</v>
      </c>
      <c r="AH5">
        <v>11</v>
      </c>
      <c r="AI5">
        <v>6.9</v>
      </c>
      <c r="AJ5">
        <v>-17</v>
      </c>
    </row>
    <row r="6" spans="1:36" x14ac:dyDescent="0.5">
      <c r="A6">
        <v>5</v>
      </c>
      <c r="B6">
        <v>5</v>
      </c>
      <c r="C6" s="1">
        <v>45595</v>
      </c>
      <c r="D6" s="1" t="s">
        <v>299</v>
      </c>
      <c r="E6" t="s">
        <v>201</v>
      </c>
      <c r="F6" t="s">
        <v>56</v>
      </c>
      <c r="G6" t="s">
        <v>33</v>
      </c>
      <c r="H6" t="s">
        <v>55</v>
      </c>
      <c r="I6" t="s">
        <v>70</v>
      </c>
      <c r="J6" t="s">
        <v>158</v>
      </c>
      <c r="K6" t="s">
        <v>32</v>
      </c>
      <c r="L6">
        <v>28.966666666666665</v>
      </c>
      <c r="M6">
        <v>9</v>
      </c>
      <c r="N6">
        <v>13</v>
      </c>
      <c r="O6">
        <v>0.69199999999999995</v>
      </c>
      <c r="P6">
        <v>1</v>
      </c>
      <c r="Q6">
        <v>3</v>
      </c>
      <c r="R6">
        <v>0.33300000000000002</v>
      </c>
      <c r="S6">
        <v>8</v>
      </c>
      <c r="T6">
        <v>10</v>
      </c>
      <c r="U6">
        <v>0.8</v>
      </c>
      <c r="V6">
        <v>0.73099999999999998</v>
      </c>
      <c r="W6">
        <v>7</v>
      </c>
      <c r="X6">
        <v>7</v>
      </c>
      <c r="Y6">
        <v>1</v>
      </c>
      <c r="Z6">
        <v>1</v>
      </c>
      <c r="AA6">
        <v>5</v>
      </c>
      <c r="AB6">
        <v>6</v>
      </c>
      <c r="AC6">
        <v>3</v>
      </c>
      <c r="AD6">
        <v>0</v>
      </c>
      <c r="AE6">
        <v>0</v>
      </c>
      <c r="AF6">
        <v>6</v>
      </c>
      <c r="AG6">
        <v>2</v>
      </c>
      <c r="AH6">
        <v>26</v>
      </c>
      <c r="AI6">
        <v>18</v>
      </c>
      <c r="AJ6">
        <v>-17</v>
      </c>
    </row>
    <row r="7" spans="1:36" x14ac:dyDescent="0.5">
      <c r="A7">
        <v>6</v>
      </c>
      <c r="B7">
        <v>6</v>
      </c>
      <c r="C7" s="1">
        <v>45597</v>
      </c>
      <c r="D7" s="1" t="s">
        <v>299</v>
      </c>
      <c r="E7" t="s">
        <v>201</v>
      </c>
      <c r="F7" t="s">
        <v>56</v>
      </c>
      <c r="G7" t="s">
        <v>33</v>
      </c>
      <c r="H7" t="s">
        <v>52</v>
      </c>
      <c r="I7" t="s">
        <v>68</v>
      </c>
      <c r="J7" t="s">
        <v>159</v>
      </c>
      <c r="K7" t="s">
        <v>32</v>
      </c>
      <c r="L7">
        <v>36.25</v>
      </c>
      <c r="M7">
        <v>9</v>
      </c>
      <c r="N7">
        <v>17</v>
      </c>
      <c r="O7">
        <v>0.52900000000000003</v>
      </c>
      <c r="P7">
        <v>5</v>
      </c>
      <c r="Q7">
        <v>8</v>
      </c>
      <c r="R7">
        <v>0.625</v>
      </c>
      <c r="S7">
        <v>4</v>
      </c>
      <c r="T7">
        <v>9</v>
      </c>
      <c r="U7">
        <v>0.44400000000000001</v>
      </c>
      <c r="V7">
        <v>0.67600000000000005</v>
      </c>
      <c r="W7">
        <v>4</v>
      </c>
      <c r="X7">
        <v>6</v>
      </c>
      <c r="Y7">
        <v>0.66700000000000004</v>
      </c>
      <c r="Z7">
        <v>0</v>
      </c>
      <c r="AA7">
        <v>6</v>
      </c>
      <c r="AB7">
        <v>6</v>
      </c>
      <c r="AC7">
        <v>10</v>
      </c>
      <c r="AD7">
        <v>1</v>
      </c>
      <c r="AE7">
        <v>0</v>
      </c>
      <c r="AF7">
        <v>0</v>
      </c>
      <c r="AG7">
        <v>1</v>
      </c>
      <c r="AH7">
        <v>27</v>
      </c>
      <c r="AI7">
        <v>27.3</v>
      </c>
      <c r="AJ7">
        <v>11</v>
      </c>
    </row>
    <row r="8" spans="1:36" x14ac:dyDescent="0.5">
      <c r="A8">
        <v>7</v>
      </c>
      <c r="B8">
        <v>7</v>
      </c>
      <c r="C8" s="1">
        <v>45600</v>
      </c>
      <c r="D8" s="1" t="s">
        <v>299</v>
      </c>
      <c r="E8" t="s">
        <v>201</v>
      </c>
      <c r="F8" t="s">
        <v>56</v>
      </c>
      <c r="G8" t="s">
        <v>33</v>
      </c>
      <c r="H8" t="s">
        <v>59</v>
      </c>
      <c r="I8" t="s">
        <v>70</v>
      </c>
      <c r="J8" t="s">
        <v>160</v>
      </c>
      <c r="K8" t="s">
        <v>32</v>
      </c>
      <c r="L8">
        <v>40</v>
      </c>
      <c r="M8">
        <v>7</v>
      </c>
      <c r="N8">
        <v>16</v>
      </c>
      <c r="O8">
        <v>0.438</v>
      </c>
      <c r="P8">
        <v>1</v>
      </c>
      <c r="Q8">
        <v>2</v>
      </c>
      <c r="R8">
        <v>0.5</v>
      </c>
      <c r="S8">
        <v>6</v>
      </c>
      <c r="T8">
        <v>14</v>
      </c>
      <c r="U8">
        <v>0.42899999999999999</v>
      </c>
      <c r="V8">
        <v>0.46899999999999997</v>
      </c>
      <c r="W8">
        <v>5</v>
      </c>
      <c r="X8">
        <v>5</v>
      </c>
      <c r="Y8">
        <v>1</v>
      </c>
      <c r="Z8">
        <v>1</v>
      </c>
      <c r="AA8">
        <v>7</v>
      </c>
      <c r="AB8">
        <v>8</v>
      </c>
      <c r="AC8">
        <v>11</v>
      </c>
      <c r="AD8">
        <v>2</v>
      </c>
      <c r="AE8">
        <v>0</v>
      </c>
      <c r="AF8">
        <v>1</v>
      </c>
      <c r="AG8">
        <v>1</v>
      </c>
      <c r="AH8">
        <v>20</v>
      </c>
      <c r="AI8">
        <v>22.7</v>
      </c>
      <c r="AJ8">
        <v>-16</v>
      </c>
    </row>
    <row r="9" spans="1:36" x14ac:dyDescent="0.5">
      <c r="A9">
        <v>8</v>
      </c>
      <c r="B9">
        <v>8</v>
      </c>
      <c r="C9" s="1">
        <v>45602</v>
      </c>
      <c r="D9" s="1" t="s">
        <v>299</v>
      </c>
      <c r="E9" t="s">
        <v>201</v>
      </c>
      <c r="F9" t="s">
        <v>56</v>
      </c>
      <c r="G9" t="s">
        <v>33</v>
      </c>
      <c r="H9" t="s">
        <v>50</v>
      </c>
      <c r="I9" t="s">
        <v>70</v>
      </c>
      <c r="J9" t="s">
        <v>161</v>
      </c>
      <c r="K9" t="s">
        <v>32</v>
      </c>
      <c r="L9">
        <v>35.416666666666671</v>
      </c>
      <c r="M9">
        <v>15</v>
      </c>
      <c r="N9">
        <v>24</v>
      </c>
      <c r="O9">
        <v>0.625</v>
      </c>
      <c r="P9">
        <v>6</v>
      </c>
      <c r="Q9">
        <v>11</v>
      </c>
      <c r="R9">
        <v>0.54500000000000004</v>
      </c>
      <c r="S9">
        <v>9</v>
      </c>
      <c r="T9">
        <v>13</v>
      </c>
      <c r="U9">
        <v>0.69199999999999995</v>
      </c>
      <c r="V9">
        <v>0.75</v>
      </c>
      <c r="W9">
        <v>3</v>
      </c>
      <c r="X9">
        <v>4</v>
      </c>
      <c r="Y9">
        <v>0.75</v>
      </c>
      <c r="Z9">
        <v>0</v>
      </c>
      <c r="AA9">
        <v>7</v>
      </c>
      <c r="AB9">
        <v>7</v>
      </c>
      <c r="AC9">
        <v>6</v>
      </c>
      <c r="AD9">
        <v>1</v>
      </c>
      <c r="AE9">
        <v>0</v>
      </c>
      <c r="AF9">
        <v>5</v>
      </c>
      <c r="AG9">
        <v>2</v>
      </c>
      <c r="AH9">
        <v>39</v>
      </c>
      <c r="AI9">
        <v>29.3</v>
      </c>
      <c r="AJ9">
        <v>-21</v>
      </c>
    </row>
    <row r="10" spans="1:36" x14ac:dyDescent="0.5">
      <c r="A10">
        <v>9</v>
      </c>
      <c r="B10">
        <v>9</v>
      </c>
      <c r="C10" s="1">
        <v>45604</v>
      </c>
      <c r="D10" s="1" t="s">
        <v>299</v>
      </c>
      <c r="E10" t="s">
        <v>201</v>
      </c>
      <c r="F10" t="s">
        <v>56</v>
      </c>
      <c r="H10" t="s">
        <v>162</v>
      </c>
      <c r="I10" t="s">
        <v>68</v>
      </c>
      <c r="J10" t="s">
        <v>163</v>
      </c>
      <c r="K10" t="s">
        <v>32</v>
      </c>
      <c r="L10">
        <v>33.799999999999997</v>
      </c>
      <c r="M10">
        <v>9</v>
      </c>
      <c r="N10">
        <v>14</v>
      </c>
      <c r="O10">
        <v>0.64300000000000002</v>
      </c>
      <c r="P10">
        <v>2</v>
      </c>
      <c r="Q10">
        <v>4</v>
      </c>
      <c r="R10">
        <v>0.5</v>
      </c>
      <c r="S10">
        <v>7</v>
      </c>
      <c r="T10">
        <v>10</v>
      </c>
      <c r="U10">
        <v>0.7</v>
      </c>
      <c r="V10">
        <v>0.71399999999999997</v>
      </c>
      <c r="W10">
        <v>1</v>
      </c>
      <c r="X10">
        <v>1</v>
      </c>
      <c r="Y10">
        <v>1</v>
      </c>
      <c r="Z10">
        <v>0</v>
      </c>
      <c r="AA10">
        <v>12</v>
      </c>
      <c r="AB10">
        <v>12</v>
      </c>
      <c r="AC10">
        <v>13</v>
      </c>
      <c r="AD10">
        <v>0</v>
      </c>
      <c r="AE10">
        <v>3</v>
      </c>
      <c r="AF10">
        <v>2</v>
      </c>
      <c r="AG10">
        <v>0</v>
      </c>
      <c r="AH10">
        <v>21</v>
      </c>
      <c r="AI10">
        <v>27.6</v>
      </c>
      <c r="AJ10">
        <v>12</v>
      </c>
    </row>
    <row r="11" spans="1:36" x14ac:dyDescent="0.5">
      <c r="A11">
        <v>10</v>
      </c>
      <c r="B11">
        <v>10</v>
      </c>
      <c r="C11" s="1">
        <v>45606</v>
      </c>
      <c r="D11" s="1" t="s">
        <v>299</v>
      </c>
      <c r="E11" t="s">
        <v>201</v>
      </c>
      <c r="F11" t="s">
        <v>56</v>
      </c>
      <c r="H11" t="s">
        <v>52</v>
      </c>
      <c r="I11" t="s">
        <v>68</v>
      </c>
      <c r="J11" t="s">
        <v>164</v>
      </c>
      <c r="K11" t="s">
        <v>32</v>
      </c>
      <c r="L11">
        <v>34.783333333333331</v>
      </c>
      <c r="M11">
        <v>6</v>
      </c>
      <c r="N11">
        <v>14</v>
      </c>
      <c r="O11">
        <v>0.42899999999999999</v>
      </c>
      <c r="P11">
        <v>0</v>
      </c>
      <c r="Q11">
        <v>3</v>
      </c>
      <c r="R11">
        <v>0</v>
      </c>
      <c r="S11">
        <v>6</v>
      </c>
      <c r="T11">
        <v>11</v>
      </c>
      <c r="U11">
        <v>0.54500000000000004</v>
      </c>
      <c r="V11">
        <v>0.42899999999999999</v>
      </c>
      <c r="W11">
        <v>7</v>
      </c>
      <c r="X11">
        <v>7</v>
      </c>
      <c r="Y11">
        <v>1</v>
      </c>
      <c r="Z11">
        <v>2</v>
      </c>
      <c r="AA11">
        <v>8</v>
      </c>
      <c r="AB11">
        <v>10</v>
      </c>
      <c r="AC11">
        <v>16</v>
      </c>
      <c r="AD11">
        <v>1</v>
      </c>
      <c r="AE11">
        <v>0</v>
      </c>
      <c r="AF11">
        <v>3</v>
      </c>
      <c r="AG11">
        <v>0</v>
      </c>
      <c r="AH11">
        <v>19</v>
      </c>
      <c r="AI11">
        <v>24.6</v>
      </c>
      <c r="AJ11">
        <v>13</v>
      </c>
    </row>
    <row r="12" spans="1:36" x14ac:dyDescent="0.5">
      <c r="A12">
        <v>11</v>
      </c>
      <c r="B12">
        <v>11</v>
      </c>
      <c r="C12" s="1">
        <v>45609</v>
      </c>
      <c r="D12" s="1" t="s">
        <v>299</v>
      </c>
      <c r="E12" t="s">
        <v>201</v>
      </c>
      <c r="F12" t="s">
        <v>56</v>
      </c>
      <c r="H12" t="s">
        <v>50</v>
      </c>
      <c r="I12" t="s">
        <v>68</v>
      </c>
      <c r="J12" t="s">
        <v>165</v>
      </c>
      <c r="K12" t="s">
        <v>32</v>
      </c>
      <c r="L12">
        <v>36.933333333333337</v>
      </c>
      <c r="M12">
        <v>13</v>
      </c>
      <c r="N12">
        <v>22</v>
      </c>
      <c r="O12">
        <v>0.59099999999999997</v>
      </c>
      <c r="P12">
        <v>4</v>
      </c>
      <c r="Q12">
        <v>7</v>
      </c>
      <c r="R12">
        <v>0.57099999999999995</v>
      </c>
      <c r="S12">
        <v>9</v>
      </c>
      <c r="T12">
        <v>15</v>
      </c>
      <c r="U12">
        <v>0.6</v>
      </c>
      <c r="V12">
        <v>0.68200000000000005</v>
      </c>
      <c r="W12">
        <v>5</v>
      </c>
      <c r="X12">
        <v>8</v>
      </c>
      <c r="Y12">
        <v>0.625</v>
      </c>
      <c r="Z12">
        <v>1</v>
      </c>
      <c r="AA12">
        <v>11</v>
      </c>
      <c r="AB12">
        <v>12</v>
      </c>
      <c r="AC12">
        <v>14</v>
      </c>
      <c r="AD12">
        <v>1</v>
      </c>
      <c r="AE12">
        <v>0</v>
      </c>
      <c r="AF12">
        <v>6</v>
      </c>
      <c r="AG12">
        <v>2</v>
      </c>
      <c r="AH12">
        <v>35</v>
      </c>
      <c r="AI12">
        <v>31.6</v>
      </c>
      <c r="AJ12">
        <v>3</v>
      </c>
    </row>
    <row r="13" spans="1:36" x14ac:dyDescent="0.5">
      <c r="A13">
        <v>12</v>
      </c>
      <c r="B13">
        <v>12</v>
      </c>
      <c r="C13" s="1">
        <v>45611</v>
      </c>
      <c r="D13" s="1" t="s">
        <v>299</v>
      </c>
      <c r="E13" t="s">
        <v>201</v>
      </c>
      <c r="F13" t="s">
        <v>56</v>
      </c>
      <c r="G13" t="s">
        <v>33</v>
      </c>
      <c r="H13" t="s">
        <v>31</v>
      </c>
      <c r="I13" t="s">
        <v>68</v>
      </c>
      <c r="J13" t="s">
        <v>166</v>
      </c>
      <c r="K13" t="s">
        <v>32</v>
      </c>
      <c r="L13">
        <v>37.816666666666663</v>
      </c>
      <c r="M13">
        <v>6</v>
      </c>
      <c r="N13">
        <v>12</v>
      </c>
      <c r="O13">
        <v>0.5</v>
      </c>
      <c r="P13">
        <v>1</v>
      </c>
      <c r="Q13">
        <v>4</v>
      </c>
      <c r="R13">
        <v>0.25</v>
      </c>
      <c r="S13">
        <v>5</v>
      </c>
      <c r="T13">
        <v>8</v>
      </c>
      <c r="U13">
        <v>0.625</v>
      </c>
      <c r="V13">
        <v>0.54200000000000004</v>
      </c>
      <c r="W13">
        <v>2</v>
      </c>
      <c r="X13">
        <v>4</v>
      </c>
      <c r="Y13">
        <v>0.5</v>
      </c>
      <c r="Z13">
        <v>1</v>
      </c>
      <c r="AA13">
        <v>15</v>
      </c>
      <c r="AB13">
        <v>16</v>
      </c>
      <c r="AC13">
        <v>12</v>
      </c>
      <c r="AD13">
        <v>1</v>
      </c>
      <c r="AE13">
        <v>0</v>
      </c>
      <c r="AF13">
        <v>7</v>
      </c>
      <c r="AG13">
        <v>0</v>
      </c>
      <c r="AH13">
        <v>15</v>
      </c>
      <c r="AI13">
        <v>15.8</v>
      </c>
      <c r="AJ13">
        <v>3</v>
      </c>
    </row>
    <row r="14" spans="1:36" x14ac:dyDescent="0.5">
      <c r="A14">
        <v>13</v>
      </c>
      <c r="B14">
        <v>13</v>
      </c>
      <c r="C14" s="1">
        <v>45612</v>
      </c>
      <c r="D14" s="1" t="s">
        <v>299</v>
      </c>
      <c r="E14" t="s">
        <v>201</v>
      </c>
      <c r="F14" t="s">
        <v>56</v>
      </c>
      <c r="G14" t="s">
        <v>33</v>
      </c>
      <c r="H14" t="s">
        <v>45</v>
      </c>
      <c r="I14" t="s">
        <v>68</v>
      </c>
      <c r="J14" t="s">
        <v>167</v>
      </c>
      <c r="K14" t="s">
        <v>32</v>
      </c>
      <c r="L14">
        <v>37.033333333333339</v>
      </c>
      <c r="M14">
        <v>8</v>
      </c>
      <c r="N14">
        <v>19</v>
      </c>
      <c r="O14">
        <v>0.42099999999999999</v>
      </c>
      <c r="P14">
        <v>2</v>
      </c>
      <c r="Q14">
        <v>7</v>
      </c>
      <c r="R14">
        <v>0.28599999999999998</v>
      </c>
      <c r="S14">
        <v>6</v>
      </c>
      <c r="T14">
        <v>12</v>
      </c>
      <c r="U14">
        <v>0.5</v>
      </c>
      <c r="V14">
        <v>0.47399999999999998</v>
      </c>
      <c r="W14">
        <v>3</v>
      </c>
      <c r="X14">
        <v>5</v>
      </c>
      <c r="Y14">
        <v>0.6</v>
      </c>
      <c r="Z14">
        <v>4</v>
      </c>
      <c r="AA14">
        <v>3</v>
      </c>
      <c r="AB14">
        <v>7</v>
      </c>
      <c r="AC14">
        <v>5</v>
      </c>
      <c r="AD14">
        <v>1</v>
      </c>
      <c r="AE14">
        <v>0</v>
      </c>
      <c r="AF14">
        <v>6</v>
      </c>
      <c r="AG14">
        <v>1</v>
      </c>
      <c r="AH14">
        <v>21</v>
      </c>
      <c r="AI14">
        <v>11.9</v>
      </c>
      <c r="AJ14">
        <v>1</v>
      </c>
    </row>
    <row r="15" spans="1:36" x14ac:dyDescent="0.5">
      <c r="A15">
        <v>14</v>
      </c>
      <c r="B15">
        <v>14</v>
      </c>
      <c r="C15" s="1">
        <v>45615</v>
      </c>
      <c r="D15" s="1" t="s">
        <v>299</v>
      </c>
      <c r="E15" t="s">
        <v>201</v>
      </c>
      <c r="F15" t="s">
        <v>56</v>
      </c>
      <c r="H15" t="s">
        <v>35</v>
      </c>
      <c r="I15" t="s">
        <v>68</v>
      </c>
      <c r="J15" t="s">
        <v>168</v>
      </c>
      <c r="K15" t="s">
        <v>32</v>
      </c>
      <c r="L15">
        <v>33.883333333333333</v>
      </c>
      <c r="M15">
        <v>9</v>
      </c>
      <c r="N15">
        <v>17</v>
      </c>
      <c r="O15">
        <v>0.52900000000000003</v>
      </c>
      <c r="P15">
        <v>1</v>
      </c>
      <c r="Q15">
        <v>5</v>
      </c>
      <c r="R15">
        <v>0.2</v>
      </c>
      <c r="S15">
        <v>8</v>
      </c>
      <c r="T15">
        <v>12</v>
      </c>
      <c r="U15">
        <v>0.66700000000000004</v>
      </c>
      <c r="V15">
        <v>0.55900000000000005</v>
      </c>
      <c r="W15">
        <v>7</v>
      </c>
      <c r="X15">
        <v>11</v>
      </c>
      <c r="Y15">
        <v>0.63600000000000001</v>
      </c>
      <c r="Z15">
        <v>0</v>
      </c>
      <c r="AA15">
        <v>2</v>
      </c>
      <c r="AB15">
        <v>2</v>
      </c>
      <c r="AC15">
        <v>12</v>
      </c>
      <c r="AD15">
        <v>0</v>
      </c>
      <c r="AE15">
        <v>0</v>
      </c>
      <c r="AF15">
        <v>4</v>
      </c>
      <c r="AG15">
        <v>1</v>
      </c>
      <c r="AH15">
        <v>26</v>
      </c>
      <c r="AI15">
        <v>20.7</v>
      </c>
      <c r="AJ15">
        <v>-5</v>
      </c>
    </row>
    <row r="16" spans="1:36" x14ac:dyDescent="0.5">
      <c r="A16">
        <v>15</v>
      </c>
      <c r="B16">
        <v>15</v>
      </c>
      <c r="C16" s="1">
        <v>45617</v>
      </c>
      <c r="D16" s="1" t="s">
        <v>299</v>
      </c>
      <c r="E16" t="s">
        <v>201</v>
      </c>
      <c r="F16" t="s">
        <v>56</v>
      </c>
      <c r="H16" t="s">
        <v>38</v>
      </c>
      <c r="I16" t="s">
        <v>70</v>
      </c>
      <c r="J16" t="s">
        <v>169</v>
      </c>
      <c r="K16" t="s">
        <v>32</v>
      </c>
      <c r="L16">
        <v>37.033333333333339</v>
      </c>
      <c r="M16">
        <v>12</v>
      </c>
      <c r="N16">
        <v>22</v>
      </c>
      <c r="O16">
        <v>0.54500000000000004</v>
      </c>
      <c r="P16">
        <v>5</v>
      </c>
      <c r="Q16">
        <v>9</v>
      </c>
      <c r="R16">
        <v>0.55600000000000005</v>
      </c>
      <c r="S16">
        <v>7</v>
      </c>
      <c r="T16">
        <v>13</v>
      </c>
      <c r="U16">
        <v>0.53800000000000003</v>
      </c>
      <c r="V16">
        <v>0.65900000000000003</v>
      </c>
      <c r="W16">
        <v>2</v>
      </c>
      <c r="X16">
        <v>4</v>
      </c>
      <c r="Y16">
        <v>0.5</v>
      </c>
      <c r="Z16">
        <v>2</v>
      </c>
      <c r="AA16">
        <v>8</v>
      </c>
      <c r="AB16">
        <v>10</v>
      </c>
      <c r="AC16">
        <v>7</v>
      </c>
      <c r="AD16">
        <v>0</v>
      </c>
      <c r="AE16">
        <v>1</v>
      </c>
      <c r="AF16">
        <v>4</v>
      </c>
      <c r="AG16">
        <v>0</v>
      </c>
      <c r="AH16">
        <v>31</v>
      </c>
      <c r="AI16">
        <v>25</v>
      </c>
      <c r="AJ16">
        <v>-8</v>
      </c>
    </row>
    <row r="17" spans="1:36" x14ac:dyDescent="0.5">
      <c r="A17">
        <v>16</v>
      </c>
      <c r="B17">
        <v>16</v>
      </c>
      <c r="C17" s="1">
        <v>45619</v>
      </c>
      <c r="D17" s="1" t="s">
        <v>299</v>
      </c>
      <c r="E17" t="s">
        <v>201</v>
      </c>
      <c r="F17" t="s">
        <v>56</v>
      </c>
      <c r="H17" t="s">
        <v>41</v>
      </c>
      <c r="I17" t="s">
        <v>70</v>
      </c>
      <c r="J17" t="s">
        <v>170</v>
      </c>
      <c r="K17" t="s">
        <v>32</v>
      </c>
      <c r="L17">
        <v>34.68333333333333</v>
      </c>
      <c r="M17">
        <v>7</v>
      </c>
      <c r="N17">
        <v>17</v>
      </c>
      <c r="O17">
        <v>0.41199999999999998</v>
      </c>
      <c r="P17">
        <v>1</v>
      </c>
      <c r="Q17">
        <v>4</v>
      </c>
      <c r="R17">
        <v>0.25</v>
      </c>
      <c r="S17">
        <v>6</v>
      </c>
      <c r="T17">
        <v>13</v>
      </c>
      <c r="U17">
        <v>0.46200000000000002</v>
      </c>
      <c r="V17">
        <v>0.441</v>
      </c>
      <c r="W17">
        <v>3</v>
      </c>
      <c r="X17">
        <v>3</v>
      </c>
      <c r="Y17">
        <v>1</v>
      </c>
      <c r="Z17">
        <v>0</v>
      </c>
      <c r="AA17">
        <v>6</v>
      </c>
      <c r="AB17">
        <v>6</v>
      </c>
      <c r="AC17">
        <v>7</v>
      </c>
      <c r="AD17">
        <v>3</v>
      </c>
      <c r="AE17">
        <v>0</v>
      </c>
      <c r="AF17">
        <v>6</v>
      </c>
      <c r="AG17">
        <v>3</v>
      </c>
      <c r="AH17">
        <v>18</v>
      </c>
      <c r="AI17">
        <v>11.4</v>
      </c>
      <c r="AJ17">
        <v>-25</v>
      </c>
    </row>
    <row r="18" spans="1:36" x14ac:dyDescent="0.5">
      <c r="A18">
        <v>17</v>
      </c>
      <c r="B18">
        <v>17</v>
      </c>
      <c r="C18" s="1">
        <v>45622</v>
      </c>
      <c r="D18" s="1" t="s">
        <v>299</v>
      </c>
      <c r="E18" t="s">
        <v>201</v>
      </c>
      <c r="F18" t="s">
        <v>56</v>
      </c>
      <c r="G18" t="s">
        <v>33</v>
      </c>
      <c r="H18" t="s">
        <v>34</v>
      </c>
      <c r="I18" t="s">
        <v>70</v>
      </c>
      <c r="J18" t="s">
        <v>171</v>
      </c>
      <c r="K18" t="s">
        <v>32</v>
      </c>
      <c r="L18">
        <v>34.733333333333334</v>
      </c>
      <c r="M18">
        <v>7</v>
      </c>
      <c r="N18">
        <v>16</v>
      </c>
      <c r="O18">
        <v>0.438</v>
      </c>
      <c r="P18">
        <v>2</v>
      </c>
      <c r="Q18">
        <v>7</v>
      </c>
      <c r="R18">
        <v>0.28599999999999998</v>
      </c>
      <c r="S18">
        <v>5</v>
      </c>
      <c r="T18">
        <v>9</v>
      </c>
      <c r="U18">
        <v>0.55600000000000005</v>
      </c>
      <c r="V18">
        <v>0.5</v>
      </c>
      <c r="W18">
        <v>2</v>
      </c>
      <c r="X18">
        <v>2</v>
      </c>
      <c r="Y18">
        <v>1</v>
      </c>
      <c r="Z18">
        <v>1</v>
      </c>
      <c r="AA18">
        <v>7</v>
      </c>
      <c r="AB18">
        <v>8</v>
      </c>
      <c r="AC18">
        <v>10</v>
      </c>
      <c r="AD18">
        <v>0</v>
      </c>
      <c r="AE18">
        <v>0</v>
      </c>
      <c r="AF18">
        <v>5</v>
      </c>
      <c r="AG18">
        <v>0</v>
      </c>
      <c r="AH18">
        <v>18</v>
      </c>
      <c r="AI18">
        <v>14.4</v>
      </c>
      <c r="AJ18">
        <v>-30</v>
      </c>
    </row>
    <row r="19" spans="1:36" x14ac:dyDescent="0.5">
      <c r="A19">
        <v>18</v>
      </c>
      <c r="B19">
        <v>18</v>
      </c>
      <c r="C19" s="1">
        <v>45623</v>
      </c>
      <c r="D19" s="1" t="s">
        <v>299</v>
      </c>
      <c r="E19" t="s">
        <v>201</v>
      </c>
      <c r="F19" t="s">
        <v>56</v>
      </c>
      <c r="G19" t="s">
        <v>33</v>
      </c>
      <c r="H19" t="s">
        <v>31</v>
      </c>
      <c r="I19" t="s">
        <v>68</v>
      </c>
      <c r="J19" t="s">
        <v>172</v>
      </c>
      <c r="K19" t="s">
        <v>32</v>
      </c>
      <c r="L19">
        <v>33.083333333333336</v>
      </c>
      <c r="M19">
        <v>8</v>
      </c>
      <c r="N19">
        <v>18</v>
      </c>
      <c r="O19">
        <v>0.44400000000000001</v>
      </c>
      <c r="P19">
        <v>0</v>
      </c>
      <c r="Q19">
        <v>2</v>
      </c>
      <c r="R19">
        <v>0</v>
      </c>
      <c r="S19">
        <v>8</v>
      </c>
      <c r="T19">
        <v>16</v>
      </c>
      <c r="U19">
        <v>0.5</v>
      </c>
      <c r="V19">
        <v>0.44400000000000001</v>
      </c>
      <c r="W19">
        <v>0</v>
      </c>
      <c r="X19">
        <v>0</v>
      </c>
      <c r="Z19">
        <v>3</v>
      </c>
      <c r="AA19">
        <v>7</v>
      </c>
      <c r="AB19">
        <v>10</v>
      </c>
      <c r="AC19">
        <v>11</v>
      </c>
      <c r="AD19">
        <v>1</v>
      </c>
      <c r="AE19">
        <v>1</v>
      </c>
      <c r="AF19">
        <v>5</v>
      </c>
      <c r="AG19">
        <v>0</v>
      </c>
      <c r="AH19">
        <v>16</v>
      </c>
      <c r="AI19">
        <v>15.2</v>
      </c>
      <c r="AJ19">
        <v>4</v>
      </c>
    </row>
    <row r="20" spans="1:36" x14ac:dyDescent="0.5">
      <c r="A20">
        <v>19</v>
      </c>
      <c r="B20">
        <v>19</v>
      </c>
      <c r="C20" s="1">
        <v>45625</v>
      </c>
      <c r="D20" s="1" t="s">
        <v>299</v>
      </c>
      <c r="E20" t="s">
        <v>201</v>
      </c>
      <c r="F20" t="s">
        <v>56</v>
      </c>
      <c r="H20" t="s">
        <v>43</v>
      </c>
      <c r="I20" t="s">
        <v>70</v>
      </c>
      <c r="J20" t="s">
        <v>173</v>
      </c>
      <c r="K20" t="s">
        <v>32</v>
      </c>
      <c r="L20">
        <v>33.516666666666666</v>
      </c>
      <c r="M20">
        <v>5</v>
      </c>
      <c r="N20">
        <v>13</v>
      </c>
      <c r="O20">
        <v>0.38500000000000001</v>
      </c>
      <c r="P20">
        <v>0</v>
      </c>
      <c r="Q20">
        <v>4</v>
      </c>
      <c r="R20">
        <v>0</v>
      </c>
      <c r="S20">
        <v>5</v>
      </c>
      <c r="T20">
        <v>9</v>
      </c>
      <c r="U20">
        <v>0.55600000000000005</v>
      </c>
      <c r="V20">
        <v>0.38500000000000001</v>
      </c>
      <c r="W20">
        <v>2</v>
      </c>
      <c r="X20">
        <v>2</v>
      </c>
      <c r="Y20">
        <v>1</v>
      </c>
      <c r="Z20">
        <v>0</v>
      </c>
      <c r="AA20">
        <v>8</v>
      </c>
      <c r="AB20">
        <v>8</v>
      </c>
      <c r="AC20">
        <v>6</v>
      </c>
      <c r="AD20">
        <v>0</v>
      </c>
      <c r="AE20">
        <v>0</v>
      </c>
      <c r="AF20">
        <v>5</v>
      </c>
      <c r="AG20">
        <v>0</v>
      </c>
      <c r="AH20">
        <v>12</v>
      </c>
      <c r="AI20">
        <v>6.5</v>
      </c>
      <c r="AJ20">
        <v>-12</v>
      </c>
    </row>
    <row r="21" spans="1:36" x14ac:dyDescent="0.5">
      <c r="A21">
        <v>20</v>
      </c>
      <c r="B21">
        <v>20</v>
      </c>
      <c r="C21" s="1">
        <v>45627</v>
      </c>
      <c r="D21" s="1" t="s">
        <v>299</v>
      </c>
      <c r="E21" t="s">
        <v>201</v>
      </c>
      <c r="F21" t="s">
        <v>56</v>
      </c>
      <c r="G21" t="s">
        <v>33</v>
      </c>
      <c r="H21" t="s">
        <v>35</v>
      </c>
      <c r="I21" t="s">
        <v>68</v>
      </c>
      <c r="J21" t="s">
        <v>174</v>
      </c>
      <c r="K21" t="s">
        <v>32</v>
      </c>
      <c r="L21">
        <v>36.066666666666663</v>
      </c>
      <c r="M21">
        <v>12</v>
      </c>
      <c r="N21">
        <v>28</v>
      </c>
      <c r="O21">
        <v>0.42899999999999999</v>
      </c>
      <c r="P21">
        <v>0</v>
      </c>
      <c r="Q21">
        <v>9</v>
      </c>
      <c r="R21">
        <v>0</v>
      </c>
      <c r="S21">
        <v>12</v>
      </c>
      <c r="T21">
        <v>19</v>
      </c>
      <c r="U21">
        <v>0.63200000000000001</v>
      </c>
      <c r="V21">
        <v>0.42899999999999999</v>
      </c>
      <c r="W21">
        <v>3</v>
      </c>
      <c r="X21">
        <v>3</v>
      </c>
      <c r="Y21">
        <v>1</v>
      </c>
      <c r="Z21">
        <v>1</v>
      </c>
      <c r="AA21">
        <v>4</v>
      </c>
      <c r="AB21">
        <v>5</v>
      </c>
      <c r="AC21">
        <v>14</v>
      </c>
      <c r="AD21">
        <v>0</v>
      </c>
      <c r="AE21">
        <v>2</v>
      </c>
      <c r="AF21">
        <v>3</v>
      </c>
      <c r="AG21">
        <v>1</v>
      </c>
      <c r="AH21">
        <v>27</v>
      </c>
      <c r="AI21">
        <v>21.9</v>
      </c>
      <c r="AJ21">
        <v>0</v>
      </c>
    </row>
    <row r="22" spans="1:36" x14ac:dyDescent="0.5">
      <c r="A22">
        <v>21</v>
      </c>
      <c r="B22">
        <v>21</v>
      </c>
      <c r="C22" s="1">
        <v>45628</v>
      </c>
      <c r="D22" s="1" t="s">
        <v>299</v>
      </c>
      <c r="E22" t="s">
        <v>201</v>
      </c>
      <c r="F22" t="s">
        <v>56</v>
      </c>
      <c r="G22" t="s">
        <v>33</v>
      </c>
      <c r="H22" t="s">
        <v>36</v>
      </c>
      <c r="I22" t="s">
        <v>70</v>
      </c>
      <c r="J22" t="s">
        <v>175</v>
      </c>
      <c r="K22" t="s">
        <v>32</v>
      </c>
      <c r="L22">
        <v>30.733333333333334</v>
      </c>
      <c r="M22">
        <v>4</v>
      </c>
      <c r="N22">
        <v>16</v>
      </c>
      <c r="O22">
        <v>0.25</v>
      </c>
      <c r="P22">
        <v>0</v>
      </c>
      <c r="Q22">
        <v>4</v>
      </c>
      <c r="R22">
        <v>0</v>
      </c>
      <c r="S22">
        <v>4</v>
      </c>
      <c r="T22">
        <v>12</v>
      </c>
      <c r="U22">
        <v>0.33300000000000002</v>
      </c>
      <c r="V22">
        <v>0.25</v>
      </c>
      <c r="W22">
        <v>2</v>
      </c>
      <c r="X22">
        <v>4</v>
      </c>
      <c r="Y22">
        <v>0.5</v>
      </c>
      <c r="Z22">
        <v>3</v>
      </c>
      <c r="AA22">
        <v>5</v>
      </c>
      <c r="AB22">
        <v>8</v>
      </c>
      <c r="AC22">
        <v>4</v>
      </c>
      <c r="AD22">
        <v>0</v>
      </c>
      <c r="AE22">
        <v>0</v>
      </c>
      <c r="AF22">
        <v>6</v>
      </c>
      <c r="AG22">
        <v>1</v>
      </c>
      <c r="AH22">
        <v>10</v>
      </c>
      <c r="AI22">
        <v>-0.4</v>
      </c>
      <c r="AJ22">
        <v>-28</v>
      </c>
    </row>
    <row r="23" spans="1:36" x14ac:dyDescent="0.5">
      <c r="A23">
        <v>22</v>
      </c>
      <c r="B23">
        <v>22</v>
      </c>
      <c r="C23" s="1">
        <v>45630</v>
      </c>
      <c r="D23" s="1" t="s">
        <v>299</v>
      </c>
      <c r="E23" t="s">
        <v>201</v>
      </c>
      <c r="F23" t="s">
        <v>56</v>
      </c>
      <c r="G23" t="s">
        <v>33</v>
      </c>
      <c r="H23" t="s">
        <v>46</v>
      </c>
      <c r="I23" t="s">
        <v>70</v>
      </c>
      <c r="J23" t="s">
        <v>176</v>
      </c>
      <c r="K23" t="s">
        <v>32</v>
      </c>
      <c r="L23">
        <v>29.05</v>
      </c>
      <c r="M23">
        <v>12</v>
      </c>
      <c r="N23">
        <v>18</v>
      </c>
      <c r="O23">
        <v>0.66700000000000004</v>
      </c>
      <c r="P23">
        <v>1</v>
      </c>
      <c r="Q23">
        <v>4</v>
      </c>
      <c r="R23">
        <v>0.25</v>
      </c>
      <c r="S23">
        <v>11</v>
      </c>
      <c r="T23">
        <v>14</v>
      </c>
      <c r="U23">
        <v>0.78600000000000003</v>
      </c>
      <c r="V23">
        <v>0.69399999999999995</v>
      </c>
      <c r="W23">
        <v>4</v>
      </c>
      <c r="X23">
        <v>4</v>
      </c>
      <c r="Y23">
        <v>1</v>
      </c>
      <c r="Z23">
        <v>1</v>
      </c>
      <c r="AA23">
        <v>4</v>
      </c>
      <c r="AB23">
        <v>5</v>
      </c>
      <c r="AC23">
        <v>8</v>
      </c>
      <c r="AD23">
        <v>1</v>
      </c>
      <c r="AE23">
        <v>0</v>
      </c>
      <c r="AF23">
        <v>5</v>
      </c>
      <c r="AG23">
        <v>2</v>
      </c>
      <c r="AH23">
        <v>29</v>
      </c>
      <c r="AI23">
        <v>23.9</v>
      </c>
      <c r="AJ23">
        <v>-21</v>
      </c>
    </row>
    <row r="24" spans="1:36" x14ac:dyDescent="0.5">
      <c r="A24">
        <v>23</v>
      </c>
      <c r="B24">
        <v>23</v>
      </c>
      <c r="C24" s="1">
        <v>45632</v>
      </c>
      <c r="D24" s="1" t="s">
        <v>299</v>
      </c>
      <c r="E24" t="s">
        <v>201</v>
      </c>
      <c r="F24" t="s">
        <v>56</v>
      </c>
      <c r="G24" t="s">
        <v>33</v>
      </c>
      <c r="H24" t="s">
        <v>47</v>
      </c>
      <c r="I24" t="s">
        <v>70</v>
      </c>
      <c r="J24" t="s">
        <v>177</v>
      </c>
      <c r="K24" t="s">
        <v>32</v>
      </c>
      <c r="L24">
        <v>43.366666666666667</v>
      </c>
      <c r="M24">
        <v>14</v>
      </c>
      <c r="N24">
        <v>25</v>
      </c>
      <c r="O24">
        <v>0.56000000000000005</v>
      </c>
      <c r="P24">
        <v>6</v>
      </c>
      <c r="Q24">
        <v>11</v>
      </c>
      <c r="R24">
        <v>0.54500000000000004</v>
      </c>
      <c r="S24">
        <v>8</v>
      </c>
      <c r="T24">
        <v>14</v>
      </c>
      <c r="U24">
        <v>0.57099999999999995</v>
      </c>
      <c r="V24">
        <v>0.68</v>
      </c>
      <c r="W24">
        <v>5</v>
      </c>
      <c r="X24">
        <v>6</v>
      </c>
      <c r="Y24">
        <v>0.83299999999999996</v>
      </c>
      <c r="Z24">
        <v>0</v>
      </c>
      <c r="AA24">
        <v>10</v>
      </c>
      <c r="AB24">
        <v>10</v>
      </c>
      <c r="AC24">
        <v>11</v>
      </c>
      <c r="AD24">
        <v>2</v>
      </c>
      <c r="AE24">
        <v>3</v>
      </c>
      <c r="AF24">
        <v>4</v>
      </c>
      <c r="AG24">
        <v>3</v>
      </c>
      <c r="AH24">
        <v>39</v>
      </c>
      <c r="AI24">
        <v>36.299999999999997</v>
      </c>
      <c r="AJ24">
        <v>3</v>
      </c>
    </row>
    <row r="25" spans="1:36" x14ac:dyDescent="0.5">
      <c r="A25">
        <v>23</v>
      </c>
      <c r="B25">
        <v>24</v>
      </c>
      <c r="C25" s="1">
        <v>45634</v>
      </c>
      <c r="D25" s="1" t="s">
        <v>299</v>
      </c>
      <c r="E25" t="s">
        <v>201</v>
      </c>
      <c r="F25" t="s">
        <v>56</v>
      </c>
      <c r="H25" t="s">
        <v>49</v>
      </c>
      <c r="I25" t="s">
        <v>68</v>
      </c>
      <c r="J25" t="s">
        <v>178</v>
      </c>
      <c r="K25" t="s">
        <v>44</v>
      </c>
    </row>
    <row r="26" spans="1:36" x14ac:dyDescent="0.5">
      <c r="A26">
        <v>23</v>
      </c>
      <c r="B26">
        <v>25</v>
      </c>
      <c r="C26" s="1">
        <v>45639</v>
      </c>
      <c r="D26" s="1" t="s">
        <v>299</v>
      </c>
      <c r="E26" t="s">
        <v>201</v>
      </c>
      <c r="F26" t="s">
        <v>56</v>
      </c>
      <c r="G26" t="s">
        <v>33</v>
      </c>
      <c r="H26" t="s">
        <v>36</v>
      </c>
      <c r="I26" t="s">
        <v>70</v>
      </c>
      <c r="J26" t="s">
        <v>179</v>
      </c>
      <c r="K26" t="s">
        <v>44</v>
      </c>
    </row>
    <row r="27" spans="1:36" x14ac:dyDescent="0.5">
      <c r="A27">
        <v>24</v>
      </c>
      <c r="B27">
        <v>26</v>
      </c>
      <c r="C27" s="1">
        <v>45641</v>
      </c>
      <c r="D27" s="1" t="s">
        <v>299</v>
      </c>
      <c r="E27" t="s">
        <v>201</v>
      </c>
      <c r="F27" t="s">
        <v>56</v>
      </c>
      <c r="H27" t="s">
        <v>50</v>
      </c>
      <c r="I27" t="s">
        <v>68</v>
      </c>
      <c r="J27" t="s">
        <v>180</v>
      </c>
      <c r="K27" t="s">
        <v>32</v>
      </c>
      <c r="L27">
        <v>34</v>
      </c>
      <c r="M27">
        <v>7</v>
      </c>
      <c r="N27">
        <v>17</v>
      </c>
      <c r="O27">
        <v>0.41199999999999998</v>
      </c>
      <c r="P27">
        <v>3</v>
      </c>
      <c r="Q27">
        <v>6</v>
      </c>
      <c r="R27">
        <v>0.5</v>
      </c>
      <c r="S27">
        <v>4</v>
      </c>
      <c r="T27">
        <v>11</v>
      </c>
      <c r="U27">
        <v>0.36399999999999999</v>
      </c>
      <c r="V27">
        <v>0.5</v>
      </c>
      <c r="W27">
        <v>1</v>
      </c>
      <c r="X27">
        <v>4</v>
      </c>
      <c r="Y27">
        <v>0.25</v>
      </c>
      <c r="Z27">
        <v>4</v>
      </c>
      <c r="AA27">
        <v>4</v>
      </c>
      <c r="AB27">
        <v>8</v>
      </c>
      <c r="AC27">
        <v>8</v>
      </c>
      <c r="AD27">
        <v>1</v>
      </c>
      <c r="AE27">
        <v>2</v>
      </c>
      <c r="AF27">
        <v>5</v>
      </c>
      <c r="AG27">
        <v>2</v>
      </c>
      <c r="AH27">
        <v>18</v>
      </c>
      <c r="AI27">
        <v>13.9</v>
      </c>
      <c r="AJ27">
        <v>0</v>
      </c>
    </row>
    <row r="28" spans="1:36" x14ac:dyDescent="0.5">
      <c r="A28">
        <v>25</v>
      </c>
      <c r="B28">
        <v>27</v>
      </c>
      <c r="C28" s="1">
        <v>45645</v>
      </c>
      <c r="D28" s="1" t="s">
        <v>299</v>
      </c>
      <c r="E28" t="s">
        <v>201</v>
      </c>
      <c r="F28" t="s">
        <v>56</v>
      </c>
      <c r="G28" t="s">
        <v>33</v>
      </c>
      <c r="H28" t="s">
        <v>54</v>
      </c>
      <c r="I28" t="s">
        <v>68</v>
      </c>
      <c r="J28" t="s">
        <v>181</v>
      </c>
      <c r="K28" t="s">
        <v>32</v>
      </c>
      <c r="L28">
        <v>34.083333333333336</v>
      </c>
      <c r="M28">
        <v>8</v>
      </c>
      <c r="N28">
        <v>21</v>
      </c>
      <c r="O28">
        <v>0.38100000000000001</v>
      </c>
      <c r="P28">
        <v>1</v>
      </c>
      <c r="Q28">
        <v>4</v>
      </c>
      <c r="R28">
        <v>0.25</v>
      </c>
      <c r="S28">
        <v>7</v>
      </c>
      <c r="T28">
        <v>17</v>
      </c>
      <c r="U28">
        <v>0.41199999999999998</v>
      </c>
      <c r="V28">
        <v>0.40500000000000003</v>
      </c>
      <c r="W28">
        <v>2</v>
      </c>
      <c r="X28">
        <v>2</v>
      </c>
      <c r="Y28">
        <v>1</v>
      </c>
      <c r="Z28">
        <v>0</v>
      </c>
      <c r="AA28">
        <v>6</v>
      </c>
      <c r="AB28">
        <v>6</v>
      </c>
      <c r="AC28">
        <v>7</v>
      </c>
      <c r="AD28">
        <v>0</v>
      </c>
      <c r="AE28">
        <v>1</v>
      </c>
      <c r="AF28">
        <v>2</v>
      </c>
      <c r="AG28">
        <v>1</v>
      </c>
      <c r="AH28">
        <v>19</v>
      </c>
      <c r="AI28">
        <v>12.5</v>
      </c>
      <c r="AJ28">
        <v>13</v>
      </c>
    </row>
    <row r="29" spans="1:36" x14ac:dyDescent="0.5">
      <c r="A29">
        <v>26</v>
      </c>
      <c r="B29">
        <v>28</v>
      </c>
      <c r="C29" s="1">
        <v>45647</v>
      </c>
      <c r="D29" s="1" t="s">
        <v>299</v>
      </c>
      <c r="E29" t="s">
        <v>201</v>
      </c>
      <c r="F29" t="s">
        <v>56</v>
      </c>
      <c r="G29" t="s">
        <v>33</v>
      </c>
      <c r="H29" t="s">
        <v>54</v>
      </c>
      <c r="I29" t="s">
        <v>68</v>
      </c>
      <c r="J29" t="s">
        <v>182</v>
      </c>
      <c r="K29" t="s">
        <v>32</v>
      </c>
      <c r="L29">
        <v>34.416666666666664</v>
      </c>
      <c r="M29">
        <v>13</v>
      </c>
      <c r="N29">
        <v>24</v>
      </c>
      <c r="O29">
        <v>0.54200000000000004</v>
      </c>
      <c r="P29">
        <v>1</v>
      </c>
      <c r="Q29">
        <v>8</v>
      </c>
      <c r="R29">
        <v>0.125</v>
      </c>
      <c r="S29">
        <v>12</v>
      </c>
      <c r="T29">
        <v>16</v>
      </c>
      <c r="U29">
        <v>0.75</v>
      </c>
      <c r="V29">
        <v>0.56299999999999994</v>
      </c>
      <c r="W29">
        <v>5</v>
      </c>
      <c r="X29">
        <v>6</v>
      </c>
      <c r="Y29">
        <v>0.83299999999999996</v>
      </c>
      <c r="Z29">
        <v>0</v>
      </c>
      <c r="AA29">
        <v>7</v>
      </c>
      <c r="AB29">
        <v>7</v>
      </c>
      <c r="AC29">
        <v>6</v>
      </c>
      <c r="AD29">
        <v>4</v>
      </c>
      <c r="AE29">
        <v>0</v>
      </c>
      <c r="AF29">
        <v>4</v>
      </c>
      <c r="AG29">
        <v>2</v>
      </c>
      <c r="AH29">
        <v>32</v>
      </c>
      <c r="AI29">
        <v>25.5</v>
      </c>
      <c r="AJ29">
        <v>10</v>
      </c>
    </row>
    <row r="30" spans="1:36" x14ac:dyDescent="0.5">
      <c r="A30">
        <v>27</v>
      </c>
      <c r="B30">
        <v>29</v>
      </c>
      <c r="C30" s="1">
        <v>45649</v>
      </c>
      <c r="D30" s="1" t="s">
        <v>299</v>
      </c>
      <c r="E30" t="s">
        <v>201</v>
      </c>
      <c r="F30" t="s">
        <v>56</v>
      </c>
      <c r="H30" t="s">
        <v>59</v>
      </c>
      <c r="I30" t="s">
        <v>70</v>
      </c>
      <c r="J30" t="s">
        <v>183</v>
      </c>
      <c r="K30" t="s">
        <v>32</v>
      </c>
      <c r="L30">
        <v>35.433333333333337</v>
      </c>
      <c r="M30">
        <v>10</v>
      </c>
      <c r="N30">
        <v>16</v>
      </c>
      <c r="O30">
        <v>0.625</v>
      </c>
      <c r="P30">
        <v>2</v>
      </c>
      <c r="Q30">
        <v>4</v>
      </c>
      <c r="R30">
        <v>0.5</v>
      </c>
      <c r="S30">
        <v>8</v>
      </c>
      <c r="T30">
        <v>12</v>
      </c>
      <c r="U30">
        <v>0.66700000000000004</v>
      </c>
      <c r="V30">
        <v>0.68799999999999994</v>
      </c>
      <c r="W30">
        <v>6</v>
      </c>
      <c r="X30">
        <v>7</v>
      </c>
      <c r="Y30">
        <v>0.85699999999999998</v>
      </c>
      <c r="Z30">
        <v>2</v>
      </c>
      <c r="AA30">
        <v>9</v>
      </c>
      <c r="AB30">
        <v>11</v>
      </c>
      <c r="AC30">
        <v>11</v>
      </c>
      <c r="AD30">
        <v>0</v>
      </c>
      <c r="AE30">
        <v>0</v>
      </c>
      <c r="AF30">
        <v>2</v>
      </c>
      <c r="AG30">
        <v>1</v>
      </c>
      <c r="AH30">
        <v>28</v>
      </c>
      <c r="AI30">
        <v>29.8</v>
      </c>
      <c r="AJ30">
        <v>-1</v>
      </c>
    </row>
    <row r="31" spans="1:36" x14ac:dyDescent="0.5">
      <c r="A31">
        <v>28</v>
      </c>
      <c r="B31">
        <v>30</v>
      </c>
      <c r="C31" s="1">
        <v>45651</v>
      </c>
      <c r="D31" s="1" t="s">
        <v>299</v>
      </c>
      <c r="E31" t="s">
        <v>201</v>
      </c>
      <c r="F31" t="s">
        <v>56</v>
      </c>
      <c r="G31" t="s">
        <v>33</v>
      </c>
      <c r="H31" t="s">
        <v>42</v>
      </c>
      <c r="I31" t="s">
        <v>68</v>
      </c>
      <c r="J31" t="s">
        <v>184</v>
      </c>
      <c r="K31" t="s">
        <v>32</v>
      </c>
      <c r="L31">
        <v>36.966666666666669</v>
      </c>
      <c r="M31">
        <v>12</v>
      </c>
      <c r="N31">
        <v>22</v>
      </c>
      <c r="O31">
        <v>0.54500000000000004</v>
      </c>
      <c r="P31">
        <v>2</v>
      </c>
      <c r="Q31">
        <v>4</v>
      </c>
      <c r="R31">
        <v>0.5</v>
      </c>
      <c r="S31">
        <v>10</v>
      </c>
      <c r="T31">
        <v>18</v>
      </c>
      <c r="U31">
        <v>0.55600000000000005</v>
      </c>
      <c r="V31">
        <v>0.59099999999999997</v>
      </c>
      <c r="W31">
        <v>5</v>
      </c>
      <c r="X31">
        <v>5</v>
      </c>
      <c r="Y31">
        <v>1</v>
      </c>
      <c r="Z31">
        <v>0</v>
      </c>
      <c r="AA31">
        <v>4</v>
      </c>
      <c r="AB31">
        <v>4</v>
      </c>
      <c r="AC31">
        <v>10</v>
      </c>
      <c r="AD31">
        <v>2</v>
      </c>
      <c r="AE31">
        <v>1</v>
      </c>
      <c r="AF31">
        <v>1</v>
      </c>
      <c r="AG31">
        <v>3</v>
      </c>
      <c r="AH31">
        <v>31</v>
      </c>
      <c r="AI31">
        <v>29.1</v>
      </c>
      <c r="AJ31">
        <v>4</v>
      </c>
    </row>
    <row r="32" spans="1:36" x14ac:dyDescent="0.5">
      <c r="A32">
        <v>28</v>
      </c>
      <c r="B32">
        <v>31</v>
      </c>
      <c r="C32" s="1">
        <v>45654</v>
      </c>
      <c r="D32" s="1" t="s">
        <v>299</v>
      </c>
      <c r="E32" t="s">
        <v>201</v>
      </c>
      <c r="F32" t="s">
        <v>56</v>
      </c>
      <c r="H32" t="s">
        <v>54</v>
      </c>
      <c r="I32" t="s">
        <v>68</v>
      </c>
      <c r="J32" t="s">
        <v>185</v>
      </c>
      <c r="K32" t="s">
        <v>44</v>
      </c>
    </row>
    <row r="33" spans="1:36" x14ac:dyDescent="0.5">
      <c r="A33">
        <v>29</v>
      </c>
      <c r="B33">
        <v>32</v>
      </c>
      <c r="C33" s="1">
        <v>45657</v>
      </c>
      <c r="D33" s="1" t="s">
        <v>299</v>
      </c>
      <c r="E33" t="s">
        <v>201</v>
      </c>
      <c r="F33" t="s">
        <v>56</v>
      </c>
      <c r="H33" t="s">
        <v>55</v>
      </c>
      <c r="I33" t="s">
        <v>70</v>
      </c>
      <c r="J33" t="s">
        <v>186</v>
      </c>
      <c r="K33" t="s">
        <v>32</v>
      </c>
      <c r="L33">
        <v>34.200000000000003</v>
      </c>
      <c r="M33">
        <v>9</v>
      </c>
      <c r="N33">
        <v>17</v>
      </c>
      <c r="O33">
        <v>0.52900000000000003</v>
      </c>
      <c r="P33">
        <v>3</v>
      </c>
      <c r="Q33">
        <v>6</v>
      </c>
      <c r="R33">
        <v>0.5</v>
      </c>
      <c r="S33">
        <v>6</v>
      </c>
      <c r="T33">
        <v>11</v>
      </c>
      <c r="U33">
        <v>0.54500000000000004</v>
      </c>
      <c r="V33">
        <v>0.61799999999999999</v>
      </c>
      <c r="W33">
        <v>2</v>
      </c>
      <c r="X33">
        <v>2</v>
      </c>
      <c r="Y33">
        <v>1</v>
      </c>
      <c r="Z33">
        <v>0</v>
      </c>
      <c r="AA33">
        <v>4</v>
      </c>
      <c r="AB33">
        <v>4</v>
      </c>
      <c r="AC33">
        <v>7</v>
      </c>
      <c r="AD33">
        <v>0</v>
      </c>
      <c r="AE33">
        <v>1</v>
      </c>
      <c r="AF33">
        <v>2</v>
      </c>
      <c r="AG33">
        <v>1</v>
      </c>
      <c r="AH33">
        <v>23</v>
      </c>
      <c r="AI33">
        <v>19.100000000000001</v>
      </c>
      <c r="AJ33">
        <v>-11</v>
      </c>
    </row>
    <row r="34" spans="1:36" x14ac:dyDescent="0.5">
      <c r="A34">
        <v>30</v>
      </c>
      <c r="B34">
        <v>33</v>
      </c>
      <c r="C34" s="1">
        <v>45659</v>
      </c>
      <c r="D34" s="1" t="s">
        <v>299</v>
      </c>
      <c r="E34" t="s">
        <v>201</v>
      </c>
      <c r="F34" t="s">
        <v>56</v>
      </c>
      <c r="H34" t="s">
        <v>49</v>
      </c>
      <c r="I34" t="s">
        <v>68</v>
      </c>
      <c r="J34" t="s">
        <v>187</v>
      </c>
      <c r="K34" t="s">
        <v>32</v>
      </c>
      <c r="L34">
        <v>36.199999999999996</v>
      </c>
      <c r="M34">
        <v>15</v>
      </c>
      <c r="N34">
        <v>25</v>
      </c>
      <c r="O34">
        <v>0.6</v>
      </c>
      <c r="P34">
        <v>7</v>
      </c>
      <c r="Q34">
        <v>10</v>
      </c>
      <c r="R34">
        <v>0.7</v>
      </c>
      <c r="S34">
        <v>8</v>
      </c>
      <c r="T34">
        <v>15</v>
      </c>
      <c r="U34">
        <v>0.53300000000000003</v>
      </c>
      <c r="V34">
        <v>0.74</v>
      </c>
      <c r="W34">
        <v>1</v>
      </c>
      <c r="X34">
        <v>2</v>
      </c>
      <c r="Y34">
        <v>0.5</v>
      </c>
      <c r="Z34">
        <v>1</v>
      </c>
      <c r="AA34">
        <v>2</v>
      </c>
      <c r="AB34">
        <v>3</v>
      </c>
      <c r="AC34">
        <v>8</v>
      </c>
      <c r="AD34">
        <v>0</v>
      </c>
      <c r="AE34">
        <v>0</v>
      </c>
      <c r="AF34">
        <v>4</v>
      </c>
      <c r="AG34">
        <v>1</v>
      </c>
      <c r="AH34">
        <v>38</v>
      </c>
      <c r="AI34">
        <v>28.6</v>
      </c>
      <c r="AJ34">
        <v>4</v>
      </c>
    </row>
    <row r="35" spans="1:36" x14ac:dyDescent="0.5">
      <c r="A35">
        <v>31</v>
      </c>
      <c r="B35">
        <v>34</v>
      </c>
      <c r="C35" s="1">
        <v>45660</v>
      </c>
      <c r="D35" s="1" t="s">
        <v>299</v>
      </c>
      <c r="E35" t="s">
        <v>201</v>
      </c>
      <c r="F35" t="s">
        <v>56</v>
      </c>
      <c r="H35" t="s">
        <v>47</v>
      </c>
      <c r="I35" t="s">
        <v>68</v>
      </c>
      <c r="J35" t="s">
        <v>188</v>
      </c>
      <c r="K35" t="s">
        <v>32</v>
      </c>
      <c r="L35">
        <v>30</v>
      </c>
      <c r="M35">
        <v>13</v>
      </c>
      <c r="N35">
        <v>20</v>
      </c>
      <c r="O35">
        <v>0.65</v>
      </c>
      <c r="P35">
        <v>2</v>
      </c>
      <c r="Q35">
        <v>5</v>
      </c>
      <c r="R35">
        <v>0.4</v>
      </c>
      <c r="S35">
        <v>11</v>
      </c>
      <c r="T35">
        <v>15</v>
      </c>
      <c r="U35">
        <v>0.73299999999999998</v>
      </c>
      <c r="V35">
        <v>0.7</v>
      </c>
      <c r="W35">
        <v>2</v>
      </c>
      <c r="X35">
        <v>2</v>
      </c>
      <c r="Y35">
        <v>1</v>
      </c>
      <c r="Z35">
        <v>0</v>
      </c>
      <c r="AA35">
        <v>3</v>
      </c>
      <c r="AB35">
        <v>3</v>
      </c>
      <c r="AC35">
        <v>8</v>
      </c>
      <c r="AD35">
        <v>0</v>
      </c>
      <c r="AE35">
        <v>0</v>
      </c>
      <c r="AF35">
        <v>3</v>
      </c>
      <c r="AG35">
        <v>3</v>
      </c>
      <c r="AH35">
        <v>30</v>
      </c>
      <c r="AI35">
        <v>23.5</v>
      </c>
      <c r="AJ35">
        <v>4</v>
      </c>
    </row>
    <row r="36" spans="1:36" x14ac:dyDescent="0.5">
      <c r="A36">
        <v>32</v>
      </c>
      <c r="B36">
        <v>35</v>
      </c>
      <c r="C36" s="1">
        <v>45662</v>
      </c>
      <c r="D36" s="1" t="s">
        <v>299</v>
      </c>
      <c r="E36" t="s">
        <v>201</v>
      </c>
      <c r="F36" t="s">
        <v>56</v>
      </c>
      <c r="G36" t="s">
        <v>33</v>
      </c>
      <c r="H36" t="s">
        <v>37</v>
      </c>
      <c r="I36" t="s">
        <v>70</v>
      </c>
      <c r="J36" t="s">
        <v>189</v>
      </c>
      <c r="K36" t="s">
        <v>32</v>
      </c>
      <c r="L36">
        <v>36.049999999999997</v>
      </c>
      <c r="M36">
        <v>8</v>
      </c>
      <c r="N36">
        <v>16</v>
      </c>
      <c r="O36">
        <v>0.5</v>
      </c>
      <c r="P36">
        <v>4</v>
      </c>
      <c r="Q36">
        <v>7</v>
      </c>
      <c r="R36">
        <v>0.57099999999999995</v>
      </c>
      <c r="S36">
        <v>4</v>
      </c>
      <c r="T36">
        <v>9</v>
      </c>
      <c r="U36">
        <v>0.44400000000000001</v>
      </c>
      <c r="V36">
        <v>0.625</v>
      </c>
      <c r="W36">
        <v>1</v>
      </c>
      <c r="X36">
        <v>2</v>
      </c>
      <c r="Y36">
        <v>0.5</v>
      </c>
      <c r="Z36">
        <v>1</v>
      </c>
      <c r="AA36">
        <v>12</v>
      </c>
      <c r="AB36">
        <v>13</v>
      </c>
      <c r="AC36">
        <v>9</v>
      </c>
      <c r="AD36">
        <v>1</v>
      </c>
      <c r="AE36">
        <v>0</v>
      </c>
      <c r="AF36">
        <v>2</v>
      </c>
      <c r="AG36">
        <v>4</v>
      </c>
      <c r="AH36">
        <v>21</v>
      </c>
      <c r="AI36">
        <v>20.6</v>
      </c>
      <c r="AJ36">
        <v>-13</v>
      </c>
    </row>
    <row r="37" spans="1:36" x14ac:dyDescent="0.5">
      <c r="A37">
        <v>33</v>
      </c>
      <c r="B37">
        <v>36</v>
      </c>
      <c r="C37" s="1">
        <v>45664</v>
      </c>
      <c r="D37" s="1" t="s">
        <v>299</v>
      </c>
      <c r="E37" t="s">
        <v>201</v>
      </c>
      <c r="F37" t="s">
        <v>56</v>
      </c>
      <c r="G37" t="s">
        <v>33</v>
      </c>
      <c r="H37" t="s">
        <v>30</v>
      </c>
      <c r="I37" t="s">
        <v>70</v>
      </c>
      <c r="J37" t="s">
        <v>190</v>
      </c>
      <c r="K37" t="s">
        <v>32</v>
      </c>
      <c r="L37">
        <v>34.866666666666667</v>
      </c>
      <c r="M37">
        <v>6</v>
      </c>
      <c r="N37">
        <v>12</v>
      </c>
      <c r="O37">
        <v>0.5</v>
      </c>
      <c r="P37">
        <v>1</v>
      </c>
      <c r="Q37">
        <v>4</v>
      </c>
      <c r="R37">
        <v>0.25</v>
      </c>
      <c r="S37">
        <v>5</v>
      </c>
      <c r="T37">
        <v>8</v>
      </c>
      <c r="U37">
        <v>0.625</v>
      </c>
      <c r="V37">
        <v>0.54200000000000004</v>
      </c>
      <c r="W37">
        <v>5</v>
      </c>
      <c r="X37">
        <v>6</v>
      </c>
      <c r="Y37">
        <v>0.83299999999999996</v>
      </c>
      <c r="Z37">
        <v>0</v>
      </c>
      <c r="AA37">
        <v>10</v>
      </c>
      <c r="AB37">
        <v>10</v>
      </c>
      <c r="AC37">
        <v>8</v>
      </c>
      <c r="AD37">
        <v>1</v>
      </c>
      <c r="AE37">
        <v>0</v>
      </c>
      <c r="AF37">
        <v>2</v>
      </c>
      <c r="AG37">
        <v>0</v>
      </c>
      <c r="AH37">
        <v>18</v>
      </c>
      <c r="AI37">
        <v>19.2</v>
      </c>
      <c r="AJ37">
        <v>-12</v>
      </c>
    </row>
    <row r="38" spans="1:36" x14ac:dyDescent="0.5">
      <c r="A38">
        <v>34</v>
      </c>
      <c r="B38">
        <v>37</v>
      </c>
      <c r="C38" s="1">
        <v>45670</v>
      </c>
      <c r="D38" s="1" t="s">
        <v>299</v>
      </c>
      <c r="E38" t="s">
        <v>201</v>
      </c>
      <c r="F38" t="s">
        <v>56</v>
      </c>
      <c r="H38" t="s">
        <v>31</v>
      </c>
      <c r="I38" t="s">
        <v>70</v>
      </c>
      <c r="J38" t="s">
        <v>191</v>
      </c>
      <c r="K38" t="s">
        <v>32</v>
      </c>
      <c r="L38">
        <v>32.1</v>
      </c>
      <c r="M38">
        <v>7</v>
      </c>
      <c r="N38">
        <v>11</v>
      </c>
      <c r="O38">
        <v>0.63600000000000001</v>
      </c>
      <c r="P38">
        <v>2</v>
      </c>
      <c r="Q38">
        <v>3</v>
      </c>
      <c r="R38">
        <v>0.66700000000000004</v>
      </c>
      <c r="S38">
        <v>5</v>
      </c>
      <c r="T38">
        <v>8</v>
      </c>
      <c r="U38">
        <v>0.625</v>
      </c>
      <c r="V38">
        <v>0.72699999999999998</v>
      </c>
      <c r="W38">
        <v>2</v>
      </c>
      <c r="X38">
        <v>4</v>
      </c>
      <c r="Y38">
        <v>0.5</v>
      </c>
      <c r="Z38">
        <v>1</v>
      </c>
      <c r="AA38">
        <v>4</v>
      </c>
      <c r="AB38">
        <v>5</v>
      </c>
      <c r="AC38">
        <v>8</v>
      </c>
      <c r="AD38">
        <v>1</v>
      </c>
      <c r="AE38">
        <v>1</v>
      </c>
      <c r="AF38">
        <v>7</v>
      </c>
      <c r="AG38">
        <v>3</v>
      </c>
      <c r="AH38">
        <v>18</v>
      </c>
      <c r="AI38">
        <v>13.3</v>
      </c>
      <c r="AJ38">
        <v>-15</v>
      </c>
    </row>
    <row r="39" spans="1:36" x14ac:dyDescent="0.5">
      <c r="A39">
        <v>35</v>
      </c>
      <c r="B39">
        <v>38</v>
      </c>
      <c r="C39" s="1">
        <v>45672</v>
      </c>
      <c r="D39" s="1" t="s">
        <v>299</v>
      </c>
      <c r="E39" t="s">
        <v>201</v>
      </c>
      <c r="F39" t="s">
        <v>56</v>
      </c>
      <c r="H39" t="s">
        <v>46</v>
      </c>
      <c r="I39" t="s">
        <v>68</v>
      </c>
      <c r="J39" t="s">
        <v>192</v>
      </c>
      <c r="K39" t="s">
        <v>32</v>
      </c>
      <c r="L39">
        <v>38.15</v>
      </c>
      <c r="M39">
        <v>9</v>
      </c>
      <c r="N39">
        <v>15</v>
      </c>
      <c r="O39">
        <v>0.6</v>
      </c>
      <c r="P39">
        <v>3</v>
      </c>
      <c r="Q39">
        <v>6</v>
      </c>
      <c r="R39">
        <v>0.5</v>
      </c>
      <c r="S39">
        <v>6</v>
      </c>
      <c r="T39">
        <v>9</v>
      </c>
      <c r="U39">
        <v>0.66700000000000004</v>
      </c>
      <c r="V39">
        <v>0.7</v>
      </c>
      <c r="W39">
        <v>1</v>
      </c>
      <c r="X39">
        <v>2</v>
      </c>
      <c r="Y39">
        <v>0.5</v>
      </c>
      <c r="Z39">
        <v>1</v>
      </c>
      <c r="AA39">
        <v>4</v>
      </c>
      <c r="AB39">
        <v>5</v>
      </c>
      <c r="AC39">
        <v>9</v>
      </c>
      <c r="AD39">
        <v>2</v>
      </c>
      <c r="AE39">
        <v>0</v>
      </c>
      <c r="AF39">
        <v>2</v>
      </c>
      <c r="AG39">
        <v>0</v>
      </c>
      <c r="AH39">
        <v>22</v>
      </c>
      <c r="AI39">
        <v>22.9</v>
      </c>
      <c r="AJ39">
        <v>14</v>
      </c>
    </row>
    <row r="40" spans="1:36" x14ac:dyDescent="0.5">
      <c r="A40">
        <v>36</v>
      </c>
      <c r="B40">
        <v>39</v>
      </c>
      <c r="C40" s="1">
        <v>45674</v>
      </c>
      <c r="D40" s="1" t="s">
        <v>299</v>
      </c>
      <c r="E40" t="s">
        <v>201</v>
      </c>
      <c r="F40" t="s">
        <v>56</v>
      </c>
      <c r="H40" t="s">
        <v>60</v>
      </c>
      <c r="I40" t="s">
        <v>68</v>
      </c>
      <c r="J40" t="s">
        <v>193</v>
      </c>
      <c r="K40" t="s">
        <v>32</v>
      </c>
      <c r="L40">
        <v>34.93333333333333</v>
      </c>
      <c r="M40">
        <v>12</v>
      </c>
      <c r="N40">
        <v>17</v>
      </c>
      <c r="O40">
        <v>0.70599999999999996</v>
      </c>
      <c r="P40">
        <v>4</v>
      </c>
      <c r="Q40">
        <v>6</v>
      </c>
      <c r="R40">
        <v>0.66700000000000004</v>
      </c>
      <c r="S40">
        <v>8</v>
      </c>
      <c r="T40">
        <v>11</v>
      </c>
      <c r="U40">
        <v>0.72699999999999998</v>
      </c>
      <c r="V40">
        <v>0.82399999999999995</v>
      </c>
      <c r="W40">
        <v>1</v>
      </c>
      <c r="X40">
        <v>2</v>
      </c>
      <c r="Y40">
        <v>0.5</v>
      </c>
      <c r="Z40">
        <v>1</v>
      </c>
      <c r="AA40">
        <v>6</v>
      </c>
      <c r="AB40">
        <v>7</v>
      </c>
      <c r="AC40">
        <v>8</v>
      </c>
      <c r="AD40">
        <v>1</v>
      </c>
      <c r="AE40">
        <v>2</v>
      </c>
      <c r="AF40">
        <v>5</v>
      </c>
      <c r="AG40">
        <v>2</v>
      </c>
      <c r="AH40">
        <v>29</v>
      </c>
      <c r="AI40">
        <v>26.2</v>
      </c>
      <c r="AJ40">
        <v>-11</v>
      </c>
    </row>
    <row r="41" spans="1:36" x14ac:dyDescent="0.5">
      <c r="A41">
        <v>37</v>
      </c>
      <c r="B41">
        <v>40</v>
      </c>
      <c r="C41" s="1">
        <v>45676</v>
      </c>
      <c r="D41" s="1" t="s">
        <v>299</v>
      </c>
      <c r="E41" t="s">
        <v>201</v>
      </c>
      <c r="F41" t="s">
        <v>56</v>
      </c>
      <c r="G41" t="s">
        <v>33</v>
      </c>
      <c r="H41" t="s">
        <v>53</v>
      </c>
      <c r="I41" t="s">
        <v>70</v>
      </c>
      <c r="J41" t="s">
        <v>194</v>
      </c>
      <c r="K41" t="s">
        <v>32</v>
      </c>
      <c r="L41">
        <v>35.049999999999997</v>
      </c>
      <c r="M41">
        <v>9</v>
      </c>
      <c r="N41">
        <v>20</v>
      </c>
      <c r="O41">
        <v>0.45</v>
      </c>
      <c r="P41">
        <v>2</v>
      </c>
      <c r="Q41">
        <v>6</v>
      </c>
      <c r="R41">
        <v>0.33300000000000002</v>
      </c>
      <c r="S41">
        <v>7</v>
      </c>
      <c r="T41">
        <v>14</v>
      </c>
      <c r="U41">
        <v>0.5</v>
      </c>
      <c r="V41">
        <v>0.5</v>
      </c>
      <c r="W41">
        <v>5</v>
      </c>
      <c r="X41">
        <v>6</v>
      </c>
      <c r="Y41">
        <v>0.83299999999999996</v>
      </c>
      <c r="Z41">
        <v>2</v>
      </c>
      <c r="AA41">
        <v>3</v>
      </c>
      <c r="AB41">
        <v>5</v>
      </c>
      <c r="AC41">
        <v>11</v>
      </c>
      <c r="AD41">
        <v>3</v>
      </c>
      <c r="AE41">
        <v>1</v>
      </c>
      <c r="AF41">
        <v>5</v>
      </c>
      <c r="AG41">
        <v>3</v>
      </c>
      <c r="AH41">
        <v>25</v>
      </c>
      <c r="AI41">
        <v>21.7</v>
      </c>
      <c r="AJ41">
        <v>-3</v>
      </c>
    </row>
    <row r="42" spans="1:36" x14ac:dyDescent="0.5">
      <c r="A42">
        <v>38</v>
      </c>
      <c r="B42">
        <v>41</v>
      </c>
      <c r="C42" s="1">
        <v>45678</v>
      </c>
      <c r="D42" s="1" t="s">
        <v>299</v>
      </c>
      <c r="E42" t="s">
        <v>201</v>
      </c>
      <c r="F42" t="s">
        <v>56</v>
      </c>
      <c r="H42" t="s">
        <v>51</v>
      </c>
      <c r="I42" t="s">
        <v>68</v>
      </c>
      <c r="J42" t="s">
        <v>195</v>
      </c>
      <c r="K42" t="s">
        <v>32</v>
      </c>
      <c r="L42">
        <v>35.650000000000006</v>
      </c>
      <c r="M42">
        <v>8</v>
      </c>
      <c r="N42">
        <v>18</v>
      </c>
      <c r="O42">
        <v>0.44400000000000001</v>
      </c>
      <c r="P42">
        <v>2</v>
      </c>
      <c r="Q42">
        <v>6</v>
      </c>
      <c r="R42">
        <v>0.33300000000000002</v>
      </c>
      <c r="S42">
        <v>6</v>
      </c>
      <c r="T42">
        <v>12</v>
      </c>
      <c r="U42">
        <v>0.5</v>
      </c>
      <c r="V42">
        <v>0.5</v>
      </c>
      <c r="W42">
        <v>3</v>
      </c>
      <c r="X42">
        <v>3</v>
      </c>
      <c r="Y42">
        <v>1</v>
      </c>
      <c r="Z42">
        <v>0</v>
      </c>
      <c r="AA42">
        <v>10</v>
      </c>
      <c r="AB42">
        <v>10</v>
      </c>
      <c r="AC42">
        <v>13</v>
      </c>
      <c r="AD42">
        <v>2</v>
      </c>
      <c r="AE42">
        <v>1</v>
      </c>
      <c r="AF42">
        <v>5</v>
      </c>
      <c r="AG42">
        <v>0</v>
      </c>
      <c r="AH42">
        <v>21</v>
      </c>
      <c r="AI42">
        <v>21.4</v>
      </c>
      <c r="AJ42">
        <v>19</v>
      </c>
    </row>
    <row r="43" spans="1:36" x14ac:dyDescent="0.5">
      <c r="A43">
        <v>39</v>
      </c>
      <c r="B43">
        <v>42</v>
      </c>
      <c r="C43" s="1">
        <v>45680</v>
      </c>
      <c r="D43" s="1" t="s">
        <v>299</v>
      </c>
      <c r="E43" t="s">
        <v>201</v>
      </c>
      <c r="F43" t="s">
        <v>56</v>
      </c>
      <c r="H43" t="s">
        <v>58</v>
      </c>
      <c r="I43" t="s">
        <v>68</v>
      </c>
      <c r="J43" t="s">
        <v>196</v>
      </c>
      <c r="K43" t="s">
        <v>32</v>
      </c>
      <c r="L43">
        <v>30.516666666666666</v>
      </c>
      <c r="M43">
        <v>9</v>
      </c>
      <c r="N43">
        <v>20</v>
      </c>
      <c r="O43">
        <v>0.45</v>
      </c>
      <c r="P43">
        <v>0</v>
      </c>
      <c r="Q43">
        <v>2</v>
      </c>
      <c r="R43">
        <v>0</v>
      </c>
      <c r="S43">
        <v>9</v>
      </c>
      <c r="T43">
        <v>18</v>
      </c>
      <c r="U43">
        <v>0.5</v>
      </c>
      <c r="V43">
        <v>0.45</v>
      </c>
      <c r="W43">
        <v>2</v>
      </c>
      <c r="X43">
        <v>2</v>
      </c>
      <c r="Y43">
        <v>1</v>
      </c>
      <c r="Z43">
        <v>3</v>
      </c>
      <c r="AA43">
        <v>11</v>
      </c>
      <c r="AB43">
        <v>14</v>
      </c>
      <c r="AC43">
        <v>6</v>
      </c>
      <c r="AD43">
        <v>0</v>
      </c>
      <c r="AE43">
        <v>0</v>
      </c>
      <c r="AF43">
        <v>2</v>
      </c>
      <c r="AG43">
        <v>0</v>
      </c>
      <c r="AH43">
        <v>20</v>
      </c>
      <c r="AI43">
        <v>17.2</v>
      </c>
      <c r="AJ43">
        <v>7</v>
      </c>
    </row>
    <row r="44" spans="1:36" x14ac:dyDescent="0.5">
      <c r="A44">
        <v>40</v>
      </c>
      <c r="B44">
        <v>43</v>
      </c>
      <c r="C44" s="1">
        <v>45682</v>
      </c>
      <c r="D44" s="1" t="s">
        <v>299</v>
      </c>
      <c r="E44" t="s">
        <v>201</v>
      </c>
      <c r="F44" t="s">
        <v>56</v>
      </c>
      <c r="G44" t="s">
        <v>33</v>
      </c>
      <c r="H44" t="s">
        <v>42</v>
      </c>
      <c r="I44" t="s">
        <v>68</v>
      </c>
      <c r="J44" t="s">
        <v>197</v>
      </c>
      <c r="K44" t="s">
        <v>32</v>
      </c>
      <c r="L44">
        <v>34.666666666666664</v>
      </c>
      <c r="M44">
        <v>12</v>
      </c>
      <c r="N44">
        <v>25</v>
      </c>
      <c r="O44">
        <v>0.48</v>
      </c>
      <c r="P44">
        <v>0</v>
      </c>
      <c r="Q44">
        <v>1</v>
      </c>
      <c r="R44">
        <v>0</v>
      </c>
      <c r="S44">
        <v>12</v>
      </c>
      <c r="T44">
        <v>24</v>
      </c>
      <c r="U44">
        <v>0.5</v>
      </c>
      <c r="V44">
        <v>0.48</v>
      </c>
      <c r="W44">
        <v>1</v>
      </c>
      <c r="X44">
        <v>2</v>
      </c>
      <c r="Y44">
        <v>0.5</v>
      </c>
      <c r="Z44">
        <v>1</v>
      </c>
      <c r="AA44">
        <v>4</v>
      </c>
      <c r="AB44">
        <v>5</v>
      </c>
      <c r="AC44">
        <v>12</v>
      </c>
      <c r="AD44">
        <v>1</v>
      </c>
      <c r="AE44">
        <v>0</v>
      </c>
      <c r="AF44">
        <v>3</v>
      </c>
      <c r="AG44">
        <v>0</v>
      </c>
      <c r="AH44">
        <v>25</v>
      </c>
      <c r="AI44">
        <v>20.2</v>
      </c>
      <c r="AJ44">
        <v>11</v>
      </c>
    </row>
    <row r="45" spans="1:36" x14ac:dyDescent="0.5">
      <c r="A45">
        <v>41</v>
      </c>
      <c r="B45">
        <v>44</v>
      </c>
      <c r="C45" s="1">
        <v>45684</v>
      </c>
      <c r="D45" s="1" t="s">
        <v>299</v>
      </c>
      <c r="E45" t="s">
        <v>201</v>
      </c>
      <c r="F45" t="s">
        <v>56</v>
      </c>
      <c r="G45" t="s">
        <v>33</v>
      </c>
      <c r="H45" t="s">
        <v>57</v>
      </c>
      <c r="I45" t="s">
        <v>68</v>
      </c>
      <c r="J45" t="s">
        <v>198</v>
      </c>
      <c r="K45" t="s">
        <v>32</v>
      </c>
      <c r="L45">
        <v>36.416666666666664</v>
      </c>
      <c r="M45">
        <v>9</v>
      </c>
      <c r="N45">
        <v>17</v>
      </c>
      <c r="O45">
        <v>0.52900000000000003</v>
      </c>
      <c r="P45">
        <v>1</v>
      </c>
      <c r="Q45">
        <v>8</v>
      </c>
      <c r="R45">
        <v>0.125</v>
      </c>
      <c r="S45">
        <v>8</v>
      </c>
      <c r="T45">
        <v>9</v>
      </c>
      <c r="U45">
        <v>0.88900000000000001</v>
      </c>
      <c r="V45">
        <v>0.55900000000000005</v>
      </c>
      <c r="W45">
        <v>3</v>
      </c>
      <c r="X45">
        <v>5</v>
      </c>
      <c r="Y45">
        <v>0.6</v>
      </c>
      <c r="Z45">
        <v>0</v>
      </c>
      <c r="AA45">
        <v>7</v>
      </c>
      <c r="AB45">
        <v>7</v>
      </c>
      <c r="AC45">
        <v>8</v>
      </c>
      <c r="AD45">
        <v>0</v>
      </c>
      <c r="AE45">
        <v>0</v>
      </c>
      <c r="AF45">
        <v>5</v>
      </c>
      <c r="AG45">
        <v>0</v>
      </c>
      <c r="AH45">
        <v>22</v>
      </c>
      <c r="AI45">
        <v>15.6</v>
      </c>
      <c r="AJ45">
        <v>-1</v>
      </c>
    </row>
    <row r="46" spans="1:36" x14ac:dyDescent="0.5">
      <c r="A46">
        <v>42</v>
      </c>
      <c r="B46">
        <v>45</v>
      </c>
      <c r="C46" s="1">
        <v>45685</v>
      </c>
      <c r="D46" s="1" t="s">
        <v>299</v>
      </c>
      <c r="E46" t="s">
        <v>201</v>
      </c>
      <c r="F46" t="s">
        <v>56</v>
      </c>
      <c r="G46" t="s">
        <v>33</v>
      </c>
      <c r="H46" t="s">
        <v>162</v>
      </c>
      <c r="I46" t="s">
        <v>70</v>
      </c>
      <c r="J46" t="s">
        <v>94</v>
      </c>
      <c r="K46" t="s">
        <v>32</v>
      </c>
      <c r="L46">
        <v>32.65</v>
      </c>
      <c r="M46">
        <v>10</v>
      </c>
      <c r="N46">
        <v>16</v>
      </c>
      <c r="O46">
        <v>0.625</v>
      </c>
      <c r="P46">
        <v>1</v>
      </c>
      <c r="Q46">
        <v>4</v>
      </c>
      <c r="R46">
        <v>0.25</v>
      </c>
      <c r="S46">
        <v>9</v>
      </c>
      <c r="T46">
        <v>12</v>
      </c>
      <c r="U46">
        <v>0.75</v>
      </c>
      <c r="V46">
        <v>0.65600000000000003</v>
      </c>
      <c r="W46">
        <v>10</v>
      </c>
      <c r="X46">
        <v>11</v>
      </c>
      <c r="Y46">
        <v>0.90900000000000003</v>
      </c>
      <c r="Z46">
        <v>1</v>
      </c>
      <c r="AA46">
        <v>7</v>
      </c>
      <c r="AB46">
        <v>8</v>
      </c>
      <c r="AC46">
        <v>9</v>
      </c>
      <c r="AD46">
        <v>1</v>
      </c>
      <c r="AE46">
        <v>0</v>
      </c>
      <c r="AF46">
        <v>8</v>
      </c>
      <c r="AG46">
        <v>1</v>
      </c>
      <c r="AH46">
        <v>31</v>
      </c>
      <c r="AI46">
        <v>25.1</v>
      </c>
      <c r="AJ46">
        <v>-11</v>
      </c>
    </row>
    <row r="47" spans="1:36" x14ac:dyDescent="0.5">
      <c r="A47">
        <v>43</v>
      </c>
      <c r="B47">
        <v>46</v>
      </c>
      <c r="C47" s="1">
        <v>45687</v>
      </c>
      <c r="D47" s="1" t="s">
        <v>299</v>
      </c>
      <c r="E47" t="s">
        <v>201</v>
      </c>
      <c r="F47" t="s">
        <v>56</v>
      </c>
      <c r="G47" t="s">
        <v>33</v>
      </c>
      <c r="H47" t="s">
        <v>51</v>
      </c>
      <c r="I47" t="s">
        <v>68</v>
      </c>
      <c r="J47" t="s">
        <v>199</v>
      </c>
      <c r="K47" t="s">
        <v>32</v>
      </c>
      <c r="L47">
        <v>26.566666666666663</v>
      </c>
      <c r="M47">
        <v>9</v>
      </c>
      <c r="N47">
        <v>19</v>
      </c>
      <c r="O47">
        <v>0.47399999999999998</v>
      </c>
      <c r="P47">
        <v>1</v>
      </c>
      <c r="Q47">
        <v>4</v>
      </c>
      <c r="R47">
        <v>0.25</v>
      </c>
      <c r="S47">
        <v>8</v>
      </c>
      <c r="T47">
        <v>15</v>
      </c>
      <c r="U47">
        <v>0.53300000000000003</v>
      </c>
      <c r="V47">
        <v>0.5</v>
      </c>
      <c r="W47">
        <v>5</v>
      </c>
      <c r="X47">
        <v>5</v>
      </c>
      <c r="Y47">
        <v>1</v>
      </c>
      <c r="Z47">
        <v>0</v>
      </c>
      <c r="AA47">
        <v>3</v>
      </c>
      <c r="AB47">
        <v>3</v>
      </c>
      <c r="AC47">
        <v>11</v>
      </c>
      <c r="AD47">
        <v>0</v>
      </c>
      <c r="AE47">
        <v>0</v>
      </c>
      <c r="AF47">
        <v>0</v>
      </c>
      <c r="AG47">
        <v>1</v>
      </c>
      <c r="AH47">
        <v>24</v>
      </c>
      <c r="AI47">
        <v>22.5</v>
      </c>
      <c r="AJ47">
        <v>29</v>
      </c>
    </row>
    <row r="48" spans="1:36" x14ac:dyDescent="0.5">
      <c r="A48">
        <v>44</v>
      </c>
      <c r="B48">
        <v>47</v>
      </c>
      <c r="C48" s="1">
        <v>45689</v>
      </c>
      <c r="D48" s="1" t="s">
        <v>299</v>
      </c>
      <c r="E48" t="s">
        <v>201</v>
      </c>
      <c r="F48" t="s">
        <v>56</v>
      </c>
      <c r="G48" t="s">
        <v>33</v>
      </c>
      <c r="H48" t="s">
        <v>48</v>
      </c>
      <c r="I48" t="s">
        <v>68</v>
      </c>
      <c r="J48" t="s">
        <v>200</v>
      </c>
      <c r="K48" t="s">
        <v>32</v>
      </c>
      <c r="L48">
        <v>36.81666666666667</v>
      </c>
      <c r="M48">
        <v>14</v>
      </c>
      <c r="N48">
        <v>26</v>
      </c>
      <c r="O48">
        <v>0.53800000000000003</v>
      </c>
      <c r="P48">
        <v>3</v>
      </c>
      <c r="Q48">
        <v>8</v>
      </c>
      <c r="R48">
        <v>0.375</v>
      </c>
      <c r="S48">
        <v>11</v>
      </c>
      <c r="T48">
        <v>18</v>
      </c>
      <c r="U48">
        <v>0.61099999999999999</v>
      </c>
      <c r="V48">
        <v>0.59599999999999997</v>
      </c>
      <c r="W48">
        <v>2</v>
      </c>
      <c r="X48">
        <v>4</v>
      </c>
      <c r="Y48">
        <v>0.5</v>
      </c>
      <c r="Z48">
        <v>0</v>
      </c>
      <c r="AA48">
        <v>11</v>
      </c>
      <c r="AB48">
        <v>11</v>
      </c>
      <c r="AC48">
        <v>12</v>
      </c>
      <c r="AD48">
        <v>0</v>
      </c>
      <c r="AE48">
        <v>0</v>
      </c>
      <c r="AF48">
        <v>5</v>
      </c>
      <c r="AG48">
        <v>3</v>
      </c>
      <c r="AH48">
        <v>33</v>
      </c>
      <c r="AI48">
        <v>25.1</v>
      </c>
      <c r="AJ48">
        <v>12</v>
      </c>
    </row>
    <row r="49" spans="1:36" x14ac:dyDescent="0.5">
      <c r="A49">
        <v>45</v>
      </c>
      <c r="B49">
        <v>48</v>
      </c>
      <c r="C49" s="1">
        <v>45692</v>
      </c>
      <c r="D49" s="1" t="s">
        <v>299</v>
      </c>
      <c r="E49" t="s">
        <v>201</v>
      </c>
      <c r="F49" t="s">
        <v>56</v>
      </c>
      <c r="G49" t="s">
        <v>33</v>
      </c>
      <c r="H49" t="s">
        <v>53</v>
      </c>
      <c r="I49" t="s">
        <v>68</v>
      </c>
      <c r="J49" t="s">
        <v>119</v>
      </c>
      <c r="K49" t="s">
        <v>32</v>
      </c>
      <c r="L49">
        <v>31.016666666666666</v>
      </c>
      <c r="M49">
        <v>8</v>
      </c>
      <c r="N49">
        <v>13</v>
      </c>
      <c r="O49">
        <v>0.61499999999999999</v>
      </c>
      <c r="P49">
        <v>2</v>
      </c>
      <c r="Q49">
        <v>4</v>
      </c>
      <c r="R49">
        <v>0.5</v>
      </c>
      <c r="S49">
        <v>6</v>
      </c>
      <c r="T49">
        <v>9</v>
      </c>
      <c r="U49">
        <v>0.66700000000000004</v>
      </c>
      <c r="V49">
        <v>0.69199999999999995</v>
      </c>
      <c r="W49">
        <v>8</v>
      </c>
      <c r="X49">
        <v>11</v>
      </c>
      <c r="Y49">
        <v>0.72699999999999998</v>
      </c>
      <c r="Z49">
        <v>0</v>
      </c>
      <c r="AA49">
        <v>8</v>
      </c>
      <c r="AB49">
        <v>8</v>
      </c>
      <c r="AC49">
        <v>9</v>
      </c>
      <c r="AD49">
        <v>3</v>
      </c>
      <c r="AE49">
        <v>0</v>
      </c>
      <c r="AF49">
        <v>3</v>
      </c>
      <c r="AG49">
        <v>4</v>
      </c>
      <c r="AH49">
        <v>26</v>
      </c>
      <c r="AI49">
        <v>26</v>
      </c>
      <c r="AJ49">
        <v>19</v>
      </c>
    </row>
    <row r="50" spans="1:36" x14ac:dyDescent="0.5">
      <c r="A50">
        <v>46</v>
      </c>
      <c r="B50">
        <v>49</v>
      </c>
      <c r="C50" s="1">
        <v>45694</v>
      </c>
      <c r="D50" s="1" t="s">
        <v>299</v>
      </c>
      <c r="E50" t="s">
        <v>201</v>
      </c>
      <c r="F50" t="s">
        <v>56</v>
      </c>
      <c r="H50" t="s">
        <v>42</v>
      </c>
      <c r="I50" t="s">
        <v>68</v>
      </c>
      <c r="J50" t="s">
        <v>120</v>
      </c>
      <c r="K50" t="s">
        <v>32</v>
      </c>
      <c r="L50">
        <v>38.033333333333331</v>
      </c>
      <c r="M50">
        <v>14</v>
      </c>
      <c r="N50">
        <v>25</v>
      </c>
      <c r="O50">
        <v>0.56000000000000005</v>
      </c>
      <c r="P50">
        <v>6</v>
      </c>
      <c r="Q50">
        <v>9</v>
      </c>
      <c r="R50">
        <v>0.66700000000000004</v>
      </c>
      <c r="S50">
        <v>8</v>
      </c>
      <c r="T50">
        <v>16</v>
      </c>
      <c r="U50">
        <v>0.5</v>
      </c>
      <c r="V50">
        <v>0.68</v>
      </c>
      <c r="W50">
        <v>8</v>
      </c>
      <c r="X50">
        <v>10</v>
      </c>
      <c r="Y50">
        <v>0.8</v>
      </c>
      <c r="Z50">
        <v>1</v>
      </c>
      <c r="AA50">
        <v>16</v>
      </c>
      <c r="AB50">
        <v>17</v>
      </c>
      <c r="AC50">
        <v>8</v>
      </c>
      <c r="AD50">
        <v>1</v>
      </c>
      <c r="AE50">
        <v>1</v>
      </c>
      <c r="AF50">
        <v>3</v>
      </c>
      <c r="AG50">
        <v>1</v>
      </c>
      <c r="AH50">
        <v>42</v>
      </c>
      <c r="AI50">
        <v>38.700000000000003</v>
      </c>
      <c r="AJ50">
        <v>7</v>
      </c>
    </row>
    <row r="51" spans="1:36" x14ac:dyDescent="0.5">
      <c r="A51">
        <v>46</v>
      </c>
      <c r="B51">
        <v>50</v>
      </c>
      <c r="C51" s="1">
        <v>45696</v>
      </c>
      <c r="D51" s="1" t="s">
        <v>299</v>
      </c>
      <c r="E51" t="s">
        <v>201</v>
      </c>
      <c r="F51" t="s">
        <v>56</v>
      </c>
      <c r="H51" t="s">
        <v>39</v>
      </c>
      <c r="I51" t="s">
        <v>68</v>
      </c>
      <c r="J51" t="s">
        <v>121</v>
      </c>
      <c r="K51" t="s">
        <v>44</v>
      </c>
    </row>
    <row r="52" spans="1:36" x14ac:dyDescent="0.5">
      <c r="A52">
        <v>47</v>
      </c>
      <c r="B52">
        <v>51</v>
      </c>
      <c r="C52" s="1">
        <v>45698</v>
      </c>
      <c r="D52" s="1" t="s">
        <v>300</v>
      </c>
      <c r="E52" t="s">
        <v>201</v>
      </c>
      <c r="F52" t="s">
        <v>56</v>
      </c>
      <c r="H52" t="s">
        <v>35</v>
      </c>
      <c r="I52" t="s">
        <v>68</v>
      </c>
      <c r="J52" t="s">
        <v>122</v>
      </c>
      <c r="K52" t="s">
        <v>32</v>
      </c>
      <c r="L52">
        <v>29.000000000000004</v>
      </c>
      <c r="M52">
        <v>10</v>
      </c>
      <c r="N52">
        <v>17</v>
      </c>
      <c r="O52">
        <v>0.58799999999999997</v>
      </c>
      <c r="P52">
        <v>3</v>
      </c>
      <c r="Q52">
        <v>7</v>
      </c>
      <c r="R52">
        <v>0.42899999999999999</v>
      </c>
      <c r="S52">
        <v>7</v>
      </c>
      <c r="T52">
        <v>10</v>
      </c>
      <c r="U52">
        <v>0.7</v>
      </c>
      <c r="V52">
        <v>0.67600000000000005</v>
      </c>
      <c r="W52">
        <v>1</v>
      </c>
      <c r="X52">
        <v>2</v>
      </c>
      <c r="Y52">
        <v>0.5</v>
      </c>
      <c r="Z52">
        <v>1</v>
      </c>
      <c r="AA52">
        <v>6</v>
      </c>
      <c r="AB52">
        <v>7</v>
      </c>
      <c r="AC52">
        <v>8</v>
      </c>
      <c r="AD52">
        <v>1</v>
      </c>
      <c r="AE52">
        <v>0</v>
      </c>
      <c r="AF52">
        <v>7</v>
      </c>
      <c r="AG52">
        <v>2</v>
      </c>
      <c r="AH52">
        <v>24</v>
      </c>
      <c r="AI52">
        <v>17</v>
      </c>
      <c r="AJ52">
        <v>24</v>
      </c>
    </row>
    <row r="53" spans="1:36" x14ac:dyDescent="0.5">
      <c r="A53">
        <v>48</v>
      </c>
      <c r="B53">
        <v>52</v>
      </c>
      <c r="C53" s="1">
        <v>45700</v>
      </c>
      <c r="D53" s="1" t="s">
        <v>300</v>
      </c>
      <c r="E53" t="s">
        <v>201</v>
      </c>
      <c r="F53" t="s">
        <v>56</v>
      </c>
      <c r="G53" t="s">
        <v>33</v>
      </c>
      <c r="H53" t="s">
        <v>35</v>
      </c>
      <c r="I53" t="s">
        <v>70</v>
      </c>
      <c r="J53" t="s">
        <v>123</v>
      </c>
      <c r="K53" t="s">
        <v>32</v>
      </c>
      <c r="L53">
        <v>33.666666666666664</v>
      </c>
      <c r="M53">
        <v>6</v>
      </c>
      <c r="N53">
        <v>13</v>
      </c>
      <c r="O53">
        <v>0.46200000000000002</v>
      </c>
      <c r="P53">
        <v>4</v>
      </c>
      <c r="Q53">
        <v>8</v>
      </c>
      <c r="R53">
        <v>0.5</v>
      </c>
      <c r="S53">
        <v>2</v>
      </c>
      <c r="T53">
        <v>5</v>
      </c>
      <c r="U53">
        <v>0.4</v>
      </c>
      <c r="V53">
        <v>0.61499999999999999</v>
      </c>
      <c r="W53">
        <v>2</v>
      </c>
      <c r="X53">
        <v>4</v>
      </c>
      <c r="Y53">
        <v>0.5</v>
      </c>
      <c r="Z53">
        <v>1</v>
      </c>
      <c r="AA53">
        <v>5</v>
      </c>
      <c r="AB53">
        <v>6</v>
      </c>
      <c r="AC53">
        <v>7</v>
      </c>
      <c r="AD53">
        <v>1</v>
      </c>
      <c r="AE53">
        <v>0</v>
      </c>
      <c r="AF53">
        <v>3</v>
      </c>
      <c r="AG53">
        <v>3</v>
      </c>
      <c r="AH53">
        <v>18</v>
      </c>
      <c r="AI53">
        <v>14.4</v>
      </c>
      <c r="AJ53">
        <v>-10</v>
      </c>
    </row>
    <row r="54" spans="1:36" x14ac:dyDescent="0.5">
      <c r="A54">
        <v>49</v>
      </c>
      <c r="B54">
        <v>53</v>
      </c>
      <c r="C54" s="1">
        <v>45707</v>
      </c>
      <c r="D54" s="1" t="s">
        <v>300</v>
      </c>
      <c r="E54" t="s">
        <v>201</v>
      </c>
      <c r="F54" t="s">
        <v>56</v>
      </c>
      <c r="H54" t="s">
        <v>57</v>
      </c>
      <c r="I54" t="s">
        <v>70</v>
      </c>
      <c r="J54" t="s">
        <v>124</v>
      </c>
      <c r="K54" t="s">
        <v>32</v>
      </c>
      <c r="L54">
        <v>37.9</v>
      </c>
      <c r="M54">
        <v>10</v>
      </c>
      <c r="N54">
        <v>22</v>
      </c>
      <c r="O54">
        <v>0.45500000000000002</v>
      </c>
      <c r="P54">
        <v>4</v>
      </c>
      <c r="Q54">
        <v>11</v>
      </c>
      <c r="R54">
        <v>0.36399999999999999</v>
      </c>
      <c r="S54">
        <v>6</v>
      </c>
      <c r="T54">
        <v>11</v>
      </c>
      <c r="U54">
        <v>0.54500000000000004</v>
      </c>
      <c r="V54">
        <v>0.54500000000000004</v>
      </c>
      <c r="W54">
        <v>2</v>
      </c>
      <c r="X54">
        <v>2</v>
      </c>
      <c r="Y54">
        <v>1</v>
      </c>
      <c r="Z54">
        <v>1</v>
      </c>
      <c r="AA54">
        <v>6</v>
      </c>
      <c r="AB54">
        <v>7</v>
      </c>
      <c r="AC54">
        <v>11</v>
      </c>
      <c r="AD54">
        <v>1</v>
      </c>
      <c r="AE54">
        <v>2</v>
      </c>
      <c r="AF54">
        <v>2</v>
      </c>
      <c r="AG54">
        <v>0</v>
      </c>
      <c r="AH54">
        <v>26</v>
      </c>
      <c r="AI54">
        <v>25.2</v>
      </c>
      <c r="AJ54">
        <v>-4</v>
      </c>
    </row>
    <row r="55" spans="1:36" x14ac:dyDescent="0.5">
      <c r="A55">
        <v>50</v>
      </c>
      <c r="B55">
        <v>54</v>
      </c>
      <c r="C55" s="1">
        <v>45708</v>
      </c>
      <c r="D55" s="1" t="s">
        <v>299</v>
      </c>
      <c r="E55" t="s">
        <v>201</v>
      </c>
      <c r="F55" t="s">
        <v>56</v>
      </c>
      <c r="G55" t="s">
        <v>33</v>
      </c>
      <c r="H55" t="s">
        <v>49</v>
      </c>
      <c r="I55" t="s">
        <v>68</v>
      </c>
      <c r="J55" t="s">
        <v>72</v>
      </c>
      <c r="K55" t="s">
        <v>32</v>
      </c>
      <c r="L55">
        <v>35.700000000000003</v>
      </c>
      <c r="M55">
        <v>14</v>
      </c>
      <c r="N55">
        <v>24</v>
      </c>
      <c r="O55">
        <v>0.58299999999999996</v>
      </c>
      <c r="P55">
        <v>4</v>
      </c>
      <c r="Q55">
        <v>8</v>
      </c>
      <c r="R55">
        <v>0.5</v>
      </c>
      <c r="S55">
        <v>10</v>
      </c>
      <c r="T55">
        <v>16</v>
      </c>
      <c r="U55">
        <v>0.625</v>
      </c>
      <c r="V55">
        <v>0.66700000000000004</v>
      </c>
      <c r="W55">
        <v>8</v>
      </c>
      <c r="X55">
        <v>8</v>
      </c>
      <c r="Y55">
        <v>1</v>
      </c>
      <c r="Z55">
        <v>0</v>
      </c>
      <c r="AA55">
        <v>8</v>
      </c>
      <c r="AB55">
        <v>8</v>
      </c>
      <c r="AC55">
        <v>4</v>
      </c>
      <c r="AD55">
        <v>2</v>
      </c>
      <c r="AE55">
        <v>1</v>
      </c>
      <c r="AF55">
        <v>11</v>
      </c>
      <c r="AG55">
        <v>2</v>
      </c>
      <c r="AH55">
        <v>40</v>
      </c>
      <c r="AI55">
        <v>24.9</v>
      </c>
      <c r="AJ55">
        <v>8</v>
      </c>
    </row>
    <row r="56" spans="1:36" x14ac:dyDescent="0.5">
      <c r="A56">
        <v>51</v>
      </c>
      <c r="B56">
        <v>55</v>
      </c>
      <c r="C56" s="1">
        <v>45710</v>
      </c>
      <c r="D56" s="1" t="s">
        <v>300</v>
      </c>
      <c r="E56" t="s">
        <v>201</v>
      </c>
      <c r="F56" t="s">
        <v>56</v>
      </c>
      <c r="G56" t="s">
        <v>33</v>
      </c>
      <c r="H56" t="s">
        <v>41</v>
      </c>
      <c r="I56" t="s">
        <v>68</v>
      </c>
      <c r="J56" t="s">
        <v>125</v>
      </c>
      <c r="K56" t="s">
        <v>32</v>
      </c>
      <c r="L56">
        <v>33.033333333333331</v>
      </c>
      <c r="M56">
        <v>11</v>
      </c>
      <c r="N56">
        <v>19</v>
      </c>
      <c r="O56">
        <v>0.57899999999999996</v>
      </c>
      <c r="P56">
        <v>1</v>
      </c>
      <c r="Q56">
        <v>4</v>
      </c>
      <c r="R56">
        <v>0.25</v>
      </c>
      <c r="S56">
        <v>10</v>
      </c>
      <c r="T56">
        <v>15</v>
      </c>
      <c r="U56">
        <v>0.66700000000000004</v>
      </c>
      <c r="V56">
        <v>0.60499999999999998</v>
      </c>
      <c r="W56">
        <v>2</v>
      </c>
      <c r="X56">
        <v>3</v>
      </c>
      <c r="Y56">
        <v>0.66700000000000004</v>
      </c>
      <c r="Z56">
        <v>2</v>
      </c>
      <c r="AA56">
        <v>7</v>
      </c>
      <c r="AB56">
        <v>9</v>
      </c>
      <c r="AC56">
        <v>5</v>
      </c>
      <c r="AD56">
        <v>1</v>
      </c>
      <c r="AE56">
        <v>3</v>
      </c>
      <c r="AF56">
        <v>1</v>
      </c>
      <c r="AG56">
        <v>2</v>
      </c>
      <c r="AH56">
        <v>25</v>
      </c>
      <c r="AI56">
        <v>24</v>
      </c>
      <c r="AJ56">
        <v>9</v>
      </c>
    </row>
    <row r="57" spans="1:36" x14ac:dyDescent="0.5">
      <c r="A57">
        <v>52</v>
      </c>
      <c r="B57">
        <v>56</v>
      </c>
      <c r="C57" s="1">
        <v>45713</v>
      </c>
      <c r="D57" s="1" t="s">
        <v>300</v>
      </c>
      <c r="E57" t="s">
        <v>201</v>
      </c>
      <c r="F57" t="s">
        <v>56</v>
      </c>
      <c r="H57" t="s">
        <v>30</v>
      </c>
      <c r="I57" t="s">
        <v>68</v>
      </c>
      <c r="J57" t="s">
        <v>126</v>
      </c>
      <c r="K57" t="s">
        <v>32</v>
      </c>
      <c r="L57">
        <v>37.06666666666667</v>
      </c>
      <c r="M57">
        <v>11</v>
      </c>
      <c r="N57">
        <v>17</v>
      </c>
      <c r="O57">
        <v>0.64700000000000002</v>
      </c>
      <c r="P57">
        <v>2</v>
      </c>
      <c r="Q57">
        <v>4</v>
      </c>
      <c r="R57">
        <v>0.5</v>
      </c>
      <c r="S57">
        <v>9</v>
      </c>
      <c r="T57">
        <v>13</v>
      </c>
      <c r="U57">
        <v>0.69199999999999995</v>
      </c>
      <c r="V57">
        <v>0.70599999999999996</v>
      </c>
      <c r="W57">
        <v>3</v>
      </c>
      <c r="X57">
        <v>4</v>
      </c>
      <c r="Y57">
        <v>0.75</v>
      </c>
      <c r="Z57">
        <v>3</v>
      </c>
      <c r="AA57">
        <v>9</v>
      </c>
      <c r="AB57">
        <v>12</v>
      </c>
      <c r="AC57">
        <v>3</v>
      </c>
      <c r="AD57">
        <v>1</v>
      </c>
      <c r="AE57">
        <v>0</v>
      </c>
      <c r="AF57">
        <v>6</v>
      </c>
      <c r="AG57">
        <v>2</v>
      </c>
      <c r="AH57">
        <v>27</v>
      </c>
      <c r="AI57">
        <v>20.2</v>
      </c>
      <c r="AJ57">
        <v>-5</v>
      </c>
    </row>
    <row r="58" spans="1:36" x14ac:dyDescent="0.5">
      <c r="A58">
        <v>53</v>
      </c>
      <c r="B58">
        <v>57</v>
      </c>
      <c r="C58" s="1">
        <v>45715</v>
      </c>
      <c r="D58" s="1" t="s">
        <v>300</v>
      </c>
      <c r="E58" t="s">
        <v>201</v>
      </c>
      <c r="F58" t="s">
        <v>56</v>
      </c>
      <c r="H58" t="s">
        <v>36</v>
      </c>
      <c r="I58" t="s">
        <v>68</v>
      </c>
      <c r="J58" t="s">
        <v>127</v>
      </c>
      <c r="K58" t="s">
        <v>32</v>
      </c>
      <c r="L58">
        <v>37.43333333333333</v>
      </c>
      <c r="M58">
        <v>11</v>
      </c>
      <c r="N58">
        <v>21</v>
      </c>
      <c r="O58">
        <v>0.52400000000000002</v>
      </c>
      <c r="P58">
        <v>4</v>
      </c>
      <c r="Q58">
        <v>9</v>
      </c>
      <c r="R58">
        <v>0.44400000000000001</v>
      </c>
      <c r="S58">
        <v>7</v>
      </c>
      <c r="T58">
        <v>12</v>
      </c>
      <c r="U58">
        <v>0.58299999999999996</v>
      </c>
      <c r="V58">
        <v>0.61899999999999999</v>
      </c>
      <c r="W58">
        <v>7</v>
      </c>
      <c r="X58">
        <v>10</v>
      </c>
      <c r="Y58">
        <v>0.7</v>
      </c>
      <c r="Z58">
        <v>5</v>
      </c>
      <c r="AA58">
        <v>12</v>
      </c>
      <c r="AB58">
        <v>17</v>
      </c>
      <c r="AC58">
        <v>6</v>
      </c>
      <c r="AD58">
        <v>1</v>
      </c>
      <c r="AE58">
        <v>1</v>
      </c>
      <c r="AF58">
        <v>4</v>
      </c>
      <c r="AG58">
        <v>1</v>
      </c>
      <c r="AH58">
        <v>33</v>
      </c>
      <c r="AI58">
        <v>30.1</v>
      </c>
      <c r="AJ58">
        <v>12</v>
      </c>
    </row>
    <row r="59" spans="1:36" x14ac:dyDescent="0.5">
      <c r="A59">
        <v>54</v>
      </c>
      <c r="B59">
        <v>58</v>
      </c>
      <c r="C59" s="1">
        <v>45716</v>
      </c>
      <c r="D59" s="1" t="s">
        <v>300</v>
      </c>
      <c r="E59" t="s">
        <v>201</v>
      </c>
      <c r="F59" t="s">
        <v>56</v>
      </c>
      <c r="H59" t="s">
        <v>53</v>
      </c>
      <c r="I59" t="s">
        <v>68</v>
      </c>
      <c r="J59" t="s">
        <v>128</v>
      </c>
      <c r="K59" t="s">
        <v>32</v>
      </c>
      <c r="L59">
        <v>37.283333333333331</v>
      </c>
      <c r="M59">
        <v>12</v>
      </c>
      <c r="N59">
        <v>21</v>
      </c>
      <c r="O59">
        <v>0.57099999999999995</v>
      </c>
      <c r="P59">
        <v>2</v>
      </c>
      <c r="Q59">
        <v>7</v>
      </c>
      <c r="R59">
        <v>0.28599999999999998</v>
      </c>
      <c r="S59">
        <v>10</v>
      </c>
      <c r="T59">
        <v>14</v>
      </c>
      <c r="U59">
        <v>0.71399999999999997</v>
      </c>
      <c r="V59">
        <v>0.61899999999999999</v>
      </c>
      <c r="W59">
        <v>2</v>
      </c>
      <c r="X59">
        <v>3</v>
      </c>
      <c r="Y59">
        <v>0.66700000000000004</v>
      </c>
      <c r="Z59">
        <v>1</v>
      </c>
      <c r="AA59">
        <v>12</v>
      </c>
      <c r="AB59">
        <v>13</v>
      </c>
      <c r="AC59">
        <v>3</v>
      </c>
      <c r="AD59">
        <v>1</v>
      </c>
      <c r="AE59">
        <v>0</v>
      </c>
      <c r="AF59">
        <v>4</v>
      </c>
      <c r="AG59">
        <v>0</v>
      </c>
      <c r="AH59">
        <v>28</v>
      </c>
      <c r="AI59">
        <v>21.1</v>
      </c>
      <c r="AJ59">
        <v>-1</v>
      </c>
    </row>
    <row r="60" spans="1:36" x14ac:dyDescent="0.5">
      <c r="A60">
        <v>55</v>
      </c>
      <c r="B60">
        <v>59</v>
      </c>
      <c r="C60" s="1">
        <v>45718</v>
      </c>
      <c r="D60" s="1" t="s">
        <v>300</v>
      </c>
      <c r="E60" t="s">
        <v>201</v>
      </c>
      <c r="F60" t="s">
        <v>56</v>
      </c>
      <c r="H60" t="s">
        <v>53</v>
      </c>
      <c r="I60" t="s">
        <v>68</v>
      </c>
      <c r="J60" t="s">
        <v>129</v>
      </c>
      <c r="K60" t="s">
        <v>32</v>
      </c>
      <c r="L60">
        <v>35.533333333333339</v>
      </c>
      <c r="M60">
        <v>6</v>
      </c>
      <c r="N60">
        <v>17</v>
      </c>
      <c r="O60">
        <v>0.35299999999999998</v>
      </c>
      <c r="P60">
        <v>1</v>
      </c>
      <c r="Q60">
        <v>6</v>
      </c>
      <c r="R60">
        <v>0.16700000000000001</v>
      </c>
      <c r="S60">
        <v>5</v>
      </c>
      <c r="T60">
        <v>11</v>
      </c>
      <c r="U60">
        <v>0.45500000000000002</v>
      </c>
      <c r="V60">
        <v>0.38200000000000001</v>
      </c>
      <c r="W60">
        <v>4</v>
      </c>
      <c r="X60">
        <v>4</v>
      </c>
      <c r="Y60">
        <v>1</v>
      </c>
      <c r="Z60">
        <v>1</v>
      </c>
      <c r="AA60">
        <v>4</v>
      </c>
      <c r="AB60">
        <v>5</v>
      </c>
      <c r="AC60">
        <v>9</v>
      </c>
      <c r="AD60">
        <v>2</v>
      </c>
      <c r="AE60">
        <v>1</v>
      </c>
      <c r="AF60">
        <v>8</v>
      </c>
      <c r="AG60">
        <v>2</v>
      </c>
      <c r="AH60">
        <v>17</v>
      </c>
      <c r="AI60">
        <v>9.6</v>
      </c>
      <c r="AJ60">
        <v>-5</v>
      </c>
    </row>
    <row r="61" spans="1:36" x14ac:dyDescent="0.5">
      <c r="A61">
        <v>56</v>
      </c>
      <c r="B61">
        <v>60</v>
      </c>
      <c r="C61" s="1">
        <v>45720</v>
      </c>
      <c r="D61" s="1" t="s">
        <v>300</v>
      </c>
      <c r="E61" t="s">
        <v>201</v>
      </c>
      <c r="F61" t="s">
        <v>56</v>
      </c>
      <c r="H61" t="s">
        <v>45</v>
      </c>
      <c r="I61" t="s">
        <v>68</v>
      </c>
      <c r="J61" t="s">
        <v>130</v>
      </c>
      <c r="K61" t="s">
        <v>32</v>
      </c>
      <c r="L61">
        <v>33.25</v>
      </c>
      <c r="M61">
        <v>10</v>
      </c>
      <c r="N61">
        <v>18</v>
      </c>
      <c r="O61">
        <v>0.55600000000000005</v>
      </c>
      <c r="P61">
        <v>5</v>
      </c>
      <c r="Q61">
        <v>10</v>
      </c>
      <c r="R61">
        <v>0.5</v>
      </c>
      <c r="S61">
        <v>5</v>
      </c>
      <c r="T61">
        <v>8</v>
      </c>
      <c r="U61">
        <v>0.625</v>
      </c>
      <c r="V61">
        <v>0.69399999999999995</v>
      </c>
      <c r="W61">
        <v>9</v>
      </c>
      <c r="X61">
        <v>9</v>
      </c>
      <c r="Y61">
        <v>1</v>
      </c>
      <c r="Z61">
        <v>1</v>
      </c>
      <c r="AA61">
        <v>7</v>
      </c>
      <c r="AB61">
        <v>8</v>
      </c>
      <c r="AC61">
        <v>6</v>
      </c>
      <c r="AD61">
        <v>1</v>
      </c>
      <c r="AE61">
        <v>2</v>
      </c>
      <c r="AF61">
        <v>4</v>
      </c>
      <c r="AG61">
        <v>1</v>
      </c>
      <c r="AH61">
        <v>34</v>
      </c>
      <c r="AI61">
        <v>30.4</v>
      </c>
      <c r="AJ61">
        <v>7</v>
      </c>
    </row>
    <row r="62" spans="1:36" x14ac:dyDescent="0.5">
      <c r="A62">
        <v>57</v>
      </c>
      <c r="B62">
        <v>61</v>
      </c>
      <c r="C62" s="1">
        <v>45722</v>
      </c>
      <c r="D62" s="1" t="s">
        <v>300</v>
      </c>
      <c r="E62" t="s">
        <v>201</v>
      </c>
      <c r="F62" t="s">
        <v>56</v>
      </c>
      <c r="H62" t="s">
        <v>48</v>
      </c>
      <c r="I62" t="s">
        <v>68</v>
      </c>
      <c r="J62" t="s">
        <v>131</v>
      </c>
      <c r="K62" t="s">
        <v>32</v>
      </c>
      <c r="L62">
        <v>43.883333333333333</v>
      </c>
      <c r="M62">
        <v>11</v>
      </c>
      <c r="N62">
        <v>23</v>
      </c>
      <c r="O62">
        <v>0.47799999999999998</v>
      </c>
      <c r="P62">
        <v>2</v>
      </c>
      <c r="Q62">
        <v>8</v>
      </c>
      <c r="R62">
        <v>0.25</v>
      </c>
      <c r="S62">
        <v>9</v>
      </c>
      <c r="T62">
        <v>15</v>
      </c>
      <c r="U62">
        <v>0.6</v>
      </c>
      <c r="V62">
        <v>0.52200000000000002</v>
      </c>
      <c r="W62">
        <v>7</v>
      </c>
      <c r="X62">
        <v>8</v>
      </c>
      <c r="Y62">
        <v>0.875</v>
      </c>
      <c r="Z62">
        <v>1</v>
      </c>
      <c r="AA62">
        <v>11</v>
      </c>
      <c r="AB62">
        <v>12</v>
      </c>
      <c r="AC62">
        <v>8</v>
      </c>
      <c r="AD62">
        <v>0</v>
      </c>
      <c r="AE62">
        <v>1</v>
      </c>
      <c r="AF62">
        <v>1</v>
      </c>
      <c r="AG62">
        <v>3</v>
      </c>
      <c r="AH62">
        <v>31</v>
      </c>
      <c r="AI62">
        <v>27</v>
      </c>
      <c r="AJ62">
        <v>4</v>
      </c>
    </row>
    <row r="63" spans="1:36" x14ac:dyDescent="0.5">
      <c r="A63">
        <v>58</v>
      </c>
      <c r="B63">
        <v>62</v>
      </c>
      <c r="C63" s="1">
        <v>45724</v>
      </c>
      <c r="D63" s="1" t="s">
        <v>300</v>
      </c>
      <c r="E63" t="s">
        <v>201</v>
      </c>
      <c r="F63" t="s">
        <v>56</v>
      </c>
      <c r="G63" t="s">
        <v>33</v>
      </c>
      <c r="H63" t="s">
        <v>58</v>
      </c>
      <c r="I63" t="s">
        <v>70</v>
      </c>
      <c r="J63" t="s">
        <v>132</v>
      </c>
      <c r="K63" t="s">
        <v>32</v>
      </c>
      <c r="L63">
        <v>34.5</v>
      </c>
      <c r="M63">
        <v>11</v>
      </c>
      <c r="N63">
        <v>23</v>
      </c>
      <c r="O63">
        <v>0.47799999999999998</v>
      </c>
      <c r="P63">
        <v>0</v>
      </c>
      <c r="Q63">
        <v>6</v>
      </c>
      <c r="R63">
        <v>0</v>
      </c>
      <c r="S63">
        <v>11</v>
      </c>
      <c r="T63">
        <v>17</v>
      </c>
      <c r="U63">
        <v>0.64700000000000002</v>
      </c>
      <c r="V63">
        <v>0.47799999999999998</v>
      </c>
      <c r="W63">
        <v>0</v>
      </c>
      <c r="X63">
        <v>3</v>
      </c>
      <c r="Y63">
        <v>0</v>
      </c>
      <c r="Z63">
        <v>2</v>
      </c>
      <c r="AA63">
        <v>12</v>
      </c>
      <c r="AB63">
        <v>14</v>
      </c>
      <c r="AC63">
        <v>9</v>
      </c>
      <c r="AD63">
        <v>0</v>
      </c>
      <c r="AE63">
        <v>0</v>
      </c>
      <c r="AF63">
        <v>1</v>
      </c>
      <c r="AG63">
        <v>3</v>
      </c>
      <c r="AH63">
        <v>22</v>
      </c>
      <c r="AI63">
        <v>18.2</v>
      </c>
      <c r="AJ63">
        <v>-11</v>
      </c>
    </row>
    <row r="64" spans="1:36" x14ac:dyDescent="0.5">
      <c r="A64">
        <v>58</v>
      </c>
      <c r="B64">
        <v>63</v>
      </c>
      <c r="C64" s="1">
        <v>45726</v>
      </c>
      <c r="D64" s="1" t="s">
        <v>300</v>
      </c>
      <c r="E64" t="s">
        <v>201</v>
      </c>
      <c r="F64" t="s">
        <v>56</v>
      </c>
      <c r="G64" t="s">
        <v>33</v>
      </c>
      <c r="H64" t="s">
        <v>60</v>
      </c>
      <c r="I64" t="s">
        <v>70</v>
      </c>
      <c r="J64" t="s">
        <v>133</v>
      </c>
      <c r="K64" t="s">
        <v>44</v>
      </c>
    </row>
    <row r="65" spans="1:36" x14ac:dyDescent="0.5">
      <c r="A65">
        <v>58</v>
      </c>
      <c r="B65">
        <v>64</v>
      </c>
      <c r="C65" s="1">
        <v>45729</v>
      </c>
      <c r="D65" s="1" t="s">
        <v>299</v>
      </c>
      <c r="E65" t="s">
        <v>201</v>
      </c>
      <c r="F65" t="s">
        <v>56</v>
      </c>
      <c r="G65" t="s">
        <v>33</v>
      </c>
      <c r="H65" t="s">
        <v>61</v>
      </c>
      <c r="I65" t="s">
        <v>70</v>
      </c>
      <c r="J65" t="s">
        <v>134</v>
      </c>
      <c r="K65" t="s">
        <v>44</v>
      </c>
    </row>
    <row r="66" spans="1:36" x14ac:dyDescent="0.5">
      <c r="A66">
        <v>58</v>
      </c>
      <c r="B66">
        <v>65</v>
      </c>
      <c r="C66" s="1">
        <v>45730</v>
      </c>
      <c r="D66" s="1" t="s">
        <v>300</v>
      </c>
      <c r="E66" t="s">
        <v>201</v>
      </c>
      <c r="F66" t="s">
        <v>56</v>
      </c>
      <c r="G66" t="s">
        <v>33</v>
      </c>
      <c r="H66" t="s">
        <v>41</v>
      </c>
      <c r="I66" t="s">
        <v>70</v>
      </c>
      <c r="J66" t="s">
        <v>135</v>
      </c>
      <c r="K66" t="s">
        <v>44</v>
      </c>
    </row>
    <row r="67" spans="1:36" x14ac:dyDescent="0.5">
      <c r="A67">
        <v>58</v>
      </c>
      <c r="B67">
        <v>66</v>
      </c>
      <c r="C67" s="1">
        <v>45732</v>
      </c>
      <c r="D67" s="1" t="s">
        <v>300</v>
      </c>
      <c r="E67" t="s">
        <v>201</v>
      </c>
      <c r="F67" t="s">
        <v>56</v>
      </c>
      <c r="H67" t="s">
        <v>34</v>
      </c>
      <c r="I67" t="s">
        <v>68</v>
      </c>
      <c r="J67" t="s">
        <v>136</v>
      </c>
      <c r="K67" t="s">
        <v>44</v>
      </c>
    </row>
    <row r="68" spans="1:36" x14ac:dyDescent="0.5">
      <c r="A68">
        <v>58</v>
      </c>
      <c r="B68">
        <v>67</v>
      </c>
      <c r="C68" s="1">
        <v>45733</v>
      </c>
      <c r="D68" s="1" t="s">
        <v>300</v>
      </c>
      <c r="E68" t="s">
        <v>201</v>
      </c>
      <c r="F68" t="s">
        <v>56</v>
      </c>
      <c r="H68" t="s">
        <v>31</v>
      </c>
      <c r="I68" t="s">
        <v>68</v>
      </c>
      <c r="J68" t="s">
        <v>137</v>
      </c>
      <c r="K68" t="s">
        <v>44</v>
      </c>
    </row>
    <row r="69" spans="1:36" x14ac:dyDescent="0.5">
      <c r="A69">
        <v>58</v>
      </c>
      <c r="B69">
        <v>68</v>
      </c>
      <c r="C69" s="1">
        <v>45735</v>
      </c>
      <c r="D69" s="1" t="s">
        <v>300</v>
      </c>
      <c r="E69" t="s">
        <v>201</v>
      </c>
      <c r="F69" t="s">
        <v>56</v>
      </c>
      <c r="H69" t="s">
        <v>41</v>
      </c>
      <c r="I69" t="s">
        <v>68</v>
      </c>
      <c r="J69" t="s">
        <v>138</v>
      </c>
      <c r="K69" t="s">
        <v>44</v>
      </c>
    </row>
    <row r="70" spans="1:36" x14ac:dyDescent="0.5">
      <c r="A70">
        <v>58</v>
      </c>
      <c r="B70">
        <v>69</v>
      </c>
      <c r="C70" s="1">
        <v>45736</v>
      </c>
      <c r="D70" s="1" t="s">
        <v>299</v>
      </c>
      <c r="E70" t="s">
        <v>201</v>
      </c>
      <c r="F70" t="s">
        <v>56</v>
      </c>
      <c r="H70" t="s">
        <v>61</v>
      </c>
      <c r="I70" t="s">
        <v>70</v>
      </c>
      <c r="J70" t="s">
        <v>139</v>
      </c>
      <c r="K70" t="s">
        <v>44</v>
      </c>
    </row>
    <row r="71" spans="1:36" x14ac:dyDescent="0.5">
      <c r="A71">
        <v>59</v>
      </c>
      <c r="B71">
        <v>70</v>
      </c>
      <c r="C71" s="1">
        <v>45738</v>
      </c>
      <c r="D71" s="1" t="s">
        <v>300</v>
      </c>
      <c r="E71" t="s">
        <v>201</v>
      </c>
      <c r="F71" t="s">
        <v>56</v>
      </c>
      <c r="H71" t="s">
        <v>40</v>
      </c>
      <c r="I71" t="s">
        <v>70</v>
      </c>
      <c r="J71" t="s">
        <v>140</v>
      </c>
      <c r="K71" t="s">
        <v>32</v>
      </c>
      <c r="L71">
        <v>31.416666666666668</v>
      </c>
      <c r="M71">
        <v>7</v>
      </c>
      <c r="N71">
        <v>16</v>
      </c>
      <c r="O71">
        <v>0.438</v>
      </c>
      <c r="P71">
        <v>1</v>
      </c>
      <c r="Q71">
        <v>2</v>
      </c>
      <c r="R71">
        <v>0.5</v>
      </c>
      <c r="S71">
        <v>6</v>
      </c>
      <c r="T71">
        <v>14</v>
      </c>
      <c r="U71">
        <v>0.42899999999999999</v>
      </c>
      <c r="V71">
        <v>0.46899999999999997</v>
      </c>
      <c r="W71">
        <v>2</v>
      </c>
      <c r="X71">
        <v>5</v>
      </c>
      <c r="Y71">
        <v>0.4</v>
      </c>
      <c r="Z71">
        <v>0</v>
      </c>
      <c r="AA71">
        <v>6</v>
      </c>
      <c r="AB71">
        <v>6</v>
      </c>
      <c r="AC71">
        <v>4</v>
      </c>
      <c r="AD71">
        <v>3</v>
      </c>
      <c r="AE71">
        <v>0</v>
      </c>
      <c r="AF71">
        <v>5</v>
      </c>
      <c r="AG71">
        <v>1</v>
      </c>
      <c r="AH71">
        <v>17</v>
      </c>
      <c r="AI71">
        <v>9.6</v>
      </c>
      <c r="AJ71">
        <v>-27</v>
      </c>
    </row>
    <row r="72" spans="1:36" x14ac:dyDescent="0.5">
      <c r="A72">
        <v>60</v>
      </c>
      <c r="B72">
        <v>71</v>
      </c>
      <c r="C72" s="1">
        <v>45740</v>
      </c>
      <c r="D72" s="1" t="s">
        <v>300</v>
      </c>
      <c r="E72" t="s">
        <v>201</v>
      </c>
      <c r="F72" t="s">
        <v>56</v>
      </c>
      <c r="G72" t="s">
        <v>33</v>
      </c>
      <c r="H72" t="s">
        <v>38</v>
      </c>
      <c r="I72" t="s">
        <v>70</v>
      </c>
      <c r="J72" t="s">
        <v>141</v>
      </c>
      <c r="K72" t="s">
        <v>32</v>
      </c>
      <c r="L72">
        <v>37.666666666666664</v>
      </c>
      <c r="M72">
        <v>9</v>
      </c>
      <c r="N72">
        <v>18</v>
      </c>
      <c r="O72">
        <v>0.5</v>
      </c>
      <c r="P72">
        <v>0</v>
      </c>
      <c r="Q72">
        <v>3</v>
      </c>
      <c r="R72">
        <v>0</v>
      </c>
      <c r="S72">
        <v>9</v>
      </c>
      <c r="T72">
        <v>15</v>
      </c>
      <c r="U72">
        <v>0.6</v>
      </c>
      <c r="V72">
        <v>0.5</v>
      </c>
      <c r="W72">
        <v>6</v>
      </c>
      <c r="X72">
        <v>7</v>
      </c>
      <c r="Y72">
        <v>0.85699999999999998</v>
      </c>
      <c r="Z72">
        <v>3</v>
      </c>
      <c r="AA72">
        <v>3</v>
      </c>
      <c r="AB72">
        <v>6</v>
      </c>
      <c r="AC72">
        <v>7</v>
      </c>
      <c r="AD72">
        <v>0</v>
      </c>
      <c r="AE72">
        <v>0</v>
      </c>
      <c r="AF72">
        <v>2</v>
      </c>
      <c r="AG72">
        <v>0</v>
      </c>
      <c r="AH72">
        <v>24</v>
      </c>
      <c r="AI72">
        <v>20.5</v>
      </c>
      <c r="AJ72">
        <v>-17</v>
      </c>
    </row>
    <row r="73" spans="1:36" x14ac:dyDescent="0.5">
      <c r="A73">
        <v>61</v>
      </c>
      <c r="B73">
        <v>72</v>
      </c>
      <c r="C73" s="1">
        <v>45742</v>
      </c>
      <c r="D73" s="1" t="s">
        <v>300</v>
      </c>
      <c r="E73" t="s">
        <v>201</v>
      </c>
      <c r="F73" t="s">
        <v>56</v>
      </c>
      <c r="G73" t="s">
        <v>33</v>
      </c>
      <c r="H73" t="s">
        <v>39</v>
      </c>
      <c r="I73" t="s">
        <v>68</v>
      </c>
      <c r="J73" t="s">
        <v>142</v>
      </c>
      <c r="K73" t="s">
        <v>32</v>
      </c>
      <c r="L73">
        <v>37.733333333333334</v>
      </c>
      <c r="M73">
        <v>4</v>
      </c>
      <c r="N73">
        <v>12</v>
      </c>
      <c r="O73">
        <v>0.33300000000000002</v>
      </c>
      <c r="P73">
        <v>0</v>
      </c>
      <c r="Q73">
        <v>3</v>
      </c>
      <c r="R73">
        <v>0</v>
      </c>
      <c r="S73">
        <v>4</v>
      </c>
      <c r="T73">
        <v>9</v>
      </c>
      <c r="U73">
        <v>0.44400000000000001</v>
      </c>
      <c r="V73">
        <v>0.33300000000000002</v>
      </c>
      <c r="W73">
        <v>5</v>
      </c>
      <c r="X73">
        <v>5</v>
      </c>
      <c r="Y73">
        <v>1</v>
      </c>
      <c r="Z73">
        <v>3</v>
      </c>
      <c r="AA73">
        <v>10</v>
      </c>
      <c r="AB73">
        <v>13</v>
      </c>
      <c r="AC73">
        <v>7</v>
      </c>
      <c r="AD73">
        <v>1</v>
      </c>
      <c r="AE73">
        <v>0</v>
      </c>
      <c r="AF73">
        <v>1</v>
      </c>
      <c r="AG73">
        <v>1</v>
      </c>
      <c r="AH73">
        <v>13</v>
      </c>
      <c r="AI73">
        <v>15.8</v>
      </c>
      <c r="AJ73">
        <v>5</v>
      </c>
    </row>
    <row r="74" spans="1:36" x14ac:dyDescent="0.5">
      <c r="A74">
        <v>62</v>
      </c>
      <c r="B74">
        <v>73</v>
      </c>
      <c r="C74" s="1">
        <v>45743</v>
      </c>
      <c r="D74" s="1" t="s">
        <v>300</v>
      </c>
      <c r="E74" t="s">
        <v>201</v>
      </c>
      <c r="F74" t="s">
        <v>56</v>
      </c>
      <c r="G74" t="s">
        <v>33</v>
      </c>
      <c r="H74" t="s">
        <v>40</v>
      </c>
      <c r="I74" t="s">
        <v>70</v>
      </c>
      <c r="J74" t="s">
        <v>143</v>
      </c>
      <c r="K74" t="s">
        <v>32</v>
      </c>
      <c r="L74">
        <v>38.75</v>
      </c>
      <c r="M74">
        <v>8</v>
      </c>
      <c r="N74">
        <v>20</v>
      </c>
      <c r="O74">
        <v>0.4</v>
      </c>
      <c r="P74">
        <v>0</v>
      </c>
      <c r="Q74">
        <v>5</v>
      </c>
      <c r="R74">
        <v>0</v>
      </c>
      <c r="S74">
        <v>8</v>
      </c>
      <c r="T74">
        <v>15</v>
      </c>
      <c r="U74">
        <v>0.53300000000000003</v>
      </c>
      <c r="V74">
        <v>0.4</v>
      </c>
      <c r="W74">
        <v>1</v>
      </c>
      <c r="X74">
        <v>2</v>
      </c>
      <c r="Y74">
        <v>0.5</v>
      </c>
      <c r="Z74">
        <v>1</v>
      </c>
      <c r="AA74">
        <v>4</v>
      </c>
      <c r="AB74">
        <v>5</v>
      </c>
      <c r="AC74">
        <v>12</v>
      </c>
      <c r="AD74">
        <v>2</v>
      </c>
      <c r="AE74">
        <v>0</v>
      </c>
      <c r="AF74">
        <v>4</v>
      </c>
      <c r="AG74">
        <v>1</v>
      </c>
      <c r="AH74">
        <v>17</v>
      </c>
      <c r="AI74">
        <v>13.7</v>
      </c>
      <c r="AJ74">
        <v>-10</v>
      </c>
    </row>
    <row r="75" spans="1:36" x14ac:dyDescent="0.5">
      <c r="A75">
        <v>63</v>
      </c>
      <c r="B75">
        <v>74</v>
      </c>
      <c r="C75" s="1">
        <v>45745</v>
      </c>
      <c r="D75" s="1" t="s">
        <v>300</v>
      </c>
      <c r="E75" t="s">
        <v>201</v>
      </c>
      <c r="F75" t="s">
        <v>56</v>
      </c>
      <c r="G75" t="s">
        <v>33</v>
      </c>
      <c r="H75" t="s">
        <v>50</v>
      </c>
      <c r="I75" t="s">
        <v>68</v>
      </c>
      <c r="J75" t="s">
        <v>144</v>
      </c>
      <c r="K75" t="s">
        <v>32</v>
      </c>
      <c r="L75">
        <v>37.449999999999996</v>
      </c>
      <c r="M75">
        <v>10</v>
      </c>
      <c r="N75">
        <v>21</v>
      </c>
      <c r="O75">
        <v>0.47599999999999998</v>
      </c>
      <c r="P75">
        <v>2</v>
      </c>
      <c r="Q75">
        <v>5</v>
      </c>
      <c r="R75">
        <v>0.4</v>
      </c>
      <c r="S75">
        <v>8</v>
      </c>
      <c r="T75">
        <v>16</v>
      </c>
      <c r="U75">
        <v>0.5</v>
      </c>
      <c r="V75">
        <v>0.52400000000000002</v>
      </c>
      <c r="W75">
        <v>3</v>
      </c>
      <c r="X75">
        <v>4</v>
      </c>
      <c r="Y75">
        <v>0.75</v>
      </c>
      <c r="Z75">
        <v>1</v>
      </c>
      <c r="AA75">
        <v>5</v>
      </c>
      <c r="AB75">
        <v>6</v>
      </c>
      <c r="AC75">
        <v>8</v>
      </c>
      <c r="AD75">
        <v>3</v>
      </c>
      <c r="AE75">
        <v>1</v>
      </c>
      <c r="AF75">
        <v>3</v>
      </c>
      <c r="AG75">
        <v>3</v>
      </c>
      <c r="AH75">
        <v>25</v>
      </c>
      <c r="AI75">
        <v>21.2</v>
      </c>
      <c r="AJ75">
        <v>-1</v>
      </c>
    </row>
    <row r="76" spans="1:36" x14ac:dyDescent="0.5">
      <c r="A76">
        <v>64</v>
      </c>
      <c r="B76">
        <v>75</v>
      </c>
      <c r="C76" s="1">
        <v>45747</v>
      </c>
      <c r="D76" s="1" t="s">
        <v>300</v>
      </c>
      <c r="E76" t="s">
        <v>201</v>
      </c>
      <c r="F76" t="s">
        <v>56</v>
      </c>
      <c r="H76" t="s">
        <v>37</v>
      </c>
      <c r="I76" t="s">
        <v>68</v>
      </c>
      <c r="J76" t="s">
        <v>145</v>
      </c>
      <c r="K76" t="s">
        <v>32</v>
      </c>
      <c r="L76">
        <v>37.666666666666664</v>
      </c>
      <c r="M76">
        <v>5</v>
      </c>
      <c r="N76">
        <v>12</v>
      </c>
      <c r="O76">
        <v>0.41699999999999998</v>
      </c>
      <c r="P76">
        <v>2</v>
      </c>
      <c r="Q76">
        <v>4</v>
      </c>
      <c r="R76">
        <v>0.5</v>
      </c>
      <c r="S76">
        <v>3</v>
      </c>
      <c r="T76">
        <v>8</v>
      </c>
      <c r="U76">
        <v>0.375</v>
      </c>
      <c r="V76">
        <v>0.5</v>
      </c>
      <c r="W76">
        <v>4</v>
      </c>
      <c r="X76">
        <v>4</v>
      </c>
      <c r="Y76">
        <v>1</v>
      </c>
      <c r="Z76">
        <v>0</v>
      </c>
      <c r="AA76">
        <v>8</v>
      </c>
      <c r="AB76">
        <v>8</v>
      </c>
      <c r="AC76">
        <v>4</v>
      </c>
      <c r="AD76">
        <v>2</v>
      </c>
      <c r="AE76">
        <v>2</v>
      </c>
      <c r="AF76">
        <v>3</v>
      </c>
      <c r="AG76">
        <v>1</v>
      </c>
      <c r="AH76">
        <v>16</v>
      </c>
      <c r="AI76">
        <v>14.8</v>
      </c>
      <c r="AJ76">
        <v>9</v>
      </c>
    </row>
    <row r="77" spans="1:36" x14ac:dyDescent="0.5">
      <c r="A77">
        <v>65</v>
      </c>
      <c r="B77">
        <v>76</v>
      </c>
      <c r="C77" s="1">
        <v>45750</v>
      </c>
      <c r="D77" s="1" t="s">
        <v>300</v>
      </c>
      <c r="E77" t="s">
        <v>201</v>
      </c>
      <c r="F77" t="s">
        <v>56</v>
      </c>
      <c r="H77" t="s">
        <v>42</v>
      </c>
      <c r="I77" t="s">
        <v>70</v>
      </c>
      <c r="J77" t="s">
        <v>146</v>
      </c>
      <c r="K77" t="s">
        <v>32</v>
      </c>
      <c r="L77">
        <v>39.85</v>
      </c>
      <c r="M77">
        <v>10</v>
      </c>
      <c r="N77">
        <v>15</v>
      </c>
      <c r="O77">
        <v>0.66700000000000004</v>
      </c>
      <c r="P77">
        <v>5</v>
      </c>
      <c r="Q77">
        <v>8</v>
      </c>
      <c r="R77">
        <v>0.625</v>
      </c>
      <c r="S77">
        <v>5</v>
      </c>
      <c r="T77">
        <v>7</v>
      </c>
      <c r="U77">
        <v>0.71399999999999997</v>
      </c>
      <c r="V77">
        <v>0.83299999999999996</v>
      </c>
      <c r="W77">
        <v>8</v>
      </c>
      <c r="X77">
        <v>9</v>
      </c>
      <c r="Y77">
        <v>0.88900000000000001</v>
      </c>
      <c r="Z77">
        <v>1</v>
      </c>
      <c r="AA77">
        <v>4</v>
      </c>
      <c r="AB77">
        <v>5</v>
      </c>
      <c r="AC77">
        <v>9</v>
      </c>
      <c r="AD77">
        <v>1</v>
      </c>
      <c r="AE77">
        <v>1</v>
      </c>
      <c r="AF77">
        <v>4</v>
      </c>
      <c r="AG77">
        <v>2</v>
      </c>
      <c r="AH77">
        <v>33</v>
      </c>
      <c r="AI77">
        <v>31.2</v>
      </c>
      <c r="AJ77">
        <v>-1</v>
      </c>
    </row>
    <row r="78" spans="1:36" x14ac:dyDescent="0.5">
      <c r="A78">
        <v>66</v>
      </c>
      <c r="B78">
        <v>77</v>
      </c>
      <c r="C78" s="1">
        <v>45751</v>
      </c>
      <c r="D78" s="1" t="s">
        <v>300</v>
      </c>
      <c r="E78" t="s">
        <v>201</v>
      </c>
      <c r="F78" t="s">
        <v>56</v>
      </c>
      <c r="H78" t="s">
        <v>45</v>
      </c>
      <c r="I78" t="s">
        <v>68</v>
      </c>
      <c r="J78" t="s">
        <v>147</v>
      </c>
      <c r="K78" t="s">
        <v>32</v>
      </c>
      <c r="L78">
        <v>32.65</v>
      </c>
      <c r="M78">
        <v>9</v>
      </c>
      <c r="N78">
        <v>17</v>
      </c>
      <c r="O78">
        <v>0.52900000000000003</v>
      </c>
      <c r="P78">
        <v>2</v>
      </c>
      <c r="Q78">
        <v>7</v>
      </c>
      <c r="R78">
        <v>0.28599999999999998</v>
      </c>
      <c r="S78">
        <v>7</v>
      </c>
      <c r="T78">
        <v>10</v>
      </c>
      <c r="U78">
        <v>0.7</v>
      </c>
      <c r="V78">
        <v>0.58799999999999997</v>
      </c>
      <c r="W78">
        <v>7</v>
      </c>
      <c r="X78">
        <v>8</v>
      </c>
      <c r="Y78">
        <v>0.875</v>
      </c>
      <c r="Z78">
        <v>0</v>
      </c>
      <c r="AA78">
        <v>0</v>
      </c>
      <c r="AB78">
        <v>0</v>
      </c>
      <c r="AC78">
        <v>8</v>
      </c>
      <c r="AD78">
        <v>2</v>
      </c>
      <c r="AE78">
        <v>0</v>
      </c>
      <c r="AF78">
        <v>1</v>
      </c>
      <c r="AG78">
        <v>1</v>
      </c>
      <c r="AH78">
        <v>27</v>
      </c>
      <c r="AI78">
        <v>24.5</v>
      </c>
      <c r="AJ78">
        <v>7</v>
      </c>
    </row>
    <row r="79" spans="1:36" x14ac:dyDescent="0.5">
      <c r="A79">
        <v>67</v>
      </c>
      <c r="B79">
        <v>78</v>
      </c>
      <c r="C79" s="1">
        <v>45753</v>
      </c>
      <c r="D79" s="1" t="s">
        <v>300</v>
      </c>
      <c r="E79" t="s">
        <v>201</v>
      </c>
      <c r="F79" t="s">
        <v>56</v>
      </c>
      <c r="G79" t="s">
        <v>33</v>
      </c>
      <c r="H79" t="s">
        <v>43</v>
      </c>
      <c r="I79" t="s">
        <v>68</v>
      </c>
      <c r="J79" t="s">
        <v>148</v>
      </c>
      <c r="K79" t="s">
        <v>32</v>
      </c>
      <c r="L79">
        <v>34.25</v>
      </c>
      <c r="M79">
        <v>9</v>
      </c>
      <c r="N79">
        <v>16</v>
      </c>
      <c r="O79">
        <v>0.56299999999999994</v>
      </c>
      <c r="P79">
        <v>1</v>
      </c>
      <c r="Q79">
        <v>1</v>
      </c>
      <c r="R79">
        <v>1</v>
      </c>
      <c r="S79">
        <v>8</v>
      </c>
      <c r="T79">
        <v>15</v>
      </c>
      <c r="U79">
        <v>0.53300000000000003</v>
      </c>
      <c r="V79">
        <v>0.59399999999999997</v>
      </c>
      <c r="W79">
        <v>0</v>
      </c>
      <c r="X79">
        <v>0</v>
      </c>
      <c r="Z79">
        <v>2</v>
      </c>
      <c r="AA79">
        <v>1</v>
      </c>
      <c r="AB79">
        <v>3</v>
      </c>
      <c r="AC79">
        <v>7</v>
      </c>
      <c r="AD79">
        <v>1</v>
      </c>
      <c r="AE79">
        <v>0</v>
      </c>
      <c r="AF79">
        <v>2</v>
      </c>
      <c r="AG79">
        <v>0</v>
      </c>
      <c r="AH79">
        <v>19</v>
      </c>
      <c r="AI79">
        <v>17</v>
      </c>
      <c r="AJ79">
        <v>7</v>
      </c>
    </row>
    <row r="80" spans="1:36" x14ac:dyDescent="0.5">
      <c r="A80">
        <v>68</v>
      </c>
      <c r="B80">
        <v>79</v>
      </c>
      <c r="C80" s="1">
        <v>45755</v>
      </c>
      <c r="D80" s="1" t="s">
        <v>300</v>
      </c>
      <c r="E80" t="s">
        <v>201</v>
      </c>
      <c r="F80" t="s">
        <v>56</v>
      </c>
      <c r="G80" t="s">
        <v>33</v>
      </c>
      <c r="H80" t="s">
        <v>43</v>
      </c>
      <c r="I80" t="s">
        <v>70</v>
      </c>
      <c r="J80" t="s">
        <v>149</v>
      </c>
      <c r="K80" t="s">
        <v>32</v>
      </c>
      <c r="L80">
        <v>35.483333333333334</v>
      </c>
      <c r="M80">
        <v>8</v>
      </c>
      <c r="N80">
        <v>19</v>
      </c>
      <c r="O80">
        <v>0.42099999999999999</v>
      </c>
      <c r="P80">
        <v>3</v>
      </c>
      <c r="Q80">
        <v>6</v>
      </c>
      <c r="R80">
        <v>0.5</v>
      </c>
      <c r="S80">
        <v>5</v>
      </c>
      <c r="T80">
        <v>13</v>
      </c>
      <c r="U80">
        <v>0.38500000000000001</v>
      </c>
      <c r="V80">
        <v>0.5</v>
      </c>
      <c r="W80">
        <v>9</v>
      </c>
      <c r="X80">
        <v>10</v>
      </c>
      <c r="Y80">
        <v>0.9</v>
      </c>
      <c r="Z80">
        <v>0</v>
      </c>
      <c r="AA80">
        <v>7</v>
      </c>
      <c r="AB80">
        <v>7</v>
      </c>
      <c r="AC80">
        <v>3</v>
      </c>
      <c r="AD80">
        <v>1</v>
      </c>
      <c r="AE80">
        <v>0</v>
      </c>
      <c r="AF80">
        <v>6</v>
      </c>
      <c r="AG80">
        <v>1</v>
      </c>
      <c r="AH80">
        <v>28</v>
      </c>
      <c r="AI80">
        <v>16.3</v>
      </c>
      <c r="AJ80">
        <v>-23</v>
      </c>
    </row>
    <row r="81" spans="1:36" x14ac:dyDescent="0.5">
      <c r="A81">
        <v>69</v>
      </c>
      <c r="B81">
        <v>80</v>
      </c>
      <c r="C81" s="1">
        <v>45756</v>
      </c>
      <c r="D81" s="1" t="s">
        <v>300</v>
      </c>
      <c r="E81" t="s">
        <v>201</v>
      </c>
      <c r="F81" t="s">
        <v>56</v>
      </c>
      <c r="G81" t="s">
        <v>33</v>
      </c>
      <c r="H81" t="s">
        <v>30</v>
      </c>
      <c r="I81" t="s">
        <v>68</v>
      </c>
      <c r="J81" t="s">
        <v>150</v>
      </c>
      <c r="K81" t="s">
        <v>32</v>
      </c>
      <c r="L81">
        <v>36.283333333333331</v>
      </c>
      <c r="M81">
        <v>11</v>
      </c>
      <c r="N81">
        <v>20</v>
      </c>
      <c r="O81">
        <v>0.55000000000000004</v>
      </c>
      <c r="P81">
        <v>0</v>
      </c>
      <c r="Q81">
        <v>4</v>
      </c>
      <c r="R81">
        <v>0</v>
      </c>
      <c r="S81">
        <v>11</v>
      </c>
      <c r="T81">
        <v>16</v>
      </c>
      <c r="U81">
        <v>0.68799999999999994</v>
      </c>
      <c r="V81">
        <v>0.55000000000000004</v>
      </c>
      <c r="W81">
        <v>5</v>
      </c>
      <c r="X81">
        <v>6</v>
      </c>
      <c r="Y81">
        <v>0.83299999999999996</v>
      </c>
      <c r="Z81">
        <v>2</v>
      </c>
      <c r="AA81">
        <v>5</v>
      </c>
      <c r="AB81">
        <v>7</v>
      </c>
      <c r="AC81">
        <v>3</v>
      </c>
      <c r="AD81">
        <v>1</v>
      </c>
      <c r="AE81">
        <v>0</v>
      </c>
      <c r="AF81">
        <v>2</v>
      </c>
      <c r="AG81">
        <v>2</v>
      </c>
      <c r="AH81">
        <v>27</v>
      </c>
      <c r="AI81">
        <v>20.2</v>
      </c>
      <c r="AJ81">
        <v>18</v>
      </c>
    </row>
    <row r="82" spans="1:36" x14ac:dyDescent="0.5">
      <c r="A82">
        <v>70</v>
      </c>
      <c r="B82">
        <v>81</v>
      </c>
      <c r="C82" s="1">
        <v>45758</v>
      </c>
      <c r="D82" s="1" t="s">
        <v>300</v>
      </c>
      <c r="E82" t="s">
        <v>201</v>
      </c>
      <c r="F82" t="s">
        <v>56</v>
      </c>
      <c r="H82" t="s">
        <v>37</v>
      </c>
      <c r="I82" t="s">
        <v>68</v>
      </c>
      <c r="J82" t="s">
        <v>151</v>
      </c>
      <c r="K82" t="s">
        <v>32</v>
      </c>
      <c r="L82">
        <v>22.116666666666667</v>
      </c>
      <c r="M82">
        <v>6</v>
      </c>
      <c r="N82">
        <v>11</v>
      </c>
      <c r="O82">
        <v>0.54500000000000004</v>
      </c>
      <c r="P82">
        <v>1</v>
      </c>
      <c r="Q82">
        <v>4</v>
      </c>
      <c r="R82">
        <v>0.25</v>
      </c>
      <c r="S82">
        <v>5</v>
      </c>
      <c r="T82">
        <v>7</v>
      </c>
      <c r="U82">
        <v>0.71399999999999997</v>
      </c>
      <c r="V82">
        <v>0.59099999999999997</v>
      </c>
      <c r="W82">
        <v>1</v>
      </c>
      <c r="X82">
        <v>1</v>
      </c>
      <c r="Y82">
        <v>1</v>
      </c>
      <c r="Z82">
        <v>0</v>
      </c>
      <c r="AA82">
        <v>4</v>
      </c>
      <c r="AB82">
        <v>4</v>
      </c>
      <c r="AC82">
        <v>8</v>
      </c>
      <c r="AD82">
        <v>1</v>
      </c>
      <c r="AE82">
        <v>0</v>
      </c>
      <c r="AF82">
        <v>1</v>
      </c>
      <c r="AG82">
        <v>1</v>
      </c>
      <c r="AH82">
        <v>14</v>
      </c>
      <c r="AI82">
        <v>15.1</v>
      </c>
      <c r="AJ82">
        <v>5</v>
      </c>
    </row>
    <row r="83" spans="1:36" x14ac:dyDescent="0.5">
      <c r="A83">
        <v>70</v>
      </c>
      <c r="B83">
        <v>82</v>
      </c>
      <c r="C83" s="1">
        <v>45760</v>
      </c>
      <c r="D83" s="1" t="s">
        <v>299</v>
      </c>
      <c r="E83" t="s">
        <v>201</v>
      </c>
      <c r="F83" t="s">
        <v>56</v>
      </c>
      <c r="G83" t="s">
        <v>33</v>
      </c>
      <c r="H83" t="s">
        <v>49</v>
      </c>
      <c r="I83" t="s">
        <v>70</v>
      </c>
      <c r="J83" t="s">
        <v>152</v>
      </c>
      <c r="K83" t="s">
        <v>44</v>
      </c>
    </row>
    <row r="84" spans="1:36" x14ac:dyDescent="0.5">
      <c r="C84" s="1"/>
      <c r="D84" s="1"/>
    </row>
    <row r="85" spans="1:36" x14ac:dyDescent="0.5">
      <c r="C85" s="1"/>
      <c r="D85" s="1"/>
    </row>
    <row r="86" spans="1:36" x14ac:dyDescent="0.5">
      <c r="C86" s="1"/>
      <c r="D86" s="1"/>
    </row>
    <row r="87" spans="1:36" x14ac:dyDescent="0.5">
      <c r="C87" s="1"/>
      <c r="D87" s="1"/>
    </row>
    <row r="88" spans="1:36" x14ac:dyDescent="0.5">
      <c r="C88" s="1"/>
      <c r="D88" s="1"/>
    </row>
    <row r="89" spans="1:36" x14ac:dyDescent="0.5">
      <c r="C89" s="1"/>
      <c r="D89" s="1"/>
    </row>
    <row r="90" spans="1:36" x14ac:dyDescent="0.5">
      <c r="C90" s="1"/>
      <c r="D90" s="1"/>
    </row>
    <row r="91" spans="1:36" x14ac:dyDescent="0.5">
      <c r="C91" s="1"/>
      <c r="D91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D459-7BE1-4219-9243-724D70672AFA}">
  <sheetPr codeName="Sheet6"/>
  <dimension ref="A1:AI91"/>
  <sheetViews>
    <sheetView topLeftCell="A74" workbookViewId="0">
      <selection activeCell="A84" sqref="A84"/>
    </sheetView>
  </sheetViews>
  <sheetFormatPr defaultRowHeight="16.5" x14ac:dyDescent="0.5"/>
  <cols>
    <col min="1" max="1" width="5.1796875" customWidth="1"/>
    <col min="2" max="2" width="10.453125" style="2" customWidth="1"/>
    <col min="3" max="3" width="14.26953125" customWidth="1"/>
    <col min="4" max="4" width="7.7265625" customWidth="1"/>
    <col min="5" max="5" width="4.90625" customWidth="1"/>
    <col min="6" max="6" width="6.6328125" customWidth="1"/>
    <col min="7" max="7" width="6.54296875" customWidth="1"/>
    <col min="8" max="8" width="12" customWidth="1"/>
    <col min="9" max="9" width="7.26953125" customWidth="1"/>
    <col min="10" max="21" width="11.81640625" customWidth="1"/>
    <col min="22" max="22" width="10.81640625" customWidth="1"/>
    <col min="23" max="34" width="11.81640625" customWidth="1"/>
  </cols>
  <sheetData>
    <row r="1" spans="1:35" x14ac:dyDescent="0.5">
      <c r="A1" t="s">
        <v>0</v>
      </c>
      <c r="B1" s="2" t="s">
        <v>2</v>
      </c>
      <c r="C1" s="2" t="s">
        <v>298</v>
      </c>
      <c r="D1" t="s">
        <v>202</v>
      </c>
      <c r="E1" t="s">
        <v>3</v>
      </c>
      <c r="F1" t="s">
        <v>33</v>
      </c>
      <c r="G1" t="s">
        <v>4</v>
      </c>
      <c r="H1" t="s">
        <v>66</v>
      </c>
      <c r="I1" t="s">
        <v>153</v>
      </c>
      <c r="J1" t="s">
        <v>63</v>
      </c>
      <c r="K1" t="s">
        <v>285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</row>
    <row r="2" spans="1:35" x14ac:dyDescent="0.5">
      <c r="A2">
        <v>1</v>
      </c>
      <c r="B2" s="2">
        <v>45587</v>
      </c>
      <c r="C2" s="1" t="s">
        <v>299</v>
      </c>
      <c r="D2" t="s">
        <v>64</v>
      </c>
      <c r="E2" t="s">
        <v>56</v>
      </c>
      <c r="G2" t="s">
        <v>36</v>
      </c>
      <c r="H2" t="s">
        <v>68</v>
      </c>
      <c r="I2" t="s">
        <v>203</v>
      </c>
      <c r="J2" t="s">
        <v>32</v>
      </c>
      <c r="K2">
        <v>36.033333333333331</v>
      </c>
      <c r="L2">
        <v>6</v>
      </c>
      <c r="M2">
        <v>14</v>
      </c>
      <c r="N2">
        <v>0.42899999999999999</v>
      </c>
      <c r="O2">
        <v>0</v>
      </c>
      <c r="P2">
        <v>5</v>
      </c>
      <c r="Q2">
        <v>0</v>
      </c>
      <c r="R2">
        <v>6</v>
      </c>
      <c r="S2">
        <v>9</v>
      </c>
      <c r="T2">
        <v>0.66700000000000004</v>
      </c>
      <c r="U2">
        <v>0.42899999999999999</v>
      </c>
      <c r="V2">
        <v>0</v>
      </c>
      <c r="W2">
        <v>1</v>
      </c>
      <c r="X2">
        <v>0</v>
      </c>
      <c r="Y2">
        <v>4</v>
      </c>
      <c r="Z2">
        <v>5</v>
      </c>
      <c r="AA2">
        <v>9</v>
      </c>
      <c r="AB2">
        <v>4</v>
      </c>
      <c r="AC2">
        <v>1</v>
      </c>
      <c r="AD2">
        <v>1</v>
      </c>
      <c r="AE2">
        <v>0</v>
      </c>
      <c r="AF2">
        <v>4</v>
      </c>
      <c r="AG2">
        <v>12</v>
      </c>
      <c r="AH2">
        <v>11.4</v>
      </c>
      <c r="AI2">
        <v>12</v>
      </c>
    </row>
    <row r="3" spans="1:35" x14ac:dyDescent="0.5">
      <c r="A3">
        <v>2</v>
      </c>
      <c r="B3" s="2">
        <v>45590</v>
      </c>
      <c r="C3" s="1" t="s">
        <v>299</v>
      </c>
      <c r="D3" t="s">
        <v>64</v>
      </c>
      <c r="E3" t="s">
        <v>56</v>
      </c>
      <c r="G3" t="s">
        <v>34</v>
      </c>
      <c r="H3" t="s">
        <v>68</v>
      </c>
      <c r="I3" t="s">
        <v>204</v>
      </c>
      <c r="J3" t="s">
        <v>32</v>
      </c>
      <c r="K3">
        <v>36.65</v>
      </c>
      <c r="L3">
        <v>8</v>
      </c>
      <c r="M3">
        <v>12</v>
      </c>
      <c r="N3">
        <v>0.66700000000000004</v>
      </c>
      <c r="O3">
        <v>5</v>
      </c>
      <c r="P3">
        <v>7</v>
      </c>
      <c r="Q3">
        <v>0.71399999999999997</v>
      </c>
      <c r="R3">
        <v>3</v>
      </c>
      <c r="S3">
        <v>5</v>
      </c>
      <c r="T3">
        <v>0.6</v>
      </c>
      <c r="U3">
        <v>0.875</v>
      </c>
      <c r="V3">
        <v>5</v>
      </c>
      <c r="W3">
        <v>6</v>
      </c>
      <c r="X3">
        <v>0.83299999999999996</v>
      </c>
      <c r="Y3">
        <v>0</v>
      </c>
      <c r="Z3">
        <v>4</v>
      </c>
      <c r="AA3">
        <v>4</v>
      </c>
      <c r="AB3">
        <v>8</v>
      </c>
      <c r="AC3">
        <v>3</v>
      </c>
      <c r="AD3">
        <v>1</v>
      </c>
      <c r="AE3">
        <v>4</v>
      </c>
      <c r="AF3">
        <v>4</v>
      </c>
      <c r="AG3">
        <v>26</v>
      </c>
      <c r="AH3">
        <v>25.3</v>
      </c>
      <c r="AI3">
        <v>13</v>
      </c>
    </row>
    <row r="4" spans="1:35" x14ac:dyDescent="0.5">
      <c r="A4">
        <v>3</v>
      </c>
      <c r="B4" s="2">
        <v>45591</v>
      </c>
      <c r="C4" s="1" t="s">
        <v>299</v>
      </c>
      <c r="D4" t="s">
        <v>64</v>
      </c>
      <c r="E4" t="s">
        <v>56</v>
      </c>
      <c r="G4" t="s">
        <v>54</v>
      </c>
      <c r="H4" t="s">
        <v>68</v>
      </c>
      <c r="I4" t="s">
        <v>205</v>
      </c>
      <c r="J4" t="s">
        <v>32</v>
      </c>
      <c r="K4">
        <v>33.533333333333331</v>
      </c>
      <c r="L4">
        <v>7</v>
      </c>
      <c r="M4">
        <v>12</v>
      </c>
      <c r="N4">
        <v>0.58299999999999996</v>
      </c>
      <c r="O4">
        <v>2</v>
      </c>
      <c r="P4">
        <v>4</v>
      </c>
      <c r="Q4">
        <v>0.5</v>
      </c>
      <c r="R4">
        <v>5</v>
      </c>
      <c r="S4">
        <v>8</v>
      </c>
      <c r="T4">
        <v>0.625</v>
      </c>
      <c r="U4">
        <v>0.66700000000000004</v>
      </c>
      <c r="V4">
        <v>0</v>
      </c>
      <c r="W4">
        <v>0</v>
      </c>
      <c r="Y4">
        <v>4</v>
      </c>
      <c r="Z4">
        <v>3</v>
      </c>
      <c r="AA4">
        <v>7</v>
      </c>
      <c r="AB4">
        <v>6</v>
      </c>
      <c r="AC4">
        <v>0</v>
      </c>
      <c r="AD4">
        <v>0</v>
      </c>
      <c r="AE4">
        <v>6</v>
      </c>
      <c r="AF4">
        <v>3</v>
      </c>
      <c r="AG4">
        <v>16</v>
      </c>
      <c r="AH4">
        <v>11.1</v>
      </c>
      <c r="AI4">
        <v>-20</v>
      </c>
    </row>
    <row r="5" spans="1:35" x14ac:dyDescent="0.5">
      <c r="A5">
        <v>4</v>
      </c>
      <c r="B5" s="2">
        <v>45593</v>
      </c>
      <c r="C5" s="1" t="s">
        <v>299</v>
      </c>
      <c r="D5" t="s">
        <v>64</v>
      </c>
      <c r="E5" t="s">
        <v>56</v>
      </c>
      <c r="F5" t="s">
        <v>33</v>
      </c>
      <c r="G5" t="s">
        <v>34</v>
      </c>
      <c r="H5" t="s">
        <v>70</v>
      </c>
      <c r="I5" t="s">
        <v>206</v>
      </c>
      <c r="J5" t="s">
        <v>32</v>
      </c>
      <c r="K5">
        <v>37.85</v>
      </c>
      <c r="L5">
        <v>8</v>
      </c>
      <c r="M5">
        <v>15</v>
      </c>
      <c r="N5">
        <v>0.53300000000000003</v>
      </c>
      <c r="O5">
        <v>5</v>
      </c>
      <c r="P5">
        <v>9</v>
      </c>
      <c r="Q5">
        <v>0.55600000000000005</v>
      </c>
      <c r="R5">
        <v>3</v>
      </c>
      <c r="S5">
        <v>6</v>
      </c>
      <c r="T5">
        <v>0.5</v>
      </c>
      <c r="U5">
        <v>0.7</v>
      </c>
      <c r="V5">
        <v>2</v>
      </c>
      <c r="W5">
        <v>3</v>
      </c>
      <c r="X5">
        <v>0.66700000000000004</v>
      </c>
      <c r="Y5">
        <v>0</v>
      </c>
      <c r="Z5">
        <v>8</v>
      </c>
      <c r="AA5">
        <v>8</v>
      </c>
      <c r="AB5">
        <v>3</v>
      </c>
      <c r="AC5">
        <v>2</v>
      </c>
      <c r="AD5">
        <v>0</v>
      </c>
      <c r="AE5">
        <v>1</v>
      </c>
      <c r="AF5">
        <v>3</v>
      </c>
      <c r="AG5">
        <v>23</v>
      </c>
      <c r="AH5">
        <v>19.600000000000001</v>
      </c>
      <c r="AI5">
        <v>12</v>
      </c>
    </row>
    <row r="6" spans="1:35" x14ac:dyDescent="0.5">
      <c r="A6">
        <v>5</v>
      </c>
      <c r="B6" s="2">
        <v>45595</v>
      </c>
      <c r="C6" s="1" t="s">
        <v>299</v>
      </c>
      <c r="D6" t="s">
        <v>64</v>
      </c>
      <c r="E6" t="s">
        <v>56</v>
      </c>
      <c r="F6" t="s">
        <v>33</v>
      </c>
      <c r="G6" t="s">
        <v>55</v>
      </c>
      <c r="H6" t="s">
        <v>70</v>
      </c>
      <c r="I6" t="s">
        <v>207</v>
      </c>
      <c r="J6" t="s">
        <v>32</v>
      </c>
      <c r="K6">
        <v>27.833333333333332</v>
      </c>
      <c r="L6">
        <v>2</v>
      </c>
      <c r="M6">
        <v>6</v>
      </c>
      <c r="N6">
        <v>0.33300000000000002</v>
      </c>
      <c r="O6">
        <v>1</v>
      </c>
      <c r="P6">
        <v>4</v>
      </c>
      <c r="Q6">
        <v>0.25</v>
      </c>
      <c r="R6">
        <v>1</v>
      </c>
      <c r="S6">
        <v>2</v>
      </c>
      <c r="T6">
        <v>0.5</v>
      </c>
      <c r="U6">
        <v>0.41699999999999998</v>
      </c>
      <c r="V6">
        <v>2</v>
      </c>
      <c r="W6">
        <v>2</v>
      </c>
      <c r="X6">
        <v>1</v>
      </c>
      <c r="Y6">
        <v>0</v>
      </c>
      <c r="Z6">
        <v>2</v>
      </c>
      <c r="AA6">
        <v>2</v>
      </c>
      <c r="AB6">
        <v>3</v>
      </c>
      <c r="AC6">
        <v>0</v>
      </c>
      <c r="AD6">
        <v>0</v>
      </c>
      <c r="AE6">
        <v>4</v>
      </c>
      <c r="AF6">
        <v>0</v>
      </c>
      <c r="AG6">
        <v>7</v>
      </c>
      <c r="AH6">
        <v>2.2999999999999998</v>
      </c>
      <c r="AI6">
        <v>-14</v>
      </c>
    </row>
    <row r="7" spans="1:35" x14ac:dyDescent="0.5">
      <c r="A7">
        <v>6</v>
      </c>
      <c r="B7" s="2">
        <v>45597</v>
      </c>
      <c r="C7" s="1" t="s">
        <v>299</v>
      </c>
      <c r="D7" t="s">
        <v>64</v>
      </c>
      <c r="E7" t="s">
        <v>56</v>
      </c>
      <c r="F7" t="s">
        <v>33</v>
      </c>
      <c r="G7" t="s">
        <v>52</v>
      </c>
      <c r="H7" t="s">
        <v>68</v>
      </c>
      <c r="I7" t="s">
        <v>208</v>
      </c>
      <c r="J7" t="s">
        <v>32</v>
      </c>
      <c r="K7">
        <v>34.300000000000004</v>
      </c>
      <c r="L7">
        <v>4</v>
      </c>
      <c r="M7">
        <v>13</v>
      </c>
      <c r="N7">
        <v>0.308</v>
      </c>
      <c r="O7">
        <v>0</v>
      </c>
      <c r="P7">
        <v>6</v>
      </c>
      <c r="Q7">
        <v>0</v>
      </c>
      <c r="R7">
        <v>4</v>
      </c>
      <c r="S7">
        <v>7</v>
      </c>
      <c r="T7">
        <v>0.57099999999999995</v>
      </c>
      <c r="U7">
        <v>0.308</v>
      </c>
      <c r="V7">
        <v>12</v>
      </c>
      <c r="W7">
        <v>14</v>
      </c>
      <c r="X7">
        <v>0.85699999999999998</v>
      </c>
      <c r="Y7">
        <v>0</v>
      </c>
      <c r="Z7">
        <v>1</v>
      </c>
      <c r="AA7">
        <v>1</v>
      </c>
      <c r="AB7">
        <v>6</v>
      </c>
      <c r="AC7">
        <v>2</v>
      </c>
      <c r="AD7">
        <v>1</v>
      </c>
      <c r="AE7">
        <v>1</v>
      </c>
      <c r="AF7">
        <v>3</v>
      </c>
      <c r="AG7">
        <v>20</v>
      </c>
      <c r="AH7">
        <v>16.7</v>
      </c>
      <c r="AI7">
        <v>-3</v>
      </c>
    </row>
    <row r="8" spans="1:35" x14ac:dyDescent="0.5">
      <c r="A8">
        <v>7</v>
      </c>
      <c r="B8" s="2">
        <v>45600</v>
      </c>
      <c r="C8" s="1" t="s">
        <v>299</v>
      </c>
      <c r="D8" t="s">
        <v>64</v>
      </c>
      <c r="E8" t="s">
        <v>56</v>
      </c>
      <c r="F8" t="s">
        <v>33</v>
      </c>
      <c r="G8" t="s">
        <v>59</v>
      </c>
      <c r="H8" t="s">
        <v>70</v>
      </c>
      <c r="I8" t="s">
        <v>209</v>
      </c>
      <c r="J8" t="s">
        <v>32</v>
      </c>
      <c r="K8">
        <v>39.35</v>
      </c>
      <c r="L8">
        <v>7</v>
      </c>
      <c r="M8">
        <v>17</v>
      </c>
      <c r="N8">
        <v>0.41199999999999998</v>
      </c>
      <c r="O8">
        <v>3</v>
      </c>
      <c r="P8">
        <v>10</v>
      </c>
      <c r="Q8">
        <v>0.3</v>
      </c>
      <c r="R8">
        <v>4</v>
      </c>
      <c r="S8">
        <v>7</v>
      </c>
      <c r="T8">
        <v>0.57099999999999995</v>
      </c>
      <c r="U8">
        <v>0.5</v>
      </c>
      <c r="V8">
        <v>0</v>
      </c>
      <c r="W8">
        <v>1</v>
      </c>
      <c r="X8">
        <v>0</v>
      </c>
      <c r="Y8">
        <v>1</v>
      </c>
      <c r="Z8">
        <v>3</v>
      </c>
      <c r="AA8">
        <v>4</v>
      </c>
      <c r="AB8">
        <v>4</v>
      </c>
      <c r="AC8">
        <v>2</v>
      </c>
      <c r="AD8">
        <v>0</v>
      </c>
      <c r="AE8">
        <v>4</v>
      </c>
      <c r="AF8">
        <v>4</v>
      </c>
      <c r="AG8">
        <v>17</v>
      </c>
      <c r="AH8">
        <v>8.3000000000000007</v>
      </c>
      <c r="AI8">
        <v>-14</v>
      </c>
    </row>
    <row r="9" spans="1:35" x14ac:dyDescent="0.5">
      <c r="A9">
        <v>8</v>
      </c>
      <c r="B9" s="2">
        <v>45602</v>
      </c>
      <c r="C9" s="1" t="s">
        <v>299</v>
      </c>
      <c r="D9" t="s">
        <v>64</v>
      </c>
      <c r="E9" t="s">
        <v>56</v>
      </c>
      <c r="F9" t="s">
        <v>33</v>
      </c>
      <c r="G9" t="s">
        <v>50</v>
      </c>
      <c r="H9" t="s">
        <v>70</v>
      </c>
      <c r="I9" t="s">
        <v>210</v>
      </c>
      <c r="J9" t="s">
        <v>32</v>
      </c>
      <c r="K9">
        <v>34.93333333333333</v>
      </c>
      <c r="L9">
        <v>7</v>
      </c>
      <c r="M9">
        <v>17</v>
      </c>
      <c r="N9">
        <v>0.41199999999999998</v>
      </c>
      <c r="O9">
        <v>2</v>
      </c>
      <c r="P9">
        <v>9</v>
      </c>
      <c r="Q9">
        <v>0.222</v>
      </c>
      <c r="R9">
        <v>5</v>
      </c>
      <c r="S9">
        <v>8</v>
      </c>
      <c r="T9">
        <v>0.625</v>
      </c>
      <c r="U9">
        <v>0.47099999999999997</v>
      </c>
      <c r="V9">
        <v>3</v>
      </c>
      <c r="W9">
        <v>4</v>
      </c>
      <c r="X9">
        <v>0.75</v>
      </c>
      <c r="Y9">
        <v>0</v>
      </c>
      <c r="Z9">
        <v>3</v>
      </c>
      <c r="AA9">
        <v>3</v>
      </c>
      <c r="AB9">
        <v>5</v>
      </c>
      <c r="AC9">
        <v>3</v>
      </c>
      <c r="AD9">
        <v>0</v>
      </c>
      <c r="AE9">
        <v>1</v>
      </c>
      <c r="AF9">
        <v>1</v>
      </c>
      <c r="AG9">
        <v>19</v>
      </c>
      <c r="AH9">
        <v>15.5</v>
      </c>
      <c r="AI9">
        <v>-9</v>
      </c>
    </row>
    <row r="10" spans="1:35" x14ac:dyDescent="0.5">
      <c r="A10">
        <v>9</v>
      </c>
      <c r="B10" s="2">
        <v>45604</v>
      </c>
      <c r="C10" s="1" t="s">
        <v>299</v>
      </c>
      <c r="D10" t="s">
        <v>64</v>
      </c>
      <c r="E10" t="s">
        <v>56</v>
      </c>
      <c r="G10" t="s">
        <v>162</v>
      </c>
      <c r="H10" t="s">
        <v>68</v>
      </c>
      <c r="I10" t="s">
        <v>211</v>
      </c>
      <c r="J10" t="s">
        <v>32</v>
      </c>
      <c r="K10">
        <v>29.933333333333334</v>
      </c>
      <c r="L10">
        <v>7</v>
      </c>
      <c r="M10">
        <v>13</v>
      </c>
      <c r="N10">
        <v>0.53800000000000003</v>
      </c>
      <c r="O10">
        <v>6</v>
      </c>
      <c r="P10">
        <v>10</v>
      </c>
      <c r="Q10">
        <v>0.6</v>
      </c>
      <c r="R10">
        <v>1</v>
      </c>
      <c r="S10">
        <v>3</v>
      </c>
      <c r="T10">
        <v>0.33300000000000002</v>
      </c>
      <c r="U10">
        <v>0.76900000000000002</v>
      </c>
      <c r="V10">
        <v>0</v>
      </c>
      <c r="W10">
        <v>0</v>
      </c>
      <c r="Y10">
        <v>0</v>
      </c>
      <c r="Z10">
        <v>6</v>
      </c>
      <c r="AA10">
        <v>6</v>
      </c>
      <c r="AB10">
        <v>7</v>
      </c>
      <c r="AC10">
        <v>0</v>
      </c>
      <c r="AD10">
        <v>1</v>
      </c>
      <c r="AE10">
        <v>2</v>
      </c>
      <c r="AF10">
        <v>1</v>
      </c>
      <c r="AG10">
        <v>20</v>
      </c>
      <c r="AH10">
        <v>18.7</v>
      </c>
      <c r="AI10">
        <v>14</v>
      </c>
    </row>
    <row r="11" spans="1:35" x14ac:dyDescent="0.5">
      <c r="A11">
        <v>10</v>
      </c>
      <c r="B11" s="2">
        <v>45606</v>
      </c>
      <c r="C11" s="1" t="s">
        <v>299</v>
      </c>
      <c r="D11" t="s">
        <v>64</v>
      </c>
      <c r="E11" t="s">
        <v>56</v>
      </c>
      <c r="G11" t="s">
        <v>52</v>
      </c>
      <c r="H11" t="s">
        <v>68</v>
      </c>
      <c r="I11" t="s">
        <v>212</v>
      </c>
      <c r="J11" t="s">
        <v>32</v>
      </c>
      <c r="K11">
        <v>32.583333333333336</v>
      </c>
      <c r="L11">
        <v>10</v>
      </c>
      <c r="M11">
        <v>17</v>
      </c>
      <c r="N11">
        <v>0.58799999999999997</v>
      </c>
      <c r="O11">
        <v>3</v>
      </c>
      <c r="P11">
        <v>9</v>
      </c>
      <c r="Q11">
        <v>0.33300000000000002</v>
      </c>
      <c r="R11">
        <v>7</v>
      </c>
      <c r="S11">
        <v>8</v>
      </c>
      <c r="T11">
        <v>0.875</v>
      </c>
      <c r="U11">
        <v>0.67600000000000005</v>
      </c>
      <c r="V11">
        <v>4</v>
      </c>
      <c r="W11">
        <v>5</v>
      </c>
      <c r="X11">
        <v>0.8</v>
      </c>
      <c r="Y11">
        <v>0</v>
      </c>
      <c r="Z11">
        <v>1</v>
      </c>
      <c r="AA11">
        <v>1</v>
      </c>
      <c r="AB11">
        <v>6</v>
      </c>
      <c r="AC11">
        <v>1</v>
      </c>
      <c r="AD11">
        <v>0</v>
      </c>
      <c r="AE11">
        <v>0</v>
      </c>
      <c r="AF11">
        <v>4</v>
      </c>
      <c r="AG11">
        <v>27</v>
      </c>
      <c r="AH11">
        <v>22.6</v>
      </c>
      <c r="AI11">
        <v>11</v>
      </c>
    </row>
    <row r="12" spans="1:35" x14ac:dyDescent="0.5">
      <c r="A12">
        <v>11</v>
      </c>
      <c r="B12" s="2">
        <v>45609</v>
      </c>
      <c r="C12" s="1" t="s">
        <v>299</v>
      </c>
      <c r="D12" t="s">
        <v>64</v>
      </c>
      <c r="E12" t="s">
        <v>56</v>
      </c>
      <c r="G12" t="s">
        <v>50</v>
      </c>
      <c r="H12" t="s">
        <v>68</v>
      </c>
      <c r="I12" t="s">
        <v>213</v>
      </c>
      <c r="J12" t="s">
        <v>32</v>
      </c>
      <c r="K12">
        <v>35.866666666666667</v>
      </c>
      <c r="L12">
        <v>5</v>
      </c>
      <c r="M12">
        <v>14</v>
      </c>
      <c r="N12">
        <v>0.35699999999999998</v>
      </c>
      <c r="O12">
        <v>3</v>
      </c>
      <c r="P12">
        <v>11</v>
      </c>
      <c r="Q12">
        <v>0.27300000000000002</v>
      </c>
      <c r="R12">
        <v>2</v>
      </c>
      <c r="S12">
        <v>3</v>
      </c>
      <c r="T12">
        <v>0.66700000000000004</v>
      </c>
      <c r="U12">
        <v>0.46400000000000002</v>
      </c>
      <c r="V12">
        <v>5</v>
      </c>
      <c r="W12">
        <v>7</v>
      </c>
      <c r="X12">
        <v>0.71399999999999997</v>
      </c>
      <c r="Y12">
        <v>0</v>
      </c>
      <c r="Z12">
        <v>2</v>
      </c>
      <c r="AA12">
        <v>2</v>
      </c>
      <c r="AB12">
        <v>6</v>
      </c>
      <c r="AC12">
        <v>1</v>
      </c>
      <c r="AD12">
        <v>0</v>
      </c>
      <c r="AE12">
        <v>3</v>
      </c>
      <c r="AF12">
        <v>4</v>
      </c>
      <c r="AG12">
        <v>18</v>
      </c>
      <c r="AH12">
        <v>10.6</v>
      </c>
      <c r="AI12">
        <v>-1</v>
      </c>
    </row>
    <row r="13" spans="1:35" x14ac:dyDescent="0.5">
      <c r="A13">
        <v>12</v>
      </c>
      <c r="B13" s="2">
        <v>45611</v>
      </c>
      <c r="C13" s="1" t="s">
        <v>299</v>
      </c>
      <c r="D13" t="s">
        <v>64</v>
      </c>
      <c r="E13" t="s">
        <v>56</v>
      </c>
      <c r="F13" t="s">
        <v>33</v>
      </c>
      <c r="G13" t="s">
        <v>31</v>
      </c>
      <c r="H13" t="s">
        <v>68</v>
      </c>
      <c r="I13" t="s">
        <v>214</v>
      </c>
      <c r="J13" t="s">
        <v>32</v>
      </c>
      <c r="K13">
        <v>32.066666666666663</v>
      </c>
      <c r="L13">
        <v>6</v>
      </c>
      <c r="M13">
        <v>12</v>
      </c>
      <c r="N13">
        <v>0.5</v>
      </c>
      <c r="O13">
        <v>5</v>
      </c>
      <c r="P13">
        <v>9</v>
      </c>
      <c r="Q13">
        <v>0.55600000000000005</v>
      </c>
      <c r="R13">
        <v>1</v>
      </c>
      <c r="S13">
        <v>3</v>
      </c>
      <c r="T13">
        <v>0.33300000000000002</v>
      </c>
      <c r="U13">
        <v>0.70799999999999996</v>
      </c>
      <c r="V13">
        <v>2</v>
      </c>
      <c r="W13">
        <v>2</v>
      </c>
      <c r="X13">
        <v>1</v>
      </c>
      <c r="Y13">
        <v>1</v>
      </c>
      <c r="Z13">
        <v>2</v>
      </c>
      <c r="AA13">
        <v>3</v>
      </c>
      <c r="AB13">
        <v>6</v>
      </c>
      <c r="AC13">
        <v>0</v>
      </c>
      <c r="AD13">
        <v>0</v>
      </c>
      <c r="AE13">
        <v>0</v>
      </c>
      <c r="AF13">
        <v>3</v>
      </c>
      <c r="AG13">
        <v>19</v>
      </c>
      <c r="AH13">
        <v>17.3</v>
      </c>
      <c r="AI13">
        <v>-8</v>
      </c>
    </row>
    <row r="14" spans="1:35" x14ac:dyDescent="0.5">
      <c r="A14">
        <v>13</v>
      </c>
      <c r="B14" s="2">
        <v>45612</v>
      </c>
      <c r="C14" s="1" t="s">
        <v>299</v>
      </c>
      <c r="D14" t="s">
        <v>64</v>
      </c>
      <c r="E14" t="s">
        <v>56</v>
      </c>
      <c r="F14" t="s">
        <v>33</v>
      </c>
      <c r="G14" t="s">
        <v>45</v>
      </c>
      <c r="H14" t="s">
        <v>68</v>
      </c>
      <c r="I14" t="s">
        <v>215</v>
      </c>
      <c r="J14" t="s">
        <v>32</v>
      </c>
      <c r="K14">
        <v>40.833333333333336</v>
      </c>
      <c r="L14">
        <v>3</v>
      </c>
      <c r="M14">
        <v>15</v>
      </c>
      <c r="N14">
        <v>0.2</v>
      </c>
      <c r="O14">
        <v>2</v>
      </c>
      <c r="P14">
        <v>9</v>
      </c>
      <c r="Q14">
        <v>0.222</v>
      </c>
      <c r="R14">
        <v>1</v>
      </c>
      <c r="S14">
        <v>6</v>
      </c>
      <c r="T14">
        <v>0.16700000000000001</v>
      </c>
      <c r="U14">
        <v>0.26700000000000002</v>
      </c>
      <c r="V14">
        <v>2</v>
      </c>
      <c r="W14">
        <v>2</v>
      </c>
      <c r="X14">
        <v>1</v>
      </c>
      <c r="Y14">
        <v>1</v>
      </c>
      <c r="Z14">
        <v>1</v>
      </c>
      <c r="AA14">
        <v>2</v>
      </c>
      <c r="AB14">
        <v>7</v>
      </c>
      <c r="AC14">
        <v>1</v>
      </c>
      <c r="AD14">
        <v>0</v>
      </c>
      <c r="AE14">
        <v>0</v>
      </c>
      <c r="AF14">
        <v>1</v>
      </c>
      <c r="AG14">
        <v>10</v>
      </c>
      <c r="AH14">
        <v>7.2</v>
      </c>
      <c r="AI14">
        <v>9</v>
      </c>
    </row>
    <row r="15" spans="1:35" x14ac:dyDescent="0.5">
      <c r="A15">
        <v>14</v>
      </c>
      <c r="B15" s="2">
        <v>45615</v>
      </c>
      <c r="C15" s="1" t="s">
        <v>299</v>
      </c>
      <c r="D15" t="s">
        <v>64</v>
      </c>
      <c r="E15" t="s">
        <v>56</v>
      </c>
      <c r="G15" t="s">
        <v>35</v>
      </c>
      <c r="H15" t="s">
        <v>68</v>
      </c>
      <c r="I15" t="s">
        <v>216</v>
      </c>
      <c r="J15" t="s">
        <v>32</v>
      </c>
      <c r="K15">
        <v>33.366666666666667</v>
      </c>
      <c r="L15">
        <v>6</v>
      </c>
      <c r="M15">
        <v>14</v>
      </c>
      <c r="N15">
        <v>0.42899999999999999</v>
      </c>
      <c r="O15">
        <v>3</v>
      </c>
      <c r="P15">
        <v>7</v>
      </c>
      <c r="Q15">
        <v>0.42899999999999999</v>
      </c>
      <c r="R15">
        <v>3</v>
      </c>
      <c r="S15">
        <v>7</v>
      </c>
      <c r="T15">
        <v>0.42899999999999999</v>
      </c>
      <c r="U15">
        <v>0.53600000000000003</v>
      </c>
      <c r="V15">
        <v>2</v>
      </c>
      <c r="W15">
        <v>2</v>
      </c>
      <c r="X15">
        <v>1</v>
      </c>
      <c r="Y15">
        <v>0</v>
      </c>
      <c r="Z15">
        <v>0</v>
      </c>
      <c r="AA15">
        <v>0</v>
      </c>
      <c r="AB15">
        <v>5</v>
      </c>
      <c r="AC15">
        <v>0</v>
      </c>
      <c r="AD15">
        <v>0</v>
      </c>
      <c r="AE15">
        <v>3</v>
      </c>
      <c r="AF15">
        <v>1</v>
      </c>
      <c r="AG15">
        <v>17</v>
      </c>
      <c r="AH15">
        <v>9.6999999999999993</v>
      </c>
      <c r="AI15">
        <v>4</v>
      </c>
    </row>
    <row r="16" spans="1:35" x14ac:dyDescent="0.5">
      <c r="A16">
        <v>15</v>
      </c>
      <c r="B16" s="2">
        <v>45617</v>
      </c>
      <c r="C16" s="1" t="s">
        <v>299</v>
      </c>
      <c r="D16" t="s">
        <v>64</v>
      </c>
      <c r="E16" t="s">
        <v>56</v>
      </c>
      <c r="G16" t="s">
        <v>38</v>
      </c>
      <c r="H16" t="s">
        <v>70</v>
      </c>
      <c r="I16" t="s">
        <v>217</v>
      </c>
      <c r="J16" t="s">
        <v>32</v>
      </c>
      <c r="K16">
        <v>32.9</v>
      </c>
      <c r="L16">
        <v>3</v>
      </c>
      <c r="M16">
        <v>12</v>
      </c>
      <c r="N16">
        <v>0.25</v>
      </c>
      <c r="O16">
        <v>1</v>
      </c>
      <c r="P16">
        <v>4</v>
      </c>
      <c r="Q16">
        <v>0.25</v>
      </c>
      <c r="R16">
        <v>2</v>
      </c>
      <c r="S16">
        <v>8</v>
      </c>
      <c r="T16">
        <v>0.25</v>
      </c>
      <c r="U16">
        <v>0.29199999999999998</v>
      </c>
      <c r="V16">
        <v>2</v>
      </c>
      <c r="W16">
        <v>5</v>
      </c>
      <c r="X16">
        <v>0.4</v>
      </c>
      <c r="Y16">
        <v>1</v>
      </c>
      <c r="Z16">
        <v>1</v>
      </c>
      <c r="AA16">
        <v>2</v>
      </c>
      <c r="AB16">
        <v>3</v>
      </c>
      <c r="AC16">
        <v>1</v>
      </c>
      <c r="AD16">
        <v>0</v>
      </c>
      <c r="AE16">
        <v>2</v>
      </c>
      <c r="AF16">
        <v>0</v>
      </c>
      <c r="AG16">
        <v>9</v>
      </c>
      <c r="AH16">
        <v>2.7</v>
      </c>
      <c r="AI16">
        <v>-8</v>
      </c>
    </row>
    <row r="17" spans="1:35" x14ac:dyDescent="0.5">
      <c r="A17">
        <v>16</v>
      </c>
      <c r="B17" s="2">
        <v>45619</v>
      </c>
      <c r="C17" s="1" t="s">
        <v>299</v>
      </c>
      <c r="D17" t="s">
        <v>64</v>
      </c>
      <c r="E17" t="s">
        <v>56</v>
      </c>
      <c r="G17" t="s">
        <v>41</v>
      </c>
      <c r="H17" t="s">
        <v>70</v>
      </c>
      <c r="I17" t="s">
        <v>218</v>
      </c>
      <c r="J17" t="s">
        <v>32</v>
      </c>
      <c r="K17">
        <v>31.849999999999998</v>
      </c>
      <c r="L17">
        <v>7</v>
      </c>
      <c r="M17">
        <v>13</v>
      </c>
      <c r="N17">
        <v>0.53800000000000003</v>
      </c>
      <c r="O17">
        <v>3</v>
      </c>
      <c r="P17">
        <v>7</v>
      </c>
      <c r="Q17">
        <v>0.42899999999999999</v>
      </c>
      <c r="R17">
        <v>4</v>
      </c>
      <c r="S17">
        <v>6</v>
      </c>
      <c r="T17">
        <v>0.66700000000000004</v>
      </c>
      <c r="U17">
        <v>0.65400000000000003</v>
      </c>
      <c r="V17">
        <v>2</v>
      </c>
      <c r="W17">
        <v>2</v>
      </c>
      <c r="X17">
        <v>1</v>
      </c>
      <c r="Y17">
        <v>1</v>
      </c>
      <c r="Z17">
        <v>2</v>
      </c>
      <c r="AA17">
        <v>3</v>
      </c>
      <c r="AB17">
        <v>6</v>
      </c>
      <c r="AC17">
        <v>1</v>
      </c>
      <c r="AD17">
        <v>0</v>
      </c>
      <c r="AE17">
        <v>3</v>
      </c>
      <c r="AF17">
        <v>1</v>
      </c>
      <c r="AG17">
        <v>19</v>
      </c>
      <c r="AH17">
        <v>15.8</v>
      </c>
      <c r="AI17">
        <v>-22</v>
      </c>
    </row>
    <row r="18" spans="1:35" x14ac:dyDescent="0.5">
      <c r="A18">
        <v>17</v>
      </c>
      <c r="B18" s="2">
        <v>45622</v>
      </c>
      <c r="C18" s="1" t="s">
        <v>299</v>
      </c>
      <c r="D18" t="s">
        <v>64</v>
      </c>
      <c r="E18" t="s">
        <v>56</v>
      </c>
      <c r="F18" t="s">
        <v>33</v>
      </c>
      <c r="G18" t="s">
        <v>34</v>
      </c>
      <c r="H18" t="s">
        <v>70</v>
      </c>
      <c r="I18" t="s">
        <v>219</v>
      </c>
      <c r="J18" t="s">
        <v>32</v>
      </c>
      <c r="K18">
        <v>30.6</v>
      </c>
      <c r="L18">
        <v>6</v>
      </c>
      <c r="M18">
        <v>12</v>
      </c>
      <c r="N18">
        <v>0.5</v>
      </c>
      <c r="O18">
        <v>2</v>
      </c>
      <c r="P18">
        <v>6</v>
      </c>
      <c r="Q18">
        <v>0.33300000000000002</v>
      </c>
      <c r="R18">
        <v>4</v>
      </c>
      <c r="S18">
        <v>6</v>
      </c>
      <c r="T18">
        <v>0.66700000000000004</v>
      </c>
      <c r="U18">
        <v>0.58299999999999996</v>
      </c>
      <c r="V18">
        <v>1</v>
      </c>
      <c r="W18">
        <v>1</v>
      </c>
      <c r="X18">
        <v>1</v>
      </c>
      <c r="Y18">
        <v>1</v>
      </c>
      <c r="Z18">
        <v>2</v>
      </c>
      <c r="AA18">
        <v>3</v>
      </c>
      <c r="AB18">
        <v>2</v>
      </c>
      <c r="AC18">
        <v>2</v>
      </c>
      <c r="AD18">
        <v>0</v>
      </c>
      <c r="AE18">
        <v>1</v>
      </c>
      <c r="AF18">
        <v>0</v>
      </c>
      <c r="AG18">
        <v>15</v>
      </c>
      <c r="AH18">
        <v>12.7</v>
      </c>
      <c r="AI18">
        <v>-16</v>
      </c>
    </row>
    <row r="19" spans="1:35" x14ac:dyDescent="0.5">
      <c r="A19">
        <v>18</v>
      </c>
      <c r="B19" s="2">
        <v>45623</v>
      </c>
      <c r="C19" s="1" t="s">
        <v>299</v>
      </c>
      <c r="D19" t="s">
        <v>64</v>
      </c>
      <c r="E19" t="s">
        <v>56</v>
      </c>
      <c r="F19" t="s">
        <v>33</v>
      </c>
      <c r="G19" t="s">
        <v>31</v>
      </c>
      <c r="H19" t="s">
        <v>68</v>
      </c>
      <c r="I19" t="s">
        <v>220</v>
      </c>
      <c r="J19" t="s">
        <v>32</v>
      </c>
      <c r="K19">
        <v>31.45</v>
      </c>
      <c r="L19">
        <v>5</v>
      </c>
      <c r="M19">
        <v>11</v>
      </c>
      <c r="N19">
        <v>0.45500000000000002</v>
      </c>
      <c r="O19">
        <v>3</v>
      </c>
      <c r="P19">
        <v>6</v>
      </c>
      <c r="Q19">
        <v>0.5</v>
      </c>
      <c r="R19">
        <v>2</v>
      </c>
      <c r="S19">
        <v>5</v>
      </c>
      <c r="T19">
        <v>0.4</v>
      </c>
      <c r="U19">
        <v>0.59099999999999997</v>
      </c>
      <c r="V19">
        <v>0</v>
      </c>
      <c r="W19">
        <v>0</v>
      </c>
      <c r="Y19">
        <v>0</v>
      </c>
      <c r="Z19">
        <v>2</v>
      </c>
      <c r="AA19">
        <v>2</v>
      </c>
      <c r="AB19">
        <v>2</v>
      </c>
      <c r="AC19">
        <v>0</v>
      </c>
      <c r="AD19">
        <v>0</v>
      </c>
      <c r="AE19">
        <v>3</v>
      </c>
      <c r="AF19">
        <v>1</v>
      </c>
      <c r="AG19">
        <v>13</v>
      </c>
      <c r="AH19">
        <v>5.9</v>
      </c>
      <c r="AI19">
        <v>8</v>
      </c>
    </row>
    <row r="20" spans="1:35" x14ac:dyDescent="0.5">
      <c r="A20">
        <v>19</v>
      </c>
      <c r="B20" s="2">
        <v>45625</v>
      </c>
      <c r="C20" s="1" t="s">
        <v>299</v>
      </c>
      <c r="D20" t="s">
        <v>64</v>
      </c>
      <c r="E20" t="s">
        <v>56</v>
      </c>
      <c r="G20" t="s">
        <v>43</v>
      </c>
      <c r="H20" t="s">
        <v>70</v>
      </c>
      <c r="I20" t="s">
        <v>221</v>
      </c>
      <c r="J20" t="s">
        <v>32</v>
      </c>
      <c r="K20">
        <v>29.183333333333334</v>
      </c>
      <c r="L20">
        <v>3</v>
      </c>
      <c r="M20">
        <v>11</v>
      </c>
      <c r="N20">
        <v>0.27300000000000002</v>
      </c>
      <c r="O20">
        <v>1</v>
      </c>
      <c r="P20">
        <v>9</v>
      </c>
      <c r="Q20">
        <v>0.111</v>
      </c>
      <c r="R20">
        <v>2</v>
      </c>
      <c r="S20">
        <v>2</v>
      </c>
      <c r="T20">
        <v>1</v>
      </c>
      <c r="U20">
        <v>0.318</v>
      </c>
      <c r="V20">
        <v>4</v>
      </c>
      <c r="W20">
        <v>5</v>
      </c>
      <c r="X20">
        <v>0.8</v>
      </c>
      <c r="Y20">
        <v>1</v>
      </c>
      <c r="Z20">
        <v>4</v>
      </c>
      <c r="AA20">
        <v>5</v>
      </c>
      <c r="AB20">
        <v>3</v>
      </c>
      <c r="AC20">
        <v>0</v>
      </c>
      <c r="AD20">
        <v>0</v>
      </c>
      <c r="AE20">
        <v>5</v>
      </c>
      <c r="AF20">
        <v>3</v>
      </c>
      <c r="AG20">
        <v>11</v>
      </c>
      <c r="AH20">
        <v>1.9</v>
      </c>
      <c r="AI20">
        <v>-8</v>
      </c>
    </row>
    <row r="21" spans="1:35" x14ac:dyDescent="0.5">
      <c r="A21">
        <v>19</v>
      </c>
      <c r="B21" s="2">
        <v>45627</v>
      </c>
      <c r="C21" s="1" t="s">
        <v>299</v>
      </c>
      <c r="D21" t="s">
        <v>64</v>
      </c>
      <c r="E21" t="s">
        <v>56</v>
      </c>
      <c r="F21" t="s">
        <v>33</v>
      </c>
      <c r="G21" t="s">
        <v>35</v>
      </c>
      <c r="H21" t="s">
        <v>68</v>
      </c>
      <c r="I21" t="s">
        <v>222</v>
      </c>
      <c r="J21" t="s">
        <v>44</v>
      </c>
      <c r="K21">
        <v>0</v>
      </c>
    </row>
    <row r="22" spans="1:35" x14ac:dyDescent="0.5">
      <c r="A22">
        <v>19</v>
      </c>
      <c r="B22" s="2">
        <v>45628</v>
      </c>
      <c r="C22" s="1" t="s">
        <v>299</v>
      </c>
      <c r="D22" t="s">
        <v>64</v>
      </c>
      <c r="E22" t="s">
        <v>56</v>
      </c>
      <c r="F22" t="s">
        <v>33</v>
      </c>
      <c r="G22" t="s">
        <v>36</v>
      </c>
      <c r="H22" t="s">
        <v>70</v>
      </c>
      <c r="I22" t="s">
        <v>223</v>
      </c>
      <c r="J22" t="s">
        <v>44</v>
      </c>
      <c r="K22">
        <v>0</v>
      </c>
    </row>
    <row r="23" spans="1:35" x14ac:dyDescent="0.5">
      <c r="A23">
        <v>19</v>
      </c>
      <c r="B23" s="2">
        <v>45630</v>
      </c>
      <c r="C23" s="1" t="s">
        <v>299</v>
      </c>
      <c r="D23" t="s">
        <v>64</v>
      </c>
      <c r="E23" t="s">
        <v>56</v>
      </c>
      <c r="F23" t="s">
        <v>33</v>
      </c>
      <c r="G23" t="s">
        <v>46</v>
      </c>
      <c r="H23" t="s">
        <v>70</v>
      </c>
      <c r="I23" t="s">
        <v>224</v>
      </c>
      <c r="J23" t="s">
        <v>44</v>
      </c>
      <c r="K23">
        <v>0</v>
      </c>
    </row>
    <row r="24" spans="1:35" x14ac:dyDescent="0.5">
      <c r="A24">
        <v>19</v>
      </c>
      <c r="B24" s="2">
        <v>45632</v>
      </c>
      <c r="C24" s="1" t="s">
        <v>299</v>
      </c>
      <c r="D24" t="s">
        <v>64</v>
      </c>
      <c r="E24" t="s">
        <v>56</v>
      </c>
      <c r="F24" t="s">
        <v>33</v>
      </c>
      <c r="G24" t="s">
        <v>47</v>
      </c>
      <c r="H24" t="s">
        <v>70</v>
      </c>
      <c r="I24" t="s">
        <v>225</v>
      </c>
      <c r="J24" t="s">
        <v>44</v>
      </c>
      <c r="K24">
        <v>0</v>
      </c>
    </row>
    <row r="25" spans="1:35" x14ac:dyDescent="0.5">
      <c r="A25">
        <v>19</v>
      </c>
      <c r="B25" s="2">
        <v>45634</v>
      </c>
      <c r="C25" s="1" t="s">
        <v>299</v>
      </c>
      <c r="D25" t="s">
        <v>64</v>
      </c>
      <c r="E25" t="s">
        <v>56</v>
      </c>
      <c r="G25" t="s">
        <v>49</v>
      </c>
      <c r="H25" t="s">
        <v>68</v>
      </c>
      <c r="I25" t="s">
        <v>226</v>
      </c>
      <c r="J25" t="s">
        <v>44</v>
      </c>
      <c r="K25">
        <v>0</v>
      </c>
    </row>
    <row r="26" spans="1:35" x14ac:dyDescent="0.5">
      <c r="A26">
        <v>20</v>
      </c>
      <c r="B26" s="2">
        <v>45639</v>
      </c>
      <c r="C26" s="1" t="s">
        <v>299</v>
      </c>
      <c r="D26" t="s">
        <v>64</v>
      </c>
      <c r="E26" t="s">
        <v>56</v>
      </c>
      <c r="F26" t="s">
        <v>33</v>
      </c>
      <c r="G26" t="s">
        <v>36</v>
      </c>
      <c r="H26" t="s">
        <v>70</v>
      </c>
      <c r="I26" t="s">
        <v>227</v>
      </c>
      <c r="J26" t="s">
        <v>32</v>
      </c>
      <c r="K26">
        <v>29.666666666666664</v>
      </c>
      <c r="L26">
        <v>6</v>
      </c>
      <c r="M26">
        <v>16</v>
      </c>
      <c r="N26">
        <v>0.375</v>
      </c>
      <c r="O26">
        <v>4</v>
      </c>
      <c r="P26">
        <v>8</v>
      </c>
      <c r="Q26">
        <v>0.5</v>
      </c>
      <c r="R26">
        <v>2</v>
      </c>
      <c r="S26">
        <v>8</v>
      </c>
      <c r="T26">
        <v>0.25</v>
      </c>
      <c r="U26">
        <v>0.5</v>
      </c>
      <c r="V26">
        <v>2</v>
      </c>
      <c r="W26">
        <v>2</v>
      </c>
      <c r="X26">
        <v>1</v>
      </c>
      <c r="Y26">
        <v>2</v>
      </c>
      <c r="Z26">
        <v>4</v>
      </c>
      <c r="AA26">
        <v>6</v>
      </c>
      <c r="AB26">
        <v>6</v>
      </c>
      <c r="AC26">
        <v>0</v>
      </c>
      <c r="AD26">
        <v>0</v>
      </c>
      <c r="AE26">
        <v>2</v>
      </c>
      <c r="AF26">
        <v>5</v>
      </c>
      <c r="AG26">
        <v>18</v>
      </c>
      <c r="AH26">
        <v>12</v>
      </c>
      <c r="AI26">
        <v>-2</v>
      </c>
    </row>
    <row r="27" spans="1:35" x14ac:dyDescent="0.5">
      <c r="A27">
        <v>21</v>
      </c>
      <c r="B27" s="2">
        <v>45641</v>
      </c>
      <c r="C27" s="1" t="s">
        <v>299</v>
      </c>
      <c r="D27" t="s">
        <v>64</v>
      </c>
      <c r="E27" t="s">
        <v>56</v>
      </c>
      <c r="G27" t="s">
        <v>50</v>
      </c>
      <c r="H27" t="s">
        <v>68</v>
      </c>
      <c r="I27" t="s">
        <v>228</v>
      </c>
      <c r="J27" t="s">
        <v>32</v>
      </c>
      <c r="K27">
        <v>35.766666666666666</v>
      </c>
      <c r="L27">
        <v>6</v>
      </c>
      <c r="M27">
        <v>15</v>
      </c>
      <c r="N27">
        <v>0.4</v>
      </c>
      <c r="O27">
        <v>2</v>
      </c>
      <c r="P27">
        <v>8</v>
      </c>
      <c r="Q27">
        <v>0.25</v>
      </c>
      <c r="R27">
        <v>4</v>
      </c>
      <c r="S27">
        <v>7</v>
      </c>
      <c r="T27">
        <v>0.57099999999999995</v>
      </c>
      <c r="U27">
        <v>0.46700000000000003</v>
      </c>
      <c r="V27">
        <v>5</v>
      </c>
      <c r="W27">
        <v>5</v>
      </c>
      <c r="X27">
        <v>1</v>
      </c>
      <c r="Y27">
        <v>0</v>
      </c>
      <c r="Z27">
        <v>2</v>
      </c>
      <c r="AA27">
        <v>2</v>
      </c>
      <c r="AB27">
        <v>8</v>
      </c>
      <c r="AC27">
        <v>2</v>
      </c>
      <c r="AD27">
        <v>0</v>
      </c>
      <c r="AE27">
        <v>1</v>
      </c>
      <c r="AF27">
        <v>4</v>
      </c>
      <c r="AG27">
        <v>19</v>
      </c>
      <c r="AH27">
        <v>16.5</v>
      </c>
      <c r="AI27">
        <v>11</v>
      </c>
    </row>
    <row r="28" spans="1:35" x14ac:dyDescent="0.5">
      <c r="A28">
        <v>22</v>
      </c>
      <c r="B28" s="2">
        <v>45645</v>
      </c>
      <c r="C28" s="1" t="s">
        <v>299</v>
      </c>
      <c r="D28" t="s">
        <v>64</v>
      </c>
      <c r="E28" t="s">
        <v>56</v>
      </c>
      <c r="F28" t="s">
        <v>33</v>
      </c>
      <c r="G28" t="s">
        <v>54</v>
      </c>
      <c r="H28" t="s">
        <v>68</v>
      </c>
      <c r="I28" t="s">
        <v>229</v>
      </c>
      <c r="J28" t="s">
        <v>32</v>
      </c>
      <c r="K28">
        <v>34.916666666666664</v>
      </c>
      <c r="L28">
        <v>7</v>
      </c>
      <c r="M28">
        <v>14</v>
      </c>
      <c r="N28">
        <v>0.5</v>
      </c>
      <c r="O28">
        <v>3</v>
      </c>
      <c r="P28">
        <v>7</v>
      </c>
      <c r="Q28">
        <v>0.42899999999999999</v>
      </c>
      <c r="R28">
        <v>4</v>
      </c>
      <c r="S28">
        <v>7</v>
      </c>
      <c r="T28">
        <v>0.57099999999999995</v>
      </c>
      <c r="U28">
        <v>0.60699999999999998</v>
      </c>
      <c r="V28">
        <v>8</v>
      </c>
      <c r="W28">
        <v>9</v>
      </c>
      <c r="X28">
        <v>0.88900000000000001</v>
      </c>
      <c r="Y28">
        <v>0</v>
      </c>
      <c r="Z28">
        <v>6</v>
      </c>
      <c r="AA28">
        <v>6</v>
      </c>
      <c r="AB28">
        <v>5</v>
      </c>
      <c r="AC28">
        <v>2</v>
      </c>
      <c r="AD28">
        <v>0</v>
      </c>
      <c r="AE28">
        <v>1</v>
      </c>
      <c r="AF28">
        <v>0</v>
      </c>
      <c r="AG28">
        <v>25</v>
      </c>
      <c r="AH28">
        <v>23.9</v>
      </c>
      <c r="AI28">
        <v>9</v>
      </c>
    </row>
    <row r="29" spans="1:35" x14ac:dyDescent="0.5">
      <c r="A29">
        <v>23</v>
      </c>
      <c r="B29" s="2">
        <v>45647</v>
      </c>
      <c r="C29" s="1" t="s">
        <v>299</v>
      </c>
      <c r="D29" t="s">
        <v>64</v>
      </c>
      <c r="E29" t="s">
        <v>56</v>
      </c>
      <c r="F29" t="s">
        <v>33</v>
      </c>
      <c r="G29" t="s">
        <v>54</v>
      </c>
      <c r="H29" t="s">
        <v>68</v>
      </c>
      <c r="I29" t="s">
        <v>230</v>
      </c>
      <c r="J29" t="s">
        <v>32</v>
      </c>
      <c r="K29">
        <v>35.93333333333333</v>
      </c>
      <c r="L29">
        <v>6</v>
      </c>
      <c r="M29">
        <v>14</v>
      </c>
      <c r="N29">
        <v>0.42899999999999999</v>
      </c>
      <c r="O29">
        <v>1</v>
      </c>
      <c r="P29">
        <v>7</v>
      </c>
      <c r="Q29">
        <v>0.14299999999999999</v>
      </c>
      <c r="R29">
        <v>5</v>
      </c>
      <c r="S29">
        <v>7</v>
      </c>
      <c r="T29">
        <v>0.71399999999999997</v>
      </c>
      <c r="U29">
        <v>0.46400000000000002</v>
      </c>
      <c r="V29">
        <v>3</v>
      </c>
      <c r="W29">
        <v>5</v>
      </c>
      <c r="X29">
        <v>0.6</v>
      </c>
      <c r="Y29">
        <v>2</v>
      </c>
      <c r="Z29">
        <v>2</v>
      </c>
      <c r="AA29">
        <v>4</v>
      </c>
      <c r="AB29">
        <v>5</v>
      </c>
      <c r="AC29">
        <v>0</v>
      </c>
      <c r="AD29">
        <v>0</v>
      </c>
      <c r="AE29">
        <v>2</v>
      </c>
      <c r="AF29">
        <v>1</v>
      </c>
      <c r="AG29">
        <v>16</v>
      </c>
      <c r="AH29">
        <v>10.9</v>
      </c>
      <c r="AI29">
        <v>10</v>
      </c>
    </row>
    <row r="30" spans="1:35" x14ac:dyDescent="0.5">
      <c r="A30">
        <v>24</v>
      </c>
      <c r="B30" s="2">
        <v>45649</v>
      </c>
      <c r="C30" s="1" t="s">
        <v>299</v>
      </c>
      <c r="D30" t="s">
        <v>64</v>
      </c>
      <c r="E30" t="s">
        <v>56</v>
      </c>
      <c r="G30" t="s">
        <v>59</v>
      </c>
      <c r="H30" t="s">
        <v>70</v>
      </c>
      <c r="I30" t="s">
        <v>231</v>
      </c>
      <c r="J30" t="s">
        <v>32</v>
      </c>
      <c r="K30">
        <v>36.883333333333333</v>
      </c>
      <c r="L30">
        <v>5</v>
      </c>
      <c r="M30">
        <v>9</v>
      </c>
      <c r="N30">
        <v>0.55600000000000005</v>
      </c>
      <c r="O30">
        <v>2</v>
      </c>
      <c r="P30">
        <v>5</v>
      </c>
      <c r="Q30">
        <v>0.4</v>
      </c>
      <c r="R30">
        <v>3</v>
      </c>
      <c r="S30">
        <v>4</v>
      </c>
      <c r="T30">
        <v>0.75</v>
      </c>
      <c r="U30">
        <v>0.66700000000000004</v>
      </c>
      <c r="V30">
        <v>0</v>
      </c>
      <c r="W30">
        <v>0</v>
      </c>
      <c r="Y30">
        <v>0</v>
      </c>
      <c r="Z30">
        <v>7</v>
      </c>
      <c r="AA30">
        <v>7</v>
      </c>
      <c r="AB30">
        <v>2</v>
      </c>
      <c r="AC30">
        <v>2</v>
      </c>
      <c r="AD30">
        <v>0</v>
      </c>
      <c r="AE30">
        <v>6</v>
      </c>
      <c r="AF30">
        <v>2</v>
      </c>
      <c r="AG30">
        <v>12</v>
      </c>
      <c r="AH30">
        <v>6.4</v>
      </c>
      <c r="AI30">
        <v>16</v>
      </c>
    </row>
    <row r="31" spans="1:35" x14ac:dyDescent="0.5">
      <c r="A31">
        <v>25</v>
      </c>
      <c r="B31" s="2">
        <v>45651</v>
      </c>
      <c r="C31" s="1" t="s">
        <v>299</v>
      </c>
      <c r="D31" t="s">
        <v>64</v>
      </c>
      <c r="E31" t="s">
        <v>56</v>
      </c>
      <c r="F31" t="s">
        <v>33</v>
      </c>
      <c r="G31" t="s">
        <v>42</v>
      </c>
      <c r="H31" t="s">
        <v>68</v>
      </c>
      <c r="I31" t="s">
        <v>232</v>
      </c>
      <c r="J31" t="s">
        <v>32</v>
      </c>
      <c r="K31">
        <v>36.666666666666664</v>
      </c>
      <c r="L31">
        <v>8</v>
      </c>
      <c r="M31">
        <v>20</v>
      </c>
      <c r="N31">
        <v>0.4</v>
      </c>
      <c r="O31">
        <v>4</v>
      </c>
      <c r="P31">
        <v>10</v>
      </c>
      <c r="Q31">
        <v>0.4</v>
      </c>
      <c r="R31">
        <v>4</v>
      </c>
      <c r="S31">
        <v>10</v>
      </c>
      <c r="T31">
        <v>0.4</v>
      </c>
      <c r="U31">
        <v>0.5</v>
      </c>
      <c r="V31">
        <v>6</v>
      </c>
      <c r="W31">
        <v>6</v>
      </c>
      <c r="X31">
        <v>1</v>
      </c>
      <c r="Y31">
        <v>2</v>
      </c>
      <c r="Z31">
        <v>8</v>
      </c>
      <c r="AA31">
        <v>10</v>
      </c>
      <c r="AB31">
        <v>10</v>
      </c>
      <c r="AC31">
        <v>1</v>
      </c>
      <c r="AD31">
        <v>0</v>
      </c>
      <c r="AE31">
        <v>3</v>
      </c>
      <c r="AF31">
        <v>0</v>
      </c>
      <c r="AG31">
        <v>26</v>
      </c>
      <c r="AH31">
        <v>24</v>
      </c>
      <c r="AI31">
        <v>-4</v>
      </c>
    </row>
    <row r="32" spans="1:35" x14ac:dyDescent="0.5">
      <c r="A32">
        <v>26</v>
      </c>
      <c r="B32" s="2">
        <v>45654</v>
      </c>
      <c r="C32" s="1" t="s">
        <v>299</v>
      </c>
      <c r="D32" t="s">
        <v>64</v>
      </c>
      <c r="E32" t="s">
        <v>56</v>
      </c>
      <c r="G32" t="s">
        <v>54</v>
      </c>
      <c r="H32" t="s">
        <v>68</v>
      </c>
      <c r="I32" t="s">
        <v>233</v>
      </c>
      <c r="J32" t="s">
        <v>32</v>
      </c>
      <c r="K32">
        <v>42.6</v>
      </c>
      <c r="L32">
        <v>9</v>
      </c>
      <c r="M32">
        <v>16</v>
      </c>
      <c r="N32">
        <v>0.56299999999999994</v>
      </c>
      <c r="O32">
        <v>3</v>
      </c>
      <c r="P32">
        <v>4</v>
      </c>
      <c r="Q32">
        <v>0.75</v>
      </c>
      <c r="R32">
        <v>6</v>
      </c>
      <c r="S32">
        <v>12</v>
      </c>
      <c r="T32">
        <v>0.5</v>
      </c>
      <c r="U32">
        <v>0.65600000000000003</v>
      </c>
      <c r="V32">
        <v>5</v>
      </c>
      <c r="W32">
        <v>8</v>
      </c>
      <c r="X32">
        <v>0.625</v>
      </c>
      <c r="Y32">
        <v>1</v>
      </c>
      <c r="Z32">
        <v>5</v>
      </c>
      <c r="AA32">
        <v>6</v>
      </c>
      <c r="AB32">
        <v>16</v>
      </c>
      <c r="AC32">
        <v>0</v>
      </c>
      <c r="AD32">
        <v>0</v>
      </c>
      <c r="AE32">
        <v>5</v>
      </c>
      <c r="AF32">
        <v>3</v>
      </c>
      <c r="AG32">
        <v>26</v>
      </c>
      <c r="AH32">
        <v>24.4</v>
      </c>
      <c r="AI32">
        <v>15</v>
      </c>
    </row>
    <row r="33" spans="1:35" x14ac:dyDescent="0.5">
      <c r="A33">
        <v>27</v>
      </c>
      <c r="B33" s="2">
        <v>45657</v>
      </c>
      <c r="C33" s="1" t="s">
        <v>299</v>
      </c>
      <c r="D33" t="s">
        <v>64</v>
      </c>
      <c r="E33" t="s">
        <v>56</v>
      </c>
      <c r="G33" t="s">
        <v>55</v>
      </c>
      <c r="H33" t="s">
        <v>70</v>
      </c>
      <c r="I33" t="s">
        <v>234</v>
      </c>
      <c r="J33" t="s">
        <v>32</v>
      </c>
      <c r="K33">
        <v>37.950000000000003</v>
      </c>
      <c r="L33">
        <v>11</v>
      </c>
      <c r="M33">
        <v>20</v>
      </c>
      <c r="N33">
        <v>0.55000000000000004</v>
      </c>
      <c r="O33">
        <v>1</v>
      </c>
      <c r="P33">
        <v>4</v>
      </c>
      <c r="Q33">
        <v>0.25</v>
      </c>
      <c r="R33">
        <v>10</v>
      </c>
      <c r="S33">
        <v>16</v>
      </c>
      <c r="T33">
        <v>0.625</v>
      </c>
      <c r="U33">
        <v>0.57499999999999996</v>
      </c>
      <c r="V33">
        <v>12</v>
      </c>
      <c r="W33">
        <v>13</v>
      </c>
      <c r="X33">
        <v>0.92300000000000004</v>
      </c>
      <c r="Y33">
        <v>1</v>
      </c>
      <c r="Z33">
        <v>8</v>
      </c>
      <c r="AA33">
        <v>9</v>
      </c>
      <c r="AB33">
        <v>10</v>
      </c>
      <c r="AC33">
        <v>1</v>
      </c>
      <c r="AD33">
        <v>0</v>
      </c>
      <c r="AE33">
        <v>4</v>
      </c>
      <c r="AF33">
        <v>2</v>
      </c>
      <c r="AG33">
        <v>35</v>
      </c>
      <c r="AH33">
        <v>31.3</v>
      </c>
      <c r="AI33">
        <v>-3</v>
      </c>
    </row>
    <row r="34" spans="1:35" x14ac:dyDescent="0.5">
      <c r="A34">
        <v>28</v>
      </c>
      <c r="B34" s="2">
        <v>45659</v>
      </c>
      <c r="C34" s="1" t="s">
        <v>299</v>
      </c>
      <c r="D34" t="s">
        <v>64</v>
      </c>
      <c r="E34" t="s">
        <v>56</v>
      </c>
      <c r="G34" t="s">
        <v>49</v>
      </c>
      <c r="H34" t="s">
        <v>68</v>
      </c>
      <c r="I34" t="s">
        <v>235</v>
      </c>
      <c r="J34" t="s">
        <v>32</v>
      </c>
      <c r="K34">
        <v>36.43333333333333</v>
      </c>
      <c r="L34">
        <v>5</v>
      </c>
      <c r="M34">
        <v>15</v>
      </c>
      <c r="N34">
        <v>0.33300000000000002</v>
      </c>
      <c r="O34">
        <v>2</v>
      </c>
      <c r="P34">
        <v>9</v>
      </c>
      <c r="Q34">
        <v>0.222</v>
      </c>
      <c r="R34">
        <v>3</v>
      </c>
      <c r="S34">
        <v>6</v>
      </c>
      <c r="T34">
        <v>0.5</v>
      </c>
      <c r="U34">
        <v>0.4</v>
      </c>
      <c r="V34">
        <v>3</v>
      </c>
      <c r="W34">
        <v>3</v>
      </c>
      <c r="X34">
        <v>1</v>
      </c>
      <c r="Y34">
        <v>2</v>
      </c>
      <c r="Z34">
        <v>6</v>
      </c>
      <c r="AA34">
        <v>8</v>
      </c>
      <c r="AB34">
        <v>11</v>
      </c>
      <c r="AC34">
        <v>2</v>
      </c>
      <c r="AD34">
        <v>0</v>
      </c>
      <c r="AE34">
        <v>3</v>
      </c>
      <c r="AF34">
        <v>3</v>
      </c>
      <c r="AG34">
        <v>15</v>
      </c>
      <c r="AH34">
        <v>15.2</v>
      </c>
      <c r="AI34">
        <v>10</v>
      </c>
    </row>
    <row r="35" spans="1:35" x14ac:dyDescent="0.5">
      <c r="A35">
        <v>29</v>
      </c>
      <c r="B35" s="2">
        <v>45660</v>
      </c>
      <c r="C35" s="1" t="s">
        <v>299</v>
      </c>
      <c r="D35" t="s">
        <v>64</v>
      </c>
      <c r="E35" t="s">
        <v>56</v>
      </c>
      <c r="G35" t="s">
        <v>47</v>
      </c>
      <c r="H35" t="s">
        <v>68</v>
      </c>
      <c r="I35" t="s">
        <v>236</v>
      </c>
      <c r="J35" t="s">
        <v>32</v>
      </c>
      <c r="K35">
        <v>38.65</v>
      </c>
      <c r="L35">
        <v>6</v>
      </c>
      <c r="M35">
        <v>18</v>
      </c>
      <c r="N35">
        <v>0.33300000000000002</v>
      </c>
      <c r="O35">
        <v>3</v>
      </c>
      <c r="P35">
        <v>7</v>
      </c>
      <c r="Q35">
        <v>0.42899999999999999</v>
      </c>
      <c r="R35">
        <v>3</v>
      </c>
      <c r="S35">
        <v>11</v>
      </c>
      <c r="T35">
        <v>0.27300000000000002</v>
      </c>
      <c r="U35">
        <v>0.41699999999999998</v>
      </c>
      <c r="V35">
        <v>5</v>
      </c>
      <c r="W35">
        <v>6</v>
      </c>
      <c r="X35">
        <v>0.83299999999999996</v>
      </c>
      <c r="Y35">
        <v>4</v>
      </c>
      <c r="Z35">
        <v>3</v>
      </c>
      <c r="AA35">
        <v>7</v>
      </c>
      <c r="AB35">
        <v>6</v>
      </c>
      <c r="AC35">
        <v>0</v>
      </c>
      <c r="AD35">
        <v>0</v>
      </c>
      <c r="AE35">
        <v>6</v>
      </c>
      <c r="AF35">
        <v>1</v>
      </c>
      <c r="AG35">
        <v>20</v>
      </c>
      <c r="AH35">
        <v>10.9</v>
      </c>
      <c r="AI35">
        <v>18</v>
      </c>
    </row>
    <row r="36" spans="1:35" x14ac:dyDescent="0.5">
      <c r="A36">
        <v>30</v>
      </c>
      <c r="B36" s="2">
        <v>45662</v>
      </c>
      <c r="C36" s="1" t="s">
        <v>299</v>
      </c>
      <c r="D36" t="s">
        <v>64</v>
      </c>
      <c r="E36" t="s">
        <v>56</v>
      </c>
      <c r="F36" t="s">
        <v>33</v>
      </c>
      <c r="G36" t="s">
        <v>37</v>
      </c>
      <c r="H36" t="s">
        <v>70</v>
      </c>
      <c r="I36" t="s">
        <v>237</v>
      </c>
      <c r="J36" t="s">
        <v>32</v>
      </c>
      <c r="K36">
        <v>41.31666666666667</v>
      </c>
      <c r="L36">
        <v>6</v>
      </c>
      <c r="M36">
        <v>13</v>
      </c>
      <c r="N36">
        <v>0.46200000000000002</v>
      </c>
      <c r="O36">
        <v>3</v>
      </c>
      <c r="P36">
        <v>6</v>
      </c>
      <c r="Q36">
        <v>0.5</v>
      </c>
      <c r="R36">
        <v>3</v>
      </c>
      <c r="S36">
        <v>7</v>
      </c>
      <c r="T36">
        <v>0.42899999999999999</v>
      </c>
      <c r="U36">
        <v>0.57699999999999996</v>
      </c>
      <c r="V36">
        <v>6</v>
      </c>
      <c r="W36">
        <v>7</v>
      </c>
      <c r="X36">
        <v>0.85699999999999998</v>
      </c>
      <c r="Y36">
        <v>0</v>
      </c>
      <c r="Z36">
        <v>0</v>
      </c>
      <c r="AA36">
        <v>0</v>
      </c>
      <c r="AB36">
        <v>10</v>
      </c>
      <c r="AC36">
        <v>0</v>
      </c>
      <c r="AD36">
        <v>0</v>
      </c>
      <c r="AE36">
        <v>0</v>
      </c>
      <c r="AF36">
        <v>2</v>
      </c>
      <c r="AG36">
        <v>21</v>
      </c>
      <c r="AH36">
        <v>20.100000000000001</v>
      </c>
      <c r="AI36">
        <v>12</v>
      </c>
    </row>
    <row r="37" spans="1:35" x14ac:dyDescent="0.5">
      <c r="A37">
        <v>31</v>
      </c>
      <c r="B37" s="2">
        <v>45664</v>
      </c>
      <c r="C37" s="1" t="s">
        <v>299</v>
      </c>
      <c r="D37" t="s">
        <v>64</v>
      </c>
      <c r="E37" t="s">
        <v>56</v>
      </c>
      <c r="F37" t="s">
        <v>33</v>
      </c>
      <c r="G37" t="s">
        <v>30</v>
      </c>
      <c r="H37" t="s">
        <v>70</v>
      </c>
      <c r="I37" t="s">
        <v>238</v>
      </c>
      <c r="J37" t="s">
        <v>32</v>
      </c>
      <c r="K37">
        <v>32.083333333333329</v>
      </c>
      <c r="L37">
        <v>5</v>
      </c>
      <c r="M37">
        <v>14</v>
      </c>
      <c r="N37">
        <v>0.35699999999999998</v>
      </c>
      <c r="O37">
        <v>4</v>
      </c>
      <c r="P37">
        <v>11</v>
      </c>
      <c r="Q37">
        <v>0.36399999999999999</v>
      </c>
      <c r="R37">
        <v>1</v>
      </c>
      <c r="S37">
        <v>3</v>
      </c>
      <c r="T37">
        <v>0.33300000000000002</v>
      </c>
      <c r="U37">
        <v>0.5</v>
      </c>
      <c r="V37">
        <v>1</v>
      </c>
      <c r="W37">
        <v>2</v>
      </c>
      <c r="X37">
        <v>0.5</v>
      </c>
      <c r="Y37">
        <v>0</v>
      </c>
      <c r="Z37">
        <v>2</v>
      </c>
      <c r="AA37">
        <v>2</v>
      </c>
      <c r="AB37">
        <v>1</v>
      </c>
      <c r="AC37">
        <v>3</v>
      </c>
      <c r="AD37">
        <v>0</v>
      </c>
      <c r="AE37">
        <v>1</v>
      </c>
      <c r="AF37">
        <v>1</v>
      </c>
      <c r="AG37">
        <v>15</v>
      </c>
      <c r="AH37">
        <v>9.6999999999999993</v>
      </c>
      <c r="AI37">
        <v>-25</v>
      </c>
    </row>
    <row r="38" spans="1:35" x14ac:dyDescent="0.5">
      <c r="A38">
        <v>32</v>
      </c>
      <c r="B38" s="2">
        <v>45670</v>
      </c>
      <c r="C38" s="1" t="s">
        <v>299</v>
      </c>
      <c r="D38" t="s">
        <v>64</v>
      </c>
      <c r="E38" t="s">
        <v>56</v>
      </c>
      <c r="G38" t="s">
        <v>31</v>
      </c>
      <c r="H38" t="s">
        <v>70</v>
      </c>
      <c r="I38" t="s">
        <v>239</v>
      </c>
      <c r="J38" t="s">
        <v>32</v>
      </c>
      <c r="K38">
        <v>33.483333333333334</v>
      </c>
      <c r="L38">
        <v>4</v>
      </c>
      <c r="M38">
        <v>13</v>
      </c>
      <c r="N38">
        <v>0.308</v>
      </c>
      <c r="O38">
        <v>2</v>
      </c>
      <c r="P38">
        <v>7</v>
      </c>
      <c r="Q38">
        <v>0.28599999999999998</v>
      </c>
      <c r="R38">
        <v>2</v>
      </c>
      <c r="S38">
        <v>6</v>
      </c>
      <c r="T38">
        <v>0.33300000000000002</v>
      </c>
      <c r="U38">
        <v>0.38500000000000001</v>
      </c>
      <c r="V38">
        <v>2</v>
      </c>
      <c r="W38">
        <v>2</v>
      </c>
      <c r="X38">
        <v>1</v>
      </c>
      <c r="Y38">
        <v>1</v>
      </c>
      <c r="Z38">
        <v>4</v>
      </c>
      <c r="AA38">
        <v>5</v>
      </c>
      <c r="AB38">
        <v>8</v>
      </c>
      <c r="AC38">
        <v>0</v>
      </c>
      <c r="AD38">
        <v>0</v>
      </c>
      <c r="AE38">
        <v>4</v>
      </c>
      <c r="AF38">
        <v>3</v>
      </c>
      <c r="AG38">
        <v>12</v>
      </c>
      <c r="AH38">
        <v>6.8</v>
      </c>
      <c r="AI38">
        <v>-18</v>
      </c>
    </row>
    <row r="39" spans="1:35" x14ac:dyDescent="0.5">
      <c r="A39">
        <v>33</v>
      </c>
      <c r="B39" s="2">
        <v>45672</v>
      </c>
      <c r="C39" s="1" t="s">
        <v>299</v>
      </c>
      <c r="D39" t="s">
        <v>64</v>
      </c>
      <c r="E39" t="s">
        <v>56</v>
      </c>
      <c r="G39" t="s">
        <v>46</v>
      </c>
      <c r="H39" t="s">
        <v>68</v>
      </c>
      <c r="I39" t="s">
        <v>240</v>
      </c>
      <c r="J39" t="s">
        <v>32</v>
      </c>
      <c r="K39">
        <v>35.233333333333334</v>
      </c>
      <c r="L39">
        <v>5</v>
      </c>
      <c r="M39">
        <v>9</v>
      </c>
      <c r="N39">
        <v>0.55600000000000005</v>
      </c>
      <c r="O39">
        <v>2</v>
      </c>
      <c r="P39">
        <v>3</v>
      </c>
      <c r="Q39">
        <v>0.66700000000000004</v>
      </c>
      <c r="R39">
        <v>3</v>
      </c>
      <c r="S39">
        <v>6</v>
      </c>
      <c r="T39">
        <v>0.5</v>
      </c>
      <c r="U39">
        <v>0.66700000000000004</v>
      </c>
      <c r="V39">
        <v>2</v>
      </c>
      <c r="W39">
        <v>2</v>
      </c>
      <c r="X39">
        <v>1</v>
      </c>
      <c r="Y39">
        <v>0</v>
      </c>
      <c r="Z39">
        <v>3</v>
      </c>
      <c r="AA39">
        <v>3</v>
      </c>
      <c r="AB39">
        <v>14</v>
      </c>
      <c r="AC39">
        <v>3</v>
      </c>
      <c r="AD39">
        <v>0</v>
      </c>
      <c r="AE39">
        <v>1</v>
      </c>
      <c r="AF39">
        <v>4</v>
      </c>
      <c r="AG39">
        <v>14</v>
      </c>
      <c r="AH39">
        <v>20.8</v>
      </c>
      <c r="AI39">
        <v>14</v>
      </c>
    </row>
    <row r="40" spans="1:35" x14ac:dyDescent="0.5">
      <c r="A40">
        <v>34</v>
      </c>
      <c r="B40" s="2">
        <v>45674</v>
      </c>
      <c r="C40" s="1" t="s">
        <v>299</v>
      </c>
      <c r="D40" t="s">
        <v>64</v>
      </c>
      <c r="E40" t="s">
        <v>56</v>
      </c>
      <c r="G40" t="s">
        <v>60</v>
      </c>
      <c r="H40" t="s">
        <v>68</v>
      </c>
      <c r="I40" t="s">
        <v>241</v>
      </c>
      <c r="J40" t="s">
        <v>32</v>
      </c>
      <c r="K40">
        <v>37.083333333333336</v>
      </c>
      <c r="L40">
        <v>13</v>
      </c>
      <c r="M40">
        <v>23</v>
      </c>
      <c r="N40">
        <v>0.56499999999999995</v>
      </c>
      <c r="O40">
        <v>4</v>
      </c>
      <c r="P40">
        <v>8</v>
      </c>
      <c r="Q40">
        <v>0.5</v>
      </c>
      <c r="R40">
        <v>9</v>
      </c>
      <c r="S40">
        <v>15</v>
      </c>
      <c r="T40">
        <v>0.6</v>
      </c>
      <c r="U40">
        <v>0.65200000000000002</v>
      </c>
      <c r="V40">
        <v>8</v>
      </c>
      <c r="W40">
        <v>8</v>
      </c>
      <c r="X40">
        <v>1</v>
      </c>
      <c r="Y40">
        <v>0</v>
      </c>
      <c r="Z40">
        <v>3</v>
      </c>
      <c r="AA40">
        <v>3</v>
      </c>
      <c r="AB40">
        <v>3</v>
      </c>
      <c r="AC40">
        <v>2</v>
      </c>
      <c r="AD40">
        <v>1</v>
      </c>
      <c r="AE40">
        <v>0</v>
      </c>
      <c r="AF40">
        <v>2</v>
      </c>
      <c r="AG40">
        <v>38</v>
      </c>
      <c r="AH40">
        <v>32</v>
      </c>
      <c r="AI40">
        <v>1</v>
      </c>
    </row>
    <row r="41" spans="1:35" x14ac:dyDescent="0.5">
      <c r="A41">
        <v>35</v>
      </c>
      <c r="B41" s="2">
        <v>45676</v>
      </c>
      <c r="C41" s="1" t="s">
        <v>299</v>
      </c>
      <c r="D41" t="s">
        <v>64</v>
      </c>
      <c r="E41" t="s">
        <v>56</v>
      </c>
      <c r="F41" t="s">
        <v>33</v>
      </c>
      <c r="G41" t="s">
        <v>53</v>
      </c>
      <c r="H41" t="s">
        <v>70</v>
      </c>
      <c r="I41" t="s">
        <v>242</v>
      </c>
      <c r="J41" t="s">
        <v>32</v>
      </c>
      <c r="K41">
        <v>34.4</v>
      </c>
      <c r="L41">
        <v>4</v>
      </c>
      <c r="M41">
        <v>6</v>
      </c>
      <c r="N41">
        <v>0.66700000000000004</v>
      </c>
      <c r="O41">
        <v>2</v>
      </c>
      <c r="P41">
        <v>4</v>
      </c>
      <c r="Q41">
        <v>0.5</v>
      </c>
      <c r="R41">
        <v>2</v>
      </c>
      <c r="S41">
        <v>2</v>
      </c>
      <c r="T41">
        <v>1</v>
      </c>
      <c r="U41">
        <v>0.83299999999999996</v>
      </c>
      <c r="V41">
        <v>4</v>
      </c>
      <c r="W41">
        <v>4</v>
      </c>
      <c r="X41">
        <v>1</v>
      </c>
      <c r="Y41">
        <v>0</v>
      </c>
      <c r="Z41">
        <v>2</v>
      </c>
      <c r="AA41">
        <v>2</v>
      </c>
      <c r="AB41">
        <v>3</v>
      </c>
      <c r="AC41">
        <v>0</v>
      </c>
      <c r="AD41">
        <v>1</v>
      </c>
      <c r="AE41">
        <v>5</v>
      </c>
      <c r="AF41">
        <v>1</v>
      </c>
      <c r="AG41">
        <v>14</v>
      </c>
      <c r="AH41">
        <v>9.4</v>
      </c>
      <c r="AI41">
        <v>-16</v>
      </c>
    </row>
    <row r="42" spans="1:35" x14ac:dyDescent="0.5">
      <c r="A42">
        <v>36</v>
      </c>
      <c r="B42" s="2">
        <v>45678</v>
      </c>
      <c r="C42" s="1" t="s">
        <v>299</v>
      </c>
      <c r="D42" t="s">
        <v>64</v>
      </c>
      <c r="E42" t="s">
        <v>56</v>
      </c>
      <c r="G42" t="s">
        <v>51</v>
      </c>
      <c r="H42" t="s">
        <v>68</v>
      </c>
      <c r="I42" t="s">
        <v>243</v>
      </c>
      <c r="J42" t="s">
        <v>32</v>
      </c>
      <c r="K42">
        <v>36.066666666666663</v>
      </c>
      <c r="L42">
        <v>4</v>
      </c>
      <c r="M42">
        <v>15</v>
      </c>
      <c r="N42">
        <v>0.26700000000000002</v>
      </c>
      <c r="O42">
        <v>1</v>
      </c>
      <c r="P42">
        <v>8</v>
      </c>
      <c r="Q42">
        <v>0.125</v>
      </c>
      <c r="R42">
        <v>3</v>
      </c>
      <c r="S42">
        <v>7</v>
      </c>
      <c r="T42">
        <v>0.42899999999999999</v>
      </c>
      <c r="U42">
        <v>0.3</v>
      </c>
      <c r="V42">
        <v>7</v>
      </c>
      <c r="W42">
        <v>7</v>
      </c>
      <c r="X42">
        <v>1</v>
      </c>
      <c r="Y42">
        <v>1</v>
      </c>
      <c r="Z42">
        <v>1</v>
      </c>
      <c r="AA42">
        <v>2</v>
      </c>
      <c r="AB42">
        <v>8</v>
      </c>
      <c r="AC42">
        <v>1</v>
      </c>
      <c r="AD42">
        <v>0</v>
      </c>
      <c r="AE42">
        <v>2</v>
      </c>
      <c r="AF42">
        <v>1</v>
      </c>
      <c r="AG42">
        <v>16</v>
      </c>
      <c r="AH42">
        <v>12.3</v>
      </c>
      <c r="AI42">
        <v>18</v>
      </c>
    </row>
    <row r="43" spans="1:35" x14ac:dyDescent="0.5">
      <c r="A43">
        <v>37</v>
      </c>
      <c r="B43" s="2">
        <v>45680</v>
      </c>
      <c r="C43" s="1" t="s">
        <v>299</v>
      </c>
      <c r="D43" t="s">
        <v>64</v>
      </c>
      <c r="E43" t="s">
        <v>56</v>
      </c>
      <c r="G43" t="s">
        <v>58</v>
      </c>
      <c r="H43" t="s">
        <v>68</v>
      </c>
      <c r="I43" t="s">
        <v>244</v>
      </c>
      <c r="J43" t="s">
        <v>32</v>
      </c>
      <c r="K43">
        <v>33.266666666666666</v>
      </c>
      <c r="L43">
        <v>7</v>
      </c>
      <c r="M43">
        <v>13</v>
      </c>
      <c r="N43">
        <v>0.53800000000000003</v>
      </c>
      <c r="O43">
        <v>4</v>
      </c>
      <c r="P43">
        <v>8</v>
      </c>
      <c r="Q43">
        <v>0.5</v>
      </c>
      <c r="R43">
        <v>3</v>
      </c>
      <c r="S43">
        <v>5</v>
      </c>
      <c r="T43">
        <v>0.6</v>
      </c>
      <c r="U43">
        <v>0.69199999999999995</v>
      </c>
      <c r="V43">
        <v>5</v>
      </c>
      <c r="W43">
        <v>6</v>
      </c>
      <c r="X43">
        <v>0.83299999999999996</v>
      </c>
      <c r="Y43">
        <v>0</v>
      </c>
      <c r="Z43">
        <v>3</v>
      </c>
      <c r="AA43">
        <v>3</v>
      </c>
      <c r="AB43">
        <v>6</v>
      </c>
      <c r="AC43">
        <v>0</v>
      </c>
      <c r="AD43">
        <v>0</v>
      </c>
      <c r="AE43">
        <v>0</v>
      </c>
      <c r="AF43">
        <v>1</v>
      </c>
      <c r="AG43">
        <v>23</v>
      </c>
      <c r="AH43">
        <v>21</v>
      </c>
      <c r="AI43">
        <v>14</v>
      </c>
    </row>
    <row r="44" spans="1:35" x14ac:dyDescent="0.5">
      <c r="A44">
        <v>38</v>
      </c>
      <c r="B44" s="2">
        <v>45682</v>
      </c>
      <c r="C44" s="1" t="s">
        <v>299</v>
      </c>
      <c r="D44" t="s">
        <v>64</v>
      </c>
      <c r="E44" t="s">
        <v>56</v>
      </c>
      <c r="F44" t="s">
        <v>33</v>
      </c>
      <c r="G44" t="s">
        <v>42</v>
      </c>
      <c r="H44" t="s">
        <v>68</v>
      </c>
      <c r="I44" t="s">
        <v>245</v>
      </c>
      <c r="J44" t="s">
        <v>32</v>
      </c>
      <c r="K44">
        <v>39.483333333333334</v>
      </c>
      <c r="L44">
        <v>6</v>
      </c>
      <c r="M44">
        <v>10</v>
      </c>
      <c r="N44">
        <v>0.6</v>
      </c>
      <c r="O44">
        <v>1</v>
      </c>
      <c r="P44">
        <v>4</v>
      </c>
      <c r="Q44">
        <v>0.25</v>
      </c>
      <c r="R44">
        <v>5</v>
      </c>
      <c r="S44">
        <v>6</v>
      </c>
      <c r="T44">
        <v>0.83299999999999996</v>
      </c>
      <c r="U44">
        <v>0.65</v>
      </c>
      <c r="V44">
        <v>3</v>
      </c>
      <c r="W44">
        <v>3</v>
      </c>
      <c r="X44">
        <v>1</v>
      </c>
      <c r="Y44">
        <v>1</v>
      </c>
      <c r="Z44">
        <v>4</v>
      </c>
      <c r="AA44">
        <v>5</v>
      </c>
      <c r="AB44">
        <v>7</v>
      </c>
      <c r="AC44">
        <v>1</v>
      </c>
      <c r="AD44">
        <v>0</v>
      </c>
      <c r="AE44">
        <v>3</v>
      </c>
      <c r="AF44">
        <v>0</v>
      </c>
      <c r="AG44">
        <v>16</v>
      </c>
      <c r="AH44">
        <v>16.2</v>
      </c>
      <c r="AI44">
        <v>17</v>
      </c>
    </row>
    <row r="45" spans="1:35" x14ac:dyDescent="0.5">
      <c r="A45">
        <v>39</v>
      </c>
      <c r="B45" s="2">
        <v>45684</v>
      </c>
      <c r="C45" s="1" t="s">
        <v>299</v>
      </c>
      <c r="D45" t="s">
        <v>64</v>
      </c>
      <c r="E45" t="s">
        <v>56</v>
      </c>
      <c r="F45" t="s">
        <v>33</v>
      </c>
      <c r="G45" t="s">
        <v>57</v>
      </c>
      <c r="H45" t="s">
        <v>68</v>
      </c>
      <c r="I45" t="s">
        <v>246</v>
      </c>
      <c r="J45" t="s">
        <v>32</v>
      </c>
      <c r="K45">
        <v>37.716666666666669</v>
      </c>
      <c r="L45">
        <v>5</v>
      </c>
      <c r="M45">
        <v>14</v>
      </c>
      <c r="N45">
        <v>0.35699999999999998</v>
      </c>
      <c r="O45">
        <v>2</v>
      </c>
      <c r="P45">
        <v>8</v>
      </c>
      <c r="Q45">
        <v>0.25</v>
      </c>
      <c r="R45">
        <v>3</v>
      </c>
      <c r="S45">
        <v>6</v>
      </c>
      <c r="T45">
        <v>0.5</v>
      </c>
      <c r="U45">
        <v>0.42899999999999999</v>
      </c>
      <c r="V45">
        <v>5</v>
      </c>
      <c r="W45">
        <v>7</v>
      </c>
      <c r="X45">
        <v>0.71399999999999997</v>
      </c>
      <c r="Y45">
        <v>1</v>
      </c>
      <c r="Z45">
        <v>4</v>
      </c>
      <c r="AA45">
        <v>5</v>
      </c>
      <c r="AB45">
        <v>6</v>
      </c>
      <c r="AC45">
        <v>3</v>
      </c>
      <c r="AD45">
        <v>0</v>
      </c>
      <c r="AE45">
        <v>1</v>
      </c>
      <c r="AF45">
        <v>1</v>
      </c>
      <c r="AG45">
        <v>17</v>
      </c>
      <c r="AH45">
        <v>16.100000000000001</v>
      </c>
      <c r="AI45">
        <v>0</v>
      </c>
    </row>
    <row r="46" spans="1:35" x14ac:dyDescent="0.5">
      <c r="A46">
        <v>40</v>
      </c>
      <c r="B46" s="2">
        <v>45685</v>
      </c>
      <c r="C46" s="1" t="s">
        <v>299</v>
      </c>
      <c r="D46" t="s">
        <v>64</v>
      </c>
      <c r="E46" t="s">
        <v>56</v>
      </c>
      <c r="F46" t="s">
        <v>33</v>
      </c>
      <c r="G46" t="s">
        <v>162</v>
      </c>
      <c r="H46" t="s">
        <v>70</v>
      </c>
      <c r="I46" t="s">
        <v>247</v>
      </c>
      <c r="J46" t="s">
        <v>32</v>
      </c>
      <c r="K46">
        <v>33.5</v>
      </c>
      <c r="L46">
        <v>6</v>
      </c>
      <c r="M46">
        <v>10</v>
      </c>
      <c r="N46">
        <v>0.6</v>
      </c>
      <c r="O46">
        <v>1</v>
      </c>
      <c r="P46">
        <v>3</v>
      </c>
      <c r="Q46">
        <v>0.33300000000000002</v>
      </c>
      <c r="R46">
        <v>5</v>
      </c>
      <c r="S46">
        <v>7</v>
      </c>
      <c r="T46">
        <v>0.71399999999999997</v>
      </c>
      <c r="U46">
        <v>0.65</v>
      </c>
      <c r="V46">
        <v>0</v>
      </c>
      <c r="W46">
        <v>0</v>
      </c>
      <c r="Y46">
        <v>0</v>
      </c>
      <c r="Z46">
        <v>6</v>
      </c>
      <c r="AA46">
        <v>6</v>
      </c>
      <c r="AB46">
        <v>8</v>
      </c>
      <c r="AC46">
        <v>1</v>
      </c>
      <c r="AD46">
        <v>0</v>
      </c>
      <c r="AE46">
        <v>3</v>
      </c>
      <c r="AF46">
        <v>1</v>
      </c>
      <c r="AG46">
        <v>13</v>
      </c>
      <c r="AH46">
        <v>13.4</v>
      </c>
      <c r="AI46">
        <v>-4</v>
      </c>
    </row>
    <row r="47" spans="1:35" x14ac:dyDescent="0.5">
      <c r="A47">
        <v>41</v>
      </c>
      <c r="B47" s="2">
        <v>45687</v>
      </c>
      <c r="C47" s="1" t="s">
        <v>299</v>
      </c>
      <c r="D47" t="s">
        <v>64</v>
      </c>
      <c r="E47" t="s">
        <v>56</v>
      </c>
      <c r="F47" t="s">
        <v>33</v>
      </c>
      <c r="G47" t="s">
        <v>51</v>
      </c>
      <c r="H47" t="s">
        <v>68</v>
      </c>
      <c r="I47" t="s">
        <v>248</v>
      </c>
      <c r="J47" t="s">
        <v>32</v>
      </c>
      <c r="K47">
        <v>30.083333333333332</v>
      </c>
      <c r="L47">
        <v>6</v>
      </c>
      <c r="M47">
        <v>14</v>
      </c>
      <c r="N47">
        <v>0.42899999999999999</v>
      </c>
      <c r="O47">
        <v>4</v>
      </c>
      <c r="P47">
        <v>7</v>
      </c>
      <c r="Q47">
        <v>0.57099999999999995</v>
      </c>
      <c r="R47">
        <v>2</v>
      </c>
      <c r="S47">
        <v>7</v>
      </c>
      <c r="T47">
        <v>0.28599999999999998</v>
      </c>
      <c r="U47">
        <v>0.57099999999999995</v>
      </c>
      <c r="V47">
        <v>1</v>
      </c>
      <c r="W47">
        <v>2</v>
      </c>
      <c r="X47">
        <v>0.5</v>
      </c>
      <c r="Y47">
        <v>0</v>
      </c>
      <c r="Z47">
        <v>6</v>
      </c>
      <c r="AA47">
        <v>6</v>
      </c>
      <c r="AB47">
        <v>5</v>
      </c>
      <c r="AC47">
        <v>0</v>
      </c>
      <c r="AD47">
        <v>0</v>
      </c>
      <c r="AE47">
        <v>2</v>
      </c>
      <c r="AF47">
        <v>1</v>
      </c>
      <c r="AG47">
        <v>17</v>
      </c>
      <c r="AH47">
        <v>12.1</v>
      </c>
      <c r="AI47">
        <v>24</v>
      </c>
    </row>
    <row r="48" spans="1:35" x14ac:dyDescent="0.5">
      <c r="A48">
        <v>42</v>
      </c>
      <c r="B48" s="2">
        <v>45689</v>
      </c>
      <c r="C48" s="1" t="s">
        <v>299</v>
      </c>
      <c r="D48" t="s">
        <v>64</v>
      </c>
      <c r="E48" t="s">
        <v>56</v>
      </c>
      <c r="F48" t="s">
        <v>33</v>
      </c>
      <c r="G48" t="s">
        <v>48</v>
      </c>
      <c r="H48" t="s">
        <v>68</v>
      </c>
      <c r="I48" t="s">
        <v>249</v>
      </c>
      <c r="J48" t="s">
        <v>32</v>
      </c>
      <c r="K48">
        <v>29.483333333333334</v>
      </c>
      <c r="L48">
        <v>7</v>
      </c>
      <c r="M48">
        <v>12</v>
      </c>
      <c r="N48">
        <v>0.58299999999999996</v>
      </c>
      <c r="O48">
        <v>4</v>
      </c>
      <c r="P48">
        <v>7</v>
      </c>
      <c r="Q48">
        <v>0.57099999999999995</v>
      </c>
      <c r="R48">
        <v>3</v>
      </c>
      <c r="S48">
        <v>5</v>
      </c>
      <c r="T48">
        <v>0.6</v>
      </c>
      <c r="U48">
        <v>0.75</v>
      </c>
      <c r="V48">
        <v>9</v>
      </c>
      <c r="W48">
        <v>9</v>
      </c>
      <c r="X48">
        <v>1</v>
      </c>
      <c r="Y48">
        <v>0</v>
      </c>
      <c r="Z48">
        <v>5</v>
      </c>
      <c r="AA48">
        <v>5</v>
      </c>
      <c r="AB48">
        <v>6</v>
      </c>
      <c r="AC48">
        <v>3</v>
      </c>
      <c r="AD48">
        <v>0</v>
      </c>
      <c r="AE48">
        <v>3</v>
      </c>
      <c r="AF48">
        <v>3</v>
      </c>
      <c r="AG48">
        <v>27</v>
      </c>
      <c r="AH48">
        <v>25.9</v>
      </c>
      <c r="AI48">
        <v>18</v>
      </c>
    </row>
    <row r="49" spans="1:35" x14ac:dyDescent="0.5">
      <c r="A49">
        <v>43</v>
      </c>
      <c r="B49" s="2">
        <v>45692</v>
      </c>
      <c r="C49" s="1" t="s">
        <v>299</v>
      </c>
      <c r="D49" t="s">
        <v>64</v>
      </c>
      <c r="E49" t="s">
        <v>56</v>
      </c>
      <c r="F49" t="s">
        <v>33</v>
      </c>
      <c r="G49" t="s">
        <v>53</v>
      </c>
      <c r="H49" t="s">
        <v>68</v>
      </c>
      <c r="I49" t="s">
        <v>250</v>
      </c>
      <c r="J49" t="s">
        <v>32</v>
      </c>
      <c r="K49">
        <v>29.816666666666666</v>
      </c>
      <c r="L49">
        <v>7</v>
      </c>
      <c r="M49">
        <v>13</v>
      </c>
      <c r="N49">
        <v>0.53800000000000003</v>
      </c>
      <c r="O49">
        <v>3</v>
      </c>
      <c r="P49">
        <v>7</v>
      </c>
      <c r="Q49">
        <v>0.42899999999999999</v>
      </c>
      <c r="R49">
        <v>4</v>
      </c>
      <c r="S49">
        <v>6</v>
      </c>
      <c r="T49">
        <v>0.66700000000000004</v>
      </c>
      <c r="U49">
        <v>0.65400000000000003</v>
      </c>
      <c r="V49">
        <v>3</v>
      </c>
      <c r="W49">
        <v>3</v>
      </c>
      <c r="X49">
        <v>1</v>
      </c>
      <c r="Y49">
        <v>2</v>
      </c>
      <c r="Z49">
        <v>4</v>
      </c>
      <c r="AA49">
        <v>6</v>
      </c>
      <c r="AB49">
        <v>9</v>
      </c>
      <c r="AC49">
        <v>0</v>
      </c>
      <c r="AD49">
        <v>1</v>
      </c>
      <c r="AE49">
        <v>3</v>
      </c>
      <c r="AF49">
        <v>0</v>
      </c>
      <c r="AG49">
        <v>20</v>
      </c>
      <c r="AH49">
        <v>20.3</v>
      </c>
      <c r="AI49">
        <v>9</v>
      </c>
    </row>
    <row r="50" spans="1:35" x14ac:dyDescent="0.5">
      <c r="A50">
        <v>44</v>
      </c>
      <c r="B50" s="2">
        <v>45694</v>
      </c>
      <c r="C50" s="1" t="s">
        <v>299</v>
      </c>
      <c r="D50" t="s">
        <v>64</v>
      </c>
      <c r="E50" t="s">
        <v>56</v>
      </c>
      <c r="G50" t="s">
        <v>42</v>
      </c>
      <c r="H50" t="s">
        <v>68</v>
      </c>
      <c r="I50" t="s">
        <v>251</v>
      </c>
      <c r="J50" t="s">
        <v>32</v>
      </c>
      <c r="K50">
        <v>35.516666666666666</v>
      </c>
      <c r="L50">
        <v>4</v>
      </c>
      <c r="M50">
        <v>17</v>
      </c>
      <c r="N50">
        <v>0.23499999999999999</v>
      </c>
      <c r="O50">
        <v>0</v>
      </c>
      <c r="P50">
        <v>9</v>
      </c>
      <c r="Q50">
        <v>0</v>
      </c>
      <c r="R50">
        <v>4</v>
      </c>
      <c r="S50">
        <v>8</v>
      </c>
      <c r="T50">
        <v>0.5</v>
      </c>
      <c r="U50">
        <v>0.23499999999999999</v>
      </c>
      <c r="V50">
        <v>15</v>
      </c>
      <c r="W50">
        <v>16</v>
      </c>
      <c r="X50">
        <v>0.93799999999999994</v>
      </c>
      <c r="Y50">
        <v>1</v>
      </c>
      <c r="Z50">
        <v>2</v>
      </c>
      <c r="AA50">
        <v>3</v>
      </c>
      <c r="AB50">
        <v>4</v>
      </c>
      <c r="AC50">
        <v>3</v>
      </c>
      <c r="AD50">
        <v>1</v>
      </c>
      <c r="AE50">
        <v>4</v>
      </c>
      <c r="AF50">
        <v>3</v>
      </c>
      <c r="AG50">
        <v>23</v>
      </c>
      <c r="AH50">
        <v>14.9</v>
      </c>
      <c r="AI50">
        <v>2</v>
      </c>
    </row>
    <row r="51" spans="1:35" x14ac:dyDescent="0.5">
      <c r="A51">
        <v>45</v>
      </c>
      <c r="B51" s="2">
        <v>45696</v>
      </c>
      <c r="C51" s="1" t="s">
        <v>299</v>
      </c>
      <c r="D51" t="s">
        <v>64</v>
      </c>
      <c r="E51" t="s">
        <v>56</v>
      </c>
      <c r="G51" t="s">
        <v>39</v>
      </c>
      <c r="H51" t="s">
        <v>68</v>
      </c>
      <c r="I51" t="s">
        <v>252</v>
      </c>
      <c r="J51" t="s">
        <v>32</v>
      </c>
      <c r="K51">
        <v>40.5</v>
      </c>
      <c r="L51">
        <v>14</v>
      </c>
      <c r="M51">
        <v>26</v>
      </c>
      <c r="N51">
        <v>0.53800000000000003</v>
      </c>
      <c r="O51">
        <v>4</v>
      </c>
      <c r="P51">
        <v>9</v>
      </c>
      <c r="Q51">
        <v>0.44400000000000001</v>
      </c>
      <c r="R51">
        <v>10</v>
      </c>
      <c r="S51">
        <v>17</v>
      </c>
      <c r="T51">
        <v>0.58799999999999997</v>
      </c>
      <c r="U51">
        <v>0.61499999999999999</v>
      </c>
      <c r="V51">
        <v>13</v>
      </c>
      <c r="W51">
        <v>13</v>
      </c>
      <c r="X51">
        <v>1</v>
      </c>
      <c r="Y51">
        <v>0</v>
      </c>
      <c r="Z51">
        <v>7</v>
      </c>
      <c r="AA51">
        <v>7</v>
      </c>
      <c r="AB51">
        <v>7</v>
      </c>
      <c r="AC51">
        <v>3</v>
      </c>
      <c r="AD51">
        <v>0</v>
      </c>
      <c r="AE51">
        <v>4</v>
      </c>
      <c r="AF51">
        <v>3</v>
      </c>
      <c r="AG51">
        <v>45</v>
      </c>
      <c r="AH51">
        <v>37.200000000000003</v>
      </c>
      <c r="AI51">
        <v>14</v>
      </c>
    </row>
    <row r="52" spans="1:35" x14ac:dyDescent="0.5">
      <c r="A52">
        <v>46</v>
      </c>
      <c r="B52" s="2">
        <v>45698</v>
      </c>
      <c r="C52" s="1" t="s">
        <v>300</v>
      </c>
      <c r="D52" t="s">
        <v>64</v>
      </c>
      <c r="E52" t="s">
        <v>56</v>
      </c>
      <c r="G52" t="s">
        <v>35</v>
      </c>
      <c r="H52" t="s">
        <v>68</v>
      </c>
      <c r="I52" t="s">
        <v>253</v>
      </c>
      <c r="J52" t="s">
        <v>32</v>
      </c>
      <c r="K52">
        <v>31.883333333333333</v>
      </c>
      <c r="L52">
        <v>6</v>
      </c>
      <c r="M52">
        <v>10</v>
      </c>
      <c r="N52">
        <v>0.6</v>
      </c>
      <c r="O52">
        <v>3</v>
      </c>
      <c r="P52">
        <v>5</v>
      </c>
      <c r="Q52">
        <v>0.6</v>
      </c>
      <c r="R52">
        <v>3</v>
      </c>
      <c r="S52">
        <v>5</v>
      </c>
      <c r="T52">
        <v>0.6</v>
      </c>
      <c r="U52">
        <v>0.75</v>
      </c>
      <c r="V52">
        <v>7</v>
      </c>
      <c r="W52">
        <v>7</v>
      </c>
      <c r="X52">
        <v>1</v>
      </c>
      <c r="Y52">
        <v>3</v>
      </c>
      <c r="Z52">
        <v>6</v>
      </c>
      <c r="AA52">
        <v>9</v>
      </c>
      <c r="AB52">
        <v>4</v>
      </c>
      <c r="AC52">
        <v>1</v>
      </c>
      <c r="AD52">
        <v>1</v>
      </c>
      <c r="AE52">
        <v>0</v>
      </c>
      <c r="AF52">
        <v>1</v>
      </c>
      <c r="AG52">
        <v>22</v>
      </c>
      <c r="AH52">
        <v>25.4</v>
      </c>
      <c r="AI52">
        <v>27</v>
      </c>
    </row>
    <row r="53" spans="1:35" x14ac:dyDescent="0.5">
      <c r="A53">
        <v>47</v>
      </c>
      <c r="B53" s="2">
        <v>45700</v>
      </c>
      <c r="C53" s="1" t="s">
        <v>300</v>
      </c>
      <c r="D53" t="s">
        <v>64</v>
      </c>
      <c r="E53" t="s">
        <v>56</v>
      </c>
      <c r="F53" t="s">
        <v>33</v>
      </c>
      <c r="G53" t="s">
        <v>35</v>
      </c>
      <c r="H53" t="s">
        <v>70</v>
      </c>
      <c r="I53" t="s">
        <v>254</v>
      </c>
      <c r="J53" t="s">
        <v>32</v>
      </c>
      <c r="K53">
        <v>36</v>
      </c>
      <c r="L53">
        <v>4</v>
      </c>
      <c r="M53">
        <v>15</v>
      </c>
      <c r="N53">
        <v>0.26700000000000002</v>
      </c>
      <c r="O53">
        <v>1</v>
      </c>
      <c r="P53">
        <v>10</v>
      </c>
      <c r="Q53">
        <v>0.1</v>
      </c>
      <c r="R53">
        <v>3</v>
      </c>
      <c r="S53">
        <v>5</v>
      </c>
      <c r="T53">
        <v>0.6</v>
      </c>
      <c r="U53">
        <v>0.3</v>
      </c>
      <c r="V53">
        <v>6</v>
      </c>
      <c r="W53">
        <v>8</v>
      </c>
      <c r="X53">
        <v>0.75</v>
      </c>
      <c r="Y53">
        <v>1</v>
      </c>
      <c r="Z53">
        <v>4</v>
      </c>
      <c r="AA53">
        <v>5</v>
      </c>
      <c r="AB53">
        <v>11</v>
      </c>
      <c r="AC53">
        <v>1</v>
      </c>
      <c r="AD53">
        <v>0</v>
      </c>
      <c r="AE53">
        <v>1</v>
      </c>
      <c r="AF53">
        <v>3</v>
      </c>
      <c r="AG53">
        <v>15</v>
      </c>
      <c r="AH53">
        <v>13.7</v>
      </c>
      <c r="AI53">
        <v>-13</v>
      </c>
    </row>
    <row r="54" spans="1:35" x14ac:dyDescent="0.5">
      <c r="A54">
        <v>48</v>
      </c>
      <c r="B54" s="2">
        <v>45707</v>
      </c>
      <c r="C54" s="1" t="s">
        <v>300</v>
      </c>
      <c r="D54" t="s">
        <v>64</v>
      </c>
      <c r="E54" t="s">
        <v>56</v>
      </c>
      <c r="G54" t="s">
        <v>57</v>
      </c>
      <c r="H54" t="s">
        <v>70</v>
      </c>
      <c r="I54" t="s">
        <v>255</v>
      </c>
      <c r="J54" t="s">
        <v>32</v>
      </c>
      <c r="K54">
        <v>27.249999999999996</v>
      </c>
      <c r="L54">
        <v>3</v>
      </c>
      <c r="M54">
        <v>9</v>
      </c>
      <c r="N54">
        <v>0.33300000000000002</v>
      </c>
      <c r="O54">
        <v>2</v>
      </c>
      <c r="P54">
        <v>7</v>
      </c>
      <c r="Q54">
        <v>0.28599999999999998</v>
      </c>
      <c r="R54">
        <v>1</v>
      </c>
      <c r="S54">
        <v>2</v>
      </c>
      <c r="T54">
        <v>0.5</v>
      </c>
      <c r="U54">
        <v>0.44400000000000001</v>
      </c>
      <c r="V54">
        <v>0</v>
      </c>
      <c r="W54">
        <v>0</v>
      </c>
      <c r="Y54">
        <v>0</v>
      </c>
      <c r="Z54">
        <v>2</v>
      </c>
      <c r="AA54">
        <v>2</v>
      </c>
      <c r="AB54">
        <v>2</v>
      </c>
      <c r="AC54">
        <v>1</v>
      </c>
      <c r="AD54">
        <v>2</v>
      </c>
      <c r="AE54">
        <v>3</v>
      </c>
      <c r="AF54">
        <v>3</v>
      </c>
      <c r="AG54">
        <v>8</v>
      </c>
      <c r="AH54">
        <v>3.1</v>
      </c>
      <c r="AI54">
        <v>-5</v>
      </c>
    </row>
    <row r="55" spans="1:35" x14ac:dyDescent="0.5">
      <c r="A55">
        <v>49</v>
      </c>
      <c r="B55" s="2">
        <v>45708</v>
      </c>
      <c r="C55" s="1" t="s">
        <v>299</v>
      </c>
      <c r="D55" t="s">
        <v>64</v>
      </c>
      <c r="E55" t="s">
        <v>56</v>
      </c>
      <c r="F55" t="s">
        <v>33</v>
      </c>
      <c r="G55" t="s">
        <v>49</v>
      </c>
      <c r="H55" t="s">
        <v>68</v>
      </c>
      <c r="I55" t="s">
        <v>256</v>
      </c>
      <c r="J55" t="s">
        <v>32</v>
      </c>
      <c r="K55">
        <v>40.049999999999997</v>
      </c>
      <c r="L55">
        <v>9</v>
      </c>
      <c r="M55">
        <v>21</v>
      </c>
      <c r="N55">
        <v>0.42899999999999999</v>
      </c>
      <c r="O55">
        <v>2</v>
      </c>
      <c r="P55">
        <v>8</v>
      </c>
      <c r="Q55">
        <v>0.25</v>
      </c>
      <c r="R55">
        <v>7</v>
      </c>
      <c r="S55">
        <v>13</v>
      </c>
      <c r="T55">
        <v>0.53800000000000003</v>
      </c>
      <c r="U55">
        <v>0.47599999999999998</v>
      </c>
      <c r="V55">
        <v>12</v>
      </c>
      <c r="W55">
        <v>13</v>
      </c>
      <c r="X55">
        <v>0.92300000000000004</v>
      </c>
      <c r="Y55">
        <v>1</v>
      </c>
      <c r="Z55">
        <v>0</v>
      </c>
      <c r="AA55">
        <v>1</v>
      </c>
      <c r="AB55">
        <v>7</v>
      </c>
      <c r="AC55">
        <v>2</v>
      </c>
      <c r="AD55">
        <v>2</v>
      </c>
      <c r="AE55">
        <v>6</v>
      </c>
      <c r="AF55">
        <v>2</v>
      </c>
      <c r="AG55">
        <v>32</v>
      </c>
      <c r="AH55">
        <v>22.7</v>
      </c>
      <c r="AI55">
        <v>5</v>
      </c>
    </row>
    <row r="56" spans="1:35" x14ac:dyDescent="0.5">
      <c r="A56">
        <v>50</v>
      </c>
      <c r="B56" s="2">
        <v>45710</v>
      </c>
      <c r="C56" s="1" t="s">
        <v>300</v>
      </c>
      <c r="D56" t="s">
        <v>64</v>
      </c>
      <c r="E56" t="s">
        <v>56</v>
      </c>
      <c r="F56" t="s">
        <v>33</v>
      </c>
      <c r="G56" t="s">
        <v>41</v>
      </c>
      <c r="H56" t="s">
        <v>68</v>
      </c>
      <c r="I56" t="s">
        <v>257</v>
      </c>
      <c r="J56" t="s">
        <v>32</v>
      </c>
      <c r="K56">
        <v>32.966666666666669</v>
      </c>
      <c r="L56">
        <v>7</v>
      </c>
      <c r="M56">
        <v>13</v>
      </c>
      <c r="N56">
        <v>0.53800000000000003</v>
      </c>
      <c r="O56">
        <v>4</v>
      </c>
      <c r="P56">
        <v>7</v>
      </c>
      <c r="Q56">
        <v>0.57099999999999995</v>
      </c>
      <c r="R56">
        <v>3</v>
      </c>
      <c r="S56">
        <v>6</v>
      </c>
      <c r="T56">
        <v>0.5</v>
      </c>
      <c r="U56">
        <v>0.69199999999999995</v>
      </c>
      <c r="V56">
        <v>5</v>
      </c>
      <c r="W56">
        <v>6</v>
      </c>
      <c r="X56">
        <v>0.83299999999999996</v>
      </c>
      <c r="Y56">
        <v>1</v>
      </c>
      <c r="Z56">
        <v>3</v>
      </c>
      <c r="AA56">
        <v>4</v>
      </c>
      <c r="AB56">
        <v>7</v>
      </c>
      <c r="AC56">
        <v>0</v>
      </c>
      <c r="AD56">
        <v>1</v>
      </c>
      <c r="AE56">
        <v>2</v>
      </c>
      <c r="AF56">
        <v>3</v>
      </c>
      <c r="AG56">
        <v>23</v>
      </c>
      <c r="AH56">
        <v>20.3</v>
      </c>
      <c r="AI56">
        <v>13</v>
      </c>
    </row>
    <row r="57" spans="1:35" x14ac:dyDescent="0.5">
      <c r="A57">
        <v>51</v>
      </c>
      <c r="B57" s="2">
        <v>45713</v>
      </c>
      <c r="C57" s="1" t="s">
        <v>300</v>
      </c>
      <c r="D57" t="s">
        <v>64</v>
      </c>
      <c r="E57" t="s">
        <v>56</v>
      </c>
      <c r="G57" t="s">
        <v>30</v>
      </c>
      <c r="H57" t="s">
        <v>68</v>
      </c>
      <c r="I57" t="s">
        <v>258</v>
      </c>
      <c r="J57" t="s">
        <v>32</v>
      </c>
      <c r="K57">
        <v>37.699999999999996</v>
      </c>
      <c r="L57">
        <v>5</v>
      </c>
      <c r="M57">
        <v>12</v>
      </c>
      <c r="N57">
        <v>0.41699999999999998</v>
      </c>
      <c r="O57">
        <v>3</v>
      </c>
      <c r="P57">
        <v>8</v>
      </c>
      <c r="Q57">
        <v>0.375</v>
      </c>
      <c r="R57">
        <v>2</v>
      </c>
      <c r="S57">
        <v>4</v>
      </c>
      <c r="T57">
        <v>0.5</v>
      </c>
      <c r="U57">
        <v>0.54200000000000004</v>
      </c>
      <c r="V57">
        <v>7</v>
      </c>
      <c r="W57">
        <v>8</v>
      </c>
      <c r="X57">
        <v>0.875</v>
      </c>
      <c r="Y57">
        <v>0</v>
      </c>
      <c r="Z57">
        <v>3</v>
      </c>
      <c r="AA57">
        <v>3</v>
      </c>
      <c r="AB57">
        <v>5</v>
      </c>
      <c r="AC57">
        <v>0</v>
      </c>
      <c r="AD57">
        <v>0</v>
      </c>
      <c r="AE57">
        <v>1</v>
      </c>
      <c r="AF57">
        <v>2</v>
      </c>
      <c r="AG57">
        <v>20</v>
      </c>
      <c r="AH57">
        <v>15.8</v>
      </c>
      <c r="AI57">
        <v>16</v>
      </c>
    </row>
    <row r="58" spans="1:35" x14ac:dyDescent="0.5">
      <c r="A58">
        <v>52</v>
      </c>
      <c r="B58" s="2">
        <v>45715</v>
      </c>
      <c r="C58" s="1" t="s">
        <v>300</v>
      </c>
      <c r="D58" t="s">
        <v>64</v>
      </c>
      <c r="E58" t="s">
        <v>56</v>
      </c>
      <c r="G58" t="s">
        <v>36</v>
      </c>
      <c r="H58" t="s">
        <v>68</v>
      </c>
      <c r="I58" t="s">
        <v>259</v>
      </c>
      <c r="J58" t="s">
        <v>32</v>
      </c>
      <c r="K58">
        <v>38.033333333333331</v>
      </c>
      <c r="L58">
        <v>5</v>
      </c>
      <c r="M58">
        <v>10</v>
      </c>
      <c r="N58">
        <v>0.5</v>
      </c>
      <c r="O58">
        <v>2</v>
      </c>
      <c r="P58">
        <v>5</v>
      </c>
      <c r="Q58">
        <v>0.4</v>
      </c>
      <c r="R58">
        <v>3</v>
      </c>
      <c r="S58">
        <v>5</v>
      </c>
      <c r="T58">
        <v>0.6</v>
      </c>
      <c r="U58">
        <v>0.6</v>
      </c>
      <c r="V58">
        <v>11</v>
      </c>
      <c r="W58">
        <v>12</v>
      </c>
      <c r="X58">
        <v>0.91700000000000004</v>
      </c>
      <c r="Y58">
        <v>3</v>
      </c>
      <c r="Z58">
        <v>3</v>
      </c>
      <c r="AA58">
        <v>6</v>
      </c>
      <c r="AB58">
        <v>5</v>
      </c>
      <c r="AC58">
        <v>2</v>
      </c>
      <c r="AD58">
        <v>0</v>
      </c>
      <c r="AE58">
        <v>4</v>
      </c>
      <c r="AF58">
        <v>3</v>
      </c>
      <c r="AG58">
        <v>23</v>
      </c>
      <c r="AH58">
        <v>20.9</v>
      </c>
      <c r="AI58">
        <v>9</v>
      </c>
    </row>
    <row r="59" spans="1:35" x14ac:dyDescent="0.5">
      <c r="A59">
        <v>53</v>
      </c>
      <c r="B59" s="2">
        <v>45716</v>
      </c>
      <c r="C59" s="1" t="s">
        <v>300</v>
      </c>
      <c r="D59" t="s">
        <v>64</v>
      </c>
      <c r="E59" t="s">
        <v>56</v>
      </c>
      <c r="G59" t="s">
        <v>53</v>
      </c>
      <c r="H59" t="s">
        <v>68</v>
      </c>
      <c r="I59" t="s">
        <v>260</v>
      </c>
      <c r="J59" t="s">
        <v>32</v>
      </c>
      <c r="K59">
        <v>9.0333333333333332</v>
      </c>
      <c r="L59">
        <v>2</v>
      </c>
      <c r="M59">
        <v>4</v>
      </c>
      <c r="N59">
        <v>0.5</v>
      </c>
      <c r="O59">
        <v>2</v>
      </c>
      <c r="P59">
        <v>4</v>
      </c>
      <c r="Q59">
        <v>0.5</v>
      </c>
      <c r="R59">
        <v>0</v>
      </c>
      <c r="S59">
        <v>0</v>
      </c>
      <c r="U59">
        <v>0.75</v>
      </c>
      <c r="V59">
        <v>0</v>
      </c>
      <c r="W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6</v>
      </c>
      <c r="AH59">
        <v>4.7</v>
      </c>
      <c r="AI59">
        <v>-8</v>
      </c>
    </row>
    <row r="60" spans="1:35" x14ac:dyDescent="0.5">
      <c r="A60">
        <v>53</v>
      </c>
      <c r="B60" s="2">
        <v>45718</v>
      </c>
      <c r="C60" s="1" t="s">
        <v>300</v>
      </c>
      <c r="D60" t="s">
        <v>64</v>
      </c>
      <c r="E60" t="s">
        <v>56</v>
      </c>
      <c r="G60" t="s">
        <v>53</v>
      </c>
      <c r="H60" t="s">
        <v>68</v>
      </c>
      <c r="I60" t="s">
        <v>261</v>
      </c>
      <c r="J60" t="s">
        <v>44</v>
      </c>
      <c r="K60">
        <v>0</v>
      </c>
    </row>
    <row r="61" spans="1:35" x14ac:dyDescent="0.5">
      <c r="A61">
        <v>53</v>
      </c>
      <c r="B61" s="2">
        <v>45720</v>
      </c>
      <c r="C61" s="1" t="s">
        <v>300</v>
      </c>
      <c r="D61" t="s">
        <v>64</v>
      </c>
      <c r="E61" t="s">
        <v>56</v>
      </c>
      <c r="G61" t="s">
        <v>45</v>
      </c>
      <c r="H61" t="s">
        <v>68</v>
      </c>
      <c r="I61" t="s">
        <v>262</v>
      </c>
      <c r="J61" t="s">
        <v>44</v>
      </c>
      <c r="K61">
        <v>0</v>
      </c>
    </row>
    <row r="62" spans="1:35" x14ac:dyDescent="0.5">
      <c r="A62">
        <v>54</v>
      </c>
      <c r="B62" s="2">
        <v>45722</v>
      </c>
      <c r="C62" s="1" t="s">
        <v>300</v>
      </c>
      <c r="D62" t="s">
        <v>64</v>
      </c>
      <c r="E62" t="s">
        <v>56</v>
      </c>
      <c r="G62" t="s">
        <v>48</v>
      </c>
      <c r="H62" t="s">
        <v>68</v>
      </c>
      <c r="I62" t="s">
        <v>263</v>
      </c>
      <c r="J62" t="s">
        <v>32</v>
      </c>
      <c r="K62">
        <v>31.983333333333334</v>
      </c>
      <c r="L62">
        <v>2</v>
      </c>
      <c r="M62">
        <v>13</v>
      </c>
      <c r="N62">
        <v>0.154</v>
      </c>
      <c r="O62">
        <v>1</v>
      </c>
      <c r="P62">
        <v>7</v>
      </c>
      <c r="Q62">
        <v>0.14299999999999999</v>
      </c>
      <c r="R62">
        <v>1</v>
      </c>
      <c r="S62">
        <v>6</v>
      </c>
      <c r="T62">
        <v>0.16700000000000001</v>
      </c>
      <c r="U62">
        <v>0.192</v>
      </c>
      <c r="V62">
        <v>3</v>
      </c>
      <c r="W62">
        <v>4</v>
      </c>
      <c r="X62">
        <v>0.75</v>
      </c>
      <c r="Y62">
        <v>2</v>
      </c>
      <c r="Z62">
        <v>4</v>
      </c>
      <c r="AA62">
        <v>6</v>
      </c>
      <c r="AB62">
        <v>0</v>
      </c>
      <c r="AC62">
        <v>0</v>
      </c>
      <c r="AD62">
        <v>0</v>
      </c>
      <c r="AE62">
        <v>2</v>
      </c>
      <c r="AF62">
        <v>3</v>
      </c>
      <c r="AG62">
        <v>8</v>
      </c>
      <c r="AH62">
        <v>-1.3</v>
      </c>
      <c r="AI62">
        <v>-7</v>
      </c>
    </row>
    <row r="63" spans="1:35" x14ac:dyDescent="0.5">
      <c r="A63">
        <v>55</v>
      </c>
      <c r="B63" s="2">
        <v>45724</v>
      </c>
      <c r="C63" s="1" t="s">
        <v>300</v>
      </c>
      <c r="D63" t="s">
        <v>64</v>
      </c>
      <c r="E63" t="s">
        <v>56</v>
      </c>
      <c r="F63" t="s">
        <v>33</v>
      </c>
      <c r="G63" t="s">
        <v>58</v>
      </c>
      <c r="H63" t="s">
        <v>70</v>
      </c>
      <c r="I63" t="s">
        <v>264</v>
      </c>
      <c r="J63" t="s">
        <v>32</v>
      </c>
      <c r="K63">
        <v>38.56666666666667</v>
      </c>
      <c r="L63">
        <v>5</v>
      </c>
      <c r="M63">
        <v>12</v>
      </c>
      <c r="N63">
        <v>0.41699999999999998</v>
      </c>
      <c r="O63">
        <v>4</v>
      </c>
      <c r="P63">
        <v>7</v>
      </c>
      <c r="Q63">
        <v>0.57099999999999995</v>
      </c>
      <c r="R63">
        <v>1</v>
      </c>
      <c r="S63">
        <v>5</v>
      </c>
      <c r="T63">
        <v>0.2</v>
      </c>
      <c r="U63">
        <v>0.58299999999999996</v>
      </c>
      <c r="V63">
        <v>2</v>
      </c>
      <c r="W63">
        <v>2</v>
      </c>
      <c r="X63">
        <v>1</v>
      </c>
      <c r="Y63">
        <v>1</v>
      </c>
      <c r="Z63">
        <v>2</v>
      </c>
      <c r="AA63">
        <v>3</v>
      </c>
      <c r="AB63">
        <v>2</v>
      </c>
      <c r="AC63">
        <v>1</v>
      </c>
      <c r="AD63">
        <v>0</v>
      </c>
      <c r="AE63">
        <v>1</v>
      </c>
      <c r="AF63">
        <v>0</v>
      </c>
      <c r="AG63">
        <v>16</v>
      </c>
      <c r="AH63">
        <v>12.3</v>
      </c>
      <c r="AI63">
        <v>-12</v>
      </c>
    </row>
    <row r="64" spans="1:35" x14ac:dyDescent="0.5">
      <c r="A64">
        <v>56</v>
      </c>
      <c r="B64" s="2">
        <v>45726</v>
      </c>
      <c r="C64" s="1" t="s">
        <v>300</v>
      </c>
      <c r="D64" t="s">
        <v>64</v>
      </c>
      <c r="E64" t="s">
        <v>56</v>
      </c>
      <c r="F64" t="s">
        <v>33</v>
      </c>
      <c r="G64" t="s">
        <v>60</v>
      </c>
      <c r="H64" t="s">
        <v>70</v>
      </c>
      <c r="I64" t="s">
        <v>265</v>
      </c>
      <c r="J64" t="s">
        <v>32</v>
      </c>
      <c r="K64">
        <v>36.033333333333331</v>
      </c>
      <c r="L64">
        <v>3</v>
      </c>
      <c r="M64">
        <v>14</v>
      </c>
      <c r="N64">
        <v>0.214</v>
      </c>
      <c r="O64">
        <v>1</v>
      </c>
      <c r="P64">
        <v>5</v>
      </c>
      <c r="Q64">
        <v>0.2</v>
      </c>
      <c r="R64">
        <v>2</v>
      </c>
      <c r="S64">
        <v>9</v>
      </c>
      <c r="T64">
        <v>0.222</v>
      </c>
      <c r="U64">
        <v>0.25</v>
      </c>
      <c r="V64">
        <v>10</v>
      </c>
      <c r="W64">
        <v>11</v>
      </c>
      <c r="X64">
        <v>0.90900000000000003</v>
      </c>
      <c r="Y64">
        <v>2</v>
      </c>
      <c r="Z64">
        <v>6</v>
      </c>
      <c r="AA64">
        <v>8</v>
      </c>
      <c r="AB64">
        <v>10</v>
      </c>
      <c r="AC64">
        <v>0</v>
      </c>
      <c r="AD64">
        <v>1</v>
      </c>
      <c r="AE64">
        <v>3</v>
      </c>
      <c r="AF64">
        <v>3</v>
      </c>
      <c r="AG64">
        <v>17</v>
      </c>
      <c r="AH64">
        <v>14.7</v>
      </c>
      <c r="AI64">
        <v>-10</v>
      </c>
    </row>
    <row r="65" spans="1:35" x14ac:dyDescent="0.5">
      <c r="A65">
        <v>57</v>
      </c>
      <c r="B65" s="2">
        <v>45729</v>
      </c>
      <c r="C65" s="1" t="s">
        <v>299</v>
      </c>
      <c r="D65" t="s">
        <v>64</v>
      </c>
      <c r="E65" t="s">
        <v>56</v>
      </c>
      <c r="F65" t="s">
        <v>33</v>
      </c>
      <c r="G65" t="s">
        <v>61</v>
      </c>
      <c r="H65" t="s">
        <v>70</v>
      </c>
      <c r="I65" t="s">
        <v>266</v>
      </c>
      <c r="J65" t="s">
        <v>32</v>
      </c>
      <c r="K65">
        <v>35.633333333333333</v>
      </c>
      <c r="L65">
        <v>10</v>
      </c>
      <c r="M65">
        <v>17</v>
      </c>
      <c r="N65">
        <v>0.58799999999999997</v>
      </c>
      <c r="O65">
        <v>4</v>
      </c>
      <c r="P65">
        <v>7</v>
      </c>
      <c r="Q65">
        <v>0.57099999999999995</v>
      </c>
      <c r="R65">
        <v>6</v>
      </c>
      <c r="S65">
        <v>10</v>
      </c>
      <c r="T65">
        <v>0.6</v>
      </c>
      <c r="U65">
        <v>0.70599999999999996</v>
      </c>
      <c r="V65">
        <v>4</v>
      </c>
      <c r="W65">
        <v>4</v>
      </c>
      <c r="X65">
        <v>1</v>
      </c>
      <c r="Y65">
        <v>0</v>
      </c>
      <c r="Z65">
        <v>8</v>
      </c>
      <c r="AA65">
        <v>8</v>
      </c>
      <c r="AB65">
        <v>3</v>
      </c>
      <c r="AC65">
        <v>0</v>
      </c>
      <c r="AD65">
        <v>0</v>
      </c>
      <c r="AE65">
        <v>3</v>
      </c>
      <c r="AF65">
        <v>3</v>
      </c>
      <c r="AG65">
        <v>28</v>
      </c>
      <c r="AH65">
        <v>20.399999999999999</v>
      </c>
      <c r="AI65">
        <v>-6</v>
      </c>
    </row>
    <row r="66" spans="1:35" x14ac:dyDescent="0.5">
      <c r="A66">
        <v>58</v>
      </c>
      <c r="B66" s="2">
        <v>45730</v>
      </c>
      <c r="C66" s="1" t="s">
        <v>300</v>
      </c>
      <c r="D66" t="s">
        <v>64</v>
      </c>
      <c r="E66" t="s">
        <v>56</v>
      </c>
      <c r="F66" t="s">
        <v>33</v>
      </c>
      <c r="G66" t="s">
        <v>41</v>
      </c>
      <c r="H66" t="s">
        <v>70</v>
      </c>
      <c r="I66" t="s">
        <v>267</v>
      </c>
      <c r="J66" t="s">
        <v>32</v>
      </c>
      <c r="K66">
        <v>39.283333333333331</v>
      </c>
      <c r="L66">
        <v>13</v>
      </c>
      <c r="M66">
        <v>26</v>
      </c>
      <c r="N66">
        <v>0.5</v>
      </c>
      <c r="O66">
        <v>4</v>
      </c>
      <c r="P66">
        <v>10</v>
      </c>
      <c r="Q66">
        <v>0.4</v>
      </c>
      <c r="R66">
        <v>9</v>
      </c>
      <c r="S66">
        <v>16</v>
      </c>
      <c r="T66">
        <v>0.56299999999999994</v>
      </c>
      <c r="U66">
        <v>0.57699999999999996</v>
      </c>
      <c r="V66">
        <v>7</v>
      </c>
      <c r="W66">
        <v>7</v>
      </c>
      <c r="X66">
        <v>1</v>
      </c>
      <c r="Y66">
        <v>0</v>
      </c>
      <c r="Z66">
        <v>8</v>
      </c>
      <c r="AA66">
        <v>8</v>
      </c>
      <c r="AB66">
        <v>13</v>
      </c>
      <c r="AC66">
        <v>4</v>
      </c>
      <c r="AD66">
        <v>0</v>
      </c>
      <c r="AE66">
        <v>4</v>
      </c>
      <c r="AF66">
        <v>3</v>
      </c>
      <c r="AG66">
        <v>37</v>
      </c>
      <c r="AH66">
        <v>34.299999999999997</v>
      </c>
      <c r="AI66">
        <v>0</v>
      </c>
    </row>
    <row r="67" spans="1:35" x14ac:dyDescent="0.5">
      <c r="A67">
        <v>59</v>
      </c>
      <c r="B67" s="2">
        <v>45732</v>
      </c>
      <c r="C67" s="1" t="s">
        <v>300</v>
      </c>
      <c r="D67" t="s">
        <v>64</v>
      </c>
      <c r="E67" t="s">
        <v>56</v>
      </c>
      <c r="G67" t="s">
        <v>34</v>
      </c>
      <c r="H67" t="s">
        <v>68</v>
      </c>
      <c r="I67" t="s">
        <v>268</v>
      </c>
      <c r="J67" t="s">
        <v>32</v>
      </c>
      <c r="K67">
        <v>39.416666666666664</v>
      </c>
      <c r="L67">
        <v>10</v>
      </c>
      <c r="M67">
        <v>21</v>
      </c>
      <c r="N67">
        <v>0.47599999999999998</v>
      </c>
      <c r="O67">
        <v>4</v>
      </c>
      <c r="P67">
        <v>10</v>
      </c>
      <c r="Q67">
        <v>0.4</v>
      </c>
      <c r="R67">
        <v>6</v>
      </c>
      <c r="S67">
        <v>11</v>
      </c>
      <c r="T67">
        <v>0.54500000000000004</v>
      </c>
      <c r="U67">
        <v>0.57099999999999995</v>
      </c>
      <c r="V67">
        <v>4</v>
      </c>
      <c r="W67">
        <v>5</v>
      </c>
      <c r="X67">
        <v>0.8</v>
      </c>
      <c r="Y67">
        <v>0</v>
      </c>
      <c r="Z67">
        <v>4</v>
      </c>
      <c r="AA67">
        <v>4</v>
      </c>
      <c r="AB67">
        <v>6</v>
      </c>
      <c r="AC67">
        <v>2</v>
      </c>
      <c r="AD67">
        <v>1</v>
      </c>
      <c r="AE67">
        <v>2</v>
      </c>
      <c r="AF67">
        <v>1</v>
      </c>
      <c r="AG67">
        <v>28</v>
      </c>
      <c r="AH67">
        <v>22.6</v>
      </c>
      <c r="AI67">
        <v>14</v>
      </c>
    </row>
    <row r="68" spans="1:35" x14ac:dyDescent="0.5">
      <c r="A68">
        <v>60</v>
      </c>
      <c r="B68" s="2">
        <v>45733</v>
      </c>
      <c r="C68" s="1" t="s">
        <v>300</v>
      </c>
      <c r="D68" t="s">
        <v>64</v>
      </c>
      <c r="E68" t="s">
        <v>56</v>
      </c>
      <c r="G68" t="s">
        <v>31</v>
      </c>
      <c r="H68" t="s">
        <v>68</v>
      </c>
      <c r="I68" t="s">
        <v>269</v>
      </c>
      <c r="J68" t="s">
        <v>32</v>
      </c>
      <c r="K68">
        <v>36.166666666666664</v>
      </c>
      <c r="L68">
        <v>12</v>
      </c>
      <c r="M68">
        <v>21</v>
      </c>
      <c r="N68">
        <v>0.57099999999999995</v>
      </c>
      <c r="O68">
        <v>5</v>
      </c>
      <c r="P68">
        <v>13</v>
      </c>
      <c r="Q68">
        <v>0.38500000000000001</v>
      </c>
      <c r="R68">
        <v>7</v>
      </c>
      <c r="S68">
        <v>8</v>
      </c>
      <c r="T68">
        <v>0.875</v>
      </c>
      <c r="U68">
        <v>0.69</v>
      </c>
      <c r="V68">
        <v>1</v>
      </c>
      <c r="W68">
        <v>1</v>
      </c>
      <c r="X68">
        <v>1</v>
      </c>
      <c r="Y68">
        <v>0</v>
      </c>
      <c r="Z68">
        <v>7</v>
      </c>
      <c r="AA68">
        <v>7</v>
      </c>
      <c r="AB68">
        <v>6</v>
      </c>
      <c r="AC68">
        <v>2</v>
      </c>
      <c r="AD68">
        <v>0</v>
      </c>
      <c r="AE68">
        <v>2</v>
      </c>
      <c r="AF68">
        <v>0</v>
      </c>
      <c r="AG68">
        <v>30</v>
      </c>
      <c r="AH68">
        <v>26.4</v>
      </c>
      <c r="AI68">
        <v>18</v>
      </c>
    </row>
    <row r="69" spans="1:35" x14ac:dyDescent="0.5">
      <c r="A69">
        <v>61</v>
      </c>
      <c r="B69" s="2">
        <v>45735</v>
      </c>
      <c r="C69" s="1" t="s">
        <v>300</v>
      </c>
      <c r="D69" t="s">
        <v>64</v>
      </c>
      <c r="E69" t="s">
        <v>56</v>
      </c>
      <c r="G69" t="s">
        <v>41</v>
      </c>
      <c r="H69" t="s">
        <v>68</v>
      </c>
      <c r="I69" t="s">
        <v>270</v>
      </c>
      <c r="J69" t="s">
        <v>32</v>
      </c>
      <c r="K69">
        <v>36.116666666666667</v>
      </c>
      <c r="L69">
        <v>8</v>
      </c>
      <c r="M69">
        <v>16</v>
      </c>
      <c r="N69">
        <v>0.5</v>
      </c>
      <c r="O69">
        <v>2</v>
      </c>
      <c r="P69">
        <v>7</v>
      </c>
      <c r="Q69">
        <v>0.28599999999999998</v>
      </c>
      <c r="R69">
        <v>6</v>
      </c>
      <c r="S69">
        <v>9</v>
      </c>
      <c r="T69">
        <v>0.66700000000000004</v>
      </c>
      <c r="U69">
        <v>0.56299999999999994</v>
      </c>
      <c r="V69">
        <v>4</v>
      </c>
      <c r="W69">
        <v>4</v>
      </c>
      <c r="X69">
        <v>1</v>
      </c>
      <c r="Y69">
        <v>0</v>
      </c>
      <c r="Z69">
        <v>5</v>
      </c>
      <c r="AA69">
        <v>5</v>
      </c>
      <c r="AB69">
        <v>8</v>
      </c>
      <c r="AC69">
        <v>2</v>
      </c>
      <c r="AD69">
        <v>1</v>
      </c>
      <c r="AE69">
        <v>1</v>
      </c>
      <c r="AF69">
        <v>2</v>
      </c>
      <c r="AG69">
        <v>22</v>
      </c>
      <c r="AH69">
        <v>22</v>
      </c>
      <c r="AI69">
        <v>13</v>
      </c>
    </row>
    <row r="70" spans="1:35" x14ac:dyDescent="0.5">
      <c r="A70">
        <v>61</v>
      </c>
      <c r="B70" s="2">
        <v>45736</v>
      </c>
      <c r="C70" s="1" t="s">
        <v>299</v>
      </c>
      <c r="D70" t="s">
        <v>64</v>
      </c>
      <c r="E70" t="s">
        <v>56</v>
      </c>
      <c r="G70" t="s">
        <v>61</v>
      </c>
      <c r="H70" t="s">
        <v>70</v>
      </c>
      <c r="I70" t="s">
        <v>271</v>
      </c>
      <c r="J70" t="s">
        <v>44</v>
      </c>
      <c r="K70">
        <v>0</v>
      </c>
    </row>
    <row r="71" spans="1:35" x14ac:dyDescent="0.5">
      <c r="A71">
        <v>62</v>
      </c>
      <c r="B71" s="2">
        <v>45738</v>
      </c>
      <c r="C71" s="1" t="s">
        <v>300</v>
      </c>
      <c r="D71" t="s">
        <v>64</v>
      </c>
      <c r="E71" t="s">
        <v>56</v>
      </c>
      <c r="G71" t="s">
        <v>40</v>
      </c>
      <c r="H71" t="s">
        <v>70</v>
      </c>
      <c r="I71" t="s">
        <v>272</v>
      </c>
      <c r="J71" t="s">
        <v>32</v>
      </c>
      <c r="K71">
        <v>33.933333333333337</v>
      </c>
      <c r="L71">
        <v>9</v>
      </c>
      <c r="M71">
        <v>13</v>
      </c>
      <c r="N71">
        <v>0.69199999999999995</v>
      </c>
      <c r="O71">
        <v>3</v>
      </c>
      <c r="P71">
        <v>7</v>
      </c>
      <c r="Q71">
        <v>0.42899999999999999</v>
      </c>
      <c r="R71">
        <v>6</v>
      </c>
      <c r="S71">
        <v>6</v>
      </c>
      <c r="T71">
        <v>1</v>
      </c>
      <c r="U71">
        <v>0.80800000000000005</v>
      </c>
      <c r="V71">
        <v>4</v>
      </c>
      <c r="W71">
        <v>4</v>
      </c>
      <c r="X71">
        <v>1</v>
      </c>
      <c r="Y71">
        <v>1</v>
      </c>
      <c r="Z71">
        <v>1</v>
      </c>
      <c r="AA71">
        <v>2</v>
      </c>
      <c r="AB71">
        <v>5</v>
      </c>
      <c r="AC71">
        <v>0</v>
      </c>
      <c r="AD71">
        <v>0</v>
      </c>
      <c r="AE71">
        <v>2</v>
      </c>
      <c r="AF71">
        <v>0</v>
      </c>
      <c r="AG71">
        <v>25</v>
      </c>
      <c r="AH71">
        <v>22</v>
      </c>
      <c r="AI71">
        <v>-21</v>
      </c>
    </row>
    <row r="72" spans="1:35" x14ac:dyDescent="0.5">
      <c r="A72">
        <v>63</v>
      </c>
      <c r="B72" s="2">
        <v>45740</v>
      </c>
      <c r="C72" s="1" t="s">
        <v>300</v>
      </c>
      <c r="D72" t="s">
        <v>64</v>
      </c>
      <c r="E72" t="s">
        <v>56</v>
      </c>
      <c r="F72" t="s">
        <v>33</v>
      </c>
      <c r="G72" t="s">
        <v>38</v>
      </c>
      <c r="H72" t="s">
        <v>70</v>
      </c>
      <c r="I72" t="s">
        <v>273</v>
      </c>
      <c r="J72" t="s">
        <v>32</v>
      </c>
      <c r="K72">
        <v>35.650000000000006</v>
      </c>
      <c r="L72">
        <v>7</v>
      </c>
      <c r="M72">
        <v>16</v>
      </c>
      <c r="N72">
        <v>0.438</v>
      </c>
      <c r="O72">
        <v>1</v>
      </c>
      <c r="P72">
        <v>6</v>
      </c>
      <c r="Q72">
        <v>0.16700000000000001</v>
      </c>
      <c r="R72">
        <v>6</v>
      </c>
      <c r="S72">
        <v>10</v>
      </c>
      <c r="T72">
        <v>0.6</v>
      </c>
      <c r="U72">
        <v>0.46899999999999997</v>
      </c>
      <c r="V72">
        <v>3</v>
      </c>
      <c r="W72">
        <v>4</v>
      </c>
      <c r="X72">
        <v>0.75</v>
      </c>
      <c r="Y72">
        <v>0</v>
      </c>
      <c r="Z72">
        <v>6</v>
      </c>
      <c r="AA72">
        <v>6</v>
      </c>
      <c r="AB72">
        <v>4</v>
      </c>
      <c r="AC72">
        <v>0</v>
      </c>
      <c r="AD72">
        <v>0</v>
      </c>
      <c r="AE72">
        <v>3</v>
      </c>
      <c r="AF72">
        <v>4</v>
      </c>
      <c r="AG72">
        <v>18</v>
      </c>
      <c r="AH72">
        <v>9.1999999999999993</v>
      </c>
      <c r="AI72">
        <v>-7</v>
      </c>
    </row>
    <row r="73" spans="1:35" x14ac:dyDescent="0.5">
      <c r="A73">
        <v>64</v>
      </c>
      <c r="B73" s="2">
        <v>45742</v>
      </c>
      <c r="C73" s="1" t="s">
        <v>300</v>
      </c>
      <c r="D73" t="s">
        <v>64</v>
      </c>
      <c r="E73" t="s">
        <v>56</v>
      </c>
      <c r="F73" t="s">
        <v>33</v>
      </c>
      <c r="G73" t="s">
        <v>39</v>
      </c>
      <c r="H73" t="s">
        <v>68</v>
      </c>
      <c r="I73" t="s">
        <v>274</v>
      </c>
      <c r="J73" t="s">
        <v>32</v>
      </c>
      <c r="K73">
        <v>36.199999999999996</v>
      </c>
      <c r="L73">
        <v>8</v>
      </c>
      <c r="M73">
        <v>16</v>
      </c>
      <c r="N73">
        <v>0.5</v>
      </c>
      <c r="O73">
        <v>1</v>
      </c>
      <c r="P73">
        <v>8</v>
      </c>
      <c r="Q73">
        <v>0.125</v>
      </c>
      <c r="R73">
        <v>7</v>
      </c>
      <c r="S73">
        <v>8</v>
      </c>
      <c r="T73">
        <v>0.875</v>
      </c>
      <c r="U73">
        <v>0.53100000000000003</v>
      </c>
      <c r="V73">
        <v>7</v>
      </c>
      <c r="W73">
        <v>7</v>
      </c>
      <c r="X73">
        <v>1</v>
      </c>
      <c r="Y73">
        <v>1</v>
      </c>
      <c r="Z73">
        <v>3</v>
      </c>
      <c r="AA73">
        <v>4</v>
      </c>
      <c r="AB73">
        <v>5</v>
      </c>
      <c r="AC73">
        <v>1</v>
      </c>
      <c r="AD73">
        <v>0</v>
      </c>
      <c r="AE73">
        <v>4</v>
      </c>
      <c r="AF73">
        <v>3</v>
      </c>
      <c r="AG73">
        <v>24</v>
      </c>
      <c r="AH73">
        <v>16.899999999999999</v>
      </c>
      <c r="AI73">
        <v>6</v>
      </c>
    </row>
    <row r="74" spans="1:35" x14ac:dyDescent="0.5">
      <c r="A74">
        <v>65</v>
      </c>
      <c r="B74" s="2">
        <v>45743</v>
      </c>
      <c r="C74" s="1" t="s">
        <v>300</v>
      </c>
      <c r="D74" t="s">
        <v>64</v>
      </c>
      <c r="E74" t="s">
        <v>56</v>
      </c>
      <c r="F74" t="s">
        <v>33</v>
      </c>
      <c r="G74" t="s">
        <v>40</v>
      </c>
      <c r="H74" t="s">
        <v>70</v>
      </c>
      <c r="I74" t="s">
        <v>275</v>
      </c>
      <c r="J74" t="s">
        <v>32</v>
      </c>
      <c r="K74">
        <v>36.883333333333333</v>
      </c>
      <c r="L74">
        <v>10</v>
      </c>
      <c r="M74">
        <v>17</v>
      </c>
      <c r="N74">
        <v>0.58799999999999997</v>
      </c>
      <c r="O74">
        <v>3</v>
      </c>
      <c r="P74">
        <v>9</v>
      </c>
      <c r="Q74">
        <v>0.33300000000000002</v>
      </c>
      <c r="R74">
        <v>7</v>
      </c>
      <c r="S74">
        <v>8</v>
      </c>
      <c r="T74">
        <v>0.875</v>
      </c>
      <c r="U74">
        <v>0.67600000000000005</v>
      </c>
      <c r="V74">
        <v>7</v>
      </c>
      <c r="W74">
        <v>7</v>
      </c>
      <c r="X74">
        <v>1</v>
      </c>
      <c r="Y74">
        <v>0</v>
      </c>
      <c r="Z74">
        <v>1</v>
      </c>
      <c r="AA74">
        <v>1</v>
      </c>
      <c r="AB74">
        <v>3</v>
      </c>
      <c r="AC74">
        <v>0</v>
      </c>
      <c r="AD74">
        <v>2</v>
      </c>
      <c r="AE74">
        <v>2</v>
      </c>
      <c r="AF74">
        <v>4</v>
      </c>
      <c r="AG74">
        <v>30</v>
      </c>
      <c r="AH74">
        <v>22.3</v>
      </c>
      <c r="AI74">
        <v>-10</v>
      </c>
    </row>
    <row r="75" spans="1:35" x14ac:dyDescent="0.5">
      <c r="A75">
        <v>66</v>
      </c>
      <c r="B75" s="2">
        <v>45745</v>
      </c>
      <c r="C75" s="1" t="s">
        <v>300</v>
      </c>
      <c r="D75" t="s">
        <v>64</v>
      </c>
      <c r="E75" t="s">
        <v>56</v>
      </c>
      <c r="F75" t="s">
        <v>33</v>
      </c>
      <c r="G75" t="s">
        <v>50</v>
      </c>
      <c r="H75" t="s">
        <v>68</v>
      </c>
      <c r="I75" t="s">
        <v>276</v>
      </c>
      <c r="J75" t="s">
        <v>32</v>
      </c>
      <c r="K75">
        <v>37.35</v>
      </c>
      <c r="L75">
        <v>8</v>
      </c>
      <c r="M75">
        <v>16</v>
      </c>
      <c r="N75">
        <v>0.5</v>
      </c>
      <c r="O75">
        <v>5</v>
      </c>
      <c r="P75">
        <v>8</v>
      </c>
      <c r="Q75">
        <v>0.625</v>
      </c>
      <c r="R75">
        <v>3</v>
      </c>
      <c r="S75">
        <v>8</v>
      </c>
      <c r="T75">
        <v>0.375</v>
      </c>
      <c r="U75">
        <v>0.65600000000000003</v>
      </c>
      <c r="V75">
        <v>10</v>
      </c>
      <c r="W75">
        <v>10</v>
      </c>
      <c r="X75">
        <v>1</v>
      </c>
      <c r="Y75">
        <v>3</v>
      </c>
      <c r="Z75">
        <v>4</v>
      </c>
      <c r="AA75">
        <v>7</v>
      </c>
      <c r="AB75">
        <v>8</v>
      </c>
      <c r="AC75">
        <v>1</v>
      </c>
      <c r="AD75">
        <v>1</v>
      </c>
      <c r="AE75">
        <v>3</v>
      </c>
      <c r="AF75">
        <v>2</v>
      </c>
      <c r="AG75">
        <v>31</v>
      </c>
      <c r="AH75">
        <v>29.8</v>
      </c>
      <c r="AI75">
        <v>-5</v>
      </c>
    </row>
    <row r="76" spans="1:35" x14ac:dyDescent="0.5">
      <c r="A76">
        <v>67</v>
      </c>
      <c r="B76" s="2">
        <v>45747</v>
      </c>
      <c r="C76" s="1" t="s">
        <v>300</v>
      </c>
      <c r="D76" t="s">
        <v>64</v>
      </c>
      <c r="E76" t="s">
        <v>56</v>
      </c>
      <c r="G76" t="s">
        <v>37</v>
      </c>
      <c r="H76" t="s">
        <v>68</v>
      </c>
      <c r="I76" t="s">
        <v>277</v>
      </c>
      <c r="J76" t="s">
        <v>32</v>
      </c>
      <c r="K76">
        <v>38.949999999999996</v>
      </c>
      <c r="L76">
        <v>5</v>
      </c>
      <c r="M76">
        <v>11</v>
      </c>
      <c r="N76">
        <v>0.45500000000000002</v>
      </c>
      <c r="O76">
        <v>0</v>
      </c>
      <c r="P76">
        <v>3</v>
      </c>
      <c r="Q76">
        <v>0</v>
      </c>
      <c r="R76">
        <v>5</v>
      </c>
      <c r="S76">
        <v>8</v>
      </c>
      <c r="T76">
        <v>0.625</v>
      </c>
      <c r="U76">
        <v>0.45500000000000002</v>
      </c>
      <c r="V76">
        <v>2</v>
      </c>
      <c r="W76">
        <v>2</v>
      </c>
      <c r="X76">
        <v>1</v>
      </c>
      <c r="Y76">
        <v>1</v>
      </c>
      <c r="Z76">
        <v>7</v>
      </c>
      <c r="AA76">
        <v>8</v>
      </c>
      <c r="AB76">
        <v>3</v>
      </c>
      <c r="AC76">
        <v>2</v>
      </c>
      <c r="AD76">
        <v>0</v>
      </c>
      <c r="AE76">
        <v>1</v>
      </c>
      <c r="AF76">
        <v>1</v>
      </c>
      <c r="AG76">
        <v>12</v>
      </c>
      <c r="AH76">
        <v>11.8</v>
      </c>
      <c r="AI76">
        <v>8</v>
      </c>
    </row>
    <row r="77" spans="1:35" x14ac:dyDescent="0.5">
      <c r="A77">
        <v>68</v>
      </c>
      <c r="B77" s="2">
        <v>45750</v>
      </c>
      <c r="C77" s="1" t="s">
        <v>300</v>
      </c>
      <c r="D77" t="s">
        <v>64</v>
      </c>
      <c r="E77" t="s">
        <v>56</v>
      </c>
      <c r="G77" t="s">
        <v>42</v>
      </c>
      <c r="H77" t="s">
        <v>70</v>
      </c>
      <c r="I77" t="s">
        <v>278</v>
      </c>
      <c r="J77" t="s">
        <v>32</v>
      </c>
      <c r="K77">
        <v>40.049999999999997</v>
      </c>
      <c r="L77">
        <v>10</v>
      </c>
      <c r="M77">
        <v>20</v>
      </c>
      <c r="N77">
        <v>0.5</v>
      </c>
      <c r="O77">
        <v>9</v>
      </c>
      <c r="P77">
        <v>16</v>
      </c>
      <c r="Q77">
        <v>0.56299999999999994</v>
      </c>
      <c r="R77">
        <v>1</v>
      </c>
      <c r="S77">
        <v>4</v>
      </c>
      <c r="T77">
        <v>0.25</v>
      </c>
      <c r="U77">
        <v>0.72499999999999998</v>
      </c>
      <c r="V77">
        <v>2</v>
      </c>
      <c r="W77">
        <v>3</v>
      </c>
      <c r="X77">
        <v>0.66700000000000004</v>
      </c>
      <c r="Y77">
        <v>1</v>
      </c>
      <c r="Z77">
        <v>5</v>
      </c>
      <c r="AA77">
        <v>6</v>
      </c>
      <c r="AB77">
        <v>3</v>
      </c>
      <c r="AC77">
        <v>1</v>
      </c>
      <c r="AD77">
        <v>0</v>
      </c>
      <c r="AE77">
        <v>0</v>
      </c>
      <c r="AF77">
        <v>5</v>
      </c>
      <c r="AG77">
        <v>31</v>
      </c>
      <c r="AH77">
        <v>23.9</v>
      </c>
      <c r="AI77">
        <v>2</v>
      </c>
    </row>
    <row r="78" spans="1:35" x14ac:dyDescent="0.5">
      <c r="A78">
        <v>69</v>
      </c>
      <c r="B78" s="2">
        <v>45751</v>
      </c>
      <c r="C78" s="1" t="s">
        <v>300</v>
      </c>
      <c r="D78" t="s">
        <v>64</v>
      </c>
      <c r="E78" t="s">
        <v>56</v>
      </c>
      <c r="G78" t="s">
        <v>45</v>
      </c>
      <c r="H78" t="s">
        <v>68</v>
      </c>
      <c r="I78" t="s">
        <v>279</v>
      </c>
      <c r="J78" t="s">
        <v>32</v>
      </c>
      <c r="K78">
        <v>35.716666666666669</v>
      </c>
      <c r="L78">
        <v>8</v>
      </c>
      <c r="M78">
        <v>13</v>
      </c>
      <c r="N78">
        <v>0.61499999999999999</v>
      </c>
      <c r="O78">
        <v>6</v>
      </c>
      <c r="P78">
        <v>9</v>
      </c>
      <c r="Q78">
        <v>0.66700000000000004</v>
      </c>
      <c r="R78">
        <v>2</v>
      </c>
      <c r="S78">
        <v>4</v>
      </c>
      <c r="T78">
        <v>0.5</v>
      </c>
      <c r="U78">
        <v>0.84599999999999997</v>
      </c>
      <c r="V78">
        <v>8</v>
      </c>
      <c r="W78">
        <v>9</v>
      </c>
      <c r="X78">
        <v>0.88900000000000001</v>
      </c>
      <c r="Y78">
        <v>1</v>
      </c>
      <c r="Z78">
        <v>2</v>
      </c>
      <c r="AA78">
        <v>3</v>
      </c>
      <c r="AB78">
        <v>7</v>
      </c>
      <c r="AC78">
        <v>1</v>
      </c>
      <c r="AD78">
        <v>0</v>
      </c>
      <c r="AE78">
        <v>1</v>
      </c>
      <c r="AF78">
        <v>1</v>
      </c>
      <c r="AG78">
        <v>30</v>
      </c>
      <c r="AH78">
        <v>29.5</v>
      </c>
      <c r="AI78">
        <v>17</v>
      </c>
    </row>
    <row r="79" spans="1:35" x14ac:dyDescent="0.5">
      <c r="A79">
        <v>70</v>
      </c>
      <c r="B79" s="2">
        <v>45753</v>
      </c>
      <c r="C79" s="1" t="s">
        <v>300</v>
      </c>
      <c r="D79" t="s">
        <v>64</v>
      </c>
      <c r="E79" t="s">
        <v>56</v>
      </c>
      <c r="F79" t="s">
        <v>33</v>
      </c>
      <c r="G79" t="s">
        <v>43</v>
      </c>
      <c r="H79" t="s">
        <v>68</v>
      </c>
      <c r="I79" t="s">
        <v>280</v>
      </c>
      <c r="J79" t="s">
        <v>32</v>
      </c>
      <c r="K79">
        <v>33.75</v>
      </c>
      <c r="L79">
        <v>7</v>
      </c>
      <c r="M79">
        <v>15</v>
      </c>
      <c r="N79">
        <v>0.46700000000000003</v>
      </c>
      <c r="O79">
        <v>4</v>
      </c>
      <c r="P79">
        <v>8</v>
      </c>
      <c r="Q79">
        <v>0.5</v>
      </c>
      <c r="R79">
        <v>3</v>
      </c>
      <c r="S79">
        <v>7</v>
      </c>
      <c r="T79">
        <v>0.42899999999999999</v>
      </c>
      <c r="U79">
        <v>0.6</v>
      </c>
      <c r="V79">
        <v>2</v>
      </c>
      <c r="W79">
        <v>2</v>
      </c>
      <c r="X79">
        <v>1</v>
      </c>
      <c r="Y79">
        <v>0</v>
      </c>
      <c r="Z79">
        <v>2</v>
      </c>
      <c r="AA79">
        <v>2</v>
      </c>
      <c r="AB79">
        <v>3</v>
      </c>
      <c r="AC79">
        <v>1</v>
      </c>
      <c r="AD79">
        <v>1</v>
      </c>
      <c r="AE79">
        <v>3</v>
      </c>
      <c r="AF79">
        <v>1</v>
      </c>
      <c r="AG79">
        <v>20</v>
      </c>
      <c r="AH79">
        <v>13.3</v>
      </c>
      <c r="AI79">
        <v>14</v>
      </c>
    </row>
    <row r="80" spans="1:35" x14ac:dyDescent="0.5">
      <c r="A80">
        <v>71</v>
      </c>
      <c r="B80" s="2">
        <v>45755</v>
      </c>
      <c r="C80" s="1" t="s">
        <v>300</v>
      </c>
      <c r="D80" t="s">
        <v>64</v>
      </c>
      <c r="E80" t="s">
        <v>56</v>
      </c>
      <c r="F80" t="s">
        <v>33</v>
      </c>
      <c r="G80" t="s">
        <v>43</v>
      </c>
      <c r="H80" t="s">
        <v>70</v>
      </c>
      <c r="I80" t="s">
        <v>281</v>
      </c>
      <c r="J80" t="s">
        <v>32</v>
      </c>
      <c r="K80">
        <v>38.366666666666667</v>
      </c>
      <c r="L80">
        <v>6</v>
      </c>
      <c r="M80">
        <v>12</v>
      </c>
      <c r="N80">
        <v>0.5</v>
      </c>
      <c r="O80">
        <v>4</v>
      </c>
      <c r="P80">
        <v>7</v>
      </c>
      <c r="Q80">
        <v>0.57099999999999995</v>
      </c>
      <c r="R80">
        <v>2</v>
      </c>
      <c r="S80">
        <v>5</v>
      </c>
      <c r="T80">
        <v>0.4</v>
      </c>
      <c r="U80">
        <v>0.66700000000000004</v>
      </c>
      <c r="V80">
        <v>8</v>
      </c>
      <c r="W80">
        <v>12</v>
      </c>
      <c r="X80">
        <v>0.66700000000000004</v>
      </c>
      <c r="Y80">
        <v>1</v>
      </c>
      <c r="Z80">
        <v>4</v>
      </c>
      <c r="AA80">
        <v>5</v>
      </c>
      <c r="AB80">
        <v>5</v>
      </c>
      <c r="AC80">
        <v>0</v>
      </c>
      <c r="AD80">
        <v>0</v>
      </c>
      <c r="AE80">
        <v>4</v>
      </c>
      <c r="AF80">
        <v>4</v>
      </c>
      <c r="AG80">
        <v>24</v>
      </c>
      <c r="AH80">
        <v>16.2</v>
      </c>
      <c r="AI80">
        <v>-19</v>
      </c>
    </row>
    <row r="81" spans="1:35" x14ac:dyDescent="0.5">
      <c r="A81">
        <v>72</v>
      </c>
      <c r="B81" s="2">
        <v>45756</v>
      </c>
      <c r="C81" s="1" t="s">
        <v>300</v>
      </c>
      <c r="D81" t="s">
        <v>64</v>
      </c>
      <c r="E81" t="s">
        <v>56</v>
      </c>
      <c r="F81" t="s">
        <v>33</v>
      </c>
      <c r="G81" t="s">
        <v>30</v>
      </c>
      <c r="H81" t="s">
        <v>68</v>
      </c>
      <c r="I81" t="s">
        <v>282</v>
      </c>
      <c r="J81" t="s">
        <v>32</v>
      </c>
      <c r="K81">
        <v>38.450000000000003</v>
      </c>
      <c r="L81">
        <v>4</v>
      </c>
      <c r="M81">
        <v>10</v>
      </c>
      <c r="N81">
        <v>0.4</v>
      </c>
      <c r="O81">
        <v>1</v>
      </c>
      <c r="P81">
        <v>5</v>
      </c>
      <c r="Q81">
        <v>0.2</v>
      </c>
      <c r="R81">
        <v>3</v>
      </c>
      <c r="S81">
        <v>5</v>
      </c>
      <c r="T81">
        <v>0.6</v>
      </c>
      <c r="U81">
        <v>0.45</v>
      </c>
      <c r="V81">
        <v>2</v>
      </c>
      <c r="W81">
        <v>2</v>
      </c>
      <c r="X81">
        <v>1</v>
      </c>
      <c r="Y81">
        <v>2</v>
      </c>
      <c r="Z81">
        <v>2</v>
      </c>
      <c r="AA81">
        <v>4</v>
      </c>
      <c r="AB81">
        <v>4</v>
      </c>
      <c r="AC81">
        <v>1</v>
      </c>
      <c r="AD81">
        <v>0</v>
      </c>
      <c r="AE81">
        <v>2</v>
      </c>
      <c r="AF81">
        <v>3</v>
      </c>
      <c r="AG81">
        <v>11</v>
      </c>
      <c r="AH81">
        <v>8.1999999999999993</v>
      </c>
      <c r="AI81">
        <v>19</v>
      </c>
    </row>
    <row r="82" spans="1:35" x14ac:dyDescent="0.5">
      <c r="A82">
        <v>73</v>
      </c>
      <c r="B82" s="2">
        <v>45758</v>
      </c>
      <c r="C82" s="1" t="s">
        <v>300</v>
      </c>
      <c r="D82" t="s">
        <v>64</v>
      </c>
      <c r="E82" t="s">
        <v>56</v>
      </c>
      <c r="G82" t="s">
        <v>37</v>
      </c>
      <c r="H82" t="s">
        <v>68</v>
      </c>
      <c r="I82" t="s">
        <v>283</v>
      </c>
      <c r="J82" t="s">
        <v>32</v>
      </c>
      <c r="K82">
        <v>33</v>
      </c>
      <c r="L82">
        <v>9</v>
      </c>
      <c r="M82">
        <v>15</v>
      </c>
      <c r="N82">
        <v>0.6</v>
      </c>
      <c r="O82">
        <v>3</v>
      </c>
      <c r="P82">
        <v>6</v>
      </c>
      <c r="Q82">
        <v>0.5</v>
      </c>
      <c r="R82">
        <v>6</v>
      </c>
      <c r="S82">
        <v>9</v>
      </c>
      <c r="T82">
        <v>0.66700000000000004</v>
      </c>
      <c r="U82">
        <v>0.7</v>
      </c>
      <c r="V82">
        <v>2</v>
      </c>
      <c r="W82">
        <v>2</v>
      </c>
      <c r="X82">
        <v>1</v>
      </c>
      <c r="Y82">
        <v>0</v>
      </c>
      <c r="Z82">
        <v>7</v>
      </c>
      <c r="AA82">
        <v>7</v>
      </c>
      <c r="AB82">
        <v>6</v>
      </c>
      <c r="AC82">
        <v>2</v>
      </c>
      <c r="AD82">
        <v>0</v>
      </c>
      <c r="AE82">
        <v>5</v>
      </c>
      <c r="AF82">
        <v>2</v>
      </c>
      <c r="AG82">
        <v>23</v>
      </c>
      <c r="AH82">
        <v>18.600000000000001</v>
      </c>
      <c r="AI82">
        <v>17</v>
      </c>
    </row>
    <row r="83" spans="1:35" x14ac:dyDescent="0.5">
      <c r="A83">
        <v>73</v>
      </c>
      <c r="B83" s="2">
        <v>45760</v>
      </c>
      <c r="C83" s="1" t="s">
        <v>299</v>
      </c>
      <c r="D83" t="s">
        <v>64</v>
      </c>
      <c r="E83" t="s">
        <v>56</v>
      </c>
      <c r="F83" t="s">
        <v>33</v>
      </c>
      <c r="G83" t="s">
        <v>49</v>
      </c>
      <c r="H83" t="s">
        <v>70</v>
      </c>
      <c r="I83" t="s">
        <v>284</v>
      </c>
      <c r="J83" t="s">
        <v>44</v>
      </c>
      <c r="K83">
        <v>0</v>
      </c>
    </row>
    <row r="84" spans="1:35" x14ac:dyDescent="0.5">
      <c r="C84" s="2"/>
    </row>
    <row r="85" spans="1:35" x14ac:dyDescent="0.5">
      <c r="C85" s="2"/>
    </row>
    <row r="86" spans="1:35" x14ac:dyDescent="0.5">
      <c r="C86" s="2"/>
    </row>
    <row r="87" spans="1:35" x14ac:dyDescent="0.5">
      <c r="C87" s="2"/>
    </row>
    <row r="88" spans="1:35" x14ac:dyDescent="0.5">
      <c r="C88" s="2"/>
    </row>
    <row r="89" spans="1:35" x14ac:dyDescent="0.5">
      <c r="C89" s="2"/>
    </row>
    <row r="90" spans="1:35" x14ac:dyDescent="0.5">
      <c r="C90" s="2"/>
    </row>
    <row r="91" spans="1:35" x14ac:dyDescent="0.5">
      <c r="C91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8B93-A677-4BAA-A6BE-17AB87653BDE}">
  <dimension ref="A1:X13"/>
  <sheetViews>
    <sheetView workbookViewId="0">
      <selection activeCell="B3" sqref="B3"/>
    </sheetView>
  </sheetViews>
  <sheetFormatPr defaultRowHeight="16.5" x14ac:dyDescent="0.5"/>
  <cols>
    <col min="1" max="1" width="27.90625" customWidth="1"/>
    <col min="2" max="9" width="10.54296875" customWidth="1"/>
    <col min="10" max="24" width="11.54296875" customWidth="1"/>
  </cols>
  <sheetData>
    <row r="1" spans="1:24" x14ac:dyDescent="0.5">
      <c r="A1" s="99" t="s">
        <v>302</v>
      </c>
      <c r="B1" s="99"/>
      <c r="C1" s="100" t="s">
        <v>303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24" x14ac:dyDescent="0.5">
      <c r="A2" s="99"/>
      <c r="B2" s="99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24" x14ac:dyDescent="0.5">
      <c r="A3" t="s">
        <v>310</v>
      </c>
      <c r="B3" t="s">
        <v>304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</row>
    <row r="4" spans="1:24" x14ac:dyDescent="0.5">
      <c r="A4" t="s">
        <v>3</v>
      </c>
      <c r="B4">
        <v>82</v>
      </c>
      <c r="C4">
        <v>19730</v>
      </c>
      <c r="D4">
        <v>3356</v>
      </c>
      <c r="E4">
        <v>7007</v>
      </c>
      <c r="F4">
        <v>0.47899999999999998</v>
      </c>
      <c r="G4">
        <v>1092</v>
      </c>
      <c r="H4">
        <v>2981</v>
      </c>
      <c r="I4">
        <v>0.36599999999999999</v>
      </c>
      <c r="J4">
        <v>2264</v>
      </c>
      <c r="K4">
        <v>4026</v>
      </c>
      <c r="L4">
        <v>0.56200000000000006</v>
      </c>
      <c r="M4">
        <v>1494</v>
      </c>
      <c r="N4">
        <v>1902</v>
      </c>
      <c r="O4">
        <v>0.78500000000000003</v>
      </c>
      <c r="P4">
        <v>792</v>
      </c>
      <c r="Q4">
        <v>2687</v>
      </c>
      <c r="R4">
        <v>3479</v>
      </c>
      <c r="S4">
        <v>2131</v>
      </c>
      <c r="T4">
        <v>633</v>
      </c>
      <c r="U4">
        <v>367</v>
      </c>
      <c r="V4">
        <v>1145</v>
      </c>
      <c r="W4">
        <v>1415</v>
      </c>
      <c r="X4">
        <v>9298</v>
      </c>
    </row>
    <row r="5" spans="1:24" x14ac:dyDescent="0.5">
      <c r="A5" t="s">
        <v>305</v>
      </c>
      <c r="C5">
        <v>240.6</v>
      </c>
      <c r="D5">
        <v>40.9</v>
      </c>
      <c r="E5">
        <v>85.5</v>
      </c>
      <c r="F5">
        <v>0.47899999999999998</v>
      </c>
      <c r="G5">
        <v>13.3</v>
      </c>
      <c r="H5">
        <v>36.4</v>
      </c>
      <c r="I5">
        <v>0.36599999999999999</v>
      </c>
      <c r="J5">
        <v>27.6</v>
      </c>
      <c r="K5">
        <v>49.1</v>
      </c>
      <c r="L5">
        <v>0.56200000000000006</v>
      </c>
      <c r="M5">
        <v>18.2</v>
      </c>
      <c r="N5">
        <v>23.2</v>
      </c>
      <c r="O5">
        <v>0.78500000000000003</v>
      </c>
      <c r="P5">
        <v>9.6999999999999993</v>
      </c>
      <c r="Q5">
        <v>32.799999999999997</v>
      </c>
      <c r="R5">
        <v>42.4</v>
      </c>
      <c r="S5">
        <v>26</v>
      </c>
      <c r="T5">
        <v>7.7</v>
      </c>
      <c r="U5">
        <v>4.5</v>
      </c>
      <c r="V5">
        <v>14</v>
      </c>
      <c r="W5">
        <v>17.3</v>
      </c>
      <c r="X5">
        <v>113.4</v>
      </c>
    </row>
    <row r="6" spans="1:24" x14ac:dyDescent="0.5">
      <c r="A6" t="s">
        <v>306</v>
      </c>
      <c r="C6">
        <v>23</v>
      </c>
      <c r="D6">
        <v>20</v>
      </c>
      <c r="E6">
        <v>30</v>
      </c>
      <c r="F6">
        <v>9</v>
      </c>
      <c r="G6">
        <v>15</v>
      </c>
      <c r="H6">
        <v>19</v>
      </c>
      <c r="I6">
        <v>14</v>
      </c>
      <c r="J6">
        <v>19</v>
      </c>
      <c r="K6">
        <v>24</v>
      </c>
      <c r="L6">
        <v>5</v>
      </c>
      <c r="M6">
        <v>2</v>
      </c>
      <c r="N6">
        <v>3</v>
      </c>
      <c r="O6">
        <v>13</v>
      </c>
      <c r="P6">
        <v>27</v>
      </c>
      <c r="Q6">
        <v>20</v>
      </c>
      <c r="R6">
        <v>26</v>
      </c>
      <c r="S6">
        <v>18</v>
      </c>
      <c r="T6">
        <v>22</v>
      </c>
      <c r="U6">
        <v>22</v>
      </c>
      <c r="V6">
        <v>12</v>
      </c>
      <c r="W6">
        <v>5</v>
      </c>
      <c r="X6">
        <v>19</v>
      </c>
    </row>
    <row r="7" spans="1:24" x14ac:dyDescent="0.5">
      <c r="A7" t="s">
        <v>307</v>
      </c>
      <c r="C7">
        <v>-6.0000000000000001E-3</v>
      </c>
      <c r="D7">
        <v>-6.3E-2</v>
      </c>
      <c r="E7">
        <v>-2.4E-2</v>
      </c>
      <c r="F7">
        <v>-0.02</v>
      </c>
      <c r="G7">
        <v>0.127</v>
      </c>
      <c r="H7">
        <v>0.159</v>
      </c>
      <c r="I7">
        <v>-0.01</v>
      </c>
      <c r="J7">
        <v>-0.13300000000000001</v>
      </c>
      <c r="K7">
        <v>-0.126</v>
      </c>
      <c r="L7">
        <v>-5.0000000000000001E-3</v>
      </c>
      <c r="M7">
        <v>-3.5999999999999997E-2</v>
      </c>
      <c r="N7">
        <v>-4.1000000000000002E-2</v>
      </c>
      <c r="O7">
        <v>4.0000000000000001E-3</v>
      </c>
      <c r="P7">
        <v>0.17199999999999999</v>
      </c>
      <c r="Q7">
        <v>-0.06</v>
      </c>
      <c r="R7">
        <v>-1.6E-2</v>
      </c>
      <c r="S7">
        <v>-8.8999999999999996E-2</v>
      </c>
      <c r="T7">
        <v>4.5999999999999999E-2</v>
      </c>
      <c r="U7">
        <v>-0.19</v>
      </c>
      <c r="V7">
        <v>-1E-3</v>
      </c>
      <c r="W7">
        <v>0.10299999999999999</v>
      </c>
      <c r="X7">
        <v>-3.9E-2</v>
      </c>
    </row>
    <row r="9" spans="1:24" x14ac:dyDescent="0.5">
      <c r="A9" t="s">
        <v>311</v>
      </c>
      <c r="B9" t="s">
        <v>304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22</v>
      </c>
      <c r="T9" t="s">
        <v>23</v>
      </c>
      <c r="U9" t="s">
        <v>24</v>
      </c>
      <c r="V9" t="s">
        <v>25</v>
      </c>
      <c r="W9" t="s">
        <v>26</v>
      </c>
      <c r="X9" t="s">
        <v>27</v>
      </c>
    </row>
    <row r="10" spans="1:24" x14ac:dyDescent="0.5">
      <c r="A10" t="s">
        <v>308</v>
      </c>
      <c r="B10">
        <v>82</v>
      </c>
      <c r="C10">
        <v>19730</v>
      </c>
      <c r="D10">
        <v>3392</v>
      </c>
      <c r="E10">
        <v>7319</v>
      </c>
      <c r="F10">
        <v>0.46300000000000002</v>
      </c>
      <c r="G10">
        <v>1112</v>
      </c>
      <c r="H10">
        <v>3124</v>
      </c>
      <c r="I10">
        <v>0.35599999999999998</v>
      </c>
      <c r="J10">
        <v>2280</v>
      </c>
      <c r="K10">
        <v>4195</v>
      </c>
      <c r="L10">
        <v>0.54400000000000004</v>
      </c>
      <c r="M10">
        <v>1302</v>
      </c>
      <c r="N10">
        <v>1680</v>
      </c>
      <c r="O10">
        <v>0.77500000000000002</v>
      </c>
      <c r="P10">
        <v>919</v>
      </c>
      <c r="Q10">
        <v>2609</v>
      </c>
      <c r="R10">
        <v>3528</v>
      </c>
      <c r="S10">
        <v>2236</v>
      </c>
      <c r="T10">
        <v>673</v>
      </c>
      <c r="U10">
        <v>344</v>
      </c>
      <c r="V10">
        <v>1121</v>
      </c>
      <c r="W10">
        <v>1576</v>
      </c>
      <c r="X10">
        <v>9198</v>
      </c>
    </row>
    <row r="11" spans="1:24" x14ac:dyDescent="0.5">
      <c r="A11" t="s">
        <v>309</v>
      </c>
      <c r="C11">
        <v>240.6</v>
      </c>
      <c r="D11">
        <v>41.4</v>
      </c>
      <c r="E11">
        <v>89.3</v>
      </c>
      <c r="F11">
        <v>0.46300000000000002</v>
      </c>
      <c r="G11">
        <v>13.6</v>
      </c>
      <c r="H11">
        <v>38.1</v>
      </c>
      <c r="I11">
        <v>0.35599999999999998</v>
      </c>
      <c r="J11">
        <v>27.8</v>
      </c>
      <c r="K11">
        <v>51.2</v>
      </c>
      <c r="L11">
        <v>0.54400000000000004</v>
      </c>
      <c r="M11">
        <v>15.9</v>
      </c>
      <c r="N11">
        <v>20.5</v>
      </c>
      <c r="O11">
        <v>0.77500000000000002</v>
      </c>
      <c r="P11">
        <v>11.2</v>
      </c>
      <c r="Q11">
        <v>31.8</v>
      </c>
      <c r="R11">
        <v>43</v>
      </c>
      <c r="S11">
        <v>27.3</v>
      </c>
      <c r="T11">
        <v>8.1999999999999993</v>
      </c>
      <c r="U11">
        <v>4.2</v>
      </c>
      <c r="V11">
        <v>13.7</v>
      </c>
      <c r="W11">
        <v>19.2</v>
      </c>
      <c r="X11">
        <v>112.2</v>
      </c>
    </row>
    <row r="12" spans="1:24" x14ac:dyDescent="0.5">
      <c r="A12" t="s">
        <v>306</v>
      </c>
      <c r="C12">
        <v>23</v>
      </c>
      <c r="D12">
        <v>13</v>
      </c>
      <c r="E12">
        <v>16</v>
      </c>
      <c r="F12">
        <v>10</v>
      </c>
      <c r="G12">
        <v>15</v>
      </c>
      <c r="H12">
        <v>18</v>
      </c>
      <c r="I12">
        <v>10</v>
      </c>
      <c r="J12">
        <v>15</v>
      </c>
      <c r="K12">
        <v>13</v>
      </c>
      <c r="L12">
        <v>13</v>
      </c>
      <c r="M12">
        <v>7</v>
      </c>
      <c r="N12">
        <v>7</v>
      </c>
      <c r="O12">
        <v>10</v>
      </c>
      <c r="P12">
        <v>16</v>
      </c>
      <c r="Q12">
        <v>5</v>
      </c>
      <c r="R12">
        <v>9</v>
      </c>
      <c r="S12">
        <v>22</v>
      </c>
      <c r="T12">
        <v>17</v>
      </c>
      <c r="U12">
        <v>4</v>
      </c>
      <c r="V12">
        <v>20</v>
      </c>
      <c r="W12">
        <v>6</v>
      </c>
      <c r="X12">
        <v>10</v>
      </c>
    </row>
    <row r="13" spans="1:24" x14ac:dyDescent="0.5">
      <c r="A13" t="s">
        <v>307</v>
      </c>
      <c r="C13">
        <v>-6.0000000000000001E-3</v>
      </c>
      <c r="D13">
        <v>-6.9000000000000006E-2</v>
      </c>
      <c r="E13">
        <v>-4.8000000000000001E-2</v>
      </c>
      <c r="F13">
        <v>-0.01</v>
      </c>
      <c r="G13">
        <v>-0.05</v>
      </c>
      <c r="H13">
        <v>5.0000000000000001E-3</v>
      </c>
      <c r="I13">
        <v>-0.02</v>
      </c>
      <c r="J13">
        <v>-7.8E-2</v>
      </c>
      <c r="K13">
        <v>-8.4000000000000005E-2</v>
      </c>
      <c r="L13">
        <v>3.0000000000000001E-3</v>
      </c>
      <c r="M13">
        <v>0.109</v>
      </c>
      <c r="N13">
        <v>0.13800000000000001</v>
      </c>
      <c r="O13">
        <v>-0.02</v>
      </c>
      <c r="P13">
        <v>2.9000000000000001E-2</v>
      </c>
      <c r="Q13">
        <v>-0.04</v>
      </c>
      <c r="R13">
        <v>-2.3E-2</v>
      </c>
      <c r="S13">
        <v>-3.5000000000000003E-2</v>
      </c>
      <c r="T13">
        <v>0</v>
      </c>
      <c r="U13">
        <v>-0.11799999999999999</v>
      </c>
      <c r="V13">
        <v>1.9E-2</v>
      </c>
      <c r="W13">
        <v>-2.7E-2</v>
      </c>
      <c r="X13">
        <v>-4.4999999999999998E-2</v>
      </c>
    </row>
  </sheetData>
  <mergeCells count="2">
    <mergeCell ref="A1:B2"/>
    <mergeCell ref="C1:O2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96C-2120-478C-983E-670AD2BA73BA}">
  <dimension ref="A1:AD16"/>
  <sheetViews>
    <sheetView topLeftCell="Q1" workbookViewId="0">
      <selection activeCell="AA16" sqref="AA16"/>
    </sheetView>
  </sheetViews>
  <sheetFormatPr defaultRowHeight="16.5" x14ac:dyDescent="0.5"/>
  <cols>
    <col min="1" max="1" width="10.54296875" customWidth="1"/>
    <col min="2" max="2" width="21.90625" customWidth="1"/>
    <col min="3" max="3" width="10.54296875" customWidth="1"/>
    <col min="4" max="4" width="8.1796875" customWidth="1"/>
    <col min="5" max="9" width="10.54296875" customWidth="1"/>
    <col min="10" max="21" width="11.54296875" customWidth="1"/>
    <col min="22" max="22" width="10.453125" customWidth="1"/>
    <col min="23" max="24" width="11.54296875" customWidth="1"/>
    <col min="25" max="25" width="11.26953125" customWidth="1"/>
    <col min="26" max="30" width="11.54296875" customWidth="1"/>
  </cols>
  <sheetData>
    <row r="1" spans="1:30" ht="17" thickBot="1" x14ac:dyDescent="0.55000000000000004">
      <c r="A1" s="101" t="s">
        <v>355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3"/>
      <c r="V1" s="104" t="s">
        <v>356</v>
      </c>
      <c r="W1" s="105"/>
      <c r="X1" s="106"/>
      <c r="Y1" s="104" t="s">
        <v>357</v>
      </c>
      <c r="Z1" s="105"/>
      <c r="AA1" s="105"/>
      <c r="AB1" s="105"/>
      <c r="AC1" s="105"/>
      <c r="AD1" s="106"/>
    </row>
    <row r="2" spans="1:30" x14ac:dyDescent="0.5">
      <c r="A2" t="s">
        <v>0</v>
      </c>
      <c r="B2" t="s">
        <v>312</v>
      </c>
      <c r="C2" t="s">
        <v>313</v>
      </c>
      <c r="D2" t="s">
        <v>304</v>
      </c>
      <c r="E2" t="s">
        <v>63</v>
      </c>
      <c r="F2" t="s">
        <v>5</v>
      </c>
      <c r="G2" t="s">
        <v>6</v>
      </c>
      <c r="H2" t="s">
        <v>7</v>
      </c>
      <c r="I2" t="s">
        <v>9</v>
      </c>
      <c r="J2" t="s">
        <v>10</v>
      </c>
      <c r="K2" t="s">
        <v>16</v>
      </c>
      <c r="L2" t="s">
        <v>17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8</v>
      </c>
      <c r="W2" t="s">
        <v>11</v>
      </c>
      <c r="X2" t="s">
        <v>18</v>
      </c>
      <c r="Y2" t="s">
        <v>349</v>
      </c>
      <c r="Z2" t="s">
        <v>350</v>
      </c>
      <c r="AA2" t="s">
        <v>351</v>
      </c>
      <c r="AB2" t="s">
        <v>352</v>
      </c>
      <c r="AC2" t="s">
        <v>353</v>
      </c>
      <c r="AD2" t="s">
        <v>354</v>
      </c>
    </row>
    <row r="3" spans="1:30" x14ac:dyDescent="0.5">
      <c r="A3">
        <v>1</v>
      </c>
      <c r="B3" t="s">
        <v>336</v>
      </c>
      <c r="C3">
        <v>23</v>
      </c>
      <c r="D3">
        <v>5</v>
      </c>
      <c r="E3">
        <v>5</v>
      </c>
      <c r="F3">
        <v>205</v>
      </c>
      <c r="G3">
        <v>47</v>
      </c>
      <c r="H3">
        <v>112</v>
      </c>
      <c r="I3">
        <v>16</v>
      </c>
      <c r="J3">
        <v>48</v>
      </c>
      <c r="K3">
        <v>24</v>
      </c>
      <c r="L3">
        <v>31</v>
      </c>
      <c r="M3">
        <v>11</v>
      </c>
      <c r="N3">
        <v>31</v>
      </c>
      <c r="O3">
        <v>42</v>
      </c>
      <c r="P3">
        <v>31</v>
      </c>
      <c r="Q3">
        <v>6</v>
      </c>
      <c r="R3">
        <v>2</v>
      </c>
      <c r="S3">
        <v>6</v>
      </c>
      <c r="T3">
        <v>10</v>
      </c>
      <c r="U3">
        <v>134</v>
      </c>
      <c r="V3">
        <v>0.42</v>
      </c>
      <c r="W3">
        <v>0.33300000000000002</v>
      </c>
      <c r="X3">
        <v>0.77400000000000002</v>
      </c>
      <c r="Y3">
        <v>41</v>
      </c>
      <c r="Z3">
        <v>26.8</v>
      </c>
      <c r="AA3">
        <v>8.4</v>
      </c>
      <c r="AB3">
        <v>6.2</v>
      </c>
      <c r="AC3">
        <v>1.2</v>
      </c>
      <c r="AD3">
        <v>0.4</v>
      </c>
    </row>
    <row r="4" spans="1:30" x14ac:dyDescent="0.5">
      <c r="A4">
        <v>2</v>
      </c>
      <c r="B4" t="s">
        <v>337</v>
      </c>
      <c r="C4">
        <v>30</v>
      </c>
      <c r="D4">
        <v>5</v>
      </c>
      <c r="E4">
        <v>5</v>
      </c>
      <c r="F4">
        <v>189</v>
      </c>
      <c r="G4">
        <v>38</v>
      </c>
      <c r="H4">
        <v>79</v>
      </c>
      <c r="I4">
        <v>11</v>
      </c>
      <c r="J4">
        <v>28</v>
      </c>
      <c r="K4">
        <v>26</v>
      </c>
      <c r="L4">
        <v>31</v>
      </c>
      <c r="M4">
        <v>8</v>
      </c>
      <c r="N4">
        <v>18</v>
      </c>
      <c r="O4">
        <v>26</v>
      </c>
      <c r="P4">
        <v>22</v>
      </c>
      <c r="Q4">
        <v>4</v>
      </c>
      <c r="R4">
        <v>1</v>
      </c>
      <c r="S4">
        <v>13</v>
      </c>
      <c r="T4">
        <v>19</v>
      </c>
      <c r="U4">
        <v>113</v>
      </c>
      <c r="V4">
        <v>0.48099999999999998</v>
      </c>
      <c r="W4">
        <v>0.39300000000000002</v>
      </c>
      <c r="X4">
        <v>0.83899999999999997</v>
      </c>
      <c r="Y4">
        <v>37.799999999999997</v>
      </c>
      <c r="Z4">
        <v>22.6</v>
      </c>
      <c r="AA4">
        <v>5.2</v>
      </c>
      <c r="AB4">
        <v>4.4000000000000004</v>
      </c>
      <c r="AC4">
        <v>0.8</v>
      </c>
      <c r="AD4">
        <v>0.2</v>
      </c>
    </row>
    <row r="5" spans="1:30" x14ac:dyDescent="0.5">
      <c r="A5">
        <v>3</v>
      </c>
      <c r="B5" t="s">
        <v>338</v>
      </c>
      <c r="C5">
        <v>24</v>
      </c>
      <c r="D5">
        <v>5</v>
      </c>
      <c r="E5">
        <v>5</v>
      </c>
      <c r="F5">
        <v>166</v>
      </c>
      <c r="G5">
        <v>35</v>
      </c>
      <c r="H5">
        <v>61</v>
      </c>
      <c r="I5">
        <v>6</v>
      </c>
      <c r="J5">
        <v>16</v>
      </c>
      <c r="K5">
        <v>11</v>
      </c>
      <c r="L5">
        <v>13</v>
      </c>
      <c r="M5">
        <v>12</v>
      </c>
      <c r="N5">
        <v>20</v>
      </c>
      <c r="O5">
        <v>32</v>
      </c>
      <c r="P5">
        <v>7</v>
      </c>
      <c r="Q5">
        <v>5</v>
      </c>
      <c r="R5">
        <v>1</v>
      </c>
      <c r="S5">
        <v>4</v>
      </c>
      <c r="T5">
        <v>20</v>
      </c>
      <c r="U5">
        <v>87</v>
      </c>
      <c r="V5">
        <v>0.57399999999999995</v>
      </c>
      <c r="W5">
        <v>0.375</v>
      </c>
      <c r="X5">
        <v>0.84599999999999997</v>
      </c>
      <c r="Y5">
        <v>33.200000000000003</v>
      </c>
      <c r="Z5">
        <v>17.399999999999999</v>
      </c>
      <c r="AA5">
        <v>6.4</v>
      </c>
      <c r="AB5">
        <v>1.4</v>
      </c>
      <c r="AC5">
        <v>1</v>
      </c>
      <c r="AD5">
        <v>0.2</v>
      </c>
    </row>
    <row r="6" spans="1:30" x14ac:dyDescent="0.5">
      <c r="A6">
        <v>4</v>
      </c>
      <c r="B6" t="s">
        <v>339</v>
      </c>
      <c r="C6">
        <v>25</v>
      </c>
      <c r="D6">
        <v>5</v>
      </c>
      <c r="E6">
        <v>0</v>
      </c>
      <c r="F6">
        <v>120</v>
      </c>
      <c r="G6">
        <v>20</v>
      </c>
      <c r="H6">
        <v>38</v>
      </c>
      <c r="I6">
        <v>11</v>
      </c>
      <c r="J6">
        <v>22</v>
      </c>
      <c r="K6">
        <v>7</v>
      </c>
      <c r="L6">
        <v>11</v>
      </c>
      <c r="M6">
        <v>4</v>
      </c>
      <c r="N6">
        <v>15</v>
      </c>
      <c r="O6">
        <v>19</v>
      </c>
      <c r="P6">
        <v>7</v>
      </c>
      <c r="Q6">
        <v>3</v>
      </c>
      <c r="R6">
        <v>5</v>
      </c>
      <c r="S6">
        <v>5</v>
      </c>
      <c r="T6">
        <v>12</v>
      </c>
      <c r="U6">
        <v>58</v>
      </c>
      <c r="V6">
        <v>0.52600000000000002</v>
      </c>
      <c r="W6">
        <v>0.5</v>
      </c>
      <c r="X6">
        <v>0.63600000000000001</v>
      </c>
      <c r="Y6">
        <v>24.1</v>
      </c>
      <c r="Z6">
        <v>11.6</v>
      </c>
      <c r="AA6">
        <v>3.8</v>
      </c>
      <c r="AB6">
        <v>1.4</v>
      </c>
      <c r="AC6">
        <v>0.6</v>
      </c>
      <c r="AD6">
        <v>1</v>
      </c>
    </row>
    <row r="7" spans="1:30" x14ac:dyDescent="0.5">
      <c r="A7">
        <v>5</v>
      </c>
      <c r="B7" t="s">
        <v>340</v>
      </c>
      <c r="C7">
        <v>32</v>
      </c>
      <c r="D7">
        <v>5</v>
      </c>
      <c r="E7">
        <v>5</v>
      </c>
      <c r="F7">
        <v>143</v>
      </c>
      <c r="G7">
        <v>16</v>
      </c>
      <c r="H7">
        <v>28</v>
      </c>
      <c r="I7">
        <v>0</v>
      </c>
      <c r="J7">
        <v>0</v>
      </c>
      <c r="K7">
        <v>9</v>
      </c>
      <c r="L7">
        <v>18</v>
      </c>
      <c r="M7">
        <v>19</v>
      </c>
      <c r="N7">
        <v>30</v>
      </c>
      <c r="O7">
        <v>49</v>
      </c>
      <c r="P7">
        <v>2</v>
      </c>
      <c r="Q7">
        <v>5</v>
      </c>
      <c r="R7">
        <v>4</v>
      </c>
      <c r="S7">
        <v>4</v>
      </c>
      <c r="T7">
        <v>13</v>
      </c>
      <c r="U7">
        <v>41</v>
      </c>
      <c r="V7">
        <v>0.57099999999999995</v>
      </c>
      <c r="X7">
        <v>0.5</v>
      </c>
      <c r="Y7">
        <v>28.6</v>
      </c>
      <c r="Z7">
        <v>8.1999999999999993</v>
      </c>
      <c r="AA7">
        <v>9.8000000000000007</v>
      </c>
      <c r="AB7">
        <v>0.4</v>
      </c>
      <c r="AC7">
        <v>1</v>
      </c>
      <c r="AD7">
        <v>0.8</v>
      </c>
    </row>
    <row r="8" spans="1:30" x14ac:dyDescent="0.5">
      <c r="A8">
        <v>6</v>
      </c>
      <c r="B8" t="s">
        <v>341</v>
      </c>
      <c r="C8">
        <v>28</v>
      </c>
      <c r="D8">
        <v>5</v>
      </c>
      <c r="E8">
        <v>0</v>
      </c>
      <c r="F8">
        <v>132</v>
      </c>
      <c r="G8">
        <v>15</v>
      </c>
      <c r="H8">
        <v>50</v>
      </c>
      <c r="I8">
        <v>6</v>
      </c>
      <c r="J8">
        <v>31</v>
      </c>
      <c r="K8">
        <v>4</v>
      </c>
      <c r="L8">
        <v>5</v>
      </c>
      <c r="M8">
        <v>4</v>
      </c>
      <c r="N8">
        <v>15</v>
      </c>
      <c r="O8">
        <v>19</v>
      </c>
      <c r="P8">
        <v>17</v>
      </c>
      <c r="Q8">
        <v>10</v>
      </c>
      <c r="R8">
        <v>3</v>
      </c>
      <c r="S8">
        <v>7</v>
      </c>
      <c r="T8">
        <v>17</v>
      </c>
      <c r="U8">
        <v>40</v>
      </c>
      <c r="V8">
        <v>0.3</v>
      </c>
      <c r="W8">
        <v>0.19400000000000001</v>
      </c>
      <c r="X8">
        <v>0.8</v>
      </c>
      <c r="Y8">
        <v>26.4</v>
      </c>
      <c r="Z8">
        <v>8</v>
      </c>
      <c r="AA8">
        <v>3.8</v>
      </c>
      <c r="AB8">
        <v>3.4</v>
      </c>
      <c r="AC8">
        <v>2</v>
      </c>
      <c r="AD8">
        <v>0.6</v>
      </c>
    </row>
    <row r="9" spans="1:30" x14ac:dyDescent="0.5">
      <c r="A9">
        <v>7</v>
      </c>
      <c r="B9" t="s">
        <v>342</v>
      </c>
      <c r="C9">
        <v>26</v>
      </c>
      <c r="D9">
        <v>5</v>
      </c>
      <c r="E9">
        <v>0</v>
      </c>
      <c r="F9">
        <v>100</v>
      </c>
      <c r="G9">
        <v>9</v>
      </c>
      <c r="H9">
        <v>34</v>
      </c>
      <c r="I9">
        <v>5</v>
      </c>
      <c r="J9">
        <v>23</v>
      </c>
      <c r="K9">
        <v>7</v>
      </c>
      <c r="L9">
        <v>8</v>
      </c>
      <c r="M9">
        <v>0</v>
      </c>
      <c r="N9">
        <v>8</v>
      </c>
      <c r="O9">
        <v>8</v>
      </c>
      <c r="P9">
        <v>11</v>
      </c>
      <c r="Q9">
        <v>2</v>
      </c>
      <c r="R9">
        <v>1</v>
      </c>
      <c r="S9">
        <v>7</v>
      </c>
      <c r="T9">
        <v>7</v>
      </c>
      <c r="U9">
        <v>30</v>
      </c>
      <c r="V9">
        <v>0.26500000000000001</v>
      </c>
      <c r="W9">
        <v>0.217</v>
      </c>
      <c r="X9">
        <v>0.875</v>
      </c>
      <c r="Y9">
        <v>19.899999999999999</v>
      </c>
      <c r="Z9">
        <v>6</v>
      </c>
      <c r="AA9">
        <v>1.6</v>
      </c>
      <c r="AB9">
        <v>2.2000000000000002</v>
      </c>
      <c r="AC9">
        <v>0.4</v>
      </c>
      <c r="AD9">
        <v>0.2</v>
      </c>
    </row>
    <row r="10" spans="1:30" x14ac:dyDescent="0.5">
      <c r="A10">
        <v>8</v>
      </c>
      <c r="B10" t="s">
        <v>343</v>
      </c>
      <c r="C10">
        <v>37</v>
      </c>
      <c r="D10">
        <v>5</v>
      </c>
      <c r="E10">
        <v>5</v>
      </c>
      <c r="F10">
        <v>120</v>
      </c>
      <c r="G10">
        <v>10</v>
      </c>
      <c r="H10">
        <v>28</v>
      </c>
      <c r="I10">
        <v>5</v>
      </c>
      <c r="J10">
        <v>17</v>
      </c>
      <c r="K10">
        <v>3</v>
      </c>
      <c r="L10">
        <v>3</v>
      </c>
      <c r="M10">
        <v>5</v>
      </c>
      <c r="N10">
        <v>12</v>
      </c>
      <c r="O10">
        <v>17</v>
      </c>
      <c r="P10">
        <v>13</v>
      </c>
      <c r="Q10">
        <v>4</v>
      </c>
      <c r="R10">
        <v>1</v>
      </c>
      <c r="S10">
        <v>3</v>
      </c>
      <c r="T10">
        <v>4</v>
      </c>
      <c r="U10">
        <v>28</v>
      </c>
      <c r="V10">
        <v>0.35699999999999998</v>
      </c>
      <c r="W10">
        <v>0.29399999999999998</v>
      </c>
      <c r="X10">
        <v>1</v>
      </c>
      <c r="Y10">
        <v>24</v>
      </c>
      <c r="Z10">
        <v>5.6</v>
      </c>
      <c r="AA10">
        <v>3.4</v>
      </c>
      <c r="AB10">
        <v>2.6</v>
      </c>
      <c r="AC10">
        <v>0.8</v>
      </c>
      <c r="AD10">
        <v>0.2</v>
      </c>
    </row>
    <row r="11" spans="1:30" x14ac:dyDescent="0.5">
      <c r="A11">
        <v>9</v>
      </c>
      <c r="B11" t="s">
        <v>344</v>
      </c>
      <c r="C11">
        <v>23</v>
      </c>
      <c r="D11">
        <v>1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2</v>
      </c>
      <c r="X11">
        <v>1</v>
      </c>
      <c r="Y11">
        <v>3.1</v>
      </c>
      <c r="Z11">
        <v>2</v>
      </c>
      <c r="AA11">
        <v>0</v>
      </c>
      <c r="AB11">
        <v>0</v>
      </c>
      <c r="AC11">
        <v>1</v>
      </c>
      <c r="AD11">
        <v>0</v>
      </c>
    </row>
    <row r="12" spans="1:30" x14ac:dyDescent="0.5">
      <c r="A12">
        <v>10</v>
      </c>
      <c r="B12" t="s">
        <v>345</v>
      </c>
      <c r="C12">
        <v>26</v>
      </c>
      <c r="D12">
        <v>1</v>
      </c>
      <c r="E12">
        <v>0</v>
      </c>
      <c r="F12">
        <v>3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Y12">
        <v>2.8</v>
      </c>
      <c r="Z12">
        <v>2</v>
      </c>
      <c r="AA12">
        <v>1</v>
      </c>
      <c r="AB12">
        <v>0</v>
      </c>
      <c r="AC12">
        <v>0</v>
      </c>
      <c r="AD12">
        <v>0</v>
      </c>
    </row>
    <row r="13" spans="1:30" x14ac:dyDescent="0.5">
      <c r="A13">
        <v>11</v>
      </c>
      <c r="B13" t="s">
        <v>346</v>
      </c>
      <c r="C13">
        <v>24</v>
      </c>
      <c r="D13">
        <v>3</v>
      </c>
      <c r="E13">
        <v>0</v>
      </c>
      <c r="F13">
        <v>13</v>
      </c>
      <c r="G13">
        <v>1</v>
      </c>
      <c r="H13">
        <v>3</v>
      </c>
      <c r="I13">
        <v>0</v>
      </c>
      <c r="J13">
        <v>0</v>
      </c>
      <c r="K13">
        <v>0</v>
      </c>
      <c r="L13">
        <v>0</v>
      </c>
      <c r="M13">
        <v>1</v>
      </c>
      <c r="N13">
        <v>4</v>
      </c>
      <c r="O13">
        <v>5</v>
      </c>
      <c r="P13">
        <v>1</v>
      </c>
      <c r="Q13">
        <v>0</v>
      </c>
      <c r="R13">
        <v>0</v>
      </c>
      <c r="S13">
        <v>0</v>
      </c>
      <c r="T13">
        <v>1</v>
      </c>
      <c r="U13">
        <v>2</v>
      </c>
      <c r="V13">
        <v>0.33300000000000002</v>
      </c>
      <c r="Y13">
        <v>4.4000000000000004</v>
      </c>
      <c r="Z13">
        <v>0.7</v>
      </c>
      <c r="AA13">
        <v>1.7</v>
      </c>
      <c r="AB13">
        <v>0.3</v>
      </c>
      <c r="AC13">
        <v>0</v>
      </c>
      <c r="AD13">
        <v>0</v>
      </c>
    </row>
    <row r="14" spans="1:30" x14ac:dyDescent="0.5">
      <c r="A14">
        <v>12</v>
      </c>
      <c r="B14" t="s">
        <v>347</v>
      </c>
      <c r="C14">
        <v>21</v>
      </c>
      <c r="D14">
        <v>1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Y14">
        <v>2.1</v>
      </c>
      <c r="Z14">
        <v>0</v>
      </c>
      <c r="AA14">
        <v>1</v>
      </c>
      <c r="AB14">
        <v>0</v>
      </c>
      <c r="AC14">
        <v>0</v>
      </c>
      <c r="AD14">
        <v>0</v>
      </c>
    </row>
    <row r="15" spans="1:30" x14ac:dyDescent="0.5">
      <c r="A15">
        <v>13</v>
      </c>
      <c r="B15" t="s">
        <v>348</v>
      </c>
      <c r="C15">
        <v>22</v>
      </c>
      <c r="D15">
        <v>1</v>
      </c>
      <c r="E15">
        <v>0</v>
      </c>
      <c r="F15">
        <v>3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5">
      <c r="B16" s="9" t="s">
        <v>332</v>
      </c>
      <c r="C16" s="9">
        <v>27.6</v>
      </c>
      <c r="D16" s="9">
        <v>5</v>
      </c>
      <c r="E16" s="9"/>
      <c r="F16" s="9">
        <v>1200</v>
      </c>
      <c r="G16" s="9">
        <v>192</v>
      </c>
      <c r="H16" s="9">
        <v>435</v>
      </c>
      <c r="I16" s="9">
        <v>60</v>
      </c>
      <c r="J16" s="9">
        <v>186</v>
      </c>
      <c r="K16" s="9">
        <v>93</v>
      </c>
      <c r="L16" s="9">
        <v>122</v>
      </c>
      <c r="M16" s="9">
        <v>65</v>
      </c>
      <c r="N16" s="9">
        <v>154</v>
      </c>
      <c r="O16" s="9">
        <v>219</v>
      </c>
      <c r="P16" s="9">
        <v>111</v>
      </c>
      <c r="Q16" s="9">
        <v>40</v>
      </c>
      <c r="R16" s="9">
        <v>18</v>
      </c>
      <c r="S16" s="9">
        <v>56</v>
      </c>
      <c r="T16" s="9">
        <v>104</v>
      </c>
      <c r="U16" s="9">
        <v>537</v>
      </c>
      <c r="V16" s="9">
        <v>0.441</v>
      </c>
      <c r="W16" s="9">
        <v>0.32300000000000001</v>
      </c>
      <c r="X16" s="9">
        <v>0.76200000000000001</v>
      </c>
      <c r="Y16" s="9">
        <v>240</v>
      </c>
      <c r="Z16" s="9">
        <v>107.4</v>
      </c>
      <c r="AA16" s="9">
        <v>43.8</v>
      </c>
      <c r="AB16" s="9">
        <v>22.2</v>
      </c>
      <c r="AC16" s="9">
        <v>8</v>
      </c>
      <c r="AD16" s="9">
        <v>3.6</v>
      </c>
    </row>
  </sheetData>
  <mergeCells count="3">
    <mergeCell ref="A1:U1"/>
    <mergeCell ref="V1:X1"/>
    <mergeCell ref="Y1:AD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A0A7-E649-453E-8D02-A35D0262AF34}">
  <dimension ref="A1:AD17"/>
  <sheetViews>
    <sheetView topLeftCell="N1" workbookViewId="0">
      <selection activeCell="AF18" sqref="AF18"/>
    </sheetView>
  </sheetViews>
  <sheetFormatPr defaultRowHeight="16.5" x14ac:dyDescent="0.5"/>
  <cols>
    <col min="2" max="2" width="16.36328125" customWidth="1"/>
  </cols>
  <sheetData>
    <row r="1" spans="1:30" x14ac:dyDescent="0.5">
      <c r="A1" s="107"/>
      <c r="B1" s="107"/>
      <c r="C1" s="107"/>
      <c r="D1" s="107" t="s">
        <v>333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 t="s">
        <v>334</v>
      </c>
      <c r="W1" s="107"/>
      <c r="X1" s="107"/>
      <c r="Y1" s="107" t="s">
        <v>335</v>
      </c>
      <c r="Z1" s="107"/>
      <c r="AA1" s="107"/>
      <c r="AB1" s="107"/>
      <c r="AC1" s="107"/>
      <c r="AD1" s="107"/>
    </row>
    <row r="2" spans="1:30" x14ac:dyDescent="0.5">
      <c r="A2" s="10" t="s">
        <v>0</v>
      </c>
      <c r="B2" s="10" t="s">
        <v>312</v>
      </c>
      <c r="C2" s="10" t="s">
        <v>313</v>
      </c>
      <c r="D2" s="10" t="s">
        <v>304</v>
      </c>
      <c r="E2" s="10" t="s">
        <v>63</v>
      </c>
      <c r="F2" s="10" t="s">
        <v>5</v>
      </c>
      <c r="G2" s="10" t="s">
        <v>6</v>
      </c>
      <c r="H2" s="10" t="s">
        <v>7</v>
      </c>
      <c r="I2" s="10" t="s">
        <v>9</v>
      </c>
      <c r="J2" s="10" t="s">
        <v>10</v>
      </c>
      <c r="K2" s="10" t="s">
        <v>16</v>
      </c>
      <c r="L2" s="10" t="s">
        <v>17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0" t="s">
        <v>8</v>
      </c>
      <c r="W2" s="10" t="s">
        <v>11</v>
      </c>
      <c r="X2" s="10" t="s">
        <v>18</v>
      </c>
      <c r="Y2" s="10" t="s">
        <v>349</v>
      </c>
      <c r="Z2" s="10" t="s">
        <v>350</v>
      </c>
      <c r="AA2" s="10" t="s">
        <v>351</v>
      </c>
      <c r="AB2" s="10" t="s">
        <v>352</v>
      </c>
      <c r="AC2" s="10" t="s">
        <v>353</v>
      </c>
      <c r="AD2" s="10" t="s">
        <v>354</v>
      </c>
    </row>
    <row r="3" spans="1:30" x14ac:dyDescent="0.5">
      <c r="A3" s="10">
        <v>1</v>
      </c>
      <c r="B3" s="11" t="s">
        <v>315</v>
      </c>
      <c r="C3" s="11">
        <v>25</v>
      </c>
      <c r="D3" s="11">
        <v>5</v>
      </c>
      <c r="E3" s="11">
        <v>5</v>
      </c>
      <c r="F3" s="11">
        <v>208</v>
      </c>
      <c r="G3" s="11">
        <v>47</v>
      </c>
      <c r="H3" s="11">
        <v>104</v>
      </c>
      <c r="I3" s="11">
        <v>16</v>
      </c>
      <c r="J3" s="11">
        <v>46</v>
      </c>
      <c r="K3" s="11">
        <v>41</v>
      </c>
      <c r="L3" s="11">
        <v>46</v>
      </c>
      <c r="M3" s="11">
        <v>2</v>
      </c>
      <c r="N3" s="11">
        <v>33</v>
      </c>
      <c r="O3" s="11">
        <v>35</v>
      </c>
      <c r="P3" s="11">
        <v>29</v>
      </c>
      <c r="Q3" s="11">
        <v>5</v>
      </c>
      <c r="R3" s="11">
        <v>3</v>
      </c>
      <c r="S3" s="11">
        <v>20</v>
      </c>
      <c r="T3" s="11">
        <v>16</v>
      </c>
      <c r="U3" s="11">
        <v>151</v>
      </c>
      <c r="V3" s="11">
        <v>0.45200000000000001</v>
      </c>
      <c r="W3" s="11">
        <v>0.34799999999999998</v>
      </c>
      <c r="X3" s="11">
        <v>0.89100000000000001</v>
      </c>
      <c r="Y3" s="11">
        <v>41.6</v>
      </c>
      <c r="Z3" s="11">
        <v>30.2</v>
      </c>
      <c r="AA3" s="11">
        <v>7</v>
      </c>
      <c r="AB3" s="11">
        <v>5.8</v>
      </c>
      <c r="AC3" s="11">
        <v>1</v>
      </c>
      <c r="AD3" s="11">
        <v>0.6</v>
      </c>
    </row>
    <row r="4" spans="1:30" x14ac:dyDescent="0.5">
      <c r="A4" s="10">
        <v>2</v>
      </c>
      <c r="B4" s="11" t="s">
        <v>317</v>
      </c>
      <c r="C4" s="11">
        <v>40</v>
      </c>
      <c r="D4" s="11">
        <v>5</v>
      </c>
      <c r="E4" s="11">
        <v>5</v>
      </c>
      <c r="F4" s="11">
        <v>204</v>
      </c>
      <c r="G4" s="11">
        <v>43</v>
      </c>
      <c r="H4" s="11">
        <v>88</v>
      </c>
      <c r="I4" s="11">
        <v>10</v>
      </c>
      <c r="J4" s="11">
        <v>28</v>
      </c>
      <c r="K4" s="11">
        <v>31</v>
      </c>
      <c r="L4" s="11">
        <v>40</v>
      </c>
      <c r="M4" s="11">
        <v>12</v>
      </c>
      <c r="N4" s="11">
        <v>33</v>
      </c>
      <c r="O4" s="11">
        <v>45</v>
      </c>
      <c r="P4" s="11">
        <v>28</v>
      </c>
      <c r="Q4" s="11">
        <v>10</v>
      </c>
      <c r="R4" s="11">
        <v>9</v>
      </c>
      <c r="S4" s="11">
        <v>13</v>
      </c>
      <c r="T4" s="11">
        <v>8</v>
      </c>
      <c r="U4" s="11">
        <v>127</v>
      </c>
      <c r="V4" s="11">
        <v>0.48899999999999999</v>
      </c>
      <c r="W4" s="11">
        <v>0.35699999999999998</v>
      </c>
      <c r="X4" s="11">
        <v>0.77500000000000002</v>
      </c>
      <c r="Y4" s="11">
        <v>40.700000000000003</v>
      </c>
      <c r="Z4" s="11">
        <v>25.4</v>
      </c>
      <c r="AA4" s="11">
        <v>9</v>
      </c>
      <c r="AB4" s="11">
        <v>5.6</v>
      </c>
      <c r="AC4" s="11">
        <v>2</v>
      </c>
      <c r="AD4" s="11">
        <v>1.8</v>
      </c>
    </row>
    <row r="5" spans="1:30" x14ac:dyDescent="0.5">
      <c r="A5" s="10">
        <v>3</v>
      </c>
      <c r="B5" s="11" t="s">
        <v>297</v>
      </c>
      <c r="C5" s="11">
        <v>26</v>
      </c>
      <c r="D5" s="11">
        <v>5</v>
      </c>
      <c r="E5" s="11">
        <v>5</v>
      </c>
      <c r="F5" s="11">
        <v>196</v>
      </c>
      <c r="G5" s="11">
        <v>30</v>
      </c>
      <c r="H5" s="11">
        <v>73</v>
      </c>
      <c r="I5" s="11">
        <v>15</v>
      </c>
      <c r="J5" s="11">
        <v>47</v>
      </c>
      <c r="K5" s="11">
        <v>6</v>
      </c>
      <c r="L5" s="11">
        <v>7</v>
      </c>
      <c r="M5" s="11">
        <v>4</v>
      </c>
      <c r="N5" s="11">
        <v>23</v>
      </c>
      <c r="O5" s="11">
        <v>27</v>
      </c>
      <c r="P5" s="11">
        <v>18</v>
      </c>
      <c r="Q5" s="11">
        <v>1</v>
      </c>
      <c r="R5" s="11">
        <v>3</v>
      </c>
      <c r="S5" s="11">
        <v>14</v>
      </c>
      <c r="T5" s="11">
        <v>18</v>
      </c>
      <c r="U5" s="11">
        <v>81</v>
      </c>
      <c r="V5" s="11">
        <v>0.41099999999999998</v>
      </c>
      <c r="W5" s="11">
        <v>0.31900000000000001</v>
      </c>
      <c r="X5" s="11">
        <v>0.85699999999999998</v>
      </c>
      <c r="Y5" s="11">
        <v>39.299999999999997</v>
      </c>
      <c r="Z5" s="11">
        <v>16.2</v>
      </c>
      <c r="AA5" s="11">
        <v>5.4</v>
      </c>
      <c r="AB5" s="11">
        <v>3.6</v>
      </c>
      <c r="AC5" s="11">
        <v>0.2</v>
      </c>
      <c r="AD5" s="11">
        <v>0.6</v>
      </c>
    </row>
    <row r="6" spans="1:30" x14ac:dyDescent="0.5">
      <c r="A6" s="10">
        <v>4</v>
      </c>
      <c r="B6" s="11" t="s">
        <v>320</v>
      </c>
      <c r="C6" s="11">
        <v>26</v>
      </c>
      <c r="D6" s="11">
        <v>5</v>
      </c>
      <c r="E6" s="11">
        <v>5</v>
      </c>
      <c r="F6" s="11">
        <v>182</v>
      </c>
      <c r="G6" s="11">
        <v>28</v>
      </c>
      <c r="H6" s="11">
        <v>57</v>
      </c>
      <c r="I6" s="11">
        <v>15</v>
      </c>
      <c r="J6" s="11">
        <v>31</v>
      </c>
      <c r="K6" s="11">
        <v>3</v>
      </c>
      <c r="L6" s="11">
        <v>3</v>
      </c>
      <c r="M6" s="11">
        <v>4</v>
      </c>
      <c r="N6" s="11">
        <v>19</v>
      </c>
      <c r="O6" s="11">
        <v>23</v>
      </c>
      <c r="P6" s="11">
        <v>5</v>
      </c>
      <c r="Q6" s="11">
        <v>3</v>
      </c>
      <c r="R6" s="11">
        <v>3</v>
      </c>
      <c r="S6" s="11">
        <v>7</v>
      </c>
      <c r="T6" s="11">
        <v>12</v>
      </c>
      <c r="U6" s="11">
        <v>74</v>
      </c>
      <c r="V6" s="11">
        <v>0.49099999999999999</v>
      </c>
      <c r="W6" s="11">
        <v>0.48399999999999999</v>
      </c>
      <c r="X6" s="11">
        <v>1</v>
      </c>
      <c r="Y6" s="11">
        <v>36.4</v>
      </c>
      <c r="Z6" s="11">
        <v>14.8</v>
      </c>
      <c r="AA6" s="11">
        <v>4.5999999999999996</v>
      </c>
      <c r="AB6" s="11">
        <v>1</v>
      </c>
      <c r="AC6" s="11">
        <v>0.6</v>
      </c>
      <c r="AD6" s="11">
        <v>0.6</v>
      </c>
    </row>
    <row r="7" spans="1:30" x14ac:dyDescent="0.5">
      <c r="A7" s="10">
        <v>5</v>
      </c>
      <c r="B7" s="11" t="s">
        <v>321</v>
      </c>
      <c r="C7" s="11">
        <v>31</v>
      </c>
      <c r="D7" s="11">
        <v>5</v>
      </c>
      <c r="E7" s="11">
        <v>1</v>
      </c>
      <c r="F7" s="11">
        <v>170</v>
      </c>
      <c r="G7" s="11">
        <v>12</v>
      </c>
      <c r="H7" s="11">
        <v>29</v>
      </c>
      <c r="I7" s="11">
        <v>7</v>
      </c>
      <c r="J7" s="11">
        <v>19</v>
      </c>
      <c r="K7" s="11">
        <v>0</v>
      </c>
      <c r="L7" s="11">
        <v>0</v>
      </c>
      <c r="M7" s="11">
        <v>10</v>
      </c>
      <c r="N7" s="11">
        <v>11</v>
      </c>
      <c r="O7" s="11">
        <v>21</v>
      </c>
      <c r="P7" s="11">
        <v>13</v>
      </c>
      <c r="Q7" s="11">
        <v>1</v>
      </c>
      <c r="R7" s="11">
        <v>2</v>
      </c>
      <c r="S7" s="11">
        <v>5</v>
      </c>
      <c r="T7" s="11">
        <v>17</v>
      </c>
      <c r="U7" s="11">
        <v>31</v>
      </c>
      <c r="V7" s="11">
        <v>0.41399999999999998</v>
      </c>
      <c r="W7" s="11">
        <v>0.36799999999999999</v>
      </c>
      <c r="Y7" s="11">
        <v>33.9</v>
      </c>
      <c r="Z7" s="11">
        <v>6.2</v>
      </c>
      <c r="AA7" s="11">
        <v>4.2</v>
      </c>
      <c r="AB7" s="11">
        <v>2.6</v>
      </c>
      <c r="AC7" s="11">
        <v>0.2</v>
      </c>
      <c r="AD7" s="11">
        <v>0.4</v>
      </c>
    </row>
    <row r="8" spans="1:30" x14ac:dyDescent="0.5">
      <c r="A8" s="10">
        <v>6</v>
      </c>
      <c r="B8" s="11" t="s">
        <v>322</v>
      </c>
      <c r="C8" s="11">
        <v>28</v>
      </c>
      <c r="D8" s="11">
        <v>5</v>
      </c>
      <c r="E8" s="11">
        <v>0</v>
      </c>
      <c r="F8" s="11">
        <v>99</v>
      </c>
      <c r="G8" s="11">
        <v>5</v>
      </c>
      <c r="H8" s="11">
        <v>14</v>
      </c>
      <c r="I8" s="11">
        <v>4</v>
      </c>
      <c r="J8" s="11">
        <v>13</v>
      </c>
      <c r="K8" s="11">
        <v>0</v>
      </c>
      <c r="L8" s="11">
        <v>0</v>
      </c>
      <c r="M8" s="11">
        <v>0</v>
      </c>
      <c r="N8" s="11">
        <v>5</v>
      </c>
      <c r="O8" s="11">
        <v>5</v>
      </c>
      <c r="P8" s="11">
        <v>5</v>
      </c>
      <c r="Q8" s="11">
        <v>1</v>
      </c>
      <c r="R8" s="11">
        <v>2</v>
      </c>
      <c r="S8" s="11">
        <v>1</v>
      </c>
      <c r="T8" s="11">
        <v>8</v>
      </c>
      <c r="U8" s="11">
        <v>14</v>
      </c>
      <c r="V8" s="11">
        <v>0.35699999999999998</v>
      </c>
      <c r="W8" s="11">
        <v>0.308</v>
      </c>
      <c r="Y8" s="11">
        <v>19.7</v>
      </c>
      <c r="Z8" s="11">
        <v>2.8</v>
      </c>
      <c r="AA8" s="11">
        <v>1</v>
      </c>
      <c r="AB8" s="11">
        <v>1</v>
      </c>
      <c r="AC8" s="11">
        <v>0.2</v>
      </c>
      <c r="AD8" s="11">
        <v>0.4</v>
      </c>
    </row>
    <row r="9" spans="1:30" x14ac:dyDescent="0.5">
      <c r="A9" s="10">
        <v>7</v>
      </c>
      <c r="B9" s="11" t="s">
        <v>325</v>
      </c>
      <c r="C9" s="11">
        <v>24</v>
      </c>
      <c r="D9" s="11">
        <v>4</v>
      </c>
      <c r="E9" s="11">
        <v>4</v>
      </c>
      <c r="F9" s="11">
        <v>31</v>
      </c>
      <c r="G9" s="11">
        <v>3</v>
      </c>
      <c r="H9" s="11">
        <v>8</v>
      </c>
      <c r="I9" s="11">
        <v>0</v>
      </c>
      <c r="J9" s="11">
        <v>0</v>
      </c>
      <c r="K9" s="11">
        <v>1</v>
      </c>
      <c r="L9" s="11">
        <v>2</v>
      </c>
      <c r="M9" s="11">
        <v>5</v>
      </c>
      <c r="N9" s="11">
        <v>3</v>
      </c>
      <c r="O9" s="11">
        <v>8</v>
      </c>
      <c r="P9" s="11">
        <v>1</v>
      </c>
      <c r="Q9" s="11">
        <v>0</v>
      </c>
      <c r="R9" s="11">
        <v>1</v>
      </c>
      <c r="S9" s="11">
        <v>1</v>
      </c>
      <c r="T9" s="11">
        <v>8</v>
      </c>
      <c r="U9" s="11">
        <v>7</v>
      </c>
      <c r="V9" s="11">
        <v>0.375</v>
      </c>
      <c r="X9" s="11">
        <v>0.5</v>
      </c>
      <c r="Y9" s="11">
        <v>7.6</v>
      </c>
      <c r="Z9" s="11">
        <v>1.8</v>
      </c>
      <c r="AA9" s="11">
        <v>2</v>
      </c>
      <c r="AB9" s="11">
        <v>0.3</v>
      </c>
      <c r="AC9" s="11">
        <v>0</v>
      </c>
      <c r="AD9" s="11">
        <v>0.3</v>
      </c>
    </row>
    <row r="10" spans="1:30" x14ac:dyDescent="0.5">
      <c r="A10" s="10">
        <v>8</v>
      </c>
      <c r="B10" s="11" t="s">
        <v>323</v>
      </c>
      <c r="C10" s="11">
        <v>25</v>
      </c>
      <c r="D10" s="11">
        <v>5</v>
      </c>
      <c r="E10" s="11">
        <v>0</v>
      </c>
      <c r="F10" s="11">
        <v>60</v>
      </c>
      <c r="G10" s="11">
        <v>2</v>
      </c>
      <c r="H10" s="11">
        <v>6</v>
      </c>
      <c r="I10" s="11">
        <v>0</v>
      </c>
      <c r="J10" s="11">
        <v>1</v>
      </c>
      <c r="K10" s="11">
        <v>3</v>
      </c>
      <c r="L10" s="11">
        <v>4</v>
      </c>
      <c r="M10" s="11">
        <v>4</v>
      </c>
      <c r="N10" s="11">
        <v>15</v>
      </c>
      <c r="O10" s="11">
        <v>19</v>
      </c>
      <c r="P10" s="11">
        <v>5</v>
      </c>
      <c r="Q10" s="11">
        <v>3</v>
      </c>
      <c r="R10" s="11">
        <v>1</v>
      </c>
      <c r="S10" s="11">
        <v>3</v>
      </c>
      <c r="T10" s="11">
        <v>9</v>
      </c>
      <c r="U10" s="11">
        <v>7</v>
      </c>
      <c r="V10" s="11">
        <v>0.33300000000000002</v>
      </c>
      <c r="W10" s="11">
        <v>0</v>
      </c>
      <c r="X10" s="11">
        <v>0.75</v>
      </c>
      <c r="Y10" s="11">
        <v>12</v>
      </c>
      <c r="Z10" s="11">
        <v>1.4</v>
      </c>
      <c r="AA10" s="11">
        <v>3.8</v>
      </c>
      <c r="AB10" s="11">
        <v>1</v>
      </c>
      <c r="AC10" s="11">
        <v>0.6</v>
      </c>
      <c r="AD10" s="11">
        <v>0.2</v>
      </c>
    </row>
    <row r="11" spans="1:30" x14ac:dyDescent="0.5">
      <c r="A11" s="10">
        <v>9</v>
      </c>
      <c r="B11" s="11" t="s">
        <v>329</v>
      </c>
      <c r="C11" s="11">
        <v>23</v>
      </c>
      <c r="D11" s="11">
        <v>2</v>
      </c>
      <c r="E11" s="11">
        <v>0</v>
      </c>
      <c r="F11" s="11">
        <v>4</v>
      </c>
      <c r="G11" s="11">
        <v>2</v>
      </c>
      <c r="H11" s="11">
        <v>5</v>
      </c>
      <c r="I11" s="11">
        <v>1</v>
      </c>
      <c r="J11" s="11">
        <v>4</v>
      </c>
      <c r="K11" s="11">
        <v>0</v>
      </c>
      <c r="L11" s="11">
        <v>0</v>
      </c>
      <c r="M11" s="11">
        <v>2</v>
      </c>
      <c r="N11" s="11">
        <v>1</v>
      </c>
      <c r="O11" s="11">
        <v>3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5</v>
      </c>
      <c r="V11" s="11">
        <v>0.4</v>
      </c>
      <c r="W11" s="11">
        <v>0.25</v>
      </c>
      <c r="Y11" s="11">
        <v>1.8</v>
      </c>
      <c r="Z11" s="11">
        <v>2.5</v>
      </c>
      <c r="AA11" s="11">
        <v>1.5</v>
      </c>
      <c r="AB11" s="11">
        <v>0</v>
      </c>
      <c r="AC11" s="11">
        <v>0</v>
      </c>
      <c r="AD11" s="11">
        <v>0</v>
      </c>
    </row>
    <row r="12" spans="1:30" x14ac:dyDescent="0.5">
      <c r="A12" s="10">
        <v>10</v>
      </c>
      <c r="B12" s="11" t="s">
        <v>324</v>
      </c>
      <c r="C12" s="11">
        <v>26</v>
      </c>
      <c r="D12" s="11">
        <v>4</v>
      </c>
      <c r="E12" s="11">
        <v>0</v>
      </c>
      <c r="F12" s="11">
        <v>31</v>
      </c>
      <c r="G12" s="11">
        <v>1</v>
      </c>
      <c r="H12" s="11">
        <v>5</v>
      </c>
      <c r="I12" s="11">
        <v>0</v>
      </c>
      <c r="J12" s="11">
        <v>2</v>
      </c>
      <c r="K12" s="11">
        <v>1</v>
      </c>
      <c r="L12" s="11">
        <v>2</v>
      </c>
      <c r="M12" s="11">
        <v>2</v>
      </c>
      <c r="N12" s="11">
        <v>3</v>
      </c>
      <c r="O12" s="11">
        <v>5</v>
      </c>
      <c r="P12" s="11">
        <v>2</v>
      </c>
      <c r="Q12" s="11">
        <v>1</v>
      </c>
      <c r="R12" s="11">
        <v>1</v>
      </c>
      <c r="S12" s="11">
        <v>1</v>
      </c>
      <c r="T12" s="11">
        <v>7</v>
      </c>
      <c r="U12" s="11">
        <v>3</v>
      </c>
      <c r="V12" s="11">
        <v>0.2</v>
      </c>
      <c r="W12" s="11">
        <v>0</v>
      </c>
      <c r="X12" s="11">
        <v>0.5</v>
      </c>
      <c r="Y12" s="11">
        <v>7.8</v>
      </c>
      <c r="Z12" s="11">
        <v>0.8</v>
      </c>
      <c r="AA12" s="11">
        <v>1.3</v>
      </c>
      <c r="AB12" s="11">
        <v>0.5</v>
      </c>
      <c r="AC12" s="11">
        <v>0.3</v>
      </c>
      <c r="AD12" s="11">
        <v>0.3</v>
      </c>
    </row>
    <row r="13" spans="1:30" x14ac:dyDescent="0.5">
      <c r="A13" s="10">
        <v>11</v>
      </c>
      <c r="B13" s="11" t="s">
        <v>327</v>
      </c>
      <c r="C13" s="11">
        <v>33</v>
      </c>
      <c r="D13" s="11">
        <v>1</v>
      </c>
      <c r="E13" s="11">
        <v>0</v>
      </c>
      <c r="F13" s="11">
        <v>5</v>
      </c>
      <c r="G13" s="11">
        <v>0</v>
      </c>
      <c r="H13" s="11">
        <v>1</v>
      </c>
      <c r="I13" s="11">
        <v>0</v>
      </c>
      <c r="J13" s="11">
        <v>1</v>
      </c>
      <c r="K13" s="11">
        <v>2</v>
      </c>
      <c r="L13" s="11">
        <v>2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1</v>
      </c>
      <c r="T13" s="11">
        <v>1</v>
      </c>
      <c r="U13" s="11">
        <v>2</v>
      </c>
      <c r="V13" s="11">
        <v>0</v>
      </c>
      <c r="W13" s="11">
        <v>0</v>
      </c>
      <c r="X13" s="11">
        <v>1</v>
      </c>
      <c r="Y13" s="11">
        <v>5</v>
      </c>
      <c r="Z13" s="11">
        <v>2</v>
      </c>
      <c r="AA13" s="11">
        <v>0</v>
      </c>
      <c r="AB13" s="11">
        <v>0</v>
      </c>
      <c r="AC13" s="11">
        <v>0</v>
      </c>
      <c r="AD13" s="11">
        <v>0</v>
      </c>
    </row>
    <row r="14" spans="1:30" x14ac:dyDescent="0.5">
      <c r="A14" s="10">
        <v>12</v>
      </c>
      <c r="B14" s="11" t="s">
        <v>328</v>
      </c>
      <c r="C14" s="11">
        <v>20</v>
      </c>
      <c r="D14" s="11">
        <v>2</v>
      </c>
      <c r="E14" s="11">
        <v>0</v>
      </c>
      <c r="F14" s="11">
        <v>4</v>
      </c>
      <c r="G14" s="11">
        <v>0</v>
      </c>
      <c r="H14" s="11">
        <v>2</v>
      </c>
      <c r="I14" s="11">
        <v>0</v>
      </c>
      <c r="J14" s="11">
        <v>2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Y14" s="11">
        <v>1.8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</row>
    <row r="15" spans="1:30" x14ac:dyDescent="0.5">
      <c r="A15" s="10">
        <v>13</v>
      </c>
      <c r="B15" s="11" t="s">
        <v>330</v>
      </c>
      <c r="C15" s="11">
        <v>31</v>
      </c>
      <c r="D15" s="11">
        <v>2</v>
      </c>
      <c r="E15" s="11">
        <v>0</v>
      </c>
      <c r="F15" s="11">
        <v>4</v>
      </c>
      <c r="G15" s="11">
        <v>0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3</v>
      </c>
      <c r="N15" s="11">
        <v>1</v>
      </c>
      <c r="O15" s="11">
        <v>4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Y15" s="11">
        <v>1.8</v>
      </c>
      <c r="Z15" s="11">
        <v>0</v>
      </c>
      <c r="AA15" s="11">
        <v>2</v>
      </c>
      <c r="AB15" s="11">
        <v>0</v>
      </c>
      <c r="AC15" s="11">
        <v>0</v>
      </c>
      <c r="AD15" s="11">
        <v>0</v>
      </c>
    </row>
    <row r="16" spans="1:30" x14ac:dyDescent="0.5">
      <c r="A16" s="10">
        <v>14</v>
      </c>
      <c r="B16" s="11" t="s">
        <v>331</v>
      </c>
      <c r="C16" s="11">
        <v>28</v>
      </c>
      <c r="D16" s="11">
        <v>2</v>
      </c>
      <c r="E16" s="11">
        <v>0</v>
      </c>
      <c r="F16" s="11">
        <v>4</v>
      </c>
      <c r="G16" s="11">
        <v>0</v>
      </c>
      <c r="H16" s="11">
        <v>1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Y16" s="11">
        <v>1.8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</row>
    <row r="17" spans="1:30" x14ac:dyDescent="0.5">
      <c r="A17" s="10"/>
      <c r="B17" s="12" t="s">
        <v>332</v>
      </c>
      <c r="C17" s="12">
        <v>28.9</v>
      </c>
      <c r="D17" s="12">
        <v>5</v>
      </c>
      <c r="E17" s="12"/>
      <c r="F17" s="12">
        <v>1200</v>
      </c>
      <c r="G17" s="12">
        <v>173</v>
      </c>
      <c r="H17" s="12">
        <v>394</v>
      </c>
      <c r="I17" s="12">
        <v>68</v>
      </c>
      <c r="J17" s="12">
        <v>194</v>
      </c>
      <c r="K17" s="12">
        <v>88</v>
      </c>
      <c r="L17" s="12">
        <v>106</v>
      </c>
      <c r="M17" s="12">
        <v>48</v>
      </c>
      <c r="N17" s="12">
        <v>147</v>
      </c>
      <c r="O17" s="12">
        <v>195</v>
      </c>
      <c r="P17" s="12">
        <v>106</v>
      </c>
      <c r="Q17" s="12">
        <v>25</v>
      </c>
      <c r="R17" s="12">
        <v>25</v>
      </c>
      <c r="S17" s="12">
        <v>73</v>
      </c>
      <c r="T17" s="12">
        <v>105</v>
      </c>
      <c r="U17" s="12">
        <v>502</v>
      </c>
      <c r="V17" s="12">
        <v>0.439</v>
      </c>
      <c r="W17" s="12">
        <v>0.35099999999999998</v>
      </c>
      <c r="X17" s="12">
        <v>0.83</v>
      </c>
      <c r="Y17" s="12">
        <v>240</v>
      </c>
      <c r="Z17" s="12">
        <v>100.4</v>
      </c>
      <c r="AA17" s="12">
        <v>39</v>
      </c>
      <c r="AB17" s="12">
        <v>21.2</v>
      </c>
      <c r="AC17" s="12">
        <v>5</v>
      </c>
      <c r="AD17" s="12">
        <v>5</v>
      </c>
    </row>
  </sheetData>
  <mergeCells count="4">
    <mergeCell ref="A1:C1"/>
    <mergeCell ref="D1:U1"/>
    <mergeCell ref="V1:X1"/>
    <mergeCell ref="Y1:A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6C19A18-2FC3-4C42-B710-97DA9D32439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570C699-8E46-4A2C-9B76-370403D58CAF}">
  <ds:schemaRefs/>
</ds:datastoreItem>
</file>

<file path=customXml/itemProps3.xml><?xml version="1.0" encoding="utf-8"?>
<ds:datastoreItem xmlns:ds="http://schemas.openxmlformats.org/officeDocument/2006/customXml" ds:itemID="{CFA583A7-2A3C-490A-A42C-0CC380BFD80B}">
  <ds:schemaRefs/>
</ds:datastoreItem>
</file>

<file path=customXml/itemProps4.xml><?xml version="1.0" encoding="utf-8"?>
<ds:datastoreItem xmlns:ds="http://schemas.openxmlformats.org/officeDocument/2006/customXml" ds:itemID="{C68D43F9-45B9-4DD1-A35D-46B1A79B0C8E}">
  <ds:schemaRefs/>
</ds:datastoreItem>
</file>

<file path=customXml/itemProps5.xml><?xml version="1.0" encoding="utf-8"?>
<ds:datastoreItem xmlns:ds="http://schemas.openxmlformats.org/officeDocument/2006/customXml" ds:itemID="{3E33285F-3A12-4B44-B8E4-F6D914F16CD4}">
  <ds:schemaRefs/>
</ds:datastoreItem>
</file>

<file path=customXml/itemProps6.xml><?xml version="1.0" encoding="utf-8"?>
<ds:datastoreItem xmlns:ds="http://schemas.openxmlformats.org/officeDocument/2006/customXml" ds:itemID="{B34D9FD7-B2EC-45E1-B2EA-9DCF66EE7D68}">
  <ds:schemaRefs/>
</ds:datastoreItem>
</file>

<file path=customXml/itemProps7.xml><?xml version="1.0" encoding="utf-8"?>
<ds:datastoreItem xmlns:ds="http://schemas.openxmlformats.org/officeDocument/2006/customXml" ds:itemID="{6FB4E85A-6B72-4CDF-AA92-E71F2DA73B5E}">
  <ds:schemaRefs/>
</ds:datastoreItem>
</file>

<file path=customXml/itemProps8.xml><?xml version="1.0" encoding="utf-8"?>
<ds:datastoreItem xmlns:ds="http://schemas.openxmlformats.org/officeDocument/2006/customXml" ds:itemID="{C74FD670-4ABF-40BB-BF5A-9DFE53D020A8}">
  <ds:schemaRefs/>
</ds:datastoreItem>
</file>

<file path=customXml/itemProps9.xml><?xml version="1.0" encoding="utf-8"?>
<ds:datastoreItem xmlns:ds="http://schemas.openxmlformats.org/officeDocument/2006/customXml" ds:itemID="{8CC486F7-638C-433A-8E29-423319B3FCC2}">
  <ds:schemaRefs/>
</ds:datastoreItem>
</file>

<file path=customXml/itemProps10.xml><?xml version="1.0" encoding="utf-8"?>
<ds:datastoreItem xmlns:ds="http://schemas.openxmlformats.org/officeDocument/2006/customXml" ds:itemID="{116F624E-81BC-44B0-B740-63D73A2D406D}">
  <ds:schemaRefs/>
</ds:datastoreItem>
</file>

<file path=customXml/itemProps11.xml><?xml version="1.0" encoding="utf-8"?>
<ds:datastoreItem xmlns:ds="http://schemas.openxmlformats.org/officeDocument/2006/customXml" ds:itemID="{3E8B2AF3-433F-4551-9A16-620E4CCF2232}">
  <ds:schemaRefs/>
</ds:datastoreItem>
</file>

<file path=customXml/itemProps12.xml><?xml version="1.0" encoding="utf-8"?>
<ds:datastoreItem xmlns:ds="http://schemas.openxmlformats.org/officeDocument/2006/customXml" ds:itemID="{A8AD6A36-4D77-4EEF-A529-071BACFE5ECF}">
  <ds:schemaRefs/>
</ds:datastoreItem>
</file>

<file path=customXml/itemProps13.xml><?xml version="1.0" encoding="utf-8"?>
<ds:datastoreItem xmlns:ds="http://schemas.openxmlformats.org/officeDocument/2006/customXml" ds:itemID="{330401E0-C946-47A8-B8B8-CB9DC0EEBD55}">
  <ds:schemaRefs/>
</ds:datastoreItem>
</file>

<file path=customXml/itemProps14.xml><?xml version="1.0" encoding="utf-8"?>
<ds:datastoreItem xmlns:ds="http://schemas.openxmlformats.org/officeDocument/2006/customXml" ds:itemID="{85BBF786-22B8-4C87-B276-F713144D564E}">
  <ds:schemaRefs/>
</ds:datastoreItem>
</file>

<file path=customXml/itemProps15.xml><?xml version="1.0" encoding="utf-8"?>
<ds:datastoreItem xmlns:ds="http://schemas.openxmlformats.org/officeDocument/2006/customXml" ds:itemID="{6555FEF5-B6CF-4275-93B5-2D6897EF9D5E}">
  <ds:schemaRefs/>
</ds:datastoreItem>
</file>

<file path=customXml/itemProps16.xml><?xml version="1.0" encoding="utf-8"?>
<ds:datastoreItem xmlns:ds="http://schemas.openxmlformats.org/officeDocument/2006/customXml" ds:itemID="{B617ECF1-9CC7-4076-BFAB-A1EA1F14C080}">
  <ds:schemaRefs/>
</ds:datastoreItem>
</file>

<file path=customXml/itemProps17.xml><?xml version="1.0" encoding="utf-8"?>
<ds:datastoreItem xmlns:ds="http://schemas.openxmlformats.org/officeDocument/2006/customXml" ds:itemID="{F150ECE8-570E-4369-96D1-4E305A2361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Cover</vt:lpstr>
      <vt:lpstr>Luka_2025_Stats_Mavs_Vs_Lakers</vt:lpstr>
      <vt:lpstr>Lebron&amp;Reaves_Before&amp;After_Luka</vt:lpstr>
      <vt:lpstr>Laker_Player_Statistics</vt:lpstr>
      <vt:lpstr>Player_PPG</vt:lpstr>
      <vt:lpstr>Player_STOCKS</vt:lpstr>
      <vt:lpstr>2025_stats_lakers</vt:lpstr>
      <vt:lpstr>Luka_24_25_Regular_Playoffs</vt:lpstr>
      <vt:lpstr>Lebron_regular_Playoffs</vt:lpstr>
      <vt:lpstr>AR_REG_OFFS </vt:lpstr>
      <vt:lpstr>TEAM AND OPPONENT STATS</vt:lpstr>
      <vt:lpstr>Minny_Stats_2025_PLAYOFFSvsLake</vt:lpstr>
      <vt:lpstr>Lakers_STATS_PlayoffsvsMinny</vt:lpstr>
      <vt:lpstr>APG_ave</vt:lpstr>
      <vt:lpstr>FGper_Ave</vt:lpstr>
      <vt:lpstr>Luka_PTS</vt:lpstr>
      <vt:lpstr>Luka_TRB</vt:lpstr>
      <vt:lpstr>PTS</vt:lpstr>
      <vt:lpstr>PTS_ave</vt:lpstr>
      <vt:lpstr>RPG_ave</vt:lpstr>
      <vt:lpstr>STOCK_ave</vt:lpstr>
      <vt:lpstr>test</vt:lpstr>
      <vt:lpstr>Threes_ave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Jayvee</dc:creator>
  <cp:lastModifiedBy>Jayvee</cp:lastModifiedBy>
  <dcterms:created xsi:type="dcterms:W3CDTF">2025-11-03T08:04:57Z</dcterms:created>
  <dcterms:modified xsi:type="dcterms:W3CDTF">2025-11-10T07:08:32Z</dcterms:modified>
</cp:coreProperties>
</file>