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85D2AD74-4EDC-41A6-9C26-B1610F173C3B}" xr6:coauthVersionLast="47" xr6:coauthVersionMax="47" xr10:uidLastSave="{00000000-0000-0000-0000-000000000000}"/>
  <bookViews>
    <workbookView xWindow="-120" yWindow="-120" windowWidth="24240" windowHeight="13740" tabRatio="676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Flujograma Vehivular" sheetId="67" r:id="rId7"/>
    <sheet name="V_Ta" sheetId="32" state="hidden" r:id="rId8"/>
    <sheet name="Para Vissim" sheetId="66" state="hidden" r:id="rId9"/>
  </sheets>
  <definedNames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8">'Para Vissim'!$K$4:$L$4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67" l="1"/>
  <c r="AK7" i="67"/>
  <c r="C7" i="67"/>
  <c r="C6" i="67"/>
  <c r="AK5" i="67"/>
  <c r="AK4" i="67"/>
  <c r="C4" i="67"/>
  <c r="HM40" i="28" l="1"/>
  <c r="HS40" i="29" l="1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W11" i="30" l="1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64" i="28"/>
  <c r="HM72" i="28"/>
  <c r="HM29" i="30"/>
  <c r="HM94" i="30"/>
  <c r="HM56" i="30"/>
  <c r="HM26" i="30"/>
  <c r="HM90" i="30"/>
  <c r="HM59" i="30"/>
  <c r="HM39" i="30"/>
  <c r="Y11" i="29"/>
  <c r="HM88" i="28"/>
  <c r="HM104" i="28"/>
  <c r="HM57" i="28"/>
  <c r="HM89" i="28"/>
  <c r="HM26" i="28"/>
  <c r="HM58" i="28"/>
  <c r="HM90" i="28"/>
  <c r="HM27" i="28"/>
  <c r="HM59" i="28"/>
  <c r="HM91" i="28"/>
  <c r="HM28" i="28"/>
  <c r="HM60" i="28"/>
  <c r="HM92" i="28"/>
  <c r="HM29" i="28"/>
  <c r="HM61" i="28"/>
  <c r="HM93" i="28"/>
  <c r="HM30" i="28"/>
  <c r="HM62" i="28"/>
  <c r="HM94" i="28"/>
  <c r="HM31" i="28"/>
  <c r="HM63" i="28"/>
  <c r="HM95" i="28"/>
  <c r="X11" i="27"/>
  <c r="HM87" i="28" l="1"/>
  <c r="HM55" i="28"/>
  <c r="HM23" i="28"/>
  <c r="HM86" i="28"/>
  <c r="HM54" i="28"/>
  <c r="HM22" i="28"/>
  <c r="HM85" i="28"/>
  <c r="HM53" i="28"/>
  <c r="HM21" i="28"/>
  <c r="HM84" i="28"/>
  <c r="HM52" i="28"/>
  <c r="HM20" i="28"/>
  <c r="HM83" i="28"/>
  <c r="HM51" i="28"/>
  <c r="HM19" i="28"/>
  <c r="HM82" i="28"/>
  <c r="HM50" i="28"/>
  <c r="HM18" i="28"/>
  <c r="HM81" i="28"/>
  <c r="HM49" i="28"/>
  <c r="HM32" i="28"/>
  <c r="HM111" i="30"/>
  <c r="HM99" i="30"/>
  <c r="HM35" i="30"/>
  <c r="HM66" i="30"/>
  <c r="HM97" i="30"/>
  <c r="HM24" i="30"/>
  <c r="HM30" i="30"/>
  <c r="HM76" i="30"/>
  <c r="HM24" i="28"/>
  <c r="HM56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17" i="28"/>
  <c r="HM103" i="28"/>
  <c r="HM71" i="28"/>
  <c r="HM39" i="28"/>
  <c r="HM102" i="28"/>
  <c r="HM70" i="28"/>
  <c r="HM38" i="28"/>
  <c r="HM101" i="28"/>
  <c r="HM69" i="28"/>
  <c r="HM37" i="28"/>
  <c r="HM100" i="28"/>
  <c r="HM68" i="28"/>
  <c r="HM36" i="28"/>
  <c r="HM99" i="28"/>
  <c r="HM67" i="28"/>
  <c r="HM35" i="28"/>
  <c r="HM98" i="28"/>
  <c r="HM66" i="28"/>
  <c r="HM34" i="28"/>
  <c r="HM97" i="28"/>
  <c r="HM65" i="28"/>
  <c r="HM48" i="28"/>
  <c r="HM33" i="28"/>
  <c r="HM25" i="28"/>
  <c r="HM55" i="30"/>
  <c r="HM67" i="30"/>
  <c r="HM98" i="30"/>
  <c r="HM34" i="30"/>
  <c r="HM64" i="30"/>
  <c r="HM47" i="30"/>
  <c r="HM61" i="30"/>
  <c r="HM20" i="30"/>
  <c r="HM16" i="28"/>
  <c r="HM22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BM11" i="29" l="1"/>
  <c r="BL11" i="27"/>
  <c r="BW11" i="29" l="1"/>
  <c r="BV11" i="27"/>
  <c r="CG11" i="29" l="1"/>
  <c r="CF11" i="27"/>
  <c r="CQ11" i="29" l="1"/>
  <c r="CP11" i="27"/>
  <c r="DA11" i="29" l="1"/>
  <c r="CZ11" i="27"/>
  <c r="DK11" i="29" l="1"/>
  <c r="DJ11" i="27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36" i="27"/>
  <c r="HM37" i="27"/>
  <c r="HM17" i="27"/>
  <c r="HM35" i="27"/>
  <c r="HM33" i="27"/>
  <c r="HM34" i="27"/>
  <c r="HM25" i="27"/>
  <c r="HM20" i="27"/>
  <c r="HM29" i="27"/>
  <c r="HM31" i="27" l="1"/>
  <c r="HM22" i="27"/>
  <c r="HM28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Q24" i="59" l="1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M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C2" i="32" l="1"/>
  <c r="C2" i="51"/>
  <c r="AK5" i="32"/>
  <c r="O89" i="51" l="1"/>
  <c r="IF8" i="27"/>
  <c r="AK4" i="32" l="1"/>
  <c r="AK6" i="32"/>
  <c r="AK6" i="51"/>
  <c r="AK5" i="51"/>
  <c r="BV36" i="32" l="1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2" i="32"/>
  <c r="BU52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FC15" i="29" l="1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N15" i="29" l="1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S15" i="29" l="1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H15" i="29" l="1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N15" i="29" l="1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GS15" i="29" l="1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HI15" i="29" l="1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HJ15" i="29" l="1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K124" i="30"/>
  <c r="HP120" i="29"/>
  <c r="K124" i="29"/>
  <c r="HP120" i="27"/>
  <c r="HP124" i="29" l="1"/>
  <c r="HP124" i="28"/>
  <c r="HP124" i="27"/>
  <c r="G49" i="30" l="1"/>
  <c r="IK49" i="30" s="1"/>
  <c r="G49" i="29"/>
  <c r="IK49" i="29" s="1"/>
  <c r="G49" i="28"/>
  <c r="IK49" i="28" s="1"/>
  <c r="G49" i="27"/>
  <c r="IK49" i="27" s="1"/>
  <c r="G44" i="28"/>
  <c r="IK44" i="28" s="1"/>
  <c r="G44" i="27"/>
  <c r="IK44" i="27" s="1"/>
  <c r="G44" i="30"/>
  <c r="IK44" i="30" s="1"/>
  <c r="G44" i="29"/>
  <c r="IK44" i="29" s="1"/>
  <c r="G50" i="29"/>
  <c r="IK50" i="29" s="1"/>
  <c r="G50" i="28"/>
  <c r="IK50" i="28" s="1"/>
  <c r="G50" i="27"/>
  <c r="IK50" i="27" s="1"/>
  <c r="G50" i="30"/>
  <c r="IK50" i="30" s="1"/>
  <c r="G47" i="30"/>
  <c r="IK47" i="30" s="1"/>
  <c r="G47" i="29"/>
  <c r="IK47" i="29" s="1"/>
  <c r="G47" i="27"/>
  <c r="IK47" i="27" s="1"/>
  <c r="G47" i="28"/>
  <c r="IK47" i="28" s="1"/>
  <c r="G45" i="27"/>
  <c r="IK45" i="27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G48" i="28"/>
  <c r="IK48" i="28" s="1"/>
  <c r="G46" i="30"/>
  <c r="IK46" i="30" s="1"/>
  <c r="G46" i="29"/>
  <c r="IK46" i="29" s="1"/>
  <c r="G46" i="27"/>
  <c r="IK46" i="27" s="1"/>
  <c r="G46" i="28"/>
  <c r="IK46" i="28" s="1"/>
  <c r="G51" i="30"/>
  <c r="IK51" i="30" s="1"/>
  <c r="G51" i="29"/>
  <c r="IK51" i="29" s="1"/>
  <c r="G51" i="27"/>
  <c r="IK51" i="27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H78" i="29" l="1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78" i="27"/>
  <c r="IK78" i="27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IK101" i="28" s="1"/>
  <c r="H101" i="27"/>
  <c r="H91" i="30"/>
  <c r="H91" i="29"/>
  <c r="H91" i="28"/>
  <c r="IK91" i="28" s="1"/>
  <c r="H91" i="27"/>
  <c r="H95" i="30"/>
  <c r="IK95" i="30" s="1"/>
  <c r="H95" i="29"/>
  <c r="IK95" i="29" s="1"/>
  <c r="H95" i="28"/>
  <c r="IK95" i="28" s="1"/>
  <c r="H95" i="27"/>
  <c r="H100" i="30"/>
  <c r="H100" i="29"/>
  <c r="H100" i="28"/>
  <c r="H100" i="27"/>
  <c r="H60" i="30"/>
  <c r="H60" i="29"/>
  <c r="H60" i="28"/>
  <c r="H60" i="27"/>
  <c r="IK60" i="27" s="1"/>
  <c r="H17" i="30"/>
  <c r="H17" i="29"/>
  <c r="H17" i="28"/>
  <c r="H17" i="27"/>
  <c r="H103" i="30"/>
  <c r="H103" i="29"/>
  <c r="H103" i="28"/>
  <c r="H103" i="27"/>
  <c r="IK103" i="27" s="1"/>
  <c r="H86" i="30"/>
  <c r="H86" i="29"/>
  <c r="H86" i="28"/>
  <c r="H86" i="27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H18" i="30"/>
  <c r="IK18" i="30" s="1"/>
  <c r="H18" i="29"/>
  <c r="H18" i="28"/>
  <c r="H18" i="27"/>
  <c r="IK18" i="27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H59" i="30"/>
  <c r="IK59" i="30" s="1"/>
  <c r="H59" i="29"/>
  <c r="IK59" i="29" s="1"/>
  <c r="H59" i="28"/>
  <c r="IK59" i="28" s="1"/>
  <c r="H59" i="27"/>
  <c r="IK59" i="27" s="1"/>
  <c r="H98" i="30"/>
  <c r="H98" i="29"/>
  <c r="IK98" i="29" s="1"/>
  <c r="H98" i="28"/>
  <c r="H98" i="27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H81" i="27"/>
  <c r="IK81" i="27" s="1"/>
  <c r="H58" i="30"/>
  <c r="IK58" i="30" s="1"/>
  <c r="H58" i="29"/>
  <c r="H58" i="28"/>
  <c r="H58" i="27"/>
  <c r="H110" i="30"/>
  <c r="H110" i="29"/>
  <c r="H110" i="28"/>
  <c r="H110" i="27"/>
  <c r="IK110" i="27" s="1"/>
  <c r="H90" i="30"/>
  <c r="H90" i="29"/>
  <c r="H90" i="28"/>
  <c r="H90" i="27"/>
  <c r="IK90" i="27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H56" i="30"/>
  <c r="H56" i="29"/>
  <c r="IK56" i="29" s="1"/>
  <c r="H56" i="28"/>
  <c r="H56" i="27"/>
  <c r="H80" i="30"/>
  <c r="H80" i="29"/>
  <c r="IK80" i="29" s="1"/>
  <c r="H80" i="28"/>
  <c r="H80" i="27"/>
  <c r="H92" i="30"/>
  <c r="H92" i="29"/>
  <c r="H92" i="28"/>
  <c r="IK92" i="28" s="1"/>
  <c r="H92" i="27"/>
  <c r="IK92" i="27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H36" i="30"/>
  <c r="H36" i="29"/>
  <c r="H36" i="28"/>
  <c r="H36" i="27"/>
  <c r="IK36" i="27" s="1"/>
  <c r="H28" i="30"/>
  <c r="H28" i="29"/>
  <c r="H28" i="28"/>
  <c r="H28" i="27"/>
  <c r="IK28" i="27" s="1"/>
  <c r="H49" i="30"/>
  <c r="H49" i="29"/>
  <c r="H49" i="28"/>
  <c r="H49" i="27"/>
  <c r="H94" i="30"/>
  <c r="H94" i="29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H106" i="30"/>
  <c r="IK106" i="30" s="1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H25" i="30"/>
  <c r="H25" i="29"/>
  <c r="H25" i="28"/>
  <c r="H25" i="27"/>
  <c r="H88" i="30"/>
  <c r="H88" i="29"/>
  <c r="H88" i="28"/>
  <c r="H88" i="27"/>
  <c r="H57" i="30"/>
  <c r="H57" i="29"/>
  <c r="H57" i="28"/>
  <c r="H57" i="27"/>
  <c r="H53" i="30"/>
  <c r="H53" i="29"/>
  <c r="H53" i="28"/>
  <c r="H53" i="27"/>
  <c r="H35" i="30"/>
  <c r="H35" i="29"/>
  <c r="H35" i="28"/>
  <c r="IK35" i="28" s="1"/>
  <c r="H35" i="27"/>
  <c r="IK81" i="28" l="1"/>
  <c r="IK63" i="27"/>
  <c r="IK78" i="28"/>
  <c r="IK109" i="28"/>
  <c r="IK99" i="27"/>
  <c r="IK36" i="29"/>
  <c r="IK96" i="28"/>
  <c r="IK88" i="28"/>
  <c r="IK94" i="29"/>
  <c r="IK98" i="27"/>
  <c r="IK86" i="27"/>
  <c r="IK91" i="29"/>
  <c r="IK54" i="30"/>
  <c r="IK89" i="30"/>
  <c r="IK53" i="27"/>
  <c r="IK95" i="27"/>
  <c r="IK85" i="29"/>
  <c r="K125" i="27"/>
  <c r="M125" i="30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IK21" i="30"/>
  <c r="IK39" i="28"/>
  <c r="IK53" i="30"/>
  <c r="IK52" i="28"/>
  <c r="IK108" i="29"/>
  <c r="IK57" i="27"/>
  <c r="IK31" i="27"/>
  <c r="IK81" i="30"/>
  <c r="IK105" i="28"/>
  <c r="IK110" i="30"/>
  <c r="IK100" i="29"/>
  <c r="IK23" i="29"/>
  <c r="IK61" i="27"/>
  <c r="IK83" i="28"/>
  <c r="IK107" i="27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IK80" i="30"/>
  <c r="IK52" i="27"/>
  <c r="IK82" i="28"/>
  <c r="IK105" i="30"/>
  <c r="IK17" i="27"/>
  <c r="IK53" i="29"/>
  <c r="IK54" i="29"/>
  <c r="IK53" i="28"/>
  <c r="IK55" i="27"/>
  <c r="IK35" i="27"/>
  <c r="IK57" i="29"/>
  <c r="IK25" i="27"/>
  <c r="IK38" i="30"/>
  <c r="IK108" i="28"/>
  <c r="IK27" i="27"/>
  <c r="IK99" i="28"/>
  <c r="IK19" i="27"/>
  <c r="IK104" i="28"/>
  <c r="IK87" i="27"/>
  <c r="IK29" i="29"/>
  <c r="IK111" i="29"/>
  <c r="IK93" i="28"/>
  <c r="IK97" i="27"/>
  <c r="IK92" i="30"/>
  <c r="IK56" i="28"/>
  <c r="IK26" i="28"/>
  <c r="IK107" i="29"/>
  <c r="IK24" i="27"/>
  <c r="IK39" i="27"/>
  <c r="IK20" i="30"/>
  <c r="IK18" i="29"/>
  <c r="IK105" i="27"/>
  <c r="IK86" i="30"/>
  <c r="IK103" i="29"/>
  <c r="IK17" i="28"/>
  <c r="IK100" i="30"/>
  <c r="IK34" i="29"/>
  <c r="IK32" i="28"/>
  <c r="IK23" i="30"/>
  <c r="IK61" i="28"/>
  <c r="IK85" i="27"/>
  <c r="IK88" i="29"/>
  <c r="IK102" i="29"/>
  <c r="IK30" i="27"/>
  <c r="IK94" i="30"/>
  <c r="IK33" i="30"/>
  <c r="IK90" i="29"/>
  <c r="IK110" i="28"/>
  <c r="IK20" i="27"/>
  <c r="IK62" i="29"/>
  <c r="IK60" i="28"/>
  <c r="IK109" i="27"/>
  <c r="IK38" i="28"/>
  <c r="IK108" i="30"/>
  <c r="IK27" i="30"/>
  <c r="IK28" i="29"/>
  <c r="IK87" i="29"/>
  <c r="IK111" i="27"/>
  <c r="IK56" i="30"/>
  <c r="IK83" i="29"/>
  <c r="IK58" i="28"/>
  <c r="IK96" i="30"/>
  <c r="IK39" i="29"/>
  <c r="IK21" i="28"/>
  <c r="IK101" i="29"/>
  <c r="IK31" i="28"/>
  <c r="IK34" i="27"/>
  <c r="IK22" i="30"/>
  <c r="IK57" i="30"/>
  <c r="IK104" i="29"/>
  <c r="IK87" i="28"/>
  <c r="IK26" i="29"/>
  <c r="IK24" i="28"/>
  <c r="IK21" i="27"/>
  <c r="IK17" i="29"/>
  <c r="IK61" i="29"/>
  <c r="IK35" i="30"/>
  <c r="IK57" i="28"/>
  <c r="IK88" i="27"/>
  <c r="IK38" i="29"/>
  <c r="IK108" i="27"/>
  <c r="IK89" i="29"/>
  <c r="IK19" i="30"/>
  <c r="IK94" i="28"/>
  <c r="IK28" i="30"/>
  <c r="IK84" i="28"/>
  <c r="IK87" i="30"/>
  <c r="IK29" i="30"/>
  <c r="IK111" i="28"/>
  <c r="IK93" i="27"/>
  <c r="IK97" i="30"/>
  <c r="IK92" i="29"/>
  <c r="IK80" i="28"/>
  <c r="IK56" i="27"/>
  <c r="IK83" i="30"/>
  <c r="IK107" i="28"/>
  <c r="IK96" i="27"/>
  <c r="IK39" i="30"/>
  <c r="IK20" i="29"/>
  <c r="IK21" i="29"/>
  <c r="IK86" i="29"/>
  <c r="IK103" i="28"/>
  <c r="IK60" i="30"/>
  <c r="IK91" i="27"/>
  <c r="IK101" i="30"/>
  <c r="IK34" i="28"/>
  <c r="IK32" i="27"/>
  <c r="IK22" i="27"/>
  <c r="IK109" i="29"/>
  <c r="IK25" i="28"/>
  <c r="IK27" i="28"/>
  <c r="IK99" i="29"/>
  <c r="IK107" i="30"/>
  <c r="IK58" i="27"/>
  <c r="IK82" i="29"/>
  <c r="IK103" i="30"/>
  <c r="IK100" i="27"/>
  <c r="IK35" i="29"/>
  <c r="IK88" i="30"/>
  <c r="IK25" i="29"/>
  <c r="IK89" i="28"/>
  <c r="IK102" i="30"/>
  <c r="IK30" i="28"/>
  <c r="IK106" i="27"/>
  <c r="IK99" i="30"/>
  <c r="IK19" i="29"/>
  <c r="IK94" i="27"/>
  <c r="IK36" i="28"/>
  <c r="IK33" i="27"/>
  <c r="IK26" i="30"/>
  <c r="IK110" i="29"/>
  <c r="IK98" i="28"/>
  <c r="IK82" i="30"/>
  <c r="IK62" i="30"/>
  <c r="IK105" i="29"/>
  <c r="IK86" i="28"/>
  <c r="IK60" i="29"/>
  <c r="IK100" i="28"/>
  <c r="IK91" i="30"/>
  <c r="IK23" i="27"/>
  <c r="IK64" i="28"/>
  <c r="IK75" i="29"/>
  <c r="IK67" i="27"/>
  <c r="IK68" i="28"/>
  <c r="IK70" i="27"/>
  <c r="IK16" i="27"/>
  <c r="K125" i="28"/>
  <c r="HP121" i="28"/>
  <c r="K125" i="30"/>
  <c r="HP121" i="29"/>
  <c r="K125" i="29"/>
  <c r="IK77" i="27"/>
  <c r="IK29" i="28"/>
  <c r="IK61" i="30"/>
  <c r="IK75" i="28"/>
  <c r="IK67" i="28"/>
  <c r="IK71" i="30"/>
  <c r="IK72" i="27"/>
  <c r="IK70" i="28"/>
  <c r="IK74" i="30"/>
  <c r="IK76" i="27"/>
  <c r="IK77" i="28"/>
  <c r="IK102" i="27"/>
  <c r="IK33" i="28"/>
  <c r="IK18" i="28"/>
  <c r="IK31" i="30"/>
  <c r="IK65" i="27"/>
  <c r="IK64" i="30"/>
  <c r="IK75" i="27"/>
  <c r="IK69" i="30"/>
  <c r="IK71" i="29"/>
  <c r="IK74" i="29"/>
  <c r="IK76" i="29"/>
  <c r="IK77" i="30"/>
  <c r="IK22" i="28"/>
  <c r="IK65" i="28"/>
  <c r="IK66" i="28"/>
  <c r="IK75" i="30"/>
  <c r="IK69" i="27"/>
  <c r="IK71" i="27"/>
  <c r="IK72" i="30"/>
  <c r="IK73" i="30"/>
  <c r="IK76" i="28"/>
  <c r="IK77" i="29"/>
  <c r="IK89" i="27"/>
  <c r="IK28" i="28"/>
  <c r="IK93" i="29"/>
  <c r="IK79" i="30"/>
  <c r="IK65" i="29"/>
  <c r="IK66" i="27"/>
  <c r="IK72" i="29"/>
  <c r="IK73" i="27"/>
  <c r="IK74" i="28"/>
  <c r="IK76" i="30"/>
  <c r="IK74" i="27"/>
  <c r="IK80" i="27"/>
  <c r="IK90" i="30"/>
  <c r="IK79" i="27"/>
  <c r="IK65" i="30"/>
  <c r="IK66" i="29"/>
  <c r="IK67" i="30"/>
  <c r="IK69" i="28"/>
  <c r="IK68" i="27"/>
  <c r="IK72" i="28"/>
  <c r="IK30" i="29"/>
  <c r="IK58" i="29"/>
  <c r="IK62" i="27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IK79" i="29"/>
  <c r="IK64" i="27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M127" i="30" l="1"/>
  <c r="Q126" i="30"/>
  <c r="Q127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K127" i="30"/>
  <c r="HP123" i="29"/>
  <c r="K127" i="29"/>
  <c r="K126" i="30"/>
  <c r="HP122" i="29"/>
  <c r="K126" i="29"/>
  <c r="K126" i="28"/>
  <c r="HP122" i="28"/>
  <c r="HP125" i="27"/>
  <c r="HP123" i="27"/>
  <c r="HP122" i="27"/>
  <c r="HP127" i="29" l="1"/>
  <c r="HP126" i="29"/>
  <c r="HP126" i="28"/>
  <c r="HP127" i="28"/>
  <c r="HP127" i="27"/>
  <c r="HP126" i="27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BB113" i="30" l="1"/>
  <c r="BB114" i="30"/>
  <c r="BB126" i="30"/>
  <c r="BB115" i="30"/>
  <c r="BB119" i="30"/>
  <c r="BB123" i="30"/>
  <c r="BB127" i="30"/>
  <c r="BB120" i="30"/>
  <c r="BB124" i="30"/>
  <c r="BB117" i="30"/>
  <c r="BB121" i="30"/>
  <c r="BB125" i="30"/>
  <c r="BB118" i="30"/>
  <c r="BB122" i="30"/>
  <c r="BB116" i="30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HP125" i="30" l="1"/>
  <c r="HP120" i="30"/>
  <c r="HP121" i="30"/>
  <c r="HP127" i="30"/>
  <c r="HP126" i="30"/>
  <c r="HP122" i="30"/>
  <c r="HP123" i="30"/>
  <c r="HP124" i="30"/>
  <c r="BE95" i="32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H104" i="51" l="1"/>
  <c r="AH86" i="51" s="1"/>
  <c r="AY104" i="51"/>
  <c r="AY86" i="51" s="1"/>
  <c r="BC104" i="51"/>
  <c r="BC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BU53" i="51" s="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BU53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BU41" i="32" l="1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BE105" i="32" l="1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BF79" i="32" l="1"/>
  <c r="BE91" i="32"/>
</calcChain>
</file>

<file path=xl/sharedStrings.xml><?xml version="1.0" encoding="utf-8"?>
<sst xmlns="http://schemas.openxmlformats.org/spreadsheetml/2006/main" count="1945" uniqueCount="883">
  <si>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</si>
  <si>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</si>
  <si>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</si>
  <si>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</si>
  <si>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</si>
  <si>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</si>
  <si>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</si>
  <si>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</si>
  <si>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</si>
  <si>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</si>
  <si>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</si>
  <si>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</si>
  <si>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</si>
  <si>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</si>
  <si>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</si>
  <si>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</si>
  <si>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</si>
  <si>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</si>
  <si>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</si>
  <si>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</si>
  <si>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</si>
  <si>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</si>
  <si>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</si>
  <si>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</si>
  <si>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</si>
  <si>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</si>
  <si>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</si>
  <si>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</si>
  <si>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</si>
  <si>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</si>
  <si>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</si>
  <si>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</si>
  <si>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</si>
  <si>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</si>
  <si>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</si>
  <si>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</si>
  <si>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</si>
  <si>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</si>
  <si>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</si>
  <si>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</si>
  <si>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</si>
  <si>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</si>
  <si>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</si>
  <si>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</si>
  <si>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</si>
  <si>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</si>
  <si>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</si>
  <si>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</si>
  <si>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</si>
  <si>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</si>
  <si>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</si>
  <si>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</si>
  <si>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</si>
  <si>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</si>
  <si>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</si>
  <si>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</si>
  <si>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</si>
  <si>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</si>
  <si>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</si>
  <si>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</si>
  <si>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</si>
  <si>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</si>
  <si>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</si>
  <si>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</si>
  <si>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</si>
  <si>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</si>
  <si>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</si>
  <si>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</si>
  <si>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</si>
  <si>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</si>
  <si>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</si>
  <si>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</si>
  <si>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</si>
  <si>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</si>
  <si>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</si>
  <si>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</si>
  <si>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</si>
  <si>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</si>
  <si>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</si>
  <si>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</si>
  <si>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</si>
  <si>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</si>
  <si>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</si>
  <si>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</si>
  <si>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</si>
  <si>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</si>
  <si>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</si>
  <si>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</si>
  <si>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</si>
  <si>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</si>
  <si>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</si>
  <si>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</si>
  <si>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</si>
  <si>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</si>
  <si>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</si>
  <si>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</si>
  <si>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</si>
  <si>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</si>
  <si>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</si>
  <si>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</si>
  <si>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</si>
  <si>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</si>
  <si>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</si>
  <si>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</si>
  <si>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</si>
  <si>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</si>
  <si>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</si>
  <si>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</si>
  <si>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</si>
  <si>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</si>
  <si>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</si>
  <si>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</si>
  <si>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</si>
  <si>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</si>
  <si>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</si>
  <si>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</si>
  <si>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</si>
  <si>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</si>
  <si>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</si>
  <si>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</si>
  <si>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</si>
  <si>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</si>
  <si>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</si>
  <si>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</si>
  <si>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</si>
  <si>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</si>
  <si>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</si>
  <si>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</si>
  <si>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</si>
  <si>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</si>
  <si>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</si>
  <si>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</si>
  <si>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</si>
  <si>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</si>
  <si>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</si>
  <si>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</si>
  <si>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</si>
  <si>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</si>
  <si>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</si>
  <si>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</si>
  <si>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</si>
  <si>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</si>
  <si>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</si>
  <si>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</si>
  <si>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</si>
  <si>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</si>
  <si>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</si>
  <si>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</si>
  <si>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</si>
  <si>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</si>
  <si>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</si>
  <si>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</si>
  <si>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</si>
  <si>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</si>
  <si>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</si>
  <si>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</si>
  <si>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</si>
  <si>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</si>
  <si>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</si>
  <si>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</si>
  <si>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</si>
  <si>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</si>
  <si>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</si>
  <si>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</si>
  <si>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</si>
  <si>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</si>
  <si>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</si>
  <si>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</si>
  <si>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</si>
  <si>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</si>
  <si>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</si>
  <si>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</si>
  <si>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</si>
  <si>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</si>
  <si>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</si>
  <si>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</si>
  <si>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</si>
  <si>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</si>
  <si>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23:45 - 24:00</t>
  </si>
  <si>
    <t>T. Ciclo Semaforico</t>
  </si>
  <si>
    <t>Movimiento UCP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</si>
  <si>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</si>
  <si>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</si>
  <si>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</si>
  <si>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</si>
  <si>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</si>
  <si>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</si>
  <si>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</si>
  <si>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</si>
  <si>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</si>
  <si>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</si>
  <si>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</si>
  <si>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</si>
  <si>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</si>
  <si>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</si>
  <si>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</si>
  <si>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</si>
  <si>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</si>
  <si>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</si>
  <si>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</si>
  <si>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</si>
  <si>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</si>
  <si>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</si>
  <si>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</si>
  <si>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</si>
  <si>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</si>
  <si>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</si>
  <si>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</si>
  <si>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</si>
  <si>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</si>
  <si>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</si>
  <si>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</si>
  <si>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</si>
  <si>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</si>
  <si>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</si>
  <si>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</si>
  <si>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</si>
  <si>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</si>
  <si>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</si>
  <si>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</si>
  <si>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</si>
  <si>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</si>
  <si>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</si>
  <si>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</si>
  <si>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</si>
  <si>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</si>
  <si>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</si>
  <si>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</si>
  <si>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</si>
  <si>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</si>
  <si>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</si>
  <si>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</si>
  <si>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</si>
  <si>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</si>
  <si>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</si>
  <si>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</si>
  <si>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</si>
  <si>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</si>
  <si>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</si>
  <si>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</si>
  <si>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</si>
  <si>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</si>
  <si>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</si>
  <si>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</si>
  <si>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</si>
  <si>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</si>
  <si>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</si>
  <si>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</si>
  <si>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</si>
  <si>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</si>
  <si>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</si>
  <si>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</si>
  <si>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</si>
  <si>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</si>
  <si>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</si>
  <si>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</si>
  <si>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</si>
  <si>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</si>
  <si>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</si>
  <si>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</si>
  <si>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</si>
  <si>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</si>
  <si>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</si>
  <si>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</si>
  <si>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</si>
  <si>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</si>
  <si>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</si>
  <si>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</si>
  <si>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</si>
  <si>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</si>
  <si>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</si>
  <si>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</si>
  <si>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</si>
  <si>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</si>
  <si>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</si>
  <si>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</si>
  <si>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</si>
  <si>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</si>
  <si>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</si>
  <si>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</si>
  <si>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</si>
  <si>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</si>
  <si>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</si>
  <si>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</si>
  <si>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</si>
  <si>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</si>
  <si>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</si>
  <si>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</si>
  <si>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</si>
  <si>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</si>
  <si>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</si>
  <si>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</si>
  <si>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</si>
  <si>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</si>
  <si>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</si>
  <si>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</si>
  <si>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</si>
  <si>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</si>
  <si>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</si>
  <si>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</si>
  <si>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</si>
  <si>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</si>
  <si>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</si>
  <si>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</si>
  <si>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</si>
  <si>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</si>
  <si>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</si>
  <si>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</si>
  <si>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</si>
  <si>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</si>
  <si>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</si>
  <si>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</si>
  <si>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</si>
  <si>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</si>
  <si>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</si>
  <si>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</si>
  <si>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</si>
  <si>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</si>
  <si>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</si>
  <si>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</si>
  <si>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</si>
  <si>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</si>
  <si>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</si>
  <si>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</si>
  <si>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</si>
  <si>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</si>
  <si>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</si>
  <si>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</si>
  <si>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</si>
  <si>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</si>
  <si>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</si>
  <si>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</si>
  <si>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</si>
  <si>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</si>
  <si>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</si>
  <si>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</si>
  <si>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</si>
  <si>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</si>
  <si>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</si>
  <si>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</si>
  <si>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</si>
  <si>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</si>
  <si>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</si>
  <si>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</si>
  <si>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</si>
  <si>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</si>
  <si>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</si>
  <si>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</si>
  <si>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</si>
  <si>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</si>
  <si>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</si>
  <si>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</si>
  <si>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</si>
  <si>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</si>
  <si>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</si>
  <si>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</si>
  <si>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</si>
  <si>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</si>
  <si>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</si>
  <si>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</si>
  <si>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</si>
  <si>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</si>
  <si>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</si>
  <si>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</si>
  <si>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</si>
  <si>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</si>
  <si>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</si>
  <si>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</si>
  <si>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</si>
  <si>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</si>
  <si>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</si>
  <si>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</si>
  <si>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</si>
  <si>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</si>
  <si>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</si>
  <si>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</si>
  <si>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</si>
  <si>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</si>
  <si>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</si>
  <si>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</si>
  <si>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</si>
  <si>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</si>
  <si>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</si>
  <si>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</si>
  <si>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</si>
  <si>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</si>
  <si>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</si>
  <si>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</si>
  <si>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</si>
  <si>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</si>
  <si>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</si>
  <si>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</si>
  <si>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</si>
  <si>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</si>
  <si>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</si>
  <si>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</si>
  <si>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</si>
  <si>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</si>
  <si>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</si>
  <si>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</si>
  <si>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</si>
  <si>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</si>
  <si>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</si>
  <si>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</si>
  <si>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</si>
  <si>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</si>
  <si>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</si>
  <si>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</si>
  <si>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</si>
  <si>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</si>
  <si>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</si>
  <si>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</si>
  <si>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</si>
  <si>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</si>
  <si>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</si>
  <si>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</si>
  <si>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</si>
  <si>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</si>
  <si>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</si>
  <si>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</si>
  <si>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</si>
  <si>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</si>
  <si>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</si>
  <si>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</si>
  <si>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</si>
  <si>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</si>
  <si>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</si>
  <si>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</si>
  <si>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</si>
  <si>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</si>
  <si>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</si>
  <si>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</si>
  <si>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</si>
  <si>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</si>
  <si>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</si>
  <si>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</si>
  <si>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</si>
  <si>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</si>
  <si>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</si>
  <si>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</si>
  <si>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</si>
  <si>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</si>
  <si>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</si>
  <si>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</si>
  <si>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</si>
  <si>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</si>
  <si>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</si>
  <si>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</si>
  <si>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</si>
  <si>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</si>
  <si>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</si>
  <si>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</si>
  <si>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</si>
  <si>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</si>
  <si>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</si>
  <si>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</si>
  <si>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</si>
  <si>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</si>
  <si>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</si>
  <si>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</si>
  <si>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</si>
  <si>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</si>
  <si>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</si>
  <si>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</si>
  <si>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</si>
  <si>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</si>
  <si>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</si>
  <si>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</si>
  <si>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</si>
  <si>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</si>
  <si>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</si>
  <si>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</si>
  <si>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</si>
  <si>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</si>
  <si>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</si>
  <si>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</si>
  <si>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</si>
  <si>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</si>
  <si>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</si>
  <si>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</si>
  <si>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</si>
  <si>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</si>
  <si>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</si>
  <si>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</si>
  <si>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</si>
  <si>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</si>
  <si>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</si>
  <si>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</si>
  <si>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</si>
  <si>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</si>
  <si>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</si>
  <si>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</si>
  <si>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</si>
  <si>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</si>
  <si>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</si>
  <si>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</si>
  <si>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</si>
  <si>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</si>
  <si>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</si>
  <si>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</si>
  <si>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</si>
  <si>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</si>
  <si>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</si>
  <si>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</si>
  <si>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</si>
  <si>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</si>
  <si>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</si>
  <si>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</si>
  <si>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</si>
  <si>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</si>
  <si>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</si>
  <si>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</si>
  <si>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</si>
  <si>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</si>
  <si>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</si>
  <si>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</si>
  <si>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</si>
  <si>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</si>
  <si>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</si>
  <si>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</si>
  <si>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</si>
  <si>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</si>
  <si>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</si>
  <si>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</si>
  <si>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</si>
  <si>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</si>
  <si>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</si>
  <si>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</si>
  <si>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</si>
  <si>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</si>
  <si>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</si>
  <si>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</si>
  <si>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</si>
  <si>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</si>
  <si>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</si>
  <si>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</si>
  <si>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</si>
  <si>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</si>
  <si>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</si>
  <si>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</si>
  <si>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</si>
  <si>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</si>
  <si>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</si>
  <si>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</si>
  <si>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</si>
  <si>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</si>
  <si>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</si>
  <si>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</si>
  <si>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</si>
  <si>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</si>
  <si>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</si>
  <si>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</si>
  <si>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</si>
  <si>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</si>
  <si>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</si>
  <si>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</si>
  <si>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</si>
  <si>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</si>
  <si>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</si>
  <si>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</si>
  <si>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</si>
  <si>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</si>
  <si>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</si>
  <si>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</si>
  <si>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</si>
  <si>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</si>
  <si>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</si>
  <si>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</si>
  <si>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</si>
  <si>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</si>
  <si>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</si>
  <si>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</si>
  <si>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</si>
  <si>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</si>
  <si>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</si>
  <si>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</si>
  <si>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</si>
  <si>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</si>
  <si>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</si>
  <si>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</si>
  <si>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</si>
  <si>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</si>
  <si>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</si>
  <si>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</si>
  <si>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</si>
  <si>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</si>
  <si>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</si>
  <si>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</si>
  <si>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</si>
  <si>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</si>
  <si>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</si>
  <si>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</si>
  <si>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</si>
  <si>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</si>
  <si>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</si>
  <si>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</si>
  <si>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</si>
  <si>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</si>
  <si>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</si>
  <si>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</si>
  <si>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</si>
  <si>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</si>
  <si>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</si>
  <si>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</si>
  <si>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</si>
  <si>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</si>
  <si>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</si>
  <si>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</si>
  <si>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</si>
  <si>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</si>
  <si>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</si>
  <si>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</si>
  <si>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</si>
  <si>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</si>
  <si>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</si>
  <si>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</si>
  <si>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</si>
  <si>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</si>
  <si>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</si>
  <si>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</si>
  <si>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</si>
  <si>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</si>
  <si>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</si>
  <si>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</si>
  <si>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</si>
  <si>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</si>
  <si>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</si>
  <si>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</si>
  <si>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</si>
  <si>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</si>
  <si>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</si>
  <si>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</si>
  <si>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</si>
  <si>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</si>
  <si>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</si>
  <si>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</si>
  <si>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</si>
  <si>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</si>
  <si>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</si>
  <si>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</si>
  <si>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</si>
  <si>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</si>
  <si>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</si>
  <si>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</si>
  <si>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</si>
  <si>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</si>
  <si>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</si>
  <si>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</si>
  <si>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</si>
  <si>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</si>
  <si>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</si>
  <si>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</si>
  <si>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</si>
  <si>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</si>
  <si>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</si>
  <si>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</si>
  <si>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</si>
  <si>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</si>
  <si>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</si>
  <si>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</si>
  <si>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</si>
  <si>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</si>
  <si>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</si>
  <si>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</si>
  <si>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</si>
  <si>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</si>
  <si>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</si>
  <si>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</si>
  <si>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</si>
  <si>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</si>
  <si>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</si>
  <si>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</si>
  <si>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</si>
  <si>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</si>
  <si>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</si>
  <si>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</si>
  <si>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</si>
  <si>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</si>
  <si>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</si>
  <si>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</si>
  <si>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</si>
  <si>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</si>
  <si>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</si>
  <si>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</si>
  <si>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</si>
  <si>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</si>
  <si>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</si>
  <si>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</si>
  <si>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</si>
  <si>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</si>
  <si>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</si>
  <si>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</si>
  <si>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</si>
  <si>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</si>
  <si>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</si>
  <si>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</si>
  <si>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</si>
  <si>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</si>
  <si>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</si>
  <si>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</si>
  <si>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</si>
  <si>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</si>
  <si>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</si>
  <si>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</si>
  <si>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</si>
  <si>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</si>
  <si>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</si>
  <si>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</si>
  <si>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</si>
  <si>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</si>
  <si>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</si>
  <si>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</si>
  <si>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</si>
  <si>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</si>
  <si>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</si>
  <si>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</si>
  <si>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</si>
  <si>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</si>
  <si>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</si>
  <si>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</si>
  <si>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</si>
  <si>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</si>
  <si>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</si>
  <si>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</si>
  <si>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</si>
  <si>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</si>
  <si>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</si>
  <si>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</si>
  <si>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</si>
  <si>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</si>
  <si>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</si>
  <si>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</si>
  <si>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</si>
  <si>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</si>
  <si>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</si>
  <si>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</si>
  <si>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</si>
  <si>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</si>
  <si>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</si>
  <si>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</si>
  <si>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</si>
  <si>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</si>
  <si>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</si>
  <si>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</si>
  <si>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</si>
  <si>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</si>
  <si>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</si>
  <si>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</si>
  <si>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</si>
  <si>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</si>
  <si>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</si>
  <si>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</si>
  <si>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</si>
  <si>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</si>
  <si>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</si>
  <si>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</si>
  <si>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</si>
  <si>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</si>
  <si>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</si>
  <si>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</si>
  <si>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</si>
  <si>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</si>
  <si>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</si>
  <si>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</si>
  <si>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</si>
  <si>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</si>
  <si>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</si>
  <si>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</si>
  <si>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</si>
  <si>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</si>
  <si>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</si>
  <si>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</si>
  <si>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</si>
  <si>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</si>
  <si>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</si>
  <si>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</si>
  <si>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</si>
  <si>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</si>
  <si>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</si>
  <si>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</si>
  <si>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</si>
  <si>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</si>
  <si>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</si>
  <si>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</si>
  <si>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</si>
  <si>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</si>
  <si>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</si>
  <si>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</si>
  <si>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</si>
  <si>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</si>
  <si>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</si>
  <si>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</si>
  <si>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</si>
  <si>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</si>
  <si>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</si>
  <si>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</si>
  <si>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</si>
  <si>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</si>
  <si>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</si>
  <si>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</si>
  <si>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</si>
  <si>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</si>
  <si>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</si>
  <si>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</si>
  <si>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</si>
  <si>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</si>
  <si>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</si>
  <si>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</si>
  <si>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</si>
  <si>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</si>
  <si>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</si>
  <si>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</si>
  <si>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</si>
  <si>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</si>
  <si>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</si>
  <si>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</si>
  <si>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</si>
  <si>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</si>
  <si>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</si>
  <si>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</si>
  <si>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</si>
  <si>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</si>
  <si>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</si>
  <si>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</si>
  <si>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</si>
  <si>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</si>
  <si>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</si>
  <si>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</si>
  <si>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</si>
  <si>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</si>
  <si>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</si>
  <si>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</si>
  <si>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</si>
  <si>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</si>
  <si>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</si>
  <si>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</si>
  <si>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</si>
  <si>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</si>
  <si>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</si>
  <si>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</si>
  <si>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</si>
  <si>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</si>
  <si>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</si>
  <si>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</si>
  <si>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</si>
  <si>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</si>
  <si>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</si>
  <si>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</si>
  <si>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</si>
  <si>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</si>
  <si>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</si>
  <si>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</si>
  <si>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</si>
  <si>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</si>
  <si>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</si>
  <si>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</si>
  <si>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</si>
  <si>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</si>
  <si>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</si>
  <si>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</si>
  <si>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</si>
  <si>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</si>
  <si>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</si>
  <si>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</si>
  <si>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</si>
  <si>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</si>
  <si>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</si>
  <si>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</si>
  <si>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</si>
  <si>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</si>
  <si>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</si>
  <si>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</si>
  <si>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</si>
  <si>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</si>
  <si>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</si>
  <si>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</si>
  <si>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San Juan de Miraflores</t>
  </si>
  <si>
    <t>Av. Los Héroes</t>
  </si>
  <si>
    <t>Av. Los Héroes Aux.</t>
  </si>
  <si>
    <t>Ca. Los Lirios</t>
  </si>
  <si>
    <t>Ca. Los Conquistadores</t>
  </si>
  <si>
    <t>Av. Los Héroes - Ca. Los Conquistadores (Metro de Atocongo)</t>
  </si>
  <si>
    <t>SP01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</si>
</sst>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2" formatCode="[$-280A]dddd\ d&quot; de &quot;mmmm&quot; de &quot;yyyy;@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2"/>
      <color theme="0"/>
      <name val="Arial Narrow"/>
      <family val="2"/>
    </font>
    <font>
      <sz val="22"/>
      <color theme="0"/>
      <name val="Arial Narrow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665">
    <xf numFmtId="0" fontId="0" fillId="0" borderId="0" xfId="0"/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7" fillId="15" borderId="14" xfId="2" applyFont="1" applyFill="1" applyBorder="1" applyAlignment="1" applyProtection="1">
      <alignment horizontal="center" vertical="center" wrapText="1"/>
      <protection hidden="1"/>
    </xf>
    <xf numFmtId="0" fontId="27" fillId="15" borderId="15" xfId="2" applyFont="1" applyFill="1" applyBorder="1" applyAlignment="1" applyProtection="1">
      <alignment horizontal="center" vertical="center" wrapText="1"/>
      <protection hidden="1"/>
    </xf>
    <xf numFmtId="0" fontId="27" fillId="16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7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6" fillId="15" borderId="14" xfId="2" applyFont="1" applyFill="1" applyBorder="1" applyAlignment="1" applyProtection="1">
      <alignment horizontal="center" vertical="center" wrapText="1"/>
      <protection hidden="1"/>
    </xf>
    <xf numFmtId="0" fontId="36" fillId="15" borderId="15" xfId="2" applyFont="1" applyFill="1" applyBorder="1" applyAlignment="1" applyProtection="1">
      <alignment horizontal="center" vertical="center" wrapText="1"/>
      <protection hidden="1"/>
    </xf>
    <xf numFmtId="0" fontId="36" fillId="16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7" fillId="3" borderId="6" xfId="2" applyNumberFormat="1" applyFont="1" applyFill="1" applyBorder="1" applyAlignment="1" applyProtection="1">
      <alignment horizontal="center"/>
      <protection hidden="1"/>
    </xf>
    <xf numFmtId="49" fontId="27" fillId="3" borderId="4" xfId="2" applyNumberFormat="1" applyFont="1" applyFill="1" applyBorder="1" applyAlignment="1" applyProtection="1">
      <alignment horizontal="center"/>
      <protection hidden="1"/>
    </xf>
    <xf numFmtId="0" fontId="38" fillId="3" borderId="13" xfId="2" applyFont="1" applyFill="1" applyBorder="1" applyAlignment="1" applyProtection="1">
      <alignment horizontal="center" vertical="center" wrapText="1"/>
      <protection hidden="1"/>
    </xf>
    <xf numFmtId="0" fontId="38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1" fillId="3" borderId="0" xfId="0" applyFont="1" applyFill="1" applyBorder="1" applyProtection="1">
      <protection hidden="1"/>
    </xf>
    <xf numFmtId="0" fontId="37" fillId="15" borderId="14" xfId="2" applyFont="1" applyFill="1" applyBorder="1" applyAlignment="1" applyProtection="1">
      <alignment horizontal="center" vertical="center" wrapText="1"/>
      <protection hidden="1"/>
    </xf>
    <xf numFmtId="0" fontId="37" fillId="15" borderId="15" xfId="2" applyFont="1" applyFill="1" applyBorder="1" applyAlignment="1" applyProtection="1">
      <alignment horizontal="center" vertical="center" wrapText="1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5" fillId="3" borderId="10" xfId="3" applyNumberFormat="1" applyFont="1" applyFill="1" applyBorder="1" applyAlignment="1" applyProtection="1">
      <alignment horizontal="left" vertical="center"/>
      <protection hidden="1"/>
    </xf>
    <xf numFmtId="1" fontId="26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7" fillId="3" borderId="11" xfId="3" applyNumberFormat="1" applyFont="1" applyFill="1" applyBorder="1" applyAlignment="1" applyProtection="1">
      <alignment horizontal="center" vertical="center"/>
      <protection hidden="1"/>
    </xf>
    <xf numFmtId="1" fontId="27" fillId="3" borderId="12" xfId="3" applyNumberFormat="1" applyFont="1" applyFill="1" applyBorder="1" applyAlignment="1" applyProtection="1">
      <alignment horizontal="center" vertical="center"/>
      <protection hidden="1"/>
    </xf>
    <xf numFmtId="1" fontId="27" fillId="3" borderId="2" xfId="3" applyNumberFormat="1" applyFont="1" applyFill="1" applyBorder="1" applyAlignment="1" applyProtection="1">
      <alignment horizontal="center" vertical="center"/>
      <protection hidden="1"/>
    </xf>
    <xf numFmtId="1" fontId="27" fillId="3" borderId="4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7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7" fillId="3" borderId="9" xfId="3" applyNumberFormat="1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vertical="center"/>
      <protection hidden="1"/>
    </xf>
    <xf numFmtId="1" fontId="27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8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29" fillId="3" borderId="0" xfId="2" applyNumberFormat="1" applyFont="1" applyFill="1" applyBorder="1" applyAlignment="1" applyProtection="1">
      <alignment horizontal="center" vertical="center"/>
      <protection hidden="1"/>
    </xf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8" fillId="16" borderId="5" xfId="2" applyFont="1" applyFill="1" applyBorder="1" applyAlignment="1" applyProtection="1">
      <alignment horizontal="center" vertical="center" wrapText="1"/>
      <protection hidden="1"/>
    </xf>
    <xf numFmtId="1" fontId="27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5" xfId="0" applyNumberFormat="1" applyFont="1" applyFill="1" applyBorder="1" applyAlignment="1" applyProtection="1">
      <alignment horizontal="center" vertical="center"/>
      <protection hidden="1"/>
    </xf>
    <xf numFmtId="1" fontId="27" fillId="3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8" xfId="0" applyFont="1" applyFill="1" applyBorder="1" applyAlignment="1" applyProtection="1">
      <alignment horizontal="center" vertical="center"/>
      <protection hidden="1"/>
    </xf>
    <xf numFmtId="0" fontId="27" fillId="3" borderId="0" xfId="0" applyFont="1" applyFill="1" applyBorder="1" applyProtection="1">
      <protection hidden="1"/>
    </xf>
    <xf numFmtId="0" fontId="27" fillId="3" borderId="10" xfId="0" applyFont="1" applyFill="1" applyBorder="1" applyAlignment="1" applyProtection="1">
      <alignment horizontal="center" vertical="center" wrapText="1"/>
      <protection hidden="1"/>
    </xf>
    <xf numFmtId="0" fontId="41" fillId="3" borderId="4" xfId="2" applyFont="1" applyFill="1" applyBorder="1" applyAlignment="1" applyProtection="1">
      <alignment vertical="center"/>
      <protection hidden="1"/>
    </xf>
    <xf numFmtId="0" fontId="41" fillId="3" borderId="0" xfId="2" applyFont="1" applyFill="1" applyBorder="1" applyAlignment="1" applyProtection="1">
      <alignment vertical="center"/>
      <protection hidden="1"/>
    </xf>
    <xf numFmtId="0" fontId="41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4" fillId="3" borderId="6" xfId="0" applyNumberFormat="1" applyFont="1" applyFill="1" applyBorder="1" applyAlignment="1" applyProtection="1">
      <alignment horizontal="center" vertical="center"/>
      <protection hidden="1"/>
    </xf>
    <xf numFmtId="1" fontId="44" fillId="3" borderId="8" xfId="0" applyNumberFormat="1" applyFont="1" applyFill="1" applyBorder="1" applyAlignment="1" applyProtection="1">
      <alignment horizontal="center" vertical="center"/>
      <protection hidden="1"/>
    </xf>
    <xf numFmtId="1" fontId="27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7" fillId="3" borderId="7" xfId="2" applyNumberFormat="1" applyFont="1" applyFill="1" applyBorder="1" applyAlignment="1" applyProtection="1">
      <alignment horizontal="center" vertical="center"/>
      <protection hidden="1"/>
    </xf>
    <xf numFmtId="2" fontId="27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1" xfId="2" applyNumberFormat="1" applyFont="1" applyFill="1" applyBorder="1" applyAlignment="1" applyProtection="1">
      <alignment horizontal="center" vertical="center"/>
      <protection hidden="1"/>
    </xf>
    <xf numFmtId="3" fontId="12" fillId="3" borderId="29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2" xfId="2" applyNumberFormat="1" applyFont="1" applyFill="1" applyBorder="1" applyAlignment="1" applyProtection="1">
      <alignment horizontal="center" vertical="center"/>
      <protection hidden="1"/>
    </xf>
    <xf numFmtId="3" fontId="12" fillId="3" borderId="30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3" fillId="3" borderId="14" xfId="2" applyNumberFormat="1" applyFont="1" applyFill="1" applyBorder="1" applyAlignment="1" applyProtection="1">
      <alignment horizontal="center" vertical="center"/>
      <protection hidden="1"/>
    </xf>
    <xf numFmtId="3" fontId="33" fillId="3" borderId="10" xfId="2" applyNumberFormat="1" applyFont="1" applyFill="1" applyBorder="1" applyAlignment="1" applyProtection="1">
      <alignment horizontal="center" vertical="center"/>
      <protection hidden="1"/>
    </xf>
    <xf numFmtId="3" fontId="33" fillId="3" borderId="3" xfId="2" applyNumberFormat="1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vertical="center"/>
      <protection hidden="1"/>
    </xf>
    <xf numFmtId="0" fontId="49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38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5" fillId="9" borderId="4" xfId="2" applyFont="1" applyFill="1" applyBorder="1" applyAlignment="1" applyProtection="1">
      <alignment horizontal="left"/>
      <protection hidden="1"/>
    </xf>
    <xf numFmtId="0" fontId="35" fillId="9" borderId="0" xfId="2" applyFont="1" applyFill="1" applyBorder="1" applyAlignment="1" applyProtection="1">
      <protection hidden="1"/>
    </xf>
    <xf numFmtId="0" fontId="35" fillId="9" borderId="0" xfId="2" applyFont="1" applyFill="1" applyBorder="1" applyProtection="1">
      <protection hidden="1"/>
    </xf>
    <xf numFmtId="0" fontId="35" fillId="9" borderId="0" xfId="2" applyFont="1" applyFill="1" applyBorder="1" applyAlignment="1" applyProtection="1">
      <alignment horizontal="left"/>
      <protection hidden="1"/>
    </xf>
    <xf numFmtId="0" fontId="32" fillId="9" borderId="0" xfId="0" applyFont="1" applyFill="1" applyBorder="1" applyProtection="1">
      <protection hidden="1"/>
    </xf>
    <xf numFmtId="0" fontId="32" fillId="9" borderId="1" xfId="0" applyFont="1" applyFill="1" applyBorder="1" applyProtection="1">
      <protection hidden="1"/>
    </xf>
    <xf numFmtId="164" fontId="35" fillId="9" borderId="0" xfId="2" applyNumberFormat="1" applyFont="1" applyFill="1" applyBorder="1" applyAlignment="1" applyProtection="1">
      <protection hidden="1"/>
    </xf>
    <xf numFmtId="0" fontId="35" fillId="9" borderId="0" xfId="2" applyFont="1" applyFill="1" applyBorder="1" applyAlignment="1" applyProtection="1">
      <alignment horizontal="right"/>
      <protection hidden="1"/>
    </xf>
    <xf numFmtId="0" fontId="35" fillId="9" borderId="0" xfId="0" applyFont="1" applyFill="1" applyBorder="1" applyProtection="1">
      <protection hidden="1"/>
    </xf>
    <xf numFmtId="169" fontId="35" fillId="9" borderId="0" xfId="2" applyNumberFormat="1" applyFont="1" applyFill="1" applyBorder="1" applyAlignment="1" applyProtection="1">
      <protection hidden="1"/>
    </xf>
    <xf numFmtId="0" fontId="32" fillId="9" borderId="9" xfId="2" applyFont="1" applyFill="1" applyBorder="1" applyProtection="1">
      <protection hidden="1"/>
    </xf>
    <xf numFmtId="0" fontId="32" fillId="9" borderId="10" xfId="2" applyFont="1" applyFill="1" applyBorder="1" applyProtection="1">
      <protection hidden="1"/>
    </xf>
    <xf numFmtId="166" fontId="32" fillId="9" borderId="10" xfId="2" applyNumberFormat="1" applyFont="1" applyFill="1" applyBorder="1" applyAlignment="1" applyProtection="1">
      <alignment horizontal="left"/>
      <protection hidden="1"/>
    </xf>
    <xf numFmtId="0" fontId="32" fillId="9" borderId="10" xfId="0" applyFont="1" applyFill="1" applyBorder="1" applyProtection="1">
      <protection hidden="1"/>
    </xf>
    <xf numFmtId="0" fontId="32" fillId="9" borderId="3" xfId="0" applyFont="1" applyFill="1" applyBorder="1" applyProtection="1">
      <protection hidden="1"/>
    </xf>
    <xf numFmtId="0" fontId="47" fillId="9" borderId="0" xfId="2" applyFont="1" applyFill="1" applyBorder="1" applyAlignment="1" applyProtection="1">
      <alignment vertical="center"/>
      <protection hidden="1"/>
    </xf>
    <xf numFmtId="0" fontId="38" fillId="15" borderId="10" xfId="2" applyFont="1" applyFill="1" applyBorder="1" applyAlignment="1" applyProtection="1">
      <alignment horizontal="center" vertical="center" wrapText="1"/>
      <protection hidden="1"/>
    </xf>
    <xf numFmtId="0" fontId="38" fillId="15" borderId="9" xfId="2" applyFont="1" applyFill="1" applyBorder="1" applyAlignment="1" applyProtection="1">
      <alignment horizontal="center" vertical="center" wrapText="1"/>
      <protection hidden="1"/>
    </xf>
    <xf numFmtId="0" fontId="38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38" fillId="16" borderId="15" xfId="2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 applyProtection="1">
      <alignment horizontal="center" vertical="center" wrapText="1"/>
      <protection hidden="1"/>
    </xf>
    <xf numFmtId="0" fontId="38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47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0" fillId="9" borderId="0" xfId="2" applyFont="1" applyFill="1" applyBorder="1" applyAlignment="1" applyProtection="1">
      <protection hidden="1"/>
    </xf>
    <xf numFmtId="0" fontId="20" fillId="9" borderId="1" xfId="2" applyFont="1" applyFill="1" applyBorder="1" applyAlignment="1" applyProtection="1">
      <protection hidden="1"/>
    </xf>
    <xf numFmtId="0" fontId="20" fillId="9" borderId="9" xfId="2" applyFont="1" applyFill="1" applyBorder="1" applyProtection="1">
      <protection hidden="1"/>
    </xf>
    <xf numFmtId="0" fontId="21" fillId="9" borderId="10" xfId="2" applyFont="1" applyFill="1" applyBorder="1" applyProtection="1">
      <protection hidden="1"/>
    </xf>
    <xf numFmtId="0" fontId="21" fillId="9" borderId="10" xfId="0" applyFont="1" applyFill="1" applyBorder="1" applyProtection="1">
      <protection hidden="1"/>
    </xf>
    <xf numFmtId="0" fontId="21" fillId="9" borderId="3" xfId="0" applyFont="1" applyFill="1" applyBorder="1" applyProtection="1">
      <protection hidden="1"/>
    </xf>
    <xf numFmtId="0" fontId="47" fillId="9" borderId="12" xfId="2" applyFont="1" applyFill="1" applyBorder="1" applyAlignment="1" applyProtection="1">
      <alignment vertical="center"/>
      <protection hidden="1"/>
    </xf>
    <xf numFmtId="0" fontId="47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0" fillId="3" borderId="11" xfId="0" applyFont="1" applyFill="1" applyBorder="1" applyProtection="1">
      <protection hidden="1"/>
    </xf>
    <xf numFmtId="0" fontId="40" fillId="3" borderId="12" xfId="0" applyFont="1" applyFill="1" applyBorder="1" applyProtection="1">
      <protection hidden="1"/>
    </xf>
    <xf numFmtId="0" fontId="55" fillId="3" borderId="12" xfId="0" applyFont="1" applyFill="1" applyBorder="1" applyAlignment="1" applyProtection="1">
      <alignment horizontal="center" vertical="center"/>
      <protection hidden="1"/>
    </xf>
    <xf numFmtId="0" fontId="40" fillId="3" borderId="4" xfId="0" applyFont="1" applyFill="1" applyBorder="1" applyProtection="1">
      <protection hidden="1"/>
    </xf>
    <xf numFmtId="0" fontId="40" fillId="3" borderId="0" xfId="0" applyFont="1" applyFill="1" applyBorder="1" applyProtection="1"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0" fillId="3" borderId="4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0" fillId="3" borderId="0" xfId="0" applyFont="1" applyFill="1" applyBorder="1" applyAlignment="1" applyProtection="1">
      <alignment horizontal="center" vertical="center"/>
      <protection hidden="1"/>
    </xf>
    <xf numFmtId="0" fontId="40" fillId="3" borderId="9" xfId="0" applyFont="1" applyFill="1" applyBorder="1" applyProtection="1">
      <protection hidden="1"/>
    </xf>
    <xf numFmtId="0" fontId="40" fillId="3" borderId="10" xfId="0" applyFont="1" applyFill="1" applyBorder="1" applyProtection="1">
      <protection hidden="1"/>
    </xf>
    <xf numFmtId="0" fontId="40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vertical="center"/>
      <protection hidden="1"/>
    </xf>
    <xf numFmtId="0" fontId="57" fillId="3" borderId="0" xfId="0" applyFont="1" applyFill="1" applyBorder="1" applyProtection="1">
      <protection hidden="1"/>
    </xf>
    <xf numFmtId="0" fontId="57" fillId="3" borderId="0" xfId="0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Alignment="1" applyProtection="1">
      <alignment vertical="center"/>
      <protection hidden="1"/>
    </xf>
    <xf numFmtId="0" fontId="6" fillId="19" borderId="0" xfId="0" applyFont="1" applyFill="1" applyAlignment="1" applyProtection="1">
      <alignment horizontal="left" vertical="center"/>
      <protection hidden="1"/>
    </xf>
    <xf numFmtId="0" fontId="6" fillId="19" borderId="0" xfId="0" applyFont="1" applyFill="1" applyProtection="1">
      <protection hidden="1"/>
    </xf>
    <xf numFmtId="0" fontId="6" fillId="19" borderId="0" xfId="0" applyFont="1" applyFill="1" applyAlignment="1" applyProtection="1">
      <alignment horizontal="left"/>
      <protection hidden="1"/>
    </xf>
    <xf numFmtId="0" fontId="0" fillId="19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3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0" applyNumberFormat="1" applyFont="1" applyFill="1" applyBorder="1" applyAlignment="1" applyProtection="1">
      <alignment horizontal="center" vertical="center"/>
      <protection hidden="1"/>
    </xf>
    <xf numFmtId="1" fontId="27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6" xfId="0" applyNumberFormat="1" applyFont="1" applyFill="1" applyBorder="1" applyAlignment="1" applyProtection="1">
      <alignment horizontal="center" vertical="center"/>
      <protection hidden="1"/>
    </xf>
    <xf numFmtId="0" fontId="6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61" fillId="3" borderId="0" xfId="0" applyNumberFormat="1" applyFont="1" applyFill="1" applyBorder="1" applyAlignment="1">
      <alignment horizontal="center" vertical="center" wrapText="1"/>
    </xf>
    <xf numFmtId="0" fontId="62" fillId="10" borderId="7" xfId="0" applyFont="1" applyFill="1" applyBorder="1" applyAlignment="1">
      <alignment horizontal="center" vertical="center"/>
    </xf>
    <xf numFmtId="3" fontId="62" fillId="10" borderId="7" xfId="0" applyNumberFormat="1" applyFont="1" applyFill="1" applyBorder="1" applyAlignment="1">
      <alignment horizontal="center" vertical="center"/>
    </xf>
    <xf numFmtId="0" fontId="62" fillId="10" borderId="6" xfId="0" applyFont="1" applyFill="1" applyBorder="1" applyAlignment="1">
      <alignment horizontal="center" vertical="center"/>
    </xf>
    <xf numFmtId="3" fontId="62" fillId="10" borderId="6" xfId="0" applyNumberFormat="1" applyFont="1" applyFill="1" applyBorder="1" applyAlignment="1">
      <alignment horizontal="center" vertical="center"/>
    </xf>
    <xf numFmtId="0" fontId="24" fillId="22" borderId="7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61" fillId="3" borderId="10" xfId="0" applyNumberFormat="1" applyFont="1" applyFill="1" applyBorder="1" applyAlignment="1">
      <alignment horizontal="center" vertical="center" wrapText="1"/>
    </xf>
    <xf numFmtId="3" fontId="61" fillId="3" borderId="5" xfId="0" applyNumberFormat="1" applyFont="1" applyFill="1" applyBorder="1" applyAlignment="1">
      <alignment horizontal="center" vertical="center" wrapText="1"/>
    </xf>
    <xf numFmtId="0" fontId="60" fillId="3" borderId="0" xfId="0" applyFont="1" applyFill="1" applyBorder="1" applyAlignment="1">
      <alignment vertical="center"/>
    </xf>
    <xf numFmtId="0" fontId="6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4" fillId="3" borderId="10" xfId="0" applyFont="1" applyFill="1" applyBorder="1" applyAlignment="1" applyProtection="1">
      <alignment horizontal="center" vertical="center"/>
      <protection hidden="1"/>
    </xf>
    <xf numFmtId="0" fontId="27" fillId="3" borderId="4" xfId="0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horizontal="center" vertical="center" wrapText="1"/>
      <protection hidden="1"/>
    </xf>
    <xf numFmtId="0" fontId="30" fillId="3" borderId="5" xfId="0" applyFont="1" applyFill="1" applyBorder="1" applyAlignment="1" applyProtection="1">
      <alignment horizontal="center" vertical="center"/>
      <protection hidden="1"/>
    </xf>
    <xf numFmtId="0" fontId="30" fillId="3" borderId="15" xfId="0" applyFont="1" applyFill="1" applyBorder="1" applyAlignment="1" applyProtection="1">
      <alignment horizontal="center" vertical="center"/>
      <protection hidden="1"/>
    </xf>
    <xf numFmtId="49" fontId="27" fillId="3" borderId="7" xfId="2" applyNumberFormat="1" applyFont="1" applyFill="1" applyBorder="1" applyAlignment="1" applyProtection="1">
      <alignment horizontal="center"/>
      <protection hidden="1"/>
    </xf>
    <xf numFmtId="49" fontId="27" fillId="3" borderId="8" xfId="2" applyNumberFormat="1" applyFont="1" applyFill="1" applyBorder="1" applyAlignment="1" applyProtection="1">
      <alignment horizontal="center"/>
      <protection hidden="1"/>
    </xf>
    <xf numFmtId="1" fontId="39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7" fillId="3" borderId="9" xfId="2" applyNumberFormat="1" applyFont="1" applyFill="1" applyBorder="1" applyAlignment="1" applyProtection="1">
      <alignment horizontal="center"/>
      <protection hidden="1"/>
    </xf>
    <xf numFmtId="49" fontId="27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7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21" borderId="5" xfId="2" applyFont="1" applyFill="1" applyBorder="1" applyAlignment="1" applyProtection="1">
      <alignment vertical="center"/>
      <protection hidden="1"/>
    </xf>
    <xf numFmtId="1" fontId="65" fillId="21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0" xfId="0" applyNumberFormat="1" applyFont="1" applyFill="1" applyBorder="1" applyAlignment="1" applyProtection="1">
      <alignment horizontal="center" vertical="center"/>
      <protection hidden="1"/>
    </xf>
    <xf numFmtId="1" fontId="66" fillId="3" borderId="0" xfId="2" applyNumberFormat="1" applyFont="1" applyFill="1" applyBorder="1" applyAlignment="1" applyProtection="1">
      <alignment vertical="center"/>
      <protection hidden="1"/>
    </xf>
    <xf numFmtId="0" fontId="66" fillId="3" borderId="0" xfId="0" applyFont="1" applyFill="1" applyAlignment="1" applyProtection="1">
      <alignment vertical="center"/>
      <protection hidden="1"/>
    </xf>
    <xf numFmtId="1" fontId="66" fillId="3" borderId="0" xfId="2" applyNumberFormat="1" applyFont="1" applyFill="1" applyBorder="1" applyAlignment="1" applyProtection="1">
      <alignment horizontal="center" vertical="center"/>
      <protection hidden="1"/>
    </xf>
    <xf numFmtId="2" fontId="66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5" borderId="5" xfId="2" applyFont="1" applyFill="1" applyBorder="1" applyAlignment="1" applyProtection="1">
      <alignment vertical="center"/>
      <protection hidden="1"/>
    </xf>
    <xf numFmtId="1" fontId="65" fillId="5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4" xfId="2" applyNumberFormat="1" applyFont="1" applyFill="1" applyBorder="1" applyAlignment="1" applyProtection="1">
      <alignment horizontal="center" vertical="center"/>
      <protection hidden="1"/>
    </xf>
    <xf numFmtId="1" fontId="6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7" fillId="3" borderId="0" xfId="3" applyNumberFormat="1" applyFont="1" applyFill="1" applyBorder="1" applyAlignment="1" applyProtection="1">
      <alignment vertical="center"/>
      <protection locked="0"/>
    </xf>
    <xf numFmtId="1" fontId="18" fillId="3" borderId="0" xfId="2" applyNumberFormat="1" applyFont="1" applyFill="1" applyBorder="1" applyAlignment="1" applyProtection="1">
      <alignment vertical="center" wrapText="1"/>
      <protection locked="0"/>
    </xf>
    <xf numFmtId="1" fontId="18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8" fillId="3" borderId="0" xfId="2" applyNumberFormat="1" applyFont="1" applyFill="1" applyBorder="1" applyAlignment="1" applyProtection="1">
      <alignment vertical="center" wrapText="1"/>
      <protection locked="0"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2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Protection="1">
      <protection locked="0" hidden="1"/>
    </xf>
    <xf numFmtId="1" fontId="43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Border="1" applyAlignment="1" applyProtection="1">
      <protection locked="0" hidden="1"/>
    </xf>
    <xf numFmtId="0" fontId="41" fillId="3" borderId="0" xfId="0" applyFont="1" applyFill="1" applyAlignment="1" applyProtection="1">
      <alignment vertical="center"/>
      <protection locked="0" hidden="1"/>
    </xf>
    <xf numFmtId="0" fontId="41" fillId="3" borderId="0" xfId="0" applyFont="1" applyFill="1" applyAlignment="1" applyProtection="1">
      <alignment horizontal="center"/>
      <protection locked="0" hidden="1"/>
    </xf>
    <xf numFmtId="0" fontId="12" fillId="20" borderId="5" xfId="2" applyFont="1" applyFill="1" applyBorder="1" applyAlignment="1" applyProtection="1">
      <alignment horizontal="center" vertical="center" wrapText="1"/>
      <protection hidden="1"/>
    </xf>
    <xf numFmtId="0" fontId="12" fillId="18" borderId="5" xfId="2" applyFont="1" applyFill="1" applyBorder="1" applyAlignment="1" applyProtection="1">
      <alignment horizontal="center" vertical="center" wrapText="1"/>
      <protection hidden="1"/>
    </xf>
    <xf numFmtId="0" fontId="68" fillId="3" borderId="0" xfId="0" applyFont="1" applyFill="1" applyProtection="1"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hidden="1"/>
    </xf>
    <xf numFmtId="1" fontId="25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3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70" fillId="8" borderId="4" xfId="2" applyNumberFormat="1" applyFont="1" applyFill="1" applyBorder="1" applyAlignment="1" applyProtection="1">
      <alignment horizontal="center" vertical="center"/>
      <protection hidden="1"/>
    </xf>
    <xf numFmtId="3" fontId="70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70" fillId="8" borderId="9" xfId="2" applyNumberFormat="1" applyFont="1" applyFill="1" applyBorder="1" applyAlignment="1" applyProtection="1">
      <alignment horizontal="center" vertical="center"/>
      <protection hidden="1"/>
    </xf>
    <xf numFmtId="3" fontId="70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70" fillId="3" borderId="0" xfId="2" applyNumberFormat="1" applyFont="1" applyFill="1" applyBorder="1" applyAlignment="1" applyProtection="1">
      <alignment horizontal="center" vertical="center"/>
      <protection hidden="1"/>
    </xf>
    <xf numFmtId="3" fontId="72" fillId="24" borderId="5" xfId="2" applyNumberFormat="1" applyFont="1" applyFill="1" applyBorder="1" applyAlignment="1" applyProtection="1">
      <alignment horizontal="center" vertical="center"/>
      <protection hidden="1"/>
    </xf>
    <xf numFmtId="3" fontId="33" fillId="8" borderId="11" xfId="2" applyNumberFormat="1" applyFont="1" applyFill="1" applyBorder="1" applyAlignment="1" applyProtection="1">
      <alignment horizontal="center" vertical="center"/>
      <protection hidden="1"/>
    </xf>
    <xf numFmtId="3" fontId="33" fillId="8" borderId="2" xfId="2" applyNumberFormat="1" applyFont="1" applyFill="1" applyBorder="1" applyAlignment="1" applyProtection="1">
      <alignment horizontal="center" vertical="center"/>
      <protection hidden="1"/>
    </xf>
    <xf numFmtId="3" fontId="33" fillId="8" borderId="9" xfId="2" applyNumberFormat="1" applyFont="1" applyFill="1" applyBorder="1" applyAlignment="1" applyProtection="1">
      <alignment horizontal="center" vertical="center"/>
      <protection hidden="1"/>
    </xf>
    <xf numFmtId="3" fontId="33" fillId="8" borderId="3" xfId="2" applyNumberFormat="1" applyFont="1" applyFill="1" applyBorder="1" applyAlignment="1" applyProtection="1">
      <alignment horizontal="center" vertical="center"/>
      <protection hidden="1"/>
    </xf>
    <xf numFmtId="3" fontId="73" fillId="7" borderId="0" xfId="2" applyNumberFormat="1" applyFont="1" applyFill="1" applyBorder="1" applyAlignment="1" applyProtection="1">
      <alignment horizontal="center" vertical="center"/>
      <protection hidden="1"/>
    </xf>
    <xf numFmtId="3" fontId="74" fillId="8" borderId="5" xfId="2" applyNumberFormat="1" applyFont="1" applyFill="1" applyBorder="1" applyAlignment="1" applyProtection="1">
      <alignment horizontal="center" vertical="center"/>
      <protection hidden="1"/>
    </xf>
    <xf numFmtId="3" fontId="74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26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4" xfId="2" applyNumberFormat="1" applyFont="1" applyFill="1" applyBorder="1" applyAlignment="1" applyProtection="1">
      <alignment horizontal="center" vertical="center"/>
      <protection hidden="1"/>
    </xf>
    <xf numFmtId="1" fontId="3" fillId="22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9" xfId="2" applyNumberFormat="1" applyFont="1" applyFill="1" applyBorder="1" applyAlignment="1" applyProtection="1">
      <alignment horizontal="center" vertical="center"/>
      <protection hidden="1"/>
    </xf>
    <xf numFmtId="1" fontId="3" fillId="22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1" xfId="2" applyNumberFormat="1" applyFont="1" applyFill="1" applyBorder="1" applyAlignment="1" applyProtection="1">
      <alignment horizontal="center" vertical="center"/>
      <protection hidden="1"/>
    </xf>
    <xf numFmtId="1" fontId="3" fillId="23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4" xfId="2" applyNumberFormat="1" applyFont="1" applyFill="1" applyBorder="1" applyAlignment="1" applyProtection="1">
      <alignment horizontal="center" vertical="center"/>
      <protection hidden="1"/>
    </xf>
    <xf numFmtId="1" fontId="3" fillId="23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9" xfId="2" applyNumberFormat="1" applyFont="1" applyFill="1" applyBorder="1" applyAlignment="1" applyProtection="1">
      <alignment horizontal="center" vertical="center"/>
      <protection hidden="1"/>
    </xf>
    <xf numFmtId="1" fontId="3" fillId="23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1" xfId="2" applyNumberFormat="1" applyFont="1" applyFill="1" applyBorder="1" applyAlignment="1" applyProtection="1">
      <alignment horizontal="center" vertical="center"/>
      <protection hidden="1"/>
    </xf>
    <xf numFmtId="1" fontId="3" fillId="2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4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4" xfId="0" applyFont="1" applyFill="1" applyBorder="1" applyAlignment="1" applyProtection="1">
      <alignment horizontal="center" vertical="center"/>
      <protection hidden="1"/>
    </xf>
    <xf numFmtId="0" fontId="3" fillId="24" borderId="0" xfId="0" applyFont="1" applyFill="1" applyBorder="1" applyAlignment="1" applyProtection="1">
      <alignment horizontal="center" vertical="center"/>
      <protection hidden="1"/>
    </xf>
    <xf numFmtId="0" fontId="3" fillId="24" borderId="9" xfId="0" applyFont="1" applyFill="1" applyBorder="1" applyAlignment="1" applyProtection="1">
      <alignment horizontal="center" vertical="center"/>
      <protection hidden="1"/>
    </xf>
    <xf numFmtId="0" fontId="3" fillId="24" borderId="10" xfId="0" applyFont="1" applyFill="1" applyBorder="1" applyAlignment="1" applyProtection="1">
      <alignment horizontal="center" vertical="center"/>
      <protection hidden="1"/>
    </xf>
    <xf numFmtId="1" fontId="3" fillId="2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1" borderId="11" xfId="2" applyNumberFormat="1" applyFont="1" applyFill="1" applyBorder="1" applyAlignment="1" applyProtection="1">
      <alignment horizontal="center" vertical="center"/>
      <protection hidden="1"/>
    </xf>
    <xf numFmtId="1" fontId="3" fillId="2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4" xfId="2" applyNumberFormat="1" applyFont="1" applyFill="1" applyBorder="1" applyAlignment="1" applyProtection="1">
      <alignment horizontal="center" vertical="center"/>
      <protection hidden="1"/>
    </xf>
    <xf numFmtId="1" fontId="3" fillId="2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1" borderId="4" xfId="0" applyFont="1" applyFill="1" applyBorder="1" applyAlignment="1" applyProtection="1">
      <alignment horizontal="center" vertical="center"/>
      <protection hidden="1"/>
    </xf>
    <xf numFmtId="0" fontId="3" fillId="21" borderId="0" xfId="0" applyFont="1" applyFill="1" applyBorder="1" applyAlignment="1" applyProtection="1">
      <alignment horizontal="center" vertical="center"/>
      <protection hidden="1"/>
    </xf>
    <xf numFmtId="0" fontId="3" fillId="21" borderId="9" xfId="0" applyFont="1" applyFill="1" applyBorder="1" applyAlignment="1" applyProtection="1">
      <alignment horizontal="center" vertical="center"/>
      <protection hidden="1"/>
    </xf>
    <xf numFmtId="0" fontId="3" fillId="21" borderId="10" xfId="0" applyFont="1" applyFill="1" applyBorder="1" applyAlignment="1" applyProtection="1">
      <alignment horizontal="center" vertical="center"/>
      <protection hidden="1"/>
    </xf>
    <xf numFmtId="1" fontId="3" fillId="21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11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/>
      <protection hidden="1"/>
    </xf>
    <xf numFmtId="0" fontId="3" fillId="24" borderId="0" xfId="0" applyFont="1" applyFill="1" applyBorder="1" applyAlignment="1" applyProtection="1">
      <alignment horizontal="center"/>
      <protection hidden="1"/>
    </xf>
    <xf numFmtId="0" fontId="3" fillId="24" borderId="10" xfId="0" applyFont="1" applyFill="1" applyBorder="1" applyAlignment="1" applyProtection="1">
      <alignment horizontal="center"/>
      <protection hidden="1"/>
    </xf>
    <xf numFmtId="0" fontId="3" fillId="23" borderId="11" xfId="0" applyFont="1" applyFill="1" applyBorder="1" applyAlignment="1" applyProtection="1">
      <alignment horizontal="center" vertical="center"/>
      <protection hidden="1"/>
    </xf>
    <xf numFmtId="0" fontId="3" fillId="23" borderId="12" xfId="0" applyFont="1" applyFill="1" applyBorder="1" applyAlignment="1" applyProtection="1">
      <alignment horizontal="center"/>
      <protection hidden="1"/>
    </xf>
    <xf numFmtId="0" fontId="3" fillId="23" borderId="12" xfId="0" applyFont="1" applyFill="1" applyBorder="1" applyAlignment="1" applyProtection="1">
      <alignment horizontal="center" vertical="center"/>
      <protection hidden="1"/>
    </xf>
    <xf numFmtId="0" fontId="3" fillId="23" borderId="4" xfId="0" applyFont="1" applyFill="1" applyBorder="1" applyAlignment="1" applyProtection="1">
      <alignment horizontal="center" vertical="center"/>
      <protection hidden="1"/>
    </xf>
    <xf numFmtId="0" fontId="3" fillId="23" borderId="0" xfId="0" applyFont="1" applyFill="1" applyBorder="1" applyAlignment="1" applyProtection="1">
      <alignment horizontal="center"/>
      <protection hidden="1"/>
    </xf>
    <xf numFmtId="0" fontId="3" fillId="23" borderId="0" xfId="0" applyFont="1" applyFill="1" applyBorder="1" applyAlignment="1" applyProtection="1">
      <alignment horizontal="center" vertical="center"/>
      <protection hidden="1"/>
    </xf>
    <xf numFmtId="0" fontId="3" fillId="23" borderId="9" xfId="0" applyFont="1" applyFill="1" applyBorder="1" applyAlignment="1" applyProtection="1">
      <alignment horizontal="center" vertical="center"/>
      <protection hidden="1"/>
    </xf>
    <xf numFmtId="0" fontId="3" fillId="23" borderId="10" xfId="0" applyFont="1" applyFill="1" applyBorder="1" applyAlignment="1" applyProtection="1">
      <alignment horizontal="center"/>
      <protection hidden="1"/>
    </xf>
    <xf numFmtId="0" fontId="3" fillId="23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1" xfId="2" applyNumberFormat="1" applyFont="1" applyFill="1" applyBorder="1" applyAlignment="1" applyProtection="1">
      <alignment horizontal="center" vertical="center"/>
      <protection hidden="1"/>
    </xf>
    <xf numFmtId="1" fontId="3" fillId="2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4" xfId="2" applyNumberFormat="1" applyFont="1" applyFill="1" applyBorder="1" applyAlignment="1" applyProtection="1">
      <alignment horizontal="center" vertical="center"/>
      <protection hidden="1"/>
    </xf>
    <xf numFmtId="1" fontId="3" fillId="2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9" xfId="2" applyNumberFormat="1" applyFont="1" applyFill="1" applyBorder="1" applyAlignment="1" applyProtection="1">
      <alignment horizontal="center" vertical="center"/>
      <protection hidden="1"/>
    </xf>
    <xf numFmtId="1" fontId="3" fillId="2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7" borderId="4" xfId="2" applyNumberFormat="1" applyFont="1" applyFill="1" applyBorder="1" applyAlignment="1" applyProtection="1">
      <alignment horizontal="center" vertical="center"/>
      <protection hidden="1"/>
    </xf>
    <xf numFmtId="1" fontId="3" fillId="1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9" xfId="2" applyNumberFormat="1" applyFont="1" applyFill="1" applyBorder="1" applyAlignment="1" applyProtection="1">
      <alignment horizontal="center" vertical="center"/>
      <protection hidden="1"/>
    </xf>
    <xf numFmtId="1" fontId="3" fillId="17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5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3" fontId="75" fillId="3" borderId="15" xfId="2" applyNumberFormat="1" applyFont="1" applyFill="1" applyBorder="1" applyAlignment="1" applyProtection="1">
      <alignment horizontal="center" vertical="center"/>
      <protection hidden="1"/>
    </xf>
    <xf numFmtId="3" fontId="75" fillId="3" borderId="5" xfId="2" applyNumberFormat="1" applyFont="1" applyFill="1" applyBorder="1" applyAlignment="1" applyProtection="1">
      <alignment horizontal="center" vertical="center"/>
      <protection hidden="1"/>
    </xf>
    <xf numFmtId="3" fontId="52" fillId="3" borderId="15" xfId="2" applyNumberFormat="1" applyFont="1" applyFill="1" applyBorder="1" applyAlignment="1" applyProtection="1">
      <alignment horizontal="center" vertical="center"/>
      <protection hidden="1"/>
    </xf>
    <xf numFmtId="3" fontId="52" fillId="3" borderId="5" xfId="2" applyNumberFormat="1" applyFont="1" applyFill="1" applyBorder="1" applyAlignment="1" applyProtection="1">
      <alignment horizontal="center" vertical="center"/>
      <protection hidden="1"/>
    </xf>
    <xf numFmtId="0" fontId="59" fillId="28" borderId="5" xfId="2" applyFont="1" applyFill="1" applyBorder="1" applyAlignment="1" applyProtection="1">
      <alignment horizontal="center" vertical="center" wrapText="1"/>
      <protection hidden="1"/>
    </xf>
    <xf numFmtId="1" fontId="3" fillId="19" borderId="12" xfId="2" applyNumberFormat="1" applyFont="1" applyFill="1" applyBorder="1" applyAlignment="1" applyProtection="1">
      <alignment horizontal="center" vertical="center" wrapText="1"/>
      <protection hidden="1"/>
    </xf>
    <xf numFmtId="0" fontId="34" fillId="20" borderId="5" xfId="0" applyFont="1" applyFill="1" applyBorder="1" applyAlignment="1" applyProtection="1">
      <alignment horizontal="center" vertical="center"/>
      <protection hidden="1"/>
    </xf>
    <xf numFmtId="0" fontId="34" fillId="24" borderId="5" xfId="0" applyFont="1" applyFill="1" applyBorder="1" applyAlignment="1" applyProtection="1">
      <alignment horizontal="center" vertical="center"/>
      <protection hidden="1"/>
    </xf>
    <xf numFmtId="0" fontId="34" fillId="29" borderId="5" xfId="0" applyFont="1" applyFill="1" applyBorder="1" applyAlignment="1" applyProtection="1">
      <alignment horizontal="center" vertical="center"/>
      <protection hidden="1"/>
    </xf>
    <xf numFmtId="0" fontId="76" fillId="30" borderId="5" xfId="0" applyFont="1" applyFill="1" applyBorder="1" applyAlignment="1" applyProtection="1">
      <alignment horizontal="center" vertical="center"/>
      <protection hidden="1"/>
    </xf>
    <xf numFmtId="0" fontId="7" fillId="3" borderId="33" xfId="0" applyFont="1" applyFill="1" applyBorder="1" applyAlignment="1" applyProtection="1">
      <alignment horizontal="center" vertical="center"/>
      <protection hidden="1"/>
    </xf>
    <xf numFmtId="0" fontId="77" fillId="24" borderId="5" xfId="0" applyFont="1" applyFill="1" applyBorder="1" applyAlignment="1" applyProtection="1">
      <alignment horizontal="center" vertical="center" wrapText="1"/>
      <protection hidden="1"/>
    </xf>
    <xf numFmtId="0" fontId="77" fillId="20" borderId="5" xfId="0" applyFont="1" applyFill="1" applyBorder="1" applyAlignment="1" applyProtection="1">
      <alignment horizontal="center" vertical="center" wrapText="1"/>
      <protection hidden="1"/>
    </xf>
    <xf numFmtId="0" fontId="77" fillId="29" borderId="5" xfId="0" applyFont="1" applyFill="1" applyBorder="1" applyAlignment="1" applyProtection="1">
      <alignment horizontal="center" vertical="center" wrapText="1"/>
      <protection hidden="1"/>
    </xf>
    <xf numFmtId="0" fontId="58" fillId="30" borderId="5" xfId="0" applyFont="1" applyFill="1" applyBorder="1" applyAlignment="1" applyProtection="1">
      <alignment horizontal="center" vertical="center" wrapText="1"/>
      <protection hidden="1"/>
    </xf>
    <xf numFmtId="0" fontId="22" fillId="3" borderId="0" xfId="0" applyFont="1" applyFill="1" applyAlignment="1" applyProtection="1">
      <alignment horizontal="center" vertical="center"/>
      <protection hidden="1"/>
    </xf>
    <xf numFmtId="1" fontId="48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48" fillId="27" borderId="10" xfId="2" applyNumberFormat="1" applyFont="1" applyFill="1" applyBorder="1" applyAlignment="1" applyProtection="1">
      <alignment horizontal="center" vertical="center" wrapText="1"/>
      <protection hidden="1"/>
    </xf>
    <xf numFmtId="3" fontId="33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62" fillId="3" borderId="4" xfId="0" applyFont="1" applyFill="1" applyBorder="1" applyAlignment="1">
      <alignment horizontal="center" vertical="center"/>
    </xf>
    <xf numFmtId="0" fontId="62" fillId="3" borderId="0" xfId="0" applyFont="1" applyFill="1" applyBorder="1" applyAlignment="1">
      <alignment horizontal="center" vertical="center"/>
    </xf>
    <xf numFmtId="0" fontId="42" fillId="3" borderId="0" xfId="0" applyFont="1" applyFill="1" applyProtection="1"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67" fillId="3" borderId="11" xfId="0" applyFont="1" applyFill="1" applyBorder="1" applyAlignment="1" applyProtection="1">
      <alignment horizontal="center" vertical="center"/>
      <protection hidden="1"/>
    </xf>
    <xf numFmtId="0" fontId="67" fillId="3" borderId="12" xfId="0" applyFont="1" applyFill="1" applyBorder="1" applyAlignment="1" applyProtection="1">
      <alignment horizontal="center" vertical="center"/>
      <protection hidden="1"/>
    </xf>
    <xf numFmtId="0" fontId="67" fillId="3" borderId="2" xfId="0" applyFont="1" applyFill="1" applyBorder="1" applyAlignment="1" applyProtection="1">
      <alignment horizontal="center" vertical="center"/>
      <protection hidden="1"/>
    </xf>
    <xf numFmtId="0" fontId="67" fillId="3" borderId="4" xfId="0" applyFont="1" applyFill="1" applyBorder="1" applyAlignment="1" applyProtection="1">
      <alignment horizontal="center" vertical="center"/>
      <protection hidden="1"/>
    </xf>
    <xf numFmtId="0" fontId="67" fillId="3" borderId="0" xfId="0" applyFont="1" applyFill="1" applyBorder="1" applyAlignment="1" applyProtection="1">
      <alignment horizontal="center" vertical="center"/>
      <protection hidden="1"/>
    </xf>
    <xf numFmtId="0" fontId="67" fillId="3" borderId="1" xfId="0" applyFont="1" applyFill="1" applyBorder="1" applyAlignment="1" applyProtection="1">
      <alignment horizontal="center" vertical="center"/>
      <protection hidden="1"/>
    </xf>
    <xf numFmtId="0" fontId="45" fillId="3" borderId="12" xfId="0" applyFont="1" applyFill="1" applyBorder="1" applyAlignment="1" applyProtection="1">
      <alignment horizontal="left" vertical="center"/>
      <protection hidden="1"/>
    </xf>
    <xf numFmtId="0" fontId="45" fillId="3" borderId="2" xfId="0" applyFont="1" applyFill="1" applyBorder="1" applyAlignment="1" applyProtection="1">
      <alignment horizontal="left" vertical="center"/>
      <protection hidden="1"/>
    </xf>
    <xf numFmtId="0" fontId="45" fillId="3" borderId="0" xfId="0" applyFont="1" applyFill="1" applyBorder="1" applyAlignment="1" applyProtection="1">
      <alignment horizontal="left" vertical="center"/>
      <protection hidden="1"/>
    </xf>
    <xf numFmtId="0" fontId="45" fillId="3" borderId="1" xfId="0" applyFont="1" applyFill="1" applyBorder="1" applyAlignment="1" applyProtection="1">
      <alignment horizontal="left" vertical="center"/>
      <protection hidden="1"/>
    </xf>
    <xf numFmtId="170" fontId="45" fillId="3" borderId="0" xfId="0" applyNumberFormat="1" applyFont="1" applyFill="1" applyBorder="1" applyAlignment="1" applyProtection="1">
      <alignment horizontal="left" vertical="center"/>
      <protection hidden="1"/>
    </xf>
    <xf numFmtId="170" fontId="45" fillId="3" borderId="1" xfId="0" applyNumberFormat="1" applyFont="1" applyFill="1" applyBorder="1" applyAlignment="1" applyProtection="1">
      <alignment horizontal="left" vertical="center"/>
      <protection hidden="1"/>
    </xf>
    <xf numFmtId="169" fontId="55" fillId="3" borderId="0" xfId="0" applyNumberFormat="1" applyFont="1" applyFill="1" applyBorder="1" applyAlignment="1" applyProtection="1">
      <alignment horizontal="left" vertical="center"/>
      <protection hidden="1"/>
    </xf>
    <xf numFmtId="169" fontId="55" fillId="3" borderId="1" xfId="0" applyNumberFormat="1" applyFont="1" applyFill="1" applyBorder="1" applyAlignment="1" applyProtection="1">
      <alignment horizontal="left" vertical="center"/>
      <protection hidden="1"/>
    </xf>
    <xf numFmtId="168" fontId="55" fillId="3" borderId="0" xfId="0" applyNumberFormat="1" applyFont="1" applyFill="1" applyBorder="1" applyAlignment="1" applyProtection="1">
      <alignment horizontal="left" vertical="center"/>
      <protection hidden="1"/>
    </xf>
    <xf numFmtId="168" fontId="55" fillId="3" borderId="1" xfId="0" applyNumberFormat="1" applyFont="1" applyFill="1" applyBorder="1" applyAlignment="1" applyProtection="1">
      <alignment horizontal="left" vertical="center"/>
      <protection hidden="1"/>
    </xf>
    <xf numFmtId="0" fontId="45" fillId="3" borderId="5" xfId="2" applyFont="1" applyFill="1" applyBorder="1" applyAlignment="1" applyProtection="1">
      <alignment horizontal="center" vertical="center" wrapText="1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4" fillId="3" borderId="5" xfId="0" applyFont="1" applyFill="1" applyBorder="1" applyAlignment="1" applyProtection="1">
      <alignment horizontal="center" vertical="center"/>
      <protection hidden="1"/>
    </xf>
    <xf numFmtId="0" fontId="54" fillId="3" borderId="15" xfId="0" applyFont="1" applyFill="1" applyBorder="1" applyAlignment="1" applyProtection="1">
      <alignment horizontal="center" vertical="center"/>
      <protection hidden="1"/>
    </xf>
    <xf numFmtId="0" fontId="38" fillId="15" borderId="15" xfId="2" applyFont="1" applyFill="1" applyBorder="1" applyAlignment="1" applyProtection="1">
      <alignment horizontal="center" vertical="center" wrapText="1"/>
      <protection hidden="1"/>
    </xf>
    <xf numFmtId="0" fontId="38" fillId="15" borderId="5" xfId="2" applyFont="1" applyFill="1" applyBorder="1" applyAlignment="1" applyProtection="1">
      <alignment horizontal="center" vertical="center" wrapText="1"/>
      <protection hidden="1"/>
    </xf>
    <xf numFmtId="0" fontId="45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65" fillId="21" borderId="15" xfId="0" applyFont="1" applyFill="1" applyBorder="1" applyAlignment="1" applyProtection="1">
      <alignment horizontal="center" vertical="center" wrapText="1"/>
      <protection hidden="1"/>
    </xf>
    <xf numFmtId="0" fontId="65" fillId="21" borderId="14" xfId="0" applyFont="1" applyFill="1" applyBorder="1" applyAlignment="1" applyProtection="1">
      <alignment horizontal="center" vertical="center" wrapText="1"/>
      <protection hidden="1"/>
    </xf>
    <xf numFmtId="0" fontId="65" fillId="21" borderId="13" xfId="0" applyFont="1" applyFill="1" applyBorder="1" applyAlignment="1" applyProtection="1">
      <alignment horizontal="center" vertical="center" wrapText="1"/>
      <protection hidden="1"/>
    </xf>
    <xf numFmtId="0" fontId="65" fillId="5" borderId="15" xfId="0" applyFont="1" applyFill="1" applyBorder="1" applyAlignment="1" applyProtection="1">
      <alignment horizontal="center" vertical="center" wrapText="1"/>
      <protection hidden="1"/>
    </xf>
    <xf numFmtId="0" fontId="65" fillId="5" borderId="14" xfId="0" applyFont="1" applyFill="1" applyBorder="1" applyAlignment="1" applyProtection="1">
      <alignment horizontal="center" vertical="center" wrapText="1"/>
      <protection hidden="1"/>
    </xf>
    <xf numFmtId="0" fontId="65" fillId="5" borderId="13" xfId="0" applyFont="1" applyFill="1" applyBorder="1" applyAlignment="1" applyProtection="1">
      <alignment horizontal="center" vertical="center" wrapText="1"/>
      <protection hidden="1"/>
    </xf>
    <xf numFmtId="0" fontId="27" fillId="3" borderId="7" xfId="2" applyFont="1" applyFill="1" applyBorder="1" applyAlignment="1" applyProtection="1">
      <alignment horizontal="center" vertical="center" wrapText="1"/>
      <protection hidden="1"/>
    </xf>
    <xf numFmtId="0" fontId="27" fillId="3" borderId="6" xfId="2" applyFont="1" applyFill="1" applyBorder="1" applyAlignment="1" applyProtection="1">
      <alignment horizontal="center" vertical="center" wrapText="1"/>
      <protection hidden="1"/>
    </xf>
    <xf numFmtId="0" fontId="27" fillId="3" borderId="8" xfId="2" applyFont="1" applyFill="1" applyBorder="1" applyAlignment="1" applyProtection="1">
      <alignment horizontal="center" vertical="center" wrapText="1"/>
      <protection hidden="1"/>
    </xf>
    <xf numFmtId="0" fontId="69" fillId="3" borderId="0" xfId="0" applyFont="1" applyFill="1" applyAlignment="1" applyProtection="1">
      <alignment horizontal="center"/>
      <protection locked="0" hidden="1"/>
    </xf>
    <xf numFmtId="0" fontId="49" fillId="3" borderId="0" xfId="2" applyFont="1" applyFill="1" applyBorder="1" applyAlignment="1" applyProtection="1">
      <alignment horizontal="right" vertical="center"/>
      <protection hidden="1"/>
    </xf>
    <xf numFmtId="0" fontId="49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0" fillId="3" borderId="16" xfId="0" applyFont="1" applyFill="1" applyBorder="1" applyAlignment="1" applyProtection="1">
      <alignment horizontal="center" vertical="center"/>
      <protection locked="0" hidden="1"/>
    </xf>
    <xf numFmtId="0" fontId="50" fillId="3" borderId="17" xfId="0" applyFont="1" applyFill="1" applyBorder="1" applyAlignment="1" applyProtection="1">
      <alignment horizontal="center" vertical="center"/>
      <protection locked="0" hidden="1"/>
    </xf>
    <xf numFmtId="0" fontId="50" fillId="3" borderId="18" xfId="0" applyFont="1" applyFill="1" applyBorder="1" applyAlignment="1" applyProtection="1">
      <alignment horizontal="center" vertical="center"/>
      <protection locked="0" hidden="1"/>
    </xf>
    <xf numFmtId="0" fontId="50" fillId="3" borderId="19" xfId="0" applyFont="1" applyFill="1" applyBorder="1" applyAlignment="1" applyProtection="1">
      <alignment horizontal="center" vertical="center"/>
      <protection locked="0" hidden="1"/>
    </xf>
    <xf numFmtId="0" fontId="50" fillId="3" borderId="0" xfId="0" applyFont="1" applyFill="1" applyBorder="1" applyAlignment="1" applyProtection="1">
      <alignment horizontal="center" vertical="center"/>
      <protection locked="0" hidden="1"/>
    </xf>
    <xf numFmtId="0" fontId="50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19" xfId="0" applyFont="1" applyFill="1" applyBorder="1" applyAlignment="1" applyProtection="1">
      <alignment horizontal="center" vertical="center"/>
      <protection locked="0" hidden="1"/>
    </xf>
    <xf numFmtId="0" fontId="51" fillId="3" borderId="0" xfId="0" applyFont="1" applyFill="1" applyBorder="1" applyAlignment="1" applyProtection="1">
      <alignment horizontal="center" vertical="center"/>
      <protection locked="0" hidden="1"/>
    </xf>
    <xf numFmtId="0" fontId="51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21" xfId="0" applyFont="1" applyFill="1" applyBorder="1" applyAlignment="1" applyProtection="1">
      <alignment horizontal="center" vertical="center"/>
      <protection locked="0" hidden="1"/>
    </xf>
    <xf numFmtId="0" fontId="51" fillId="3" borderId="22" xfId="0" applyFont="1" applyFill="1" applyBorder="1" applyAlignment="1" applyProtection="1">
      <alignment horizontal="center" vertical="center"/>
      <protection locked="0" hidden="1"/>
    </xf>
    <xf numFmtId="0" fontId="51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3" fillId="3" borderId="11" xfId="0" applyFont="1" applyFill="1" applyBorder="1" applyAlignment="1" applyProtection="1">
      <alignment horizontal="center" vertical="center"/>
      <protection hidden="1"/>
    </xf>
    <xf numFmtId="0" fontId="53" fillId="3" borderId="12" xfId="0" applyFont="1" applyFill="1" applyBorder="1" applyAlignment="1" applyProtection="1">
      <alignment horizontal="center" vertical="center"/>
      <protection hidden="1"/>
    </xf>
    <xf numFmtId="0" fontId="53" fillId="3" borderId="2" xfId="0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horizontal="left" vertical="center"/>
      <protection hidden="1"/>
    </xf>
    <xf numFmtId="0" fontId="49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46" fillId="12" borderId="11" xfId="0" applyFont="1" applyFill="1" applyBorder="1" applyAlignment="1" applyProtection="1">
      <alignment horizontal="center" vertical="center" wrapText="1"/>
      <protection hidden="1"/>
    </xf>
    <xf numFmtId="0" fontId="46" fillId="12" borderId="2" xfId="0" applyFont="1" applyFill="1" applyBorder="1" applyAlignment="1" applyProtection="1">
      <alignment horizontal="center" vertical="center" wrapText="1"/>
      <protection hidden="1"/>
    </xf>
    <xf numFmtId="0" fontId="46" fillId="12" borderId="4" xfId="0" applyFont="1" applyFill="1" applyBorder="1" applyAlignment="1" applyProtection="1">
      <alignment horizontal="center" vertical="center" wrapText="1"/>
      <protection hidden="1"/>
    </xf>
    <xf numFmtId="0" fontId="46" fillId="12" borderId="1" xfId="0" applyFont="1" applyFill="1" applyBorder="1" applyAlignment="1" applyProtection="1">
      <alignment horizontal="center" vertical="center" wrapText="1"/>
      <protection hidden="1"/>
    </xf>
    <xf numFmtId="1" fontId="48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26" borderId="15" xfId="2" applyFont="1" applyFill="1" applyBorder="1" applyAlignment="1" applyProtection="1">
      <alignment horizontal="center" vertical="center" wrapText="1"/>
      <protection hidden="1"/>
    </xf>
    <xf numFmtId="0" fontId="12" fillId="26" borderId="14" xfId="2" applyFont="1" applyFill="1" applyBorder="1" applyAlignment="1" applyProtection="1">
      <alignment horizontal="center" vertical="center" wrapText="1"/>
      <protection hidden="1"/>
    </xf>
    <xf numFmtId="0" fontId="12" fillId="26" borderId="13" xfId="2" applyFont="1" applyFill="1" applyBorder="1" applyAlignment="1" applyProtection="1">
      <alignment horizontal="center" vertical="center" wrapText="1"/>
      <protection hidden="1"/>
    </xf>
    <xf numFmtId="0" fontId="47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0" borderId="15" xfId="2" applyFont="1" applyFill="1" applyBorder="1" applyAlignment="1" applyProtection="1">
      <alignment horizontal="center" vertical="center" wrapText="1"/>
      <protection hidden="1"/>
    </xf>
    <xf numFmtId="0" fontId="12" fillId="20" borderId="14" xfId="2" applyFont="1" applyFill="1" applyBorder="1" applyAlignment="1" applyProtection="1">
      <alignment horizontal="center" vertical="center" wrapText="1"/>
      <protection hidden="1"/>
    </xf>
    <xf numFmtId="0" fontId="12" fillId="20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9" fillId="28" borderId="15" xfId="2" applyFont="1" applyFill="1" applyBorder="1" applyAlignment="1" applyProtection="1">
      <alignment horizontal="center" vertical="center" wrapText="1"/>
      <protection hidden="1"/>
    </xf>
    <xf numFmtId="0" fontId="59" fillId="28" borderId="14" xfId="2" applyFont="1" applyFill="1" applyBorder="1" applyAlignment="1" applyProtection="1">
      <alignment horizontal="center" vertical="center" wrapText="1"/>
      <protection hidden="1"/>
    </xf>
    <xf numFmtId="0" fontId="59" fillId="28" borderId="13" xfId="2" applyFont="1" applyFill="1" applyBorder="1" applyAlignment="1" applyProtection="1">
      <alignment horizontal="center" vertical="center" wrapText="1"/>
      <protection hidden="1"/>
    </xf>
    <xf numFmtId="0" fontId="46" fillId="12" borderId="9" xfId="0" applyFont="1" applyFill="1" applyBorder="1" applyAlignment="1" applyProtection="1">
      <alignment horizontal="center" vertical="center" wrapText="1"/>
      <protection hidden="1"/>
    </xf>
    <xf numFmtId="0" fontId="46" fillId="12" borderId="3" xfId="0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4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1" fontId="48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75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2" fillId="3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47" fillId="3" borderId="11" xfId="2" applyFont="1" applyFill="1" applyBorder="1" applyAlignment="1" applyProtection="1">
      <alignment horizontal="center" vertical="center" wrapText="1"/>
      <protection hidden="1"/>
    </xf>
    <xf numFmtId="0" fontId="47" fillId="3" borderId="2" xfId="2" applyFont="1" applyFill="1" applyBorder="1" applyAlignment="1" applyProtection="1">
      <alignment horizontal="center" vertical="center" wrapText="1"/>
      <protection hidden="1"/>
    </xf>
    <xf numFmtId="0" fontId="47" fillId="3" borderId="9" xfId="2" applyFont="1" applyFill="1" applyBorder="1" applyAlignment="1" applyProtection="1">
      <alignment horizontal="center" vertical="center" wrapText="1"/>
      <protection hidden="1"/>
    </xf>
    <xf numFmtId="0" fontId="47" fillId="3" borderId="3" xfId="2" applyFont="1" applyFill="1" applyBorder="1" applyAlignment="1" applyProtection="1">
      <alignment horizontal="center" vertical="center" wrapText="1"/>
      <protection hidden="1"/>
    </xf>
    <xf numFmtId="0" fontId="71" fillId="24" borderId="6" xfId="2" applyFont="1" applyFill="1" applyBorder="1" applyAlignment="1" applyProtection="1">
      <alignment horizontal="left" vertical="center" wrapText="1"/>
      <protection locked="0"/>
    </xf>
    <xf numFmtId="0" fontId="64" fillId="3" borderId="5" xfId="0" applyFont="1" applyFill="1" applyBorder="1" applyAlignment="1">
      <alignment horizontal="center" vertical="center"/>
    </xf>
    <xf numFmtId="1" fontId="3" fillId="24" borderId="0" xfId="2" applyNumberFormat="1" applyFont="1" applyFill="1" applyAlignment="1" applyProtection="1">
      <alignment horizontal="center" vertical="center" wrapText="1"/>
      <protection hidden="1"/>
    </xf>
    <xf numFmtId="0" fontId="3" fillId="24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1" borderId="0" xfId="2" applyNumberFormat="1" applyFont="1" applyFill="1" applyAlignment="1" applyProtection="1">
      <alignment horizontal="center" vertical="center" wrapText="1"/>
      <protection hidden="1"/>
    </xf>
    <xf numFmtId="0" fontId="3" fillId="21" borderId="0" xfId="0" applyFont="1" applyFill="1" applyAlignment="1" applyProtection="1">
      <alignment horizontal="center" vertical="center"/>
      <protection hidden="1"/>
    </xf>
    <xf numFmtId="0" fontId="3" fillId="24" borderId="0" xfId="0" applyFont="1" applyFill="1" applyAlignment="1" applyProtection="1">
      <alignment horizontal="center"/>
      <protection hidden="1"/>
    </xf>
    <xf numFmtId="0" fontId="3" fillId="23" borderId="0" xfId="0" applyFont="1" applyFill="1" applyAlignment="1" applyProtection="1">
      <alignment horizontal="center"/>
      <protection hidden="1"/>
    </xf>
    <xf numFmtId="0" fontId="3" fillId="23" borderId="0" xfId="0" applyFont="1" applyFill="1" applyAlignment="1" applyProtection="1">
      <alignment horizontal="center" vertical="center"/>
      <protection hidden="1"/>
    </xf>
    <xf numFmtId="1" fontId="3" fillId="23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2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25" borderId="0" xfId="2" applyNumberFormat="1" applyFont="1" applyFill="1" applyAlignment="1" applyProtection="1">
      <alignment horizontal="center" vertical="center" wrapText="1"/>
      <protection hidden="1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CC66FF"/>
      <color rgb="FF6666FF"/>
      <color rgb="FFFFFFCC"/>
      <color rgb="FF3366FF"/>
      <color rgb="FF00CC00"/>
      <color rgb="FFCCFFFF"/>
      <color rgb="FFCCECFF"/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23812</xdr:colOff>
      <xdr:row>8</xdr:row>
      <xdr:rowOff>23812</xdr:rowOff>
    </xdr:from>
    <xdr:to>
      <xdr:col>216</xdr:col>
      <xdr:colOff>0</xdr:colOff>
      <xdr:row>11</xdr:row>
      <xdr:rowOff>404813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1A1B5E0-9CC2-48D2-AEE7-971B913104F3}"/>
            </a:ext>
          </a:extLst>
        </xdr:cNvPr>
        <xdr:cNvSpPr txBox="1"/>
      </xdr:nvSpPr>
      <xdr:spPr bwMode="auto">
        <a:xfrm>
          <a:off x="46743937" y="1333500"/>
          <a:ext cx="2690813" cy="10715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115</xdr:col>
      <xdr:colOff>410588</xdr:colOff>
      <xdr:row>9</xdr:row>
      <xdr:rowOff>299777</xdr:rowOff>
    </xdr:from>
    <xdr:to>
      <xdr:col>116</xdr:col>
      <xdr:colOff>537586</xdr:colOff>
      <xdr:row>13</xdr:row>
      <xdr:rowOff>172682</xdr:rowOff>
    </xdr:to>
    <xdr:sp macro="" textlink="$BU$35">
      <xdr:nvSpPr>
        <xdr:cNvPr id="42" name="279 CuadroTexto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/>
      </xdr:nvSpPr>
      <xdr:spPr bwMode="auto">
        <a:xfrm rot="17374349">
          <a:off x="54372934" y="3525531"/>
          <a:ext cx="1396905" cy="81279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F03CDA0-B0AF-45CE-A2D2-292880BC458B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13514</xdr:colOff>
      <xdr:row>14</xdr:row>
      <xdr:rowOff>5771</xdr:rowOff>
    </xdr:from>
    <xdr:to>
      <xdr:col>115</xdr:col>
      <xdr:colOff>453830</xdr:colOff>
      <xdr:row>17</xdr:row>
      <xdr:rowOff>119644</xdr:rowOff>
    </xdr:to>
    <xdr:sp macro="" textlink="">
      <xdr:nvSpPr>
        <xdr:cNvPr id="43" name="Forma libre 146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 bwMode="auto">
        <a:xfrm>
          <a:off x="51524714" y="4844471"/>
          <a:ext cx="3183516" cy="1256873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468177 w 3468177"/>
            <a:gd name="connsiteY0" fmla="*/ 0 h 2686104"/>
            <a:gd name="connsiteX1" fmla="*/ 0 w 3468177"/>
            <a:gd name="connsiteY1" fmla="*/ 1086224 h 2686104"/>
            <a:gd name="connsiteX0" fmla="*/ 3468177 w 3468177"/>
            <a:gd name="connsiteY0" fmla="*/ 0 h 2560597"/>
            <a:gd name="connsiteX1" fmla="*/ 0 w 3468177"/>
            <a:gd name="connsiteY1" fmla="*/ 1086224 h 2560597"/>
            <a:gd name="connsiteX0" fmla="*/ 3468177 w 3468177"/>
            <a:gd name="connsiteY0" fmla="*/ 0 h 2541157"/>
            <a:gd name="connsiteX1" fmla="*/ 0 w 3468177"/>
            <a:gd name="connsiteY1" fmla="*/ 1086224 h 2541157"/>
            <a:gd name="connsiteX0" fmla="*/ 3524142 w 3524142"/>
            <a:gd name="connsiteY0" fmla="*/ 0 h 2541157"/>
            <a:gd name="connsiteX1" fmla="*/ 0 w 3524142"/>
            <a:gd name="connsiteY1" fmla="*/ 1086224 h 2541157"/>
            <a:gd name="connsiteX0" fmla="*/ 3133623 w 3133623"/>
            <a:gd name="connsiteY0" fmla="*/ 0 h 2680080"/>
            <a:gd name="connsiteX1" fmla="*/ 0 w 3133623"/>
            <a:gd name="connsiteY1" fmla="*/ 1366048 h 26800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33623" h="2680080">
              <a:moveTo>
                <a:pt x="3133623" y="0"/>
              </a:moveTo>
              <a:cubicBezTo>
                <a:pt x="2004259" y="3913387"/>
                <a:pt x="747236" y="2775679"/>
                <a:pt x="0" y="1366048"/>
              </a:cubicBezTo>
            </a:path>
          </a:pathLst>
        </a:custGeom>
        <a:noFill/>
        <a:ln w="1270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110</xdr:col>
      <xdr:colOff>359633</xdr:colOff>
      <xdr:row>23</xdr:row>
      <xdr:rowOff>199682</xdr:rowOff>
    </xdr:from>
    <xdr:to>
      <xdr:col>118</xdr:col>
      <xdr:colOff>595596</xdr:colOff>
      <xdr:row>35</xdr:row>
      <xdr:rowOff>362167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 bwMode="auto">
        <a:xfrm>
          <a:off x="51185033" y="8467382"/>
          <a:ext cx="5722363" cy="4505885"/>
        </a:xfrm>
        <a:prstGeom prst="ellipse">
          <a:avLst/>
        </a:prstGeom>
        <a:solidFill>
          <a:srgbClr val="83FF83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109</xdr:col>
      <xdr:colOff>135737</xdr:colOff>
      <xdr:row>9</xdr:row>
      <xdr:rowOff>115914</xdr:rowOff>
    </xdr:from>
    <xdr:to>
      <xdr:col>115</xdr:col>
      <xdr:colOff>360570</xdr:colOff>
      <xdr:row>15</xdr:row>
      <xdr:rowOff>252422</xdr:rowOff>
    </xdr:to>
    <xdr:sp macro="" textlink="">
      <xdr:nvSpPr>
        <xdr:cNvPr id="45" name="Forma libre: forma 6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 bwMode="auto">
        <a:xfrm>
          <a:off x="50275337" y="3049614"/>
          <a:ext cx="4339633" cy="2422508"/>
        </a:xfrm>
        <a:custGeom>
          <a:avLst/>
          <a:gdLst>
            <a:gd name="connsiteX0" fmla="*/ 0 w 6147954"/>
            <a:gd name="connsiteY0" fmla="*/ 86591 h 4067659"/>
            <a:gd name="connsiteX1" fmla="*/ 900545 w 6147954"/>
            <a:gd name="connsiteY1" fmla="*/ 1627909 h 4067659"/>
            <a:gd name="connsiteX2" fmla="*/ 2822863 w 6147954"/>
            <a:gd name="connsiteY2" fmla="*/ 3879273 h 4067659"/>
            <a:gd name="connsiteX3" fmla="*/ 3169227 w 6147954"/>
            <a:gd name="connsiteY3" fmla="*/ 3896591 h 4067659"/>
            <a:gd name="connsiteX4" fmla="*/ 4883727 w 6147954"/>
            <a:gd name="connsiteY4" fmla="*/ 3498273 h 4067659"/>
            <a:gd name="connsiteX5" fmla="*/ 5160818 w 6147954"/>
            <a:gd name="connsiteY5" fmla="*/ 2874819 h 4067659"/>
            <a:gd name="connsiteX6" fmla="*/ 6147954 w 6147954"/>
            <a:gd name="connsiteY6" fmla="*/ 0 h 4067659"/>
            <a:gd name="connsiteX0" fmla="*/ 0 w 6147954"/>
            <a:gd name="connsiteY0" fmla="*/ 86591 h 4067659"/>
            <a:gd name="connsiteX1" fmla="*/ 900545 w 6147954"/>
            <a:gd name="connsiteY1" fmla="*/ 1627909 h 4067659"/>
            <a:gd name="connsiteX2" fmla="*/ 2822863 w 6147954"/>
            <a:gd name="connsiteY2" fmla="*/ 3879273 h 4067659"/>
            <a:gd name="connsiteX3" fmla="*/ 3169227 w 6147954"/>
            <a:gd name="connsiteY3" fmla="*/ 3896591 h 4067659"/>
            <a:gd name="connsiteX4" fmla="*/ 4883727 w 6147954"/>
            <a:gd name="connsiteY4" fmla="*/ 3498273 h 4067659"/>
            <a:gd name="connsiteX5" fmla="*/ 5493522 w 6147954"/>
            <a:gd name="connsiteY5" fmla="*/ 2178311 h 4067659"/>
            <a:gd name="connsiteX6" fmla="*/ 6147954 w 6147954"/>
            <a:gd name="connsiteY6" fmla="*/ 0 h 4067659"/>
            <a:gd name="connsiteX0" fmla="*/ 0 w 6325396"/>
            <a:gd name="connsiteY0" fmla="*/ 120293 h 4101361"/>
            <a:gd name="connsiteX1" fmla="*/ 900545 w 6325396"/>
            <a:gd name="connsiteY1" fmla="*/ 1661611 h 4101361"/>
            <a:gd name="connsiteX2" fmla="*/ 2822863 w 6325396"/>
            <a:gd name="connsiteY2" fmla="*/ 3912975 h 4101361"/>
            <a:gd name="connsiteX3" fmla="*/ 3169227 w 6325396"/>
            <a:gd name="connsiteY3" fmla="*/ 3930293 h 4101361"/>
            <a:gd name="connsiteX4" fmla="*/ 4883727 w 6325396"/>
            <a:gd name="connsiteY4" fmla="*/ 3531975 h 4101361"/>
            <a:gd name="connsiteX5" fmla="*/ 5493522 w 6325396"/>
            <a:gd name="connsiteY5" fmla="*/ 2212013 h 4101361"/>
            <a:gd name="connsiteX6" fmla="*/ 6325396 w 6325396"/>
            <a:gd name="connsiteY6" fmla="*/ 0 h 4101361"/>
            <a:gd name="connsiteX0" fmla="*/ 0 w 6325396"/>
            <a:gd name="connsiteY0" fmla="*/ 120293 h 4099407"/>
            <a:gd name="connsiteX1" fmla="*/ 900545 w 6325396"/>
            <a:gd name="connsiteY1" fmla="*/ 1661611 h 4099407"/>
            <a:gd name="connsiteX2" fmla="*/ 2822863 w 6325396"/>
            <a:gd name="connsiteY2" fmla="*/ 3912975 h 4099407"/>
            <a:gd name="connsiteX3" fmla="*/ 3169227 w 6325396"/>
            <a:gd name="connsiteY3" fmla="*/ 3930293 h 4099407"/>
            <a:gd name="connsiteX4" fmla="*/ 4817187 w 6325396"/>
            <a:gd name="connsiteY4" fmla="*/ 3576910 h 4099407"/>
            <a:gd name="connsiteX5" fmla="*/ 5493522 w 6325396"/>
            <a:gd name="connsiteY5" fmla="*/ 2212013 h 4099407"/>
            <a:gd name="connsiteX6" fmla="*/ 6325396 w 6325396"/>
            <a:gd name="connsiteY6" fmla="*/ 0 h 4099407"/>
            <a:gd name="connsiteX0" fmla="*/ 0 w 6325396"/>
            <a:gd name="connsiteY0" fmla="*/ 120293 h 3964261"/>
            <a:gd name="connsiteX1" fmla="*/ 900545 w 6325396"/>
            <a:gd name="connsiteY1" fmla="*/ 1661611 h 3964261"/>
            <a:gd name="connsiteX2" fmla="*/ 2035465 w 6325396"/>
            <a:gd name="connsiteY2" fmla="*/ 2901913 h 3964261"/>
            <a:gd name="connsiteX3" fmla="*/ 3169227 w 6325396"/>
            <a:gd name="connsiteY3" fmla="*/ 3930293 h 3964261"/>
            <a:gd name="connsiteX4" fmla="*/ 4817187 w 6325396"/>
            <a:gd name="connsiteY4" fmla="*/ 3576910 h 3964261"/>
            <a:gd name="connsiteX5" fmla="*/ 5493522 w 6325396"/>
            <a:gd name="connsiteY5" fmla="*/ 2212013 h 3964261"/>
            <a:gd name="connsiteX6" fmla="*/ 6325396 w 6325396"/>
            <a:gd name="connsiteY6" fmla="*/ 0 h 3964261"/>
            <a:gd name="connsiteX0" fmla="*/ 0 w 6325396"/>
            <a:gd name="connsiteY0" fmla="*/ 120293 h 3964261"/>
            <a:gd name="connsiteX1" fmla="*/ 190778 w 6325396"/>
            <a:gd name="connsiteY1" fmla="*/ 482039 h 3964261"/>
            <a:gd name="connsiteX2" fmla="*/ 2035465 w 6325396"/>
            <a:gd name="connsiteY2" fmla="*/ 2901913 h 3964261"/>
            <a:gd name="connsiteX3" fmla="*/ 3169227 w 6325396"/>
            <a:gd name="connsiteY3" fmla="*/ 3930293 h 3964261"/>
            <a:gd name="connsiteX4" fmla="*/ 4817187 w 6325396"/>
            <a:gd name="connsiteY4" fmla="*/ 3576910 h 3964261"/>
            <a:gd name="connsiteX5" fmla="*/ 5493522 w 6325396"/>
            <a:gd name="connsiteY5" fmla="*/ 2212013 h 3964261"/>
            <a:gd name="connsiteX6" fmla="*/ 6325396 w 6325396"/>
            <a:gd name="connsiteY6" fmla="*/ 0 h 3964261"/>
            <a:gd name="connsiteX0" fmla="*/ 0 w 6325396"/>
            <a:gd name="connsiteY0" fmla="*/ 120293 h 3964261"/>
            <a:gd name="connsiteX1" fmla="*/ 2035465 w 6325396"/>
            <a:gd name="connsiteY1" fmla="*/ 2901913 h 3964261"/>
            <a:gd name="connsiteX2" fmla="*/ 3169227 w 6325396"/>
            <a:gd name="connsiteY2" fmla="*/ 3930293 h 3964261"/>
            <a:gd name="connsiteX3" fmla="*/ 4817187 w 6325396"/>
            <a:gd name="connsiteY3" fmla="*/ 3576910 h 3964261"/>
            <a:gd name="connsiteX4" fmla="*/ 5493522 w 6325396"/>
            <a:gd name="connsiteY4" fmla="*/ 2212013 h 3964261"/>
            <a:gd name="connsiteX5" fmla="*/ 6325396 w 6325396"/>
            <a:gd name="connsiteY5" fmla="*/ 0 h 3964261"/>
            <a:gd name="connsiteX0" fmla="*/ 0 w 6314306"/>
            <a:gd name="connsiteY0" fmla="*/ 41655 h 3964261"/>
            <a:gd name="connsiteX1" fmla="*/ 2024375 w 6314306"/>
            <a:gd name="connsiteY1" fmla="*/ 2901913 h 3964261"/>
            <a:gd name="connsiteX2" fmla="*/ 3158137 w 6314306"/>
            <a:gd name="connsiteY2" fmla="*/ 3930293 h 3964261"/>
            <a:gd name="connsiteX3" fmla="*/ 4806097 w 6314306"/>
            <a:gd name="connsiteY3" fmla="*/ 3576910 h 3964261"/>
            <a:gd name="connsiteX4" fmla="*/ 5482432 w 6314306"/>
            <a:gd name="connsiteY4" fmla="*/ 2212013 h 3964261"/>
            <a:gd name="connsiteX5" fmla="*/ 6314306 w 6314306"/>
            <a:gd name="connsiteY5" fmla="*/ 0 h 3964261"/>
            <a:gd name="connsiteX0" fmla="*/ 0 w 6314306"/>
            <a:gd name="connsiteY0" fmla="*/ 41655 h 3924023"/>
            <a:gd name="connsiteX1" fmla="*/ 2024375 w 6314306"/>
            <a:gd name="connsiteY1" fmla="*/ 2901913 h 3924023"/>
            <a:gd name="connsiteX2" fmla="*/ 2914154 w 6314306"/>
            <a:gd name="connsiteY2" fmla="*/ 3885356 h 3924023"/>
            <a:gd name="connsiteX3" fmla="*/ 4806097 w 6314306"/>
            <a:gd name="connsiteY3" fmla="*/ 3576910 h 3924023"/>
            <a:gd name="connsiteX4" fmla="*/ 5482432 w 6314306"/>
            <a:gd name="connsiteY4" fmla="*/ 2212013 h 3924023"/>
            <a:gd name="connsiteX5" fmla="*/ 6314306 w 6314306"/>
            <a:gd name="connsiteY5" fmla="*/ 0 h 3924023"/>
            <a:gd name="connsiteX0" fmla="*/ 0 w 6314306"/>
            <a:gd name="connsiteY0" fmla="*/ 41655 h 3913907"/>
            <a:gd name="connsiteX1" fmla="*/ 2024375 w 6314306"/>
            <a:gd name="connsiteY1" fmla="*/ 2901913 h 3913907"/>
            <a:gd name="connsiteX2" fmla="*/ 2914154 w 6314306"/>
            <a:gd name="connsiteY2" fmla="*/ 3885356 h 3913907"/>
            <a:gd name="connsiteX3" fmla="*/ 4817187 w 6314306"/>
            <a:gd name="connsiteY3" fmla="*/ 3520740 h 3913907"/>
            <a:gd name="connsiteX4" fmla="*/ 5482432 w 6314306"/>
            <a:gd name="connsiteY4" fmla="*/ 2212013 h 3913907"/>
            <a:gd name="connsiteX5" fmla="*/ 6314306 w 6314306"/>
            <a:gd name="connsiteY5" fmla="*/ 0 h 3913907"/>
            <a:gd name="connsiteX0" fmla="*/ 0 w 5628166"/>
            <a:gd name="connsiteY0" fmla="*/ 87906 h 3960158"/>
            <a:gd name="connsiteX1" fmla="*/ 2024375 w 5628166"/>
            <a:gd name="connsiteY1" fmla="*/ 2948164 h 3960158"/>
            <a:gd name="connsiteX2" fmla="*/ 2914154 w 5628166"/>
            <a:gd name="connsiteY2" fmla="*/ 3931607 h 3960158"/>
            <a:gd name="connsiteX3" fmla="*/ 4817187 w 5628166"/>
            <a:gd name="connsiteY3" fmla="*/ 3566991 h 3960158"/>
            <a:gd name="connsiteX4" fmla="*/ 5482432 w 5628166"/>
            <a:gd name="connsiteY4" fmla="*/ 2258264 h 3960158"/>
            <a:gd name="connsiteX5" fmla="*/ 5628166 w 5628166"/>
            <a:gd name="connsiteY5" fmla="*/ 0 h 3960158"/>
            <a:gd name="connsiteX0" fmla="*/ 0 w 5628166"/>
            <a:gd name="connsiteY0" fmla="*/ 87906 h 3959181"/>
            <a:gd name="connsiteX1" fmla="*/ 2024375 w 5628166"/>
            <a:gd name="connsiteY1" fmla="*/ 2948164 h 3959181"/>
            <a:gd name="connsiteX2" fmla="*/ 2914154 w 5628166"/>
            <a:gd name="connsiteY2" fmla="*/ 3931607 h 3959181"/>
            <a:gd name="connsiteX3" fmla="*/ 4817187 w 5628166"/>
            <a:gd name="connsiteY3" fmla="*/ 3566991 h 3959181"/>
            <a:gd name="connsiteX4" fmla="*/ 4748972 w 5628166"/>
            <a:gd name="connsiteY4" fmla="*/ 2327641 h 3959181"/>
            <a:gd name="connsiteX5" fmla="*/ 5628166 w 5628166"/>
            <a:gd name="connsiteY5" fmla="*/ 0 h 3959181"/>
            <a:gd name="connsiteX0" fmla="*/ 0 w 5628166"/>
            <a:gd name="connsiteY0" fmla="*/ 87906 h 3962840"/>
            <a:gd name="connsiteX1" fmla="*/ 2024375 w 5628166"/>
            <a:gd name="connsiteY1" fmla="*/ 2948164 h 3962840"/>
            <a:gd name="connsiteX2" fmla="*/ 2914154 w 5628166"/>
            <a:gd name="connsiteY2" fmla="*/ 3931607 h 3962840"/>
            <a:gd name="connsiteX3" fmla="*/ 4320327 w 5628166"/>
            <a:gd name="connsiteY3" fmla="*/ 3590116 h 3962840"/>
            <a:gd name="connsiteX4" fmla="*/ 4748972 w 5628166"/>
            <a:gd name="connsiteY4" fmla="*/ 2327641 h 3962840"/>
            <a:gd name="connsiteX5" fmla="*/ 5628166 w 5628166"/>
            <a:gd name="connsiteY5" fmla="*/ 0 h 3962840"/>
            <a:gd name="connsiteX0" fmla="*/ 0 w 5628166"/>
            <a:gd name="connsiteY0" fmla="*/ 87906 h 3946511"/>
            <a:gd name="connsiteX1" fmla="*/ 2024375 w 5628166"/>
            <a:gd name="connsiteY1" fmla="*/ 2948164 h 3946511"/>
            <a:gd name="connsiteX2" fmla="*/ 2914154 w 5628166"/>
            <a:gd name="connsiteY2" fmla="*/ 3931607 h 3946511"/>
            <a:gd name="connsiteX3" fmla="*/ 4748972 w 5628166"/>
            <a:gd name="connsiteY3" fmla="*/ 2327641 h 3946511"/>
            <a:gd name="connsiteX4" fmla="*/ 5628166 w 5628166"/>
            <a:gd name="connsiteY4" fmla="*/ 0 h 3946511"/>
            <a:gd name="connsiteX0" fmla="*/ 0 w 5628166"/>
            <a:gd name="connsiteY0" fmla="*/ 87906 h 3955314"/>
            <a:gd name="connsiteX1" fmla="*/ 2024375 w 5628166"/>
            <a:gd name="connsiteY1" fmla="*/ 2948164 h 3955314"/>
            <a:gd name="connsiteX2" fmla="*/ 2914154 w 5628166"/>
            <a:gd name="connsiteY2" fmla="*/ 3931607 h 3955314"/>
            <a:gd name="connsiteX3" fmla="*/ 4346753 w 5628166"/>
            <a:gd name="connsiteY3" fmla="*/ 3322039 h 3955314"/>
            <a:gd name="connsiteX4" fmla="*/ 5628166 w 5628166"/>
            <a:gd name="connsiteY4" fmla="*/ 0 h 3955314"/>
            <a:gd name="connsiteX0" fmla="*/ 0 w 5628166"/>
            <a:gd name="connsiteY0" fmla="*/ 87906 h 3958431"/>
            <a:gd name="connsiteX1" fmla="*/ 1929735 w 5628166"/>
            <a:gd name="connsiteY1" fmla="*/ 2901913 h 3958431"/>
            <a:gd name="connsiteX2" fmla="*/ 2914154 w 5628166"/>
            <a:gd name="connsiteY2" fmla="*/ 3931607 h 3958431"/>
            <a:gd name="connsiteX3" fmla="*/ 4346753 w 5628166"/>
            <a:gd name="connsiteY3" fmla="*/ 3322039 h 3958431"/>
            <a:gd name="connsiteX4" fmla="*/ 5628166 w 5628166"/>
            <a:gd name="connsiteY4" fmla="*/ 0 h 3958431"/>
            <a:gd name="connsiteX0" fmla="*/ 0 w 5628166"/>
            <a:gd name="connsiteY0" fmla="*/ 87906 h 4065571"/>
            <a:gd name="connsiteX1" fmla="*/ 912355 w 5628166"/>
            <a:gd name="connsiteY1" fmla="*/ 1398752 h 4065571"/>
            <a:gd name="connsiteX2" fmla="*/ 2914154 w 5628166"/>
            <a:gd name="connsiteY2" fmla="*/ 3931607 h 4065571"/>
            <a:gd name="connsiteX3" fmla="*/ 4346753 w 5628166"/>
            <a:gd name="connsiteY3" fmla="*/ 3322039 h 4065571"/>
            <a:gd name="connsiteX4" fmla="*/ 5628166 w 5628166"/>
            <a:gd name="connsiteY4" fmla="*/ 0 h 4065571"/>
            <a:gd name="connsiteX0" fmla="*/ 0 w 5628166"/>
            <a:gd name="connsiteY0" fmla="*/ 87906 h 4053675"/>
            <a:gd name="connsiteX1" fmla="*/ 912355 w 5628166"/>
            <a:gd name="connsiteY1" fmla="*/ 1398752 h 4053675"/>
            <a:gd name="connsiteX2" fmla="*/ 2914154 w 5628166"/>
            <a:gd name="connsiteY2" fmla="*/ 3931607 h 4053675"/>
            <a:gd name="connsiteX3" fmla="*/ 4275772 w 5628166"/>
            <a:gd name="connsiteY3" fmla="*/ 3275788 h 4053675"/>
            <a:gd name="connsiteX4" fmla="*/ 5628166 w 5628166"/>
            <a:gd name="connsiteY4" fmla="*/ 0 h 4053675"/>
            <a:gd name="connsiteX0" fmla="*/ 0 w 5628166"/>
            <a:gd name="connsiteY0" fmla="*/ 87906 h 4053675"/>
            <a:gd name="connsiteX1" fmla="*/ 2914154 w 5628166"/>
            <a:gd name="connsiteY1" fmla="*/ 3931607 h 4053675"/>
            <a:gd name="connsiteX2" fmla="*/ 4275772 w 5628166"/>
            <a:gd name="connsiteY2" fmla="*/ 3275788 h 4053675"/>
            <a:gd name="connsiteX3" fmla="*/ 5628166 w 5628166"/>
            <a:gd name="connsiteY3" fmla="*/ 0 h 4053675"/>
            <a:gd name="connsiteX0" fmla="*/ 0 w 4066607"/>
            <a:gd name="connsiteY0" fmla="*/ 180620 h 4141810"/>
            <a:gd name="connsiteX1" fmla="*/ 1352595 w 4066607"/>
            <a:gd name="connsiteY1" fmla="*/ 3931607 h 4141810"/>
            <a:gd name="connsiteX2" fmla="*/ 2714213 w 4066607"/>
            <a:gd name="connsiteY2" fmla="*/ 3275788 h 4141810"/>
            <a:gd name="connsiteX3" fmla="*/ 4066607 w 4066607"/>
            <a:gd name="connsiteY3" fmla="*/ 0 h 4141810"/>
            <a:gd name="connsiteX0" fmla="*/ 0 w 4066607"/>
            <a:gd name="connsiteY0" fmla="*/ 180620 h 3569648"/>
            <a:gd name="connsiteX1" fmla="*/ 1589195 w 4066607"/>
            <a:gd name="connsiteY1" fmla="*/ 2842220 h 3569648"/>
            <a:gd name="connsiteX2" fmla="*/ 2714213 w 4066607"/>
            <a:gd name="connsiteY2" fmla="*/ 3275788 h 3569648"/>
            <a:gd name="connsiteX3" fmla="*/ 4066607 w 4066607"/>
            <a:gd name="connsiteY3" fmla="*/ 0 h 3569648"/>
            <a:gd name="connsiteX0" fmla="*/ 0 w 4066607"/>
            <a:gd name="connsiteY0" fmla="*/ 180620 h 3268361"/>
            <a:gd name="connsiteX1" fmla="*/ 1589195 w 4066607"/>
            <a:gd name="connsiteY1" fmla="*/ 2842220 h 3268361"/>
            <a:gd name="connsiteX2" fmla="*/ 2832514 w 4066607"/>
            <a:gd name="connsiteY2" fmla="*/ 2858576 h 3268361"/>
            <a:gd name="connsiteX3" fmla="*/ 4066607 w 4066607"/>
            <a:gd name="connsiteY3" fmla="*/ 0 h 3268361"/>
            <a:gd name="connsiteX0" fmla="*/ 0 w 3948308"/>
            <a:gd name="connsiteY0" fmla="*/ 18371 h 3106112"/>
            <a:gd name="connsiteX1" fmla="*/ 1589195 w 3948308"/>
            <a:gd name="connsiteY1" fmla="*/ 2679971 h 3106112"/>
            <a:gd name="connsiteX2" fmla="*/ 2832514 w 3948308"/>
            <a:gd name="connsiteY2" fmla="*/ 2696327 h 3106112"/>
            <a:gd name="connsiteX3" fmla="*/ 3948308 w 3948308"/>
            <a:gd name="connsiteY3" fmla="*/ 0 h 3106112"/>
            <a:gd name="connsiteX0" fmla="*/ 0 w 3948308"/>
            <a:gd name="connsiteY0" fmla="*/ 18371 h 3045607"/>
            <a:gd name="connsiteX1" fmla="*/ 1660175 w 3948308"/>
            <a:gd name="connsiteY1" fmla="*/ 2517723 h 3045607"/>
            <a:gd name="connsiteX2" fmla="*/ 2832514 w 3948308"/>
            <a:gd name="connsiteY2" fmla="*/ 2696327 h 3045607"/>
            <a:gd name="connsiteX3" fmla="*/ 3948308 w 3948308"/>
            <a:gd name="connsiteY3" fmla="*/ 0 h 3045607"/>
            <a:gd name="connsiteX0" fmla="*/ 0 w 3948308"/>
            <a:gd name="connsiteY0" fmla="*/ 18371 h 3045607"/>
            <a:gd name="connsiteX1" fmla="*/ 1660175 w 3948308"/>
            <a:gd name="connsiteY1" fmla="*/ 2517723 h 3045607"/>
            <a:gd name="connsiteX2" fmla="*/ 2832514 w 3948308"/>
            <a:gd name="connsiteY2" fmla="*/ 2696327 h 3045607"/>
            <a:gd name="connsiteX3" fmla="*/ 3948308 w 3948308"/>
            <a:gd name="connsiteY3" fmla="*/ 0 h 3045607"/>
            <a:gd name="connsiteX0" fmla="*/ 0 w 4090268"/>
            <a:gd name="connsiteY0" fmla="*/ 18371 h 3045607"/>
            <a:gd name="connsiteX1" fmla="*/ 1802135 w 4090268"/>
            <a:gd name="connsiteY1" fmla="*/ 2517723 h 3045607"/>
            <a:gd name="connsiteX2" fmla="*/ 2974474 w 4090268"/>
            <a:gd name="connsiteY2" fmla="*/ 2696327 h 3045607"/>
            <a:gd name="connsiteX3" fmla="*/ 4090268 w 4090268"/>
            <a:gd name="connsiteY3" fmla="*/ 0 h 3045607"/>
            <a:gd name="connsiteX0" fmla="*/ 0 w 4090268"/>
            <a:gd name="connsiteY0" fmla="*/ 18371 h 3045607"/>
            <a:gd name="connsiteX1" fmla="*/ 1802135 w 4090268"/>
            <a:gd name="connsiteY1" fmla="*/ 2517723 h 3045607"/>
            <a:gd name="connsiteX2" fmla="*/ 2974474 w 4090268"/>
            <a:gd name="connsiteY2" fmla="*/ 2696327 h 3045607"/>
            <a:gd name="connsiteX3" fmla="*/ 4090268 w 4090268"/>
            <a:gd name="connsiteY3" fmla="*/ 0 h 3045607"/>
            <a:gd name="connsiteX0" fmla="*/ 0 w 4090268"/>
            <a:gd name="connsiteY0" fmla="*/ 18371 h 2696330"/>
            <a:gd name="connsiteX1" fmla="*/ 2974474 w 4090268"/>
            <a:gd name="connsiteY1" fmla="*/ 2696327 h 2696330"/>
            <a:gd name="connsiteX2" fmla="*/ 4090268 w 4090268"/>
            <a:gd name="connsiteY2" fmla="*/ 0 h 2696330"/>
            <a:gd name="connsiteX0" fmla="*/ 0 w 4090268"/>
            <a:gd name="connsiteY0" fmla="*/ 18371 h 18371"/>
            <a:gd name="connsiteX1" fmla="*/ 4090268 w 4090268"/>
            <a:gd name="connsiteY1" fmla="*/ 0 h 18371"/>
            <a:gd name="connsiteX0" fmla="*/ 0 w 4090268"/>
            <a:gd name="connsiteY0" fmla="*/ 18371 h 2385725"/>
            <a:gd name="connsiteX1" fmla="*/ 4090268 w 4090268"/>
            <a:gd name="connsiteY1" fmla="*/ 0 h 2385725"/>
            <a:gd name="connsiteX0" fmla="*/ 0 w 4090268"/>
            <a:gd name="connsiteY0" fmla="*/ 18371 h 3124207"/>
            <a:gd name="connsiteX1" fmla="*/ 4090268 w 4090268"/>
            <a:gd name="connsiteY1" fmla="*/ 0 h 3124207"/>
            <a:gd name="connsiteX0" fmla="*/ 0 w 4090268"/>
            <a:gd name="connsiteY0" fmla="*/ 18371 h 3146011"/>
            <a:gd name="connsiteX1" fmla="*/ 4090268 w 4090268"/>
            <a:gd name="connsiteY1" fmla="*/ 0 h 3146011"/>
            <a:gd name="connsiteX0" fmla="*/ 0 w 4090268"/>
            <a:gd name="connsiteY0" fmla="*/ 18371 h 2739211"/>
            <a:gd name="connsiteX1" fmla="*/ 4090268 w 4090268"/>
            <a:gd name="connsiteY1" fmla="*/ 0 h 2739211"/>
            <a:gd name="connsiteX0" fmla="*/ 0 w 4090268"/>
            <a:gd name="connsiteY0" fmla="*/ 18371 h 2887716"/>
            <a:gd name="connsiteX1" fmla="*/ 4090268 w 4090268"/>
            <a:gd name="connsiteY1" fmla="*/ 0 h 28877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090268" h="2887716">
              <a:moveTo>
                <a:pt x="0" y="18371"/>
              </a:moveTo>
              <a:cubicBezTo>
                <a:pt x="1363423" y="1982367"/>
                <a:pt x="2348285" y="5360216"/>
                <a:pt x="4090268" y="0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algn="l"/>
          <a:endParaRPr lang="es-PE" sz="1100"/>
        </a:p>
      </xdr:txBody>
    </xdr:sp>
    <xdr:clientData/>
  </xdr:twoCellAnchor>
  <xdr:twoCellAnchor>
    <xdr:from>
      <xdr:col>127</xdr:col>
      <xdr:colOff>39338</xdr:colOff>
      <xdr:row>11</xdr:row>
      <xdr:rowOff>354833</xdr:rowOff>
    </xdr:from>
    <xdr:to>
      <xdr:col>132</xdr:col>
      <xdr:colOff>237029</xdr:colOff>
      <xdr:row>35</xdr:row>
      <xdr:rowOff>166816</xdr:rowOff>
    </xdr:to>
    <xdr:sp macro="" textlink="">
      <xdr:nvSpPr>
        <xdr:cNvPr id="46" name="Forma libre: forma 7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 bwMode="auto">
        <a:xfrm>
          <a:off x="62523338" y="4050533"/>
          <a:ext cx="3626691" cy="8727383"/>
        </a:xfrm>
        <a:custGeom>
          <a:avLst/>
          <a:gdLst>
            <a:gd name="connsiteX0" fmla="*/ 412651 w 5869916"/>
            <a:gd name="connsiteY0" fmla="*/ 0 h 6868962"/>
            <a:gd name="connsiteX1" fmla="*/ 367828 w 5869916"/>
            <a:gd name="connsiteY1" fmla="*/ 179294 h 6868962"/>
            <a:gd name="connsiteX2" fmla="*/ 177328 w 5869916"/>
            <a:gd name="connsiteY2" fmla="*/ 1210235 h 6868962"/>
            <a:gd name="connsiteX3" fmla="*/ 76475 w 5869916"/>
            <a:gd name="connsiteY3" fmla="*/ 2274794 h 6868962"/>
            <a:gd name="connsiteX4" fmla="*/ 65269 w 5869916"/>
            <a:gd name="connsiteY4" fmla="*/ 3104029 h 6868962"/>
            <a:gd name="connsiteX5" fmla="*/ 132504 w 5869916"/>
            <a:gd name="connsiteY5" fmla="*/ 3709147 h 6868962"/>
            <a:gd name="connsiteX6" fmla="*/ 535916 w 5869916"/>
            <a:gd name="connsiteY6" fmla="*/ 6712323 h 6868962"/>
            <a:gd name="connsiteX7" fmla="*/ 5869916 w 5869916"/>
            <a:gd name="connsiteY7" fmla="*/ 6174441 h 6868962"/>
            <a:gd name="connsiteX0" fmla="*/ 361943 w 5819208"/>
            <a:gd name="connsiteY0" fmla="*/ 0 h 6785140"/>
            <a:gd name="connsiteX1" fmla="*/ 317120 w 5819208"/>
            <a:gd name="connsiteY1" fmla="*/ 179294 h 6785140"/>
            <a:gd name="connsiteX2" fmla="*/ 126620 w 5819208"/>
            <a:gd name="connsiteY2" fmla="*/ 1210235 h 6785140"/>
            <a:gd name="connsiteX3" fmla="*/ 25767 w 5819208"/>
            <a:gd name="connsiteY3" fmla="*/ 2274794 h 6785140"/>
            <a:gd name="connsiteX4" fmla="*/ 14561 w 5819208"/>
            <a:gd name="connsiteY4" fmla="*/ 3104029 h 6785140"/>
            <a:gd name="connsiteX5" fmla="*/ 205061 w 5819208"/>
            <a:gd name="connsiteY5" fmla="*/ 4896970 h 6785140"/>
            <a:gd name="connsiteX6" fmla="*/ 485208 w 5819208"/>
            <a:gd name="connsiteY6" fmla="*/ 6712323 h 6785140"/>
            <a:gd name="connsiteX7" fmla="*/ 5819208 w 5819208"/>
            <a:gd name="connsiteY7" fmla="*/ 6174441 h 6785140"/>
            <a:gd name="connsiteX0" fmla="*/ 361943 w 5819208"/>
            <a:gd name="connsiteY0" fmla="*/ 0 h 6824189"/>
            <a:gd name="connsiteX1" fmla="*/ 317120 w 5819208"/>
            <a:gd name="connsiteY1" fmla="*/ 179294 h 6824189"/>
            <a:gd name="connsiteX2" fmla="*/ 126620 w 5819208"/>
            <a:gd name="connsiteY2" fmla="*/ 1210235 h 6824189"/>
            <a:gd name="connsiteX3" fmla="*/ 25767 w 5819208"/>
            <a:gd name="connsiteY3" fmla="*/ 2274794 h 6824189"/>
            <a:gd name="connsiteX4" fmla="*/ 14561 w 5819208"/>
            <a:gd name="connsiteY4" fmla="*/ 3104029 h 6824189"/>
            <a:gd name="connsiteX5" fmla="*/ 205061 w 5819208"/>
            <a:gd name="connsiteY5" fmla="*/ 4896970 h 6824189"/>
            <a:gd name="connsiteX6" fmla="*/ 1370473 w 5819208"/>
            <a:gd name="connsiteY6" fmla="*/ 6757147 h 6824189"/>
            <a:gd name="connsiteX7" fmla="*/ 5819208 w 5819208"/>
            <a:gd name="connsiteY7" fmla="*/ 6174441 h 6824189"/>
            <a:gd name="connsiteX0" fmla="*/ 361943 w 5819208"/>
            <a:gd name="connsiteY0" fmla="*/ 0 h 6770874"/>
            <a:gd name="connsiteX1" fmla="*/ 317120 w 5819208"/>
            <a:gd name="connsiteY1" fmla="*/ 179294 h 6770874"/>
            <a:gd name="connsiteX2" fmla="*/ 126620 w 5819208"/>
            <a:gd name="connsiteY2" fmla="*/ 1210235 h 6770874"/>
            <a:gd name="connsiteX3" fmla="*/ 25767 w 5819208"/>
            <a:gd name="connsiteY3" fmla="*/ 2274794 h 6770874"/>
            <a:gd name="connsiteX4" fmla="*/ 14561 w 5819208"/>
            <a:gd name="connsiteY4" fmla="*/ 3104029 h 6770874"/>
            <a:gd name="connsiteX5" fmla="*/ 205061 w 5819208"/>
            <a:gd name="connsiteY5" fmla="*/ 4896970 h 6770874"/>
            <a:gd name="connsiteX6" fmla="*/ 1370473 w 5819208"/>
            <a:gd name="connsiteY6" fmla="*/ 6757147 h 6770874"/>
            <a:gd name="connsiteX7" fmla="*/ 5819208 w 5819208"/>
            <a:gd name="connsiteY7" fmla="*/ 6174441 h 6770874"/>
            <a:gd name="connsiteX0" fmla="*/ 363682 w 5820947"/>
            <a:gd name="connsiteY0" fmla="*/ 0 h 6798759"/>
            <a:gd name="connsiteX1" fmla="*/ 318859 w 5820947"/>
            <a:gd name="connsiteY1" fmla="*/ 179294 h 6798759"/>
            <a:gd name="connsiteX2" fmla="*/ 128359 w 5820947"/>
            <a:gd name="connsiteY2" fmla="*/ 1210235 h 6798759"/>
            <a:gd name="connsiteX3" fmla="*/ 27506 w 5820947"/>
            <a:gd name="connsiteY3" fmla="*/ 2274794 h 6798759"/>
            <a:gd name="connsiteX4" fmla="*/ 16300 w 5820947"/>
            <a:gd name="connsiteY4" fmla="*/ 3104029 h 6798759"/>
            <a:gd name="connsiteX5" fmla="*/ 206800 w 5820947"/>
            <a:gd name="connsiteY5" fmla="*/ 4896970 h 6798759"/>
            <a:gd name="connsiteX6" fmla="*/ 1372212 w 5820947"/>
            <a:gd name="connsiteY6" fmla="*/ 6757147 h 6798759"/>
            <a:gd name="connsiteX7" fmla="*/ 5820947 w 5820947"/>
            <a:gd name="connsiteY7" fmla="*/ 6174441 h 6798759"/>
            <a:gd name="connsiteX0" fmla="*/ 371898 w 5829163"/>
            <a:gd name="connsiteY0" fmla="*/ 0 h 6798759"/>
            <a:gd name="connsiteX1" fmla="*/ 327075 w 5829163"/>
            <a:gd name="connsiteY1" fmla="*/ 179294 h 6798759"/>
            <a:gd name="connsiteX2" fmla="*/ 35722 w 5829163"/>
            <a:gd name="connsiteY2" fmla="*/ 2274794 h 6798759"/>
            <a:gd name="connsiteX3" fmla="*/ 24516 w 5829163"/>
            <a:gd name="connsiteY3" fmla="*/ 3104029 h 6798759"/>
            <a:gd name="connsiteX4" fmla="*/ 215016 w 5829163"/>
            <a:gd name="connsiteY4" fmla="*/ 4896970 h 6798759"/>
            <a:gd name="connsiteX5" fmla="*/ 1380428 w 5829163"/>
            <a:gd name="connsiteY5" fmla="*/ 6757147 h 6798759"/>
            <a:gd name="connsiteX6" fmla="*/ 5829163 w 5829163"/>
            <a:gd name="connsiteY6" fmla="*/ 6174441 h 6798759"/>
            <a:gd name="connsiteX0" fmla="*/ 371070 w 5828335"/>
            <a:gd name="connsiteY0" fmla="*/ 0 h 6798759"/>
            <a:gd name="connsiteX1" fmla="*/ 326247 w 5828335"/>
            <a:gd name="connsiteY1" fmla="*/ 179294 h 6798759"/>
            <a:gd name="connsiteX2" fmla="*/ 146952 w 5828335"/>
            <a:gd name="connsiteY2" fmla="*/ 1299882 h 6798759"/>
            <a:gd name="connsiteX3" fmla="*/ 23688 w 5828335"/>
            <a:gd name="connsiteY3" fmla="*/ 3104029 h 6798759"/>
            <a:gd name="connsiteX4" fmla="*/ 214188 w 5828335"/>
            <a:gd name="connsiteY4" fmla="*/ 4896970 h 6798759"/>
            <a:gd name="connsiteX5" fmla="*/ 1379600 w 5828335"/>
            <a:gd name="connsiteY5" fmla="*/ 6757147 h 6798759"/>
            <a:gd name="connsiteX6" fmla="*/ 5828335 w 5828335"/>
            <a:gd name="connsiteY6" fmla="*/ 6174441 h 6798759"/>
            <a:gd name="connsiteX0" fmla="*/ 387412 w 5844677"/>
            <a:gd name="connsiteY0" fmla="*/ 0 h 6798759"/>
            <a:gd name="connsiteX1" fmla="*/ 342589 w 5844677"/>
            <a:gd name="connsiteY1" fmla="*/ 179294 h 6798759"/>
            <a:gd name="connsiteX2" fmla="*/ 163294 w 5844677"/>
            <a:gd name="connsiteY2" fmla="*/ 1299882 h 6798759"/>
            <a:gd name="connsiteX3" fmla="*/ 40030 w 5844677"/>
            <a:gd name="connsiteY3" fmla="*/ 3104029 h 6798759"/>
            <a:gd name="connsiteX4" fmla="*/ 230530 w 5844677"/>
            <a:gd name="connsiteY4" fmla="*/ 4896970 h 6798759"/>
            <a:gd name="connsiteX5" fmla="*/ 1395942 w 5844677"/>
            <a:gd name="connsiteY5" fmla="*/ 6757147 h 6798759"/>
            <a:gd name="connsiteX6" fmla="*/ 5844677 w 5844677"/>
            <a:gd name="connsiteY6" fmla="*/ 6174441 h 6798759"/>
            <a:gd name="connsiteX0" fmla="*/ 387412 w 5844677"/>
            <a:gd name="connsiteY0" fmla="*/ 0 h 6798759"/>
            <a:gd name="connsiteX1" fmla="*/ 342589 w 5844677"/>
            <a:gd name="connsiteY1" fmla="*/ 179294 h 6798759"/>
            <a:gd name="connsiteX2" fmla="*/ 163294 w 5844677"/>
            <a:gd name="connsiteY2" fmla="*/ 1299882 h 6798759"/>
            <a:gd name="connsiteX3" fmla="*/ 40030 w 5844677"/>
            <a:gd name="connsiteY3" fmla="*/ 3104029 h 6798759"/>
            <a:gd name="connsiteX4" fmla="*/ 230530 w 5844677"/>
            <a:gd name="connsiteY4" fmla="*/ 4896970 h 6798759"/>
            <a:gd name="connsiteX5" fmla="*/ 1395942 w 5844677"/>
            <a:gd name="connsiteY5" fmla="*/ 6757147 h 6798759"/>
            <a:gd name="connsiteX6" fmla="*/ 5844677 w 5844677"/>
            <a:gd name="connsiteY6" fmla="*/ 6174441 h 6798759"/>
            <a:gd name="connsiteX0" fmla="*/ 275615 w 5732880"/>
            <a:gd name="connsiteY0" fmla="*/ 0 h 6798759"/>
            <a:gd name="connsiteX1" fmla="*/ 230792 w 5732880"/>
            <a:gd name="connsiteY1" fmla="*/ 179294 h 6798759"/>
            <a:gd name="connsiteX2" fmla="*/ 51497 w 5732880"/>
            <a:gd name="connsiteY2" fmla="*/ 1299882 h 6798759"/>
            <a:gd name="connsiteX3" fmla="*/ 118733 w 5732880"/>
            <a:gd name="connsiteY3" fmla="*/ 4896970 h 6798759"/>
            <a:gd name="connsiteX4" fmla="*/ 1284145 w 5732880"/>
            <a:gd name="connsiteY4" fmla="*/ 6757147 h 6798759"/>
            <a:gd name="connsiteX5" fmla="*/ 5732880 w 5732880"/>
            <a:gd name="connsiteY5" fmla="*/ 6174441 h 6798759"/>
            <a:gd name="connsiteX0" fmla="*/ 326740 w 5784005"/>
            <a:gd name="connsiteY0" fmla="*/ 0 h 6798759"/>
            <a:gd name="connsiteX1" fmla="*/ 281917 w 5784005"/>
            <a:gd name="connsiteY1" fmla="*/ 179294 h 6798759"/>
            <a:gd name="connsiteX2" fmla="*/ 102622 w 5784005"/>
            <a:gd name="connsiteY2" fmla="*/ 1299882 h 6798759"/>
            <a:gd name="connsiteX3" fmla="*/ 169858 w 5784005"/>
            <a:gd name="connsiteY3" fmla="*/ 4896970 h 6798759"/>
            <a:gd name="connsiteX4" fmla="*/ 1335270 w 5784005"/>
            <a:gd name="connsiteY4" fmla="*/ 6757147 h 6798759"/>
            <a:gd name="connsiteX5" fmla="*/ 5784005 w 5784005"/>
            <a:gd name="connsiteY5" fmla="*/ 6174441 h 6798759"/>
            <a:gd name="connsiteX0" fmla="*/ 326740 w 5716242"/>
            <a:gd name="connsiteY0" fmla="*/ 0 h 6798759"/>
            <a:gd name="connsiteX1" fmla="*/ 281917 w 5716242"/>
            <a:gd name="connsiteY1" fmla="*/ 179294 h 6798759"/>
            <a:gd name="connsiteX2" fmla="*/ 102622 w 5716242"/>
            <a:gd name="connsiteY2" fmla="*/ 1299882 h 6798759"/>
            <a:gd name="connsiteX3" fmla="*/ 169858 w 5716242"/>
            <a:gd name="connsiteY3" fmla="*/ 4896970 h 6798759"/>
            <a:gd name="connsiteX4" fmla="*/ 1335270 w 5716242"/>
            <a:gd name="connsiteY4" fmla="*/ 6757147 h 6798759"/>
            <a:gd name="connsiteX5" fmla="*/ 5716242 w 5716242"/>
            <a:gd name="connsiteY5" fmla="*/ 5613054 h 6798759"/>
            <a:gd name="connsiteX0" fmla="*/ 326740 w 5716242"/>
            <a:gd name="connsiteY0" fmla="*/ 0 h 6489054"/>
            <a:gd name="connsiteX1" fmla="*/ 281917 w 5716242"/>
            <a:gd name="connsiteY1" fmla="*/ 179294 h 6489054"/>
            <a:gd name="connsiteX2" fmla="*/ 102622 w 5716242"/>
            <a:gd name="connsiteY2" fmla="*/ 1299882 h 6489054"/>
            <a:gd name="connsiteX3" fmla="*/ 169858 w 5716242"/>
            <a:gd name="connsiteY3" fmla="*/ 4896970 h 6489054"/>
            <a:gd name="connsiteX4" fmla="*/ 1281058 w 5716242"/>
            <a:gd name="connsiteY4" fmla="*/ 6409621 h 6489054"/>
            <a:gd name="connsiteX5" fmla="*/ 5716242 w 5716242"/>
            <a:gd name="connsiteY5" fmla="*/ 5613054 h 6489054"/>
            <a:gd name="connsiteX0" fmla="*/ 326740 w 5716242"/>
            <a:gd name="connsiteY0" fmla="*/ 0 h 6370937"/>
            <a:gd name="connsiteX1" fmla="*/ 281917 w 5716242"/>
            <a:gd name="connsiteY1" fmla="*/ 179294 h 6370937"/>
            <a:gd name="connsiteX2" fmla="*/ 102622 w 5716242"/>
            <a:gd name="connsiteY2" fmla="*/ 1299882 h 6370937"/>
            <a:gd name="connsiteX3" fmla="*/ 169858 w 5716242"/>
            <a:gd name="connsiteY3" fmla="*/ 4896970 h 6370937"/>
            <a:gd name="connsiteX4" fmla="*/ 1213294 w 5716242"/>
            <a:gd name="connsiteY4" fmla="*/ 6262591 h 6370937"/>
            <a:gd name="connsiteX5" fmla="*/ 5716242 w 5716242"/>
            <a:gd name="connsiteY5" fmla="*/ 5613054 h 6370937"/>
            <a:gd name="connsiteX0" fmla="*/ 326740 w 5716242"/>
            <a:gd name="connsiteY0" fmla="*/ 0 h 6199917"/>
            <a:gd name="connsiteX1" fmla="*/ 281917 w 5716242"/>
            <a:gd name="connsiteY1" fmla="*/ 179294 h 6199917"/>
            <a:gd name="connsiteX2" fmla="*/ 102622 w 5716242"/>
            <a:gd name="connsiteY2" fmla="*/ 1299882 h 6199917"/>
            <a:gd name="connsiteX3" fmla="*/ 169858 w 5716242"/>
            <a:gd name="connsiteY3" fmla="*/ 4896970 h 6199917"/>
            <a:gd name="connsiteX4" fmla="*/ 1240400 w 5716242"/>
            <a:gd name="connsiteY4" fmla="*/ 6021996 h 6199917"/>
            <a:gd name="connsiteX5" fmla="*/ 5716242 w 5716242"/>
            <a:gd name="connsiteY5" fmla="*/ 5613054 h 6199917"/>
            <a:gd name="connsiteX0" fmla="*/ 326740 w 5716242"/>
            <a:gd name="connsiteY0" fmla="*/ 0 h 6199917"/>
            <a:gd name="connsiteX1" fmla="*/ 281917 w 5716242"/>
            <a:gd name="connsiteY1" fmla="*/ 179294 h 6199917"/>
            <a:gd name="connsiteX2" fmla="*/ 102622 w 5716242"/>
            <a:gd name="connsiteY2" fmla="*/ 1299882 h 6199917"/>
            <a:gd name="connsiteX3" fmla="*/ 169858 w 5716242"/>
            <a:gd name="connsiteY3" fmla="*/ 4896970 h 6199917"/>
            <a:gd name="connsiteX4" fmla="*/ 1240400 w 5716242"/>
            <a:gd name="connsiteY4" fmla="*/ 6021996 h 6199917"/>
            <a:gd name="connsiteX5" fmla="*/ 5716242 w 5716242"/>
            <a:gd name="connsiteY5" fmla="*/ 5613054 h 6199917"/>
            <a:gd name="connsiteX0" fmla="*/ 333089 w 5722591"/>
            <a:gd name="connsiteY0" fmla="*/ 0 h 6046549"/>
            <a:gd name="connsiteX1" fmla="*/ 288266 w 5722591"/>
            <a:gd name="connsiteY1" fmla="*/ 179294 h 6046549"/>
            <a:gd name="connsiteX2" fmla="*/ 108971 w 5722591"/>
            <a:gd name="connsiteY2" fmla="*/ 1299882 h 6046549"/>
            <a:gd name="connsiteX3" fmla="*/ 94891 w 5722591"/>
            <a:gd name="connsiteY3" fmla="*/ 3760828 h 6046549"/>
            <a:gd name="connsiteX4" fmla="*/ 1246749 w 5722591"/>
            <a:gd name="connsiteY4" fmla="*/ 6021996 h 6046549"/>
            <a:gd name="connsiteX5" fmla="*/ 5722591 w 5722591"/>
            <a:gd name="connsiteY5" fmla="*/ 5613054 h 6046549"/>
            <a:gd name="connsiteX0" fmla="*/ 283242 w 5672744"/>
            <a:gd name="connsiteY0" fmla="*/ 137497 h 6184046"/>
            <a:gd name="connsiteX1" fmla="*/ 238419 w 5672744"/>
            <a:gd name="connsiteY1" fmla="*/ 316791 h 6184046"/>
            <a:gd name="connsiteX2" fmla="*/ 45044 w 5672744"/>
            <a:gd name="connsiteY2" fmla="*/ 3898325 h 6184046"/>
            <a:gd name="connsiteX3" fmla="*/ 1196902 w 5672744"/>
            <a:gd name="connsiteY3" fmla="*/ 6159493 h 6184046"/>
            <a:gd name="connsiteX4" fmla="*/ 5672744 w 5672744"/>
            <a:gd name="connsiteY4" fmla="*/ 5750551 h 6184046"/>
            <a:gd name="connsiteX0" fmla="*/ 277070 w 5666572"/>
            <a:gd name="connsiteY0" fmla="*/ 0 h 6046549"/>
            <a:gd name="connsiteX1" fmla="*/ 38872 w 5666572"/>
            <a:gd name="connsiteY1" fmla="*/ 3760828 h 6046549"/>
            <a:gd name="connsiteX2" fmla="*/ 1190730 w 5666572"/>
            <a:gd name="connsiteY2" fmla="*/ 6021996 h 6046549"/>
            <a:gd name="connsiteX3" fmla="*/ 5666572 w 5666572"/>
            <a:gd name="connsiteY3" fmla="*/ 5613054 h 6046549"/>
            <a:gd name="connsiteX0" fmla="*/ 599205 w 5649887"/>
            <a:gd name="connsiteY0" fmla="*/ 0 h 6260411"/>
            <a:gd name="connsiteX1" fmla="*/ 22187 w 5649887"/>
            <a:gd name="connsiteY1" fmla="*/ 3974690 h 6260411"/>
            <a:gd name="connsiteX2" fmla="*/ 1174045 w 5649887"/>
            <a:gd name="connsiteY2" fmla="*/ 6235858 h 6260411"/>
            <a:gd name="connsiteX3" fmla="*/ 5649887 w 5649887"/>
            <a:gd name="connsiteY3" fmla="*/ 5826916 h 6260411"/>
            <a:gd name="connsiteX0" fmla="*/ 731472 w 5646626"/>
            <a:gd name="connsiteY0" fmla="*/ 0 h 6487640"/>
            <a:gd name="connsiteX1" fmla="*/ 18926 w 5646626"/>
            <a:gd name="connsiteY1" fmla="*/ 4201919 h 6487640"/>
            <a:gd name="connsiteX2" fmla="*/ 1170784 w 5646626"/>
            <a:gd name="connsiteY2" fmla="*/ 6463087 h 6487640"/>
            <a:gd name="connsiteX3" fmla="*/ 5646626 w 5646626"/>
            <a:gd name="connsiteY3" fmla="*/ 6054145 h 6487640"/>
            <a:gd name="connsiteX0" fmla="*/ 559756 w 5474910"/>
            <a:gd name="connsiteY0" fmla="*/ 0 h 6480667"/>
            <a:gd name="connsiteX1" fmla="*/ 23396 w 5474910"/>
            <a:gd name="connsiteY1" fmla="*/ 3841027 h 6480667"/>
            <a:gd name="connsiteX2" fmla="*/ 999068 w 5474910"/>
            <a:gd name="connsiteY2" fmla="*/ 6463087 h 6480667"/>
            <a:gd name="connsiteX3" fmla="*/ 5474910 w 5474910"/>
            <a:gd name="connsiteY3" fmla="*/ 6054145 h 6480667"/>
            <a:gd name="connsiteX0" fmla="*/ 536360 w 5451514"/>
            <a:gd name="connsiteY0" fmla="*/ 0 h 6480667"/>
            <a:gd name="connsiteX1" fmla="*/ 0 w 5451514"/>
            <a:gd name="connsiteY1" fmla="*/ 3841027 h 6480667"/>
            <a:gd name="connsiteX2" fmla="*/ 975672 w 5451514"/>
            <a:gd name="connsiteY2" fmla="*/ 6463087 h 6480667"/>
            <a:gd name="connsiteX3" fmla="*/ 5451514 w 5451514"/>
            <a:gd name="connsiteY3" fmla="*/ 6054145 h 6480667"/>
            <a:gd name="connsiteX0" fmla="*/ 536360 w 5451514"/>
            <a:gd name="connsiteY0" fmla="*/ 0 h 6479467"/>
            <a:gd name="connsiteX1" fmla="*/ 0 w 5451514"/>
            <a:gd name="connsiteY1" fmla="*/ 3841027 h 6479467"/>
            <a:gd name="connsiteX2" fmla="*/ 975672 w 5451514"/>
            <a:gd name="connsiteY2" fmla="*/ 6463087 h 6479467"/>
            <a:gd name="connsiteX3" fmla="*/ 5451514 w 5451514"/>
            <a:gd name="connsiteY3" fmla="*/ 6054145 h 6479467"/>
            <a:gd name="connsiteX0" fmla="*/ 414385 w 5329539"/>
            <a:gd name="connsiteY0" fmla="*/ 0 h 6479145"/>
            <a:gd name="connsiteX1" fmla="*/ 0 w 5329539"/>
            <a:gd name="connsiteY1" fmla="*/ 3814294 h 6479145"/>
            <a:gd name="connsiteX2" fmla="*/ 853697 w 5329539"/>
            <a:gd name="connsiteY2" fmla="*/ 6463087 h 6479145"/>
            <a:gd name="connsiteX3" fmla="*/ 5329539 w 5329539"/>
            <a:gd name="connsiteY3" fmla="*/ 6054145 h 6479145"/>
            <a:gd name="connsiteX0" fmla="*/ 414385 w 5329539"/>
            <a:gd name="connsiteY0" fmla="*/ 0 h 6479145"/>
            <a:gd name="connsiteX1" fmla="*/ 0 w 5329539"/>
            <a:gd name="connsiteY1" fmla="*/ 3814294 h 6479145"/>
            <a:gd name="connsiteX2" fmla="*/ 853697 w 5329539"/>
            <a:gd name="connsiteY2" fmla="*/ 6463087 h 6479145"/>
            <a:gd name="connsiteX3" fmla="*/ 5329539 w 5329539"/>
            <a:gd name="connsiteY3" fmla="*/ 6054145 h 6479145"/>
            <a:gd name="connsiteX0" fmla="*/ 286656 w 5201810"/>
            <a:gd name="connsiteY0" fmla="*/ 0 h 6473081"/>
            <a:gd name="connsiteX1" fmla="*/ 62010 w 5201810"/>
            <a:gd name="connsiteY1" fmla="*/ 2998946 h 6473081"/>
            <a:gd name="connsiteX2" fmla="*/ 725968 w 5201810"/>
            <a:gd name="connsiteY2" fmla="*/ 6463087 h 6473081"/>
            <a:gd name="connsiteX3" fmla="*/ 5201810 w 5201810"/>
            <a:gd name="connsiteY3" fmla="*/ 6054145 h 6473081"/>
            <a:gd name="connsiteX0" fmla="*/ 935475 w 5201810"/>
            <a:gd name="connsiteY0" fmla="*/ 0 h 6519103"/>
            <a:gd name="connsiteX1" fmla="*/ 62010 w 5201810"/>
            <a:gd name="connsiteY1" fmla="*/ 3044968 h 6519103"/>
            <a:gd name="connsiteX2" fmla="*/ 725968 w 5201810"/>
            <a:gd name="connsiteY2" fmla="*/ 6509109 h 6519103"/>
            <a:gd name="connsiteX3" fmla="*/ 5201810 w 5201810"/>
            <a:gd name="connsiteY3" fmla="*/ 6100167 h 6519103"/>
            <a:gd name="connsiteX0" fmla="*/ 794417 w 5060752"/>
            <a:gd name="connsiteY0" fmla="*/ 0 h 6520170"/>
            <a:gd name="connsiteX1" fmla="*/ 257377 w 5060752"/>
            <a:gd name="connsiteY1" fmla="*/ 3252067 h 6520170"/>
            <a:gd name="connsiteX2" fmla="*/ 584910 w 5060752"/>
            <a:gd name="connsiteY2" fmla="*/ 6509109 h 6520170"/>
            <a:gd name="connsiteX3" fmla="*/ 5060752 w 5060752"/>
            <a:gd name="connsiteY3" fmla="*/ 6100167 h 6520170"/>
            <a:gd name="connsiteX0" fmla="*/ 763667 w 5030002"/>
            <a:gd name="connsiteY0" fmla="*/ 0 h 6520041"/>
            <a:gd name="connsiteX1" fmla="*/ 322749 w 5030002"/>
            <a:gd name="connsiteY1" fmla="*/ 3229056 h 6520041"/>
            <a:gd name="connsiteX2" fmla="*/ 554160 w 5030002"/>
            <a:gd name="connsiteY2" fmla="*/ 6509109 h 6520041"/>
            <a:gd name="connsiteX3" fmla="*/ 5030002 w 5030002"/>
            <a:gd name="connsiteY3" fmla="*/ 6100167 h 6520041"/>
            <a:gd name="connsiteX0" fmla="*/ 763667 w 5030002"/>
            <a:gd name="connsiteY0" fmla="*/ 0 h 6520041"/>
            <a:gd name="connsiteX1" fmla="*/ 322749 w 5030002"/>
            <a:gd name="connsiteY1" fmla="*/ 3229056 h 6520041"/>
            <a:gd name="connsiteX2" fmla="*/ 554160 w 5030002"/>
            <a:gd name="connsiteY2" fmla="*/ 6509109 h 6520041"/>
            <a:gd name="connsiteX3" fmla="*/ 5030002 w 5030002"/>
            <a:gd name="connsiteY3" fmla="*/ 6100167 h 6520041"/>
            <a:gd name="connsiteX0" fmla="*/ 881700 w 5148035"/>
            <a:gd name="connsiteY0" fmla="*/ 0 h 6520998"/>
            <a:gd name="connsiteX1" fmla="*/ 440782 w 5148035"/>
            <a:gd name="connsiteY1" fmla="*/ 3229056 h 6520998"/>
            <a:gd name="connsiteX2" fmla="*/ 672193 w 5148035"/>
            <a:gd name="connsiteY2" fmla="*/ 6509109 h 6520998"/>
            <a:gd name="connsiteX3" fmla="*/ 5148035 w 5148035"/>
            <a:gd name="connsiteY3" fmla="*/ 6100167 h 6520998"/>
            <a:gd name="connsiteX0" fmla="*/ 741027 w 5007362"/>
            <a:gd name="connsiteY0" fmla="*/ 0 h 6179392"/>
            <a:gd name="connsiteX1" fmla="*/ 300109 w 5007362"/>
            <a:gd name="connsiteY1" fmla="*/ 3229056 h 6179392"/>
            <a:gd name="connsiteX2" fmla="*/ 795854 w 5007362"/>
            <a:gd name="connsiteY2" fmla="*/ 6048888 h 6179392"/>
            <a:gd name="connsiteX3" fmla="*/ 5007362 w 5007362"/>
            <a:gd name="connsiteY3" fmla="*/ 6100167 h 6179392"/>
            <a:gd name="connsiteX0" fmla="*/ 729993 w 4996328"/>
            <a:gd name="connsiteY0" fmla="*/ 0 h 6165171"/>
            <a:gd name="connsiteX1" fmla="*/ 289075 w 4996328"/>
            <a:gd name="connsiteY1" fmla="*/ 3229056 h 6165171"/>
            <a:gd name="connsiteX2" fmla="*/ 808851 w 4996328"/>
            <a:gd name="connsiteY2" fmla="*/ 5910822 h 6165171"/>
            <a:gd name="connsiteX3" fmla="*/ 4996328 w 4996328"/>
            <a:gd name="connsiteY3" fmla="*/ 6100167 h 6165171"/>
            <a:gd name="connsiteX0" fmla="*/ 729993 w 4924237"/>
            <a:gd name="connsiteY0" fmla="*/ 0 h 5928489"/>
            <a:gd name="connsiteX1" fmla="*/ 289075 w 4924237"/>
            <a:gd name="connsiteY1" fmla="*/ 3229056 h 5928489"/>
            <a:gd name="connsiteX2" fmla="*/ 808851 w 4924237"/>
            <a:gd name="connsiteY2" fmla="*/ 5910822 h 5928489"/>
            <a:gd name="connsiteX3" fmla="*/ 4924237 w 4924237"/>
            <a:gd name="connsiteY3" fmla="*/ 5340802 h 5928489"/>
            <a:gd name="connsiteX0" fmla="*/ 729993 w 4900206"/>
            <a:gd name="connsiteY0" fmla="*/ 0 h 5928489"/>
            <a:gd name="connsiteX1" fmla="*/ 289075 w 4900206"/>
            <a:gd name="connsiteY1" fmla="*/ 3229056 h 5928489"/>
            <a:gd name="connsiteX2" fmla="*/ 808851 w 4900206"/>
            <a:gd name="connsiteY2" fmla="*/ 5910822 h 5928489"/>
            <a:gd name="connsiteX3" fmla="*/ 4900206 w 4900206"/>
            <a:gd name="connsiteY3" fmla="*/ 5409835 h 5928489"/>
            <a:gd name="connsiteX0" fmla="*/ 729993 w 4900206"/>
            <a:gd name="connsiteY0" fmla="*/ 0 h 5928489"/>
            <a:gd name="connsiteX1" fmla="*/ 289075 w 4900206"/>
            <a:gd name="connsiteY1" fmla="*/ 3229056 h 5928489"/>
            <a:gd name="connsiteX2" fmla="*/ 808851 w 4900206"/>
            <a:gd name="connsiteY2" fmla="*/ 5910822 h 5928489"/>
            <a:gd name="connsiteX3" fmla="*/ 4900206 w 4900206"/>
            <a:gd name="connsiteY3" fmla="*/ 5409835 h 5928489"/>
            <a:gd name="connsiteX0" fmla="*/ 440918 w 4611131"/>
            <a:gd name="connsiteY0" fmla="*/ 0 h 5409835"/>
            <a:gd name="connsiteX1" fmla="*/ 0 w 4611131"/>
            <a:gd name="connsiteY1" fmla="*/ 3229056 h 5409835"/>
            <a:gd name="connsiteX2" fmla="*/ 4611131 w 4611131"/>
            <a:gd name="connsiteY2" fmla="*/ 5409835 h 5409835"/>
            <a:gd name="connsiteX0" fmla="*/ 0 w 4170213"/>
            <a:gd name="connsiteY0" fmla="*/ 0 h 5409835"/>
            <a:gd name="connsiteX1" fmla="*/ 4170213 w 4170213"/>
            <a:gd name="connsiteY1" fmla="*/ 5409835 h 5409835"/>
            <a:gd name="connsiteX0" fmla="*/ 0 w 3623564"/>
            <a:gd name="connsiteY0" fmla="*/ 0 h 3581707"/>
            <a:gd name="connsiteX1" fmla="*/ 3623564 w 3623564"/>
            <a:gd name="connsiteY1" fmla="*/ 3581707 h 3581707"/>
            <a:gd name="connsiteX0" fmla="*/ 272562 w 3896126"/>
            <a:gd name="connsiteY0" fmla="*/ 0 h 3680365"/>
            <a:gd name="connsiteX1" fmla="*/ 3896126 w 3896126"/>
            <a:gd name="connsiteY1" fmla="*/ 3581707 h 3680365"/>
            <a:gd name="connsiteX0" fmla="*/ 1493508 w 5117072"/>
            <a:gd name="connsiteY0" fmla="*/ 0 h 4193769"/>
            <a:gd name="connsiteX1" fmla="*/ 5117072 w 5117072"/>
            <a:gd name="connsiteY1" fmla="*/ 3581707 h 4193769"/>
            <a:gd name="connsiteX0" fmla="*/ 831734 w 4455298"/>
            <a:gd name="connsiteY0" fmla="*/ 0 h 4367052"/>
            <a:gd name="connsiteX1" fmla="*/ 4455298 w 4455298"/>
            <a:gd name="connsiteY1" fmla="*/ 3581707 h 4367052"/>
            <a:gd name="connsiteX0" fmla="*/ 820746 w 4497212"/>
            <a:gd name="connsiteY0" fmla="*/ 0 h 4286536"/>
            <a:gd name="connsiteX1" fmla="*/ 4497212 w 4497212"/>
            <a:gd name="connsiteY1" fmla="*/ 3460982 h 4286536"/>
            <a:gd name="connsiteX0" fmla="*/ 843447 w 4519913"/>
            <a:gd name="connsiteY0" fmla="*/ 0 h 3682701"/>
            <a:gd name="connsiteX1" fmla="*/ 4519913 w 4519913"/>
            <a:gd name="connsiteY1" fmla="*/ 3460982 h 3682701"/>
            <a:gd name="connsiteX0" fmla="*/ 843447 w 4519913"/>
            <a:gd name="connsiteY0" fmla="*/ 0 h 3548061"/>
            <a:gd name="connsiteX1" fmla="*/ 4519913 w 4519913"/>
            <a:gd name="connsiteY1" fmla="*/ 3460982 h 3548061"/>
            <a:gd name="connsiteX0" fmla="*/ 811256 w 4487722"/>
            <a:gd name="connsiteY0" fmla="*/ 0 h 3668394"/>
            <a:gd name="connsiteX1" fmla="*/ 4487722 w 4487722"/>
            <a:gd name="connsiteY1" fmla="*/ 3460982 h 3668394"/>
            <a:gd name="connsiteX0" fmla="*/ 633921 w 4310387"/>
            <a:gd name="connsiteY0" fmla="*/ 0 h 3460982"/>
            <a:gd name="connsiteX1" fmla="*/ 4310387 w 4310387"/>
            <a:gd name="connsiteY1" fmla="*/ 3460982 h 3460982"/>
            <a:gd name="connsiteX0" fmla="*/ 649302 w 4325768"/>
            <a:gd name="connsiteY0" fmla="*/ 0 h 3460982"/>
            <a:gd name="connsiteX1" fmla="*/ 4325768 w 4325768"/>
            <a:gd name="connsiteY1" fmla="*/ 3460982 h 3460982"/>
            <a:gd name="connsiteX0" fmla="*/ 603181 w 4279647"/>
            <a:gd name="connsiteY0" fmla="*/ 0 h 3460982"/>
            <a:gd name="connsiteX1" fmla="*/ 4279647 w 4279647"/>
            <a:gd name="connsiteY1" fmla="*/ 3460982 h 3460982"/>
            <a:gd name="connsiteX0" fmla="*/ 672907 w 4014330"/>
            <a:gd name="connsiteY0" fmla="*/ 0 h 3426489"/>
            <a:gd name="connsiteX1" fmla="*/ 4014330 w 4014330"/>
            <a:gd name="connsiteY1" fmla="*/ 3426489 h 3426489"/>
            <a:gd name="connsiteX0" fmla="*/ 634796 w 4152557"/>
            <a:gd name="connsiteY0" fmla="*/ 0 h 4444032"/>
            <a:gd name="connsiteX1" fmla="*/ 4152558 w 4152557"/>
            <a:gd name="connsiteY1" fmla="*/ 4444032 h 4444032"/>
            <a:gd name="connsiteX0" fmla="*/ 634796 w 4152558"/>
            <a:gd name="connsiteY0" fmla="*/ 0 h 4323307"/>
            <a:gd name="connsiteX1" fmla="*/ 4152558 w 4152558"/>
            <a:gd name="connsiteY1" fmla="*/ 4323307 h 4323307"/>
            <a:gd name="connsiteX0" fmla="*/ 634796 w 4152558"/>
            <a:gd name="connsiteY0" fmla="*/ 0 h 4323307"/>
            <a:gd name="connsiteX1" fmla="*/ 4152558 w 4152558"/>
            <a:gd name="connsiteY1" fmla="*/ 4323307 h 4323307"/>
            <a:gd name="connsiteX0" fmla="*/ 452214 w 5119727"/>
            <a:gd name="connsiteY0" fmla="*/ 0 h 15274953"/>
            <a:gd name="connsiteX1" fmla="*/ 5119727 w 5119727"/>
            <a:gd name="connsiteY1" fmla="*/ 15274953 h 15274953"/>
            <a:gd name="connsiteX0" fmla="*/ 473949 w 5141462"/>
            <a:gd name="connsiteY0" fmla="*/ 0 h 15274953"/>
            <a:gd name="connsiteX1" fmla="*/ 5141462 w 5141462"/>
            <a:gd name="connsiteY1" fmla="*/ 15274953 h 15274953"/>
            <a:gd name="connsiteX0" fmla="*/ 465839 w 5197227"/>
            <a:gd name="connsiteY0" fmla="*/ 0 h 12784392"/>
            <a:gd name="connsiteX1" fmla="*/ 5197227 w 5197227"/>
            <a:gd name="connsiteY1" fmla="*/ 12784392 h 12784392"/>
            <a:gd name="connsiteX0" fmla="*/ 523135 w 4839336"/>
            <a:gd name="connsiteY0" fmla="*/ 0 h 12545571"/>
            <a:gd name="connsiteX1" fmla="*/ 4839335 w 4839336"/>
            <a:gd name="connsiteY1" fmla="*/ 12545571 h 12545571"/>
            <a:gd name="connsiteX0" fmla="*/ 513580 w 4893655"/>
            <a:gd name="connsiteY0" fmla="*/ 0 h 12204398"/>
            <a:gd name="connsiteX1" fmla="*/ 4893655 w 4893655"/>
            <a:gd name="connsiteY1" fmla="*/ 12204398 h 12204398"/>
            <a:gd name="connsiteX0" fmla="*/ 473950 w 5141463"/>
            <a:gd name="connsiteY0" fmla="*/ 0 h 11522052"/>
            <a:gd name="connsiteX1" fmla="*/ 5141463 w 5141463"/>
            <a:gd name="connsiteY1" fmla="*/ 11522052 h 11522052"/>
            <a:gd name="connsiteX0" fmla="*/ 577816 w 5245329"/>
            <a:gd name="connsiteY0" fmla="*/ 0 h 11522052"/>
            <a:gd name="connsiteX1" fmla="*/ 5245329 w 5245329"/>
            <a:gd name="connsiteY1" fmla="*/ 11522052 h 11522052"/>
            <a:gd name="connsiteX0" fmla="*/ 1024056 w 3966942"/>
            <a:gd name="connsiteY0" fmla="*/ 0 h 10873824"/>
            <a:gd name="connsiteX1" fmla="*/ 3966942 w 3966942"/>
            <a:gd name="connsiteY1" fmla="*/ 10873824 h 10873824"/>
            <a:gd name="connsiteX0" fmla="*/ 957691 w 4092203"/>
            <a:gd name="connsiteY0" fmla="*/ 0 h 10396182"/>
            <a:gd name="connsiteX1" fmla="*/ 4092202 w 4092203"/>
            <a:gd name="connsiteY1" fmla="*/ 10396182 h 10396182"/>
            <a:gd name="connsiteX0" fmla="*/ 1223779 w 3655664"/>
            <a:gd name="connsiteY0" fmla="*/ 0 h 10259713"/>
            <a:gd name="connsiteX1" fmla="*/ 3655664 w 3655664"/>
            <a:gd name="connsiteY1" fmla="*/ 10259713 h 102597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655664" h="10259713">
              <a:moveTo>
                <a:pt x="1223779" y="0"/>
              </a:moveTo>
              <a:cubicBezTo>
                <a:pt x="-195809" y="4712187"/>
                <a:pt x="-1366999" y="7129391"/>
                <a:pt x="3655664" y="10259713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557958</xdr:colOff>
      <xdr:row>47</xdr:row>
      <xdr:rowOff>258303</xdr:rowOff>
    </xdr:from>
    <xdr:to>
      <xdr:col>122</xdr:col>
      <xdr:colOff>313036</xdr:colOff>
      <xdr:row>52</xdr:row>
      <xdr:rowOff>371965</xdr:rowOff>
    </xdr:to>
    <xdr:sp macro="" textlink="">
      <xdr:nvSpPr>
        <xdr:cNvPr id="47" name="Forma libre: forma 9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 bwMode="auto">
        <a:xfrm>
          <a:off x="56183958" y="17212803"/>
          <a:ext cx="3184078" cy="2018662"/>
        </a:xfrm>
        <a:custGeom>
          <a:avLst/>
          <a:gdLst>
            <a:gd name="connsiteX0" fmla="*/ 6790765 w 6790765"/>
            <a:gd name="connsiteY0" fmla="*/ 324971 h 324971"/>
            <a:gd name="connsiteX1" fmla="*/ 0 w 6790765"/>
            <a:gd name="connsiteY1" fmla="*/ 0 h 324971"/>
            <a:gd name="connsiteX0" fmla="*/ 6790765 w 6790765"/>
            <a:gd name="connsiteY0" fmla="*/ 1833841 h 1833841"/>
            <a:gd name="connsiteX1" fmla="*/ 0 w 6790765"/>
            <a:gd name="connsiteY1" fmla="*/ 1508870 h 1833841"/>
            <a:gd name="connsiteX0" fmla="*/ 6790765 w 6790765"/>
            <a:gd name="connsiteY0" fmla="*/ 3670806 h 3670806"/>
            <a:gd name="connsiteX1" fmla="*/ 0 w 6790765"/>
            <a:gd name="connsiteY1" fmla="*/ 3345835 h 3670806"/>
            <a:gd name="connsiteX0" fmla="*/ 6790765 w 6790765"/>
            <a:gd name="connsiteY0" fmla="*/ 3776650 h 3776650"/>
            <a:gd name="connsiteX1" fmla="*/ 0 w 6790765"/>
            <a:gd name="connsiteY1" fmla="*/ 3451679 h 3776650"/>
            <a:gd name="connsiteX0" fmla="*/ 6360543 w 6360543"/>
            <a:gd name="connsiteY0" fmla="*/ 3802650 h 3802649"/>
            <a:gd name="connsiteX1" fmla="*/ 0 w 6360543"/>
            <a:gd name="connsiteY1" fmla="*/ 3431592 h 3802649"/>
            <a:gd name="connsiteX0" fmla="*/ 6145432 w 6145432"/>
            <a:gd name="connsiteY0" fmla="*/ 3802650 h 3802650"/>
            <a:gd name="connsiteX1" fmla="*/ 0 w 6145432"/>
            <a:gd name="connsiteY1" fmla="*/ 3431592 h 3802650"/>
            <a:gd name="connsiteX0" fmla="*/ 5715210 w 5715210"/>
            <a:gd name="connsiteY0" fmla="*/ 3699611 h 3699611"/>
            <a:gd name="connsiteX1" fmla="*/ 0 w 5715210"/>
            <a:gd name="connsiteY1" fmla="*/ 3512900 h 3699611"/>
            <a:gd name="connsiteX0" fmla="*/ 5715210 w 5715210"/>
            <a:gd name="connsiteY0" fmla="*/ 3653721 h 3653721"/>
            <a:gd name="connsiteX1" fmla="*/ 0 w 5715210"/>
            <a:gd name="connsiteY1" fmla="*/ 3467010 h 3653721"/>
            <a:gd name="connsiteX0" fmla="*/ 5715210 w 5715210"/>
            <a:gd name="connsiteY0" fmla="*/ 3653721 h 3653721"/>
            <a:gd name="connsiteX1" fmla="*/ 0 w 5715210"/>
            <a:gd name="connsiteY1" fmla="*/ 3467010 h 3653721"/>
            <a:gd name="connsiteX0" fmla="*/ 4998173 w 4998173"/>
            <a:gd name="connsiteY0" fmla="*/ 4078495 h 4078495"/>
            <a:gd name="connsiteX1" fmla="*/ 0 w 4998173"/>
            <a:gd name="connsiteY1" fmla="*/ 3154399 h 4078495"/>
            <a:gd name="connsiteX0" fmla="*/ 4424543 w 4424543"/>
            <a:gd name="connsiteY0" fmla="*/ 3541692 h 3562370"/>
            <a:gd name="connsiteX1" fmla="*/ 0 w 4424543"/>
            <a:gd name="connsiteY1" fmla="*/ 3562371 h 3562370"/>
            <a:gd name="connsiteX0" fmla="*/ 4424543 w 4424543"/>
            <a:gd name="connsiteY0" fmla="*/ 3048666 h 3069345"/>
            <a:gd name="connsiteX1" fmla="*/ 0 w 4424543"/>
            <a:gd name="connsiteY1" fmla="*/ 3069345 h 3069345"/>
            <a:gd name="connsiteX0" fmla="*/ 4066025 w 4066025"/>
            <a:gd name="connsiteY0" fmla="*/ 2993726 h 3106578"/>
            <a:gd name="connsiteX1" fmla="*/ 0 w 4066025"/>
            <a:gd name="connsiteY1" fmla="*/ 3106578 h 3106578"/>
            <a:gd name="connsiteX0" fmla="*/ 4066025 w 4066025"/>
            <a:gd name="connsiteY0" fmla="*/ 2822598 h 2935450"/>
            <a:gd name="connsiteX1" fmla="*/ 0 w 4066025"/>
            <a:gd name="connsiteY1" fmla="*/ 2935450 h 2935450"/>
            <a:gd name="connsiteX0" fmla="*/ 4066025 w 4066025"/>
            <a:gd name="connsiteY0" fmla="*/ 2899832 h 3012684"/>
            <a:gd name="connsiteX1" fmla="*/ 0 w 4066025"/>
            <a:gd name="connsiteY1" fmla="*/ 3012684 h 3012684"/>
            <a:gd name="connsiteX0" fmla="*/ 4066025 w 4066025"/>
            <a:gd name="connsiteY0" fmla="*/ 2899832 h 3012684"/>
            <a:gd name="connsiteX1" fmla="*/ 0 w 4066025"/>
            <a:gd name="connsiteY1" fmla="*/ 3012684 h 3012684"/>
            <a:gd name="connsiteX0" fmla="*/ 4328449 w 4328449"/>
            <a:gd name="connsiteY0" fmla="*/ 2919460 h 2997785"/>
            <a:gd name="connsiteX1" fmla="*/ 0 w 4328449"/>
            <a:gd name="connsiteY1" fmla="*/ 2997785 h 2997785"/>
            <a:gd name="connsiteX0" fmla="*/ 4328449 w 4328449"/>
            <a:gd name="connsiteY0" fmla="*/ 2919460 h 2997785"/>
            <a:gd name="connsiteX1" fmla="*/ 0 w 4328449"/>
            <a:gd name="connsiteY1" fmla="*/ 2997785 h 2997785"/>
            <a:gd name="connsiteX0" fmla="*/ 4328449 w 4328449"/>
            <a:gd name="connsiteY0" fmla="*/ 2896268 h 2974593"/>
            <a:gd name="connsiteX1" fmla="*/ 0 w 4328449"/>
            <a:gd name="connsiteY1" fmla="*/ 2974593 h 2974593"/>
            <a:gd name="connsiteX0" fmla="*/ 4328449 w 4328449"/>
            <a:gd name="connsiteY0" fmla="*/ 2700819 h 2779144"/>
            <a:gd name="connsiteX1" fmla="*/ 0 w 4328449"/>
            <a:gd name="connsiteY1" fmla="*/ 2779144 h 2779144"/>
            <a:gd name="connsiteX0" fmla="*/ 4188489 w 4188489"/>
            <a:gd name="connsiteY0" fmla="*/ 2700819 h 2779144"/>
            <a:gd name="connsiteX1" fmla="*/ 0 w 4188489"/>
            <a:gd name="connsiteY1" fmla="*/ 2779144 h 2779144"/>
            <a:gd name="connsiteX0" fmla="*/ 4188489 w 4188489"/>
            <a:gd name="connsiteY0" fmla="*/ 2791313 h 2869638"/>
            <a:gd name="connsiteX1" fmla="*/ 0 w 4188489"/>
            <a:gd name="connsiteY1" fmla="*/ 2869638 h 2869638"/>
            <a:gd name="connsiteX0" fmla="*/ 4188489 w 4188489"/>
            <a:gd name="connsiteY0" fmla="*/ 2504484 h 2582809"/>
            <a:gd name="connsiteX1" fmla="*/ 0 w 4188489"/>
            <a:gd name="connsiteY1" fmla="*/ 2582809 h 2582809"/>
            <a:gd name="connsiteX0" fmla="*/ 3803601 w 3803601"/>
            <a:gd name="connsiteY0" fmla="*/ 2557382 h 2557382"/>
            <a:gd name="connsiteX1" fmla="*/ 0 w 3803601"/>
            <a:gd name="connsiteY1" fmla="*/ 2532130 h 2557382"/>
            <a:gd name="connsiteX0" fmla="*/ 3803601 w 3803601"/>
            <a:gd name="connsiteY0" fmla="*/ 2396036 h 2396036"/>
            <a:gd name="connsiteX1" fmla="*/ 0 w 3803601"/>
            <a:gd name="connsiteY1" fmla="*/ 2370784 h 23960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803601" h="2396036">
              <a:moveTo>
                <a:pt x="3803601" y="2396036"/>
              </a:moveTo>
              <a:cubicBezTo>
                <a:pt x="2164906" y="-423049"/>
                <a:pt x="1416135" y="-1144052"/>
                <a:pt x="0" y="2370784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394308</xdr:colOff>
      <xdr:row>38</xdr:row>
      <xdr:rowOff>246912</xdr:rowOff>
    </xdr:from>
    <xdr:to>
      <xdr:col>106</xdr:col>
      <xdr:colOff>456258</xdr:colOff>
      <xdr:row>50</xdr:row>
      <xdr:rowOff>362031</xdr:rowOff>
    </xdr:to>
    <xdr:sp macro="" textlink="">
      <xdr:nvSpPr>
        <xdr:cNvPr id="48" name="Forma libre: forma 10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 bwMode="auto">
        <a:xfrm>
          <a:off x="42304308" y="14001012"/>
          <a:ext cx="6234150" cy="4458519"/>
        </a:xfrm>
        <a:custGeom>
          <a:avLst/>
          <a:gdLst>
            <a:gd name="connsiteX0" fmla="*/ 4291853 w 4291853"/>
            <a:gd name="connsiteY0" fmla="*/ 7978588 h 7978588"/>
            <a:gd name="connsiteX1" fmla="*/ 0 w 4291853"/>
            <a:gd name="connsiteY1" fmla="*/ 0 h 7978588"/>
            <a:gd name="connsiteX0" fmla="*/ 4291853 w 5124639"/>
            <a:gd name="connsiteY0" fmla="*/ 7978588 h 7978588"/>
            <a:gd name="connsiteX1" fmla="*/ 0 w 5124639"/>
            <a:gd name="connsiteY1" fmla="*/ 0 h 7978588"/>
            <a:gd name="connsiteX0" fmla="*/ 4291853 w 6077617"/>
            <a:gd name="connsiteY0" fmla="*/ 7978588 h 7978588"/>
            <a:gd name="connsiteX1" fmla="*/ 0 w 6077617"/>
            <a:gd name="connsiteY1" fmla="*/ 0 h 7978588"/>
            <a:gd name="connsiteX0" fmla="*/ 5631024 w 7045711"/>
            <a:gd name="connsiteY0" fmla="*/ 7617391 h 7617391"/>
            <a:gd name="connsiteX1" fmla="*/ 0 w 7045711"/>
            <a:gd name="connsiteY1" fmla="*/ 0 h 7617391"/>
            <a:gd name="connsiteX0" fmla="*/ 5631024 w 7335653"/>
            <a:gd name="connsiteY0" fmla="*/ 7617391 h 7617391"/>
            <a:gd name="connsiteX1" fmla="*/ 0 w 7335653"/>
            <a:gd name="connsiteY1" fmla="*/ 0 h 7617391"/>
            <a:gd name="connsiteX0" fmla="*/ 5489578 w 7236368"/>
            <a:gd name="connsiteY0" fmla="*/ 7271691 h 7271691"/>
            <a:gd name="connsiteX1" fmla="*/ 0 w 7236368"/>
            <a:gd name="connsiteY1" fmla="*/ 0 h 7271691"/>
            <a:gd name="connsiteX0" fmla="*/ 5489578 w 7236368"/>
            <a:gd name="connsiteY0" fmla="*/ 7133411 h 7133411"/>
            <a:gd name="connsiteX1" fmla="*/ 0 w 7236368"/>
            <a:gd name="connsiteY1" fmla="*/ 0 h 7133411"/>
            <a:gd name="connsiteX0" fmla="*/ 4499454 w 6578831"/>
            <a:gd name="connsiteY0" fmla="*/ 7525203 h 7525203"/>
            <a:gd name="connsiteX1" fmla="*/ 0 w 6578831"/>
            <a:gd name="connsiteY1" fmla="*/ 0 h 7525203"/>
            <a:gd name="connsiteX0" fmla="*/ 4452305 w 6549207"/>
            <a:gd name="connsiteY0" fmla="*/ 7317784 h 7317784"/>
            <a:gd name="connsiteX1" fmla="*/ 0 w 6549207"/>
            <a:gd name="connsiteY1" fmla="*/ 0 h 7317784"/>
            <a:gd name="connsiteX0" fmla="*/ 4572006 w 6624722"/>
            <a:gd name="connsiteY0" fmla="*/ 5573980 h 5573980"/>
            <a:gd name="connsiteX1" fmla="*/ 0 w 6624722"/>
            <a:gd name="connsiteY1" fmla="*/ 0 h 5573980"/>
            <a:gd name="connsiteX0" fmla="*/ 4537806 w 6603043"/>
            <a:gd name="connsiteY0" fmla="*/ 5176876 h 5176876"/>
            <a:gd name="connsiteX1" fmla="*/ 0 w 6603043"/>
            <a:gd name="connsiteY1" fmla="*/ 0 h 5176876"/>
            <a:gd name="connsiteX0" fmla="*/ 4859472 w 6810159"/>
            <a:gd name="connsiteY0" fmla="*/ 4381657 h 4381657"/>
            <a:gd name="connsiteX1" fmla="*/ 0 w 6810159"/>
            <a:gd name="connsiteY1" fmla="*/ 0 h 4381657"/>
            <a:gd name="connsiteX0" fmla="*/ 4859472 w 6803883"/>
            <a:gd name="connsiteY0" fmla="*/ 4381657 h 4381657"/>
            <a:gd name="connsiteX1" fmla="*/ 0 w 6803883"/>
            <a:gd name="connsiteY1" fmla="*/ 0 h 4381657"/>
            <a:gd name="connsiteX0" fmla="*/ 4859472 w 6794497"/>
            <a:gd name="connsiteY0" fmla="*/ 4381657 h 4381657"/>
            <a:gd name="connsiteX1" fmla="*/ 0 w 6794497"/>
            <a:gd name="connsiteY1" fmla="*/ 0 h 4381657"/>
            <a:gd name="connsiteX0" fmla="*/ 4789106 w 6748393"/>
            <a:gd name="connsiteY0" fmla="*/ 3944800 h 3944800"/>
            <a:gd name="connsiteX1" fmla="*/ 0 w 6748393"/>
            <a:gd name="connsiteY1" fmla="*/ 0 h 3944800"/>
            <a:gd name="connsiteX0" fmla="*/ 4789106 w 6593151"/>
            <a:gd name="connsiteY0" fmla="*/ 3944800 h 3944800"/>
            <a:gd name="connsiteX1" fmla="*/ 0 w 6593151"/>
            <a:gd name="connsiteY1" fmla="*/ 0 h 3944800"/>
            <a:gd name="connsiteX0" fmla="*/ 4789106 w 6871405"/>
            <a:gd name="connsiteY0" fmla="*/ 3944800 h 3944800"/>
            <a:gd name="connsiteX1" fmla="*/ 0 w 6871405"/>
            <a:gd name="connsiteY1" fmla="*/ 0 h 3944800"/>
            <a:gd name="connsiteX0" fmla="*/ 4789106 w 6659022"/>
            <a:gd name="connsiteY0" fmla="*/ 3944800 h 3944800"/>
            <a:gd name="connsiteX1" fmla="*/ 0 w 6659022"/>
            <a:gd name="connsiteY1" fmla="*/ 0 h 3944800"/>
            <a:gd name="connsiteX0" fmla="*/ 4789106 w 6835980"/>
            <a:gd name="connsiteY0" fmla="*/ 3944800 h 3944800"/>
            <a:gd name="connsiteX1" fmla="*/ 0 w 6835980"/>
            <a:gd name="connsiteY1" fmla="*/ 0 h 3944800"/>
            <a:gd name="connsiteX0" fmla="*/ 4789106 w 6686609"/>
            <a:gd name="connsiteY0" fmla="*/ 3944800 h 3944800"/>
            <a:gd name="connsiteX1" fmla="*/ 0 w 6686609"/>
            <a:gd name="connsiteY1" fmla="*/ 0 h 3944800"/>
            <a:gd name="connsiteX0" fmla="*/ 4347033 w 6378022"/>
            <a:gd name="connsiteY0" fmla="*/ 3944800 h 3944800"/>
            <a:gd name="connsiteX1" fmla="*/ 0 w 6378022"/>
            <a:gd name="connsiteY1" fmla="*/ 0 h 394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378022" h="3944800">
              <a:moveTo>
                <a:pt x="4347033" y="3944800"/>
              </a:moveTo>
              <a:cubicBezTo>
                <a:pt x="7873087" y="-793772"/>
                <a:pt x="7042397" y="957655"/>
                <a:pt x="0" y="0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12619</xdr:colOff>
      <xdr:row>15</xdr:row>
      <xdr:rowOff>96917</xdr:rowOff>
    </xdr:from>
    <xdr:to>
      <xdr:col>103</xdr:col>
      <xdr:colOff>681735</xdr:colOff>
      <xdr:row>29</xdr:row>
      <xdr:rowOff>257386</xdr:rowOff>
    </xdr:to>
    <xdr:sp macro="" textlink="">
      <xdr:nvSpPr>
        <xdr:cNvPr id="49" name="Forma libre: forma 11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 bwMode="auto">
        <a:xfrm>
          <a:off x="41922619" y="5316617"/>
          <a:ext cx="4783916" cy="5494469"/>
        </a:xfrm>
        <a:custGeom>
          <a:avLst/>
          <a:gdLst>
            <a:gd name="connsiteX0" fmla="*/ 0 w 3440205"/>
            <a:gd name="connsiteY0" fmla="*/ 5972735 h 5972735"/>
            <a:gd name="connsiteX1" fmla="*/ 3440205 w 3440205"/>
            <a:gd name="connsiteY1" fmla="*/ 0 h 5972735"/>
            <a:gd name="connsiteX0" fmla="*/ 0 w 3440205"/>
            <a:gd name="connsiteY0" fmla="*/ 5972735 h 5972735"/>
            <a:gd name="connsiteX1" fmla="*/ 2723029 w 3440205"/>
            <a:gd name="connsiteY1" fmla="*/ 1221441 h 5972735"/>
            <a:gd name="connsiteX2" fmla="*/ 3440205 w 3440205"/>
            <a:gd name="connsiteY2" fmla="*/ 0 h 5972735"/>
            <a:gd name="connsiteX0" fmla="*/ 0 w 6813176"/>
            <a:gd name="connsiteY0" fmla="*/ 5972735 h 6069506"/>
            <a:gd name="connsiteX1" fmla="*/ 6813176 w 6813176"/>
            <a:gd name="connsiteY1" fmla="*/ 5367617 h 6069506"/>
            <a:gd name="connsiteX2" fmla="*/ 3440205 w 6813176"/>
            <a:gd name="connsiteY2" fmla="*/ 0 h 6069506"/>
            <a:gd name="connsiteX0" fmla="*/ 0 w 6813176"/>
            <a:gd name="connsiteY0" fmla="*/ 5972735 h 6301970"/>
            <a:gd name="connsiteX1" fmla="*/ 6813176 w 6813176"/>
            <a:gd name="connsiteY1" fmla="*/ 5367617 h 6301970"/>
            <a:gd name="connsiteX2" fmla="*/ 3440205 w 6813176"/>
            <a:gd name="connsiteY2" fmla="*/ 0 h 6301970"/>
            <a:gd name="connsiteX0" fmla="*/ 0 w 6839686"/>
            <a:gd name="connsiteY0" fmla="*/ 5972735 h 6301970"/>
            <a:gd name="connsiteX1" fmla="*/ 6813176 w 6839686"/>
            <a:gd name="connsiteY1" fmla="*/ 5367617 h 6301970"/>
            <a:gd name="connsiteX2" fmla="*/ 3440205 w 6839686"/>
            <a:gd name="connsiteY2" fmla="*/ 0 h 6301970"/>
            <a:gd name="connsiteX0" fmla="*/ 0 w 6795093"/>
            <a:gd name="connsiteY0" fmla="*/ 5972735 h 6809421"/>
            <a:gd name="connsiteX1" fmla="*/ 6768353 w 6795093"/>
            <a:gd name="connsiteY1" fmla="*/ 6073588 h 6809421"/>
            <a:gd name="connsiteX2" fmla="*/ 3440205 w 6795093"/>
            <a:gd name="connsiteY2" fmla="*/ 0 h 6809421"/>
            <a:gd name="connsiteX0" fmla="*/ 0 w 7068510"/>
            <a:gd name="connsiteY0" fmla="*/ 5972735 h 6809421"/>
            <a:gd name="connsiteX1" fmla="*/ 6768353 w 7068510"/>
            <a:gd name="connsiteY1" fmla="*/ 6073588 h 6809421"/>
            <a:gd name="connsiteX2" fmla="*/ 3440205 w 7068510"/>
            <a:gd name="connsiteY2" fmla="*/ 0 h 6809421"/>
            <a:gd name="connsiteX0" fmla="*/ 0 w 7068510"/>
            <a:gd name="connsiteY0" fmla="*/ 5972735 h 6626527"/>
            <a:gd name="connsiteX1" fmla="*/ 6768353 w 7068510"/>
            <a:gd name="connsiteY1" fmla="*/ 6073588 h 6626527"/>
            <a:gd name="connsiteX2" fmla="*/ 3440205 w 7068510"/>
            <a:gd name="connsiteY2" fmla="*/ 0 h 6626527"/>
            <a:gd name="connsiteX0" fmla="*/ 0 w 7090921"/>
            <a:gd name="connsiteY0" fmla="*/ 5670176 h 6569212"/>
            <a:gd name="connsiteX1" fmla="*/ 6790764 w 7090921"/>
            <a:gd name="connsiteY1" fmla="*/ 6073588 h 6569212"/>
            <a:gd name="connsiteX2" fmla="*/ 3462616 w 7090921"/>
            <a:gd name="connsiteY2" fmla="*/ 0 h 6569212"/>
            <a:gd name="connsiteX0" fmla="*/ 0 w 7090921"/>
            <a:gd name="connsiteY0" fmla="*/ 5670176 h 6652367"/>
            <a:gd name="connsiteX1" fmla="*/ 6790764 w 7090921"/>
            <a:gd name="connsiteY1" fmla="*/ 6073588 h 6652367"/>
            <a:gd name="connsiteX2" fmla="*/ 3462616 w 7090921"/>
            <a:gd name="connsiteY2" fmla="*/ 0 h 6652367"/>
            <a:gd name="connsiteX0" fmla="*/ 0 w 7079715"/>
            <a:gd name="connsiteY0" fmla="*/ 5782235 h 6678526"/>
            <a:gd name="connsiteX1" fmla="*/ 6779558 w 7079715"/>
            <a:gd name="connsiteY1" fmla="*/ 6073588 h 6678526"/>
            <a:gd name="connsiteX2" fmla="*/ 3451410 w 7079715"/>
            <a:gd name="connsiteY2" fmla="*/ 0 h 6678526"/>
            <a:gd name="connsiteX0" fmla="*/ 0 w 7302579"/>
            <a:gd name="connsiteY0" fmla="*/ 5782235 h 6678526"/>
            <a:gd name="connsiteX1" fmla="*/ 6779558 w 7302579"/>
            <a:gd name="connsiteY1" fmla="*/ 6073588 h 6678526"/>
            <a:gd name="connsiteX2" fmla="*/ 3451410 w 7302579"/>
            <a:gd name="connsiteY2" fmla="*/ 0 h 6678526"/>
            <a:gd name="connsiteX0" fmla="*/ 0 w 7247757"/>
            <a:gd name="connsiteY0" fmla="*/ 5961529 h 6857820"/>
            <a:gd name="connsiteX1" fmla="*/ 6779558 w 7247757"/>
            <a:gd name="connsiteY1" fmla="*/ 6252882 h 6857820"/>
            <a:gd name="connsiteX2" fmla="*/ 2935939 w 7247757"/>
            <a:gd name="connsiteY2" fmla="*/ 0 h 6857820"/>
            <a:gd name="connsiteX0" fmla="*/ 0 w 7298815"/>
            <a:gd name="connsiteY0" fmla="*/ 5961529 h 6857820"/>
            <a:gd name="connsiteX1" fmla="*/ 6779558 w 7298815"/>
            <a:gd name="connsiteY1" fmla="*/ 6252882 h 6857820"/>
            <a:gd name="connsiteX2" fmla="*/ 2935939 w 7298815"/>
            <a:gd name="connsiteY2" fmla="*/ 0 h 6857820"/>
            <a:gd name="connsiteX0" fmla="*/ 0 w 7036317"/>
            <a:gd name="connsiteY0" fmla="*/ 5961529 h 6857820"/>
            <a:gd name="connsiteX1" fmla="*/ 6779558 w 7036317"/>
            <a:gd name="connsiteY1" fmla="*/ 6252882 h 6857820"/>
            <a:gd name="connsiteX2" fmla="*/ 2935939 w 7036317"/>
            <a:gd name="connsiteY2" fmla="*/ 0 h 6857820"/>
            <a:gd name="connsiteX0" fmla="*/ 0 w 7081231"/>
            <a:gd name="connsiteY0" fmla="*/ 5961529 h 6857820"/>
            <a:gd name="connsiteX1" fmla="*/ 6779558 w 7081231"/>
            <a:gd name="connsiteY1" fmla="*/ 6252882 h 6857820"/>
            <a:gd name="connsiteX2" fmla="*/ 2935939 w 7081231"/>
            <a:gd name="connsiteY2" fmla="*/ 0 h 6857820"/>
            <a:gd name="connsiteX0" fmla="*/ 0 w 6964109"/>
            <a:gd name="connsiteY0" fmla="*/ 5961529 h 6857820"/>
            <a:gd name="connsiteX1" fmla="*/ 6779558 w 6964109"/>
            <a:gd name="connsiteY1" fmla="*/ 6252882 h 6857820"/>
            <a:gd name="connsiteX2" fmla="*/ 2935939 w 6964109"/>
            <a:gd name="connsiteY2" fmla="*/ 0 h 6857820"/>
            <a:gd name="connsiteX0" fmla="*/ 0 w 6894498"/>
            <a:gd name="connsiteY0" fmla="*/ 5961529 h 6857820"/>
            <a:gd name="connsiteX1" fmla="*/ 6779558 w 6894498"/>
            <a:gd name="connsiteY1" fmla="*/ 6252882 h 6857820"/>
            <a:gd name="connsiteX2" fmla="*/ 2935939 w 6894498"/>
            <a:gd name="connsiteY2" fmla="*/ 0 h 6857820"/>
            <a:gd name="connsiteX0" fmla="*/ 0 w 6829832"/>
            <a:gd name="connsiteY0" fmla="*/ 5961529 h 6857820"/>
            <a:gd name="connsiteX1" fmla="*/ 6779558 w 6829832"/>
            <a:gd name="connsiteY1" fmla="*/ 6252882 h 6857820"/>
            <a:gd name="connsiteX2" fmla="*/ 2935939 w 6829832"/>
            <a:gd name="connsiteY2" fmla="*/ 0 h 6857820"/>
            <a:gd name="connsiteX0" fmla="*/ 0 w 6802253"/>
            <a:gd name="connsiteY0" fmla="*/ 5961529 h 6857820"/>
            <a:gd name="connsiteX1" fmla="*/ 6779558 w 6802253"/>
            <a:gd name="connsiteY1" fmla="*/ 6252882 h 6857820"/>
            <a:gd name="connsiteX2" fmla="*/ 2935939 w 6802253"/>
            <a:gd name="connsiteY2" fmla="*/ 0 h 6857820"/>
            <a:gd name="connsiteX0" fmla="*/ 0 w 6964109"/>
            <a:gd name="connsiteY0" fmla="*/ 5961529 h 6857820"/>
            <a:gd name="connsiteX1" fmla="*/ 6779558 w 6964109"/>
            <a:gd name="connsiteY1" fmla="*/ 6252882 h 6857820"/>
            <a:gd name="connsiteX2" fmla="*/ 2935939 w 6964109"/>
            <a:gd name="connsiteY2" fmla="*/ 0 h 6857820"/>
            <a:gd name="connsiteX0" fmla="*/ 0 w 7042720"/>
            <a:gd name="connsiteY0" fmla="*/ 5961529 h 6857820"/>
            <a:gd name="connsiteX1" fmla="*/ 6779558 w 7042720"/>
            <a:gd name="connsiteY1" fmla="*/ 6252882 h 6857820"/>
            <a:gd name="connsiteX2" fmla="*/ 2935939 w 7042720"/>
            <a:gd name="connsiteY2" fmla="*/ 0 h 6857820"/>
            <a:gd name="connsiteX0" fmla="*/ 0 w 6831214"/>
            <a:gd name="connsiteY0" fmla="*/ 5961529 h 6910589"/>
            <a:gd name="connsiteX1" fmla="*/ 6542798 w 6831214"/>
            <a:gd name="connsiteY1" fmla="*/ 6322059 h 6910589"/>
            <a:gd name="connsiteX2" fmla="*/ 2935939 w 6831214"/>
            <a:gd name="connsiteY2" fmla="*/ 0 h 6910589"/>
            <a:gd name="connsiteX0" fmla="*/ 0 w 6778442"/>
            <a:gd name="connsiteY0" fmla="*/ 5615645 h 6564705"/>
            <a:gd name="connsiteX1" fmla="*/ 6542798 w 6778442"/>
            <a:gd name="connsiteY1" fmla="*/ 5976175 h 6564705"/>
            <a:gd name="connsiteX2" fmla="*/ 2391392 w 6778442"/>
            <a:gd name="connsiteY2" fmla="*/ 0 h 6564705"/>
            <a:gd name="connsiteX0" fmla="*/ 0 w 6731090"/>
            <a:gd name="connsiteY0" fmla="*/ 4993054 h 6448312"/>
            <a:gd name="connsiteX1" fmla="*/ 6495446 w 6731090"/>
            <a:gd name="connsiteY1" fmla="*/ 5976175 h 6448312"/>
            <a:gd name="connsiteX2" fmla="*/ 2344040 w 6731090"/>
            <a:gd name="connsiteY2" fmla="*/ 0 h 6448312"/>
            <a:gd name="connsiteX0" fmla="*/ 0 w 6731090"/>
            <a:gd name="connsiteY0" fmla="*/ 4993054 h 6547349"/>
            <a:gd name="connsiteX1" fmla="*/ 6495446 w 6731090"/>
            <a:gd name="connsiteY1" fmla="*/ 5976175 h 6547349"/>
            <a:gd name="connsiteX2" fmla="*/ 2344040 w 6731090"/>
            <a:gd name="connsiteY2" fmla="*/ 0 h 6547349"/>
            <a:gd name="connsiteX0" fmla="*/ 0 w 6949986"/>
            <a:gd name="connsiteY0" fmla="*/ 4993054 h 6457227"/>
            <a:gd name="connsiteX1" fmla="*/ 6732206 w 6949986"/>
            <a:gd name="connsiteY1" fmla="*/ 5860880 h 6457227"/>
            <a:gd name="connsiteX2" fmla="*/ 2344040 w 6949986"/>
            <a:gd name="connsiteY2" fmla="*/ 0 h 6457227"/>
            <a:gd name="connsiteX0" fmla="*/ 0 w 6933007"/>
            <a:gd name="connsiteY0" fmla="*/ 4647170 h 6111343"/>
            <a:gd name="connsiteX1" fmla="*/ 6732206 w 6933007"/>
            <a:gd name="connsiteY1" fmla="*/ 5514996 h 6111343"/>
            <a:gd name="connsiteX2" fmla="*/ 2083604 w 6933007"/>
            <a:gd name="connsiteY2" fmla="*/ 0 h 6111343"/>
            <a:gd name="connsiteX0" fmla="*/ 0 w 6838303"/>
            <a:gd name="connsiteY0" fmla="*/ 4024580 h 5995361"/>
            <a:gd name="connsiteX1" fmla="*/ 6637502 w 6838303"/>
            <a:gd name="connsiteY1" fmla="*/ 5514996 h 5995361"/>
            <a:gd name="connsiteX2" fmla="*/ 1988900 w 6838303"/>
            <a:gd name="connsiteY2" fmla="*/ 0 h 5995361"/>
            <a:gd name="connsiteX0" fmla="*/ 0 w 6838303"/>
            <a:gd name="connsiteY0" fmla="*/ 4024580 h 6005011"/>
            <a:gd name="connsiteX1" fmla="*/ 6637502 w 6838303"/>
            <a:gd name="connsiteY1" fmla="*/ 5514996 h 6005011"/>
            <a:gd name="connsiteX2" fmla="*/ 1988900 w 6838303"/>
            <a:gd name="connsiteY2" fmla="*/ 0 h 6005011"/>
            <a:gd name="connsiteX0" fmla="*/ 0 w 6731892"/>
            <a:gd name="connsiteY0" fmla="*/ 4024580 h 6005011"/>
            <a:gd name="connsiteX1" fmla="*/ 6637502 w 6731892"/>
            <a:gd name="connsiteY1" fmla="*/ 5514996 h 6005011"/>
            <a:gd name="connsiteX2" fmla="*/ 1988900 w 6731892"/>
            <a:gd name="connsiteY2" fmla="*/ 0 h 6005011"/>
            <a:gd name="connsiteX0" fmla="*/ 0 w 6731892"/>
            <a:gd name="connsiteY0" fmla="*/ 4024580 h 5813370"/>
            <a:gd name="connsiteX1" fmla="*/ 6637502 w 6731892"/>
            <a:gd name="connsiteY1" fmla="*/ 5514996 h 5813370"/>
            <a:gd name="connsiteX2" fmla="*/ 1988900 w 6731892"/>
            <a:gd name="connsiteY2" fmla="*/ 0 h 5813370"/>
            <a:gd name="connsiteX0" fmla="*/ 0 w 6720362"/>
            <a:gd name="connsiteY0" fmla="*/ 3765170 h 5553960"/>
            <a:gd name="connsiteX1" fmla="*/ 6637502 w 6720362"/>
            <a:gd name="connsiteY1" fmla="*/ 5255586 h 5553960"/>
            <a:gd name="connsiteX2" fmla="*/ 1628226 w 6720362"/>
            <a:gd name="connsiteY2" fmla="*/ 0 h 5553960"/>
            <a:gd name="connsiteX0" fmla="*/ 0 w 6570384"/>
            <a:gd name="connsiteY0" fmla="*/ 3765170 h 5985637"/>
            <a:gd name="connsiteX1" fmla="*/ 6482927 w 6570384"/>
            <a:gd name="connsiteY1" fmla="*/ 5739817 h 5985637"/>
            <a:gd name="connsiteX2" fmla="*/ 1628226 w 6570384"/>
            <a:gd name="connsiteY2" fmla="*/ 0 h 5985637"/>
            <a:gd name="connsiteX0" fmla="*/ 0 w 6354669"/>
            <a:gd name="connsiteY0" fmla="*/ 3765170 h 6207628"/>
            <a:gd name="connsiteX1" fmla="*/ 6259654 w 6354669"/>
            <a:gd name="connsiteY1" fmla="*/ 5981933 h 6207628"/>
            <a:gd name="connsiteX2" fmla="*/ 1628226 w 6354669"/>
            <a:gd name="connsiteY2" fmla="*/ 0 h 6207628"/>
            <a:gd name="connsiteX0" fmla="*/ 0 w 6091020"/>
            <a:gd name="connsiteY0" fmla="*/ 3765170 h 6513516"/>
            <a:gd name="connsiteX1" fmla="*/ 5984855 w 6091020"/>
            <a:gd name="connsiteY1" fmla="*/ 6310519 h 6513516"/>
            <a:gd name="connsiteX2" fmla="*/ 1628226 w 6091020"/>
            <a:gd name="connsiteY2" fmla="*/ 0 h 6513516"/>
            <a:gd name="connsiteX0" fmla="*/ 0 w 6025493"/>
            <a:gd name="connsiteY0" fmla="*/ 3765170 h 6643590"/>
            <a:gd name="connsiteX1" fmla="*/ 5916155 w 6025493"/>
            <a:gd name="connsiteY1" fmla="*/ 6448872 h 6643590"/>
            <a:gd name="connsiteX2" fmla="*/ 1628226 w 6025493"/>
            <a:gd name="connsiteY2" fmla="*/ 0 h 6643590"/>
            <a:gd name="connsiteX0" fmla="*/ 0 w 6010545"/>
            <a:gd name="connsiteY0" fmla="*/ 3609525 h 6487945"/>
            <a:gd name="connsiteX1" fmla="*/ 5916155 w 6010545"/>
            <a:gd name="connsiteY1" fmla="*/ 6293227 h 6487945"/>
            <a:gd name="connsiteX2" fmla="*/ 1267553 w 6010545"/>
            <a:gd name="connsiteY2" fmla="*/ 0 h 6487945"/>
            <a:gd name="connsiteX0" fmla="*/ 0 w 6010545"/>
            <a:gd name="connsiteY0" fmla="*/ 3609525 h 6544716"/>
            <a:gd name="connsiteX1" fmla="*/ 5916155 w 6010545"/>
            <a:gd name="connsiteY1" fmla="*/ 6293227 h 6544716"/>
            <a:gd name="connsiteX2" fmla="*/ 1267553 w 6010545"/>
            <a:gd name="connsiteY2" fmla="*/ 0 h 6544716"/>
            <a:gd name="connsiteX0" fmla="*/ 0 w 6130769"/>
            <a:gd name="connsiteY0" fmla="*/ 4266695 h 6621864"/>
            <a:gd name="connsiteX1" fmla="*/ 6036379 w 6130769"/>
            <a:gd name="connsiteY1" fmla="*/ 6293227 h 6621864"/>
            <a:gd name="connsiteX2" fmla="*/ 1387777 w 6130769"/>
            <a:gd name="connsiteY2" fmla="*/ 0 h 6621864"/>
            <a:gd name="connsiteX0" fmla="*/ 0 w 6105388"/>
            <a:gd name="connsiteY0" fmla="*/ 4128344 h 6483513"/>
            <a:gd name="connsiteX1" fmla="*/ 6036379 w 6105388"/>
            <a:gd name="connsiteY1" fmla="*/ 6154876 h 6483513"/>
            <a:gd name="connsiteX2" fmla="*/ 443156 w 6105388"/>
            <a:gd name="connsiteY2" fmla="*/ 0 h 6483513"/>
            <a:gd name="connsiteX0" fmla="*/ 0 w 6146623"/>
            <a:gd name="connsiteY0" fmla="*/ 4128344 h 6483513"/>
            <a:gd name="connsiteX1" fmla="*/ 6036379 w 6146623"/>
            <a:gd name="connsiteY1" fmla="*/ 6154876 h 6483513"/>
            <a:gd name="connsiteX2" fmla="*/ 443156 w 6146623"/>
            <a:gd name="connsiteY2" fmla="*/ 0 h 6483513"/>
            <a:gd name="connsiteX0" fmla="*/ 0 w 5502313"/>
            <a:gd name="connsiteY0" fmla="*/ 4128344 h 6468813"/>
            <a:gd name="connsiteX1" fmla="*/ 5349381 w 5502313"/>
            <a:gd name="connsiteY1" fmla="*/ 6137583 h 6468813"/>
            <a:gd name="connsiteX2" fmla="*/ 443156 w 5502313"/>
            <a:gd name="connsiteY2" fmla="*/ 0 h 6468813"/>
            <a:gd name="connsiteX0" fmla="*/ 0 w 5467963"/>
            <a:gd name="connsiteY0" fmla="*/ 4595281 h 6554504"/>
            <a:gd name="connsiteX1" fmla="*/ 5315031 w 5467963"/>
            <a:gd name="connsiteY1" fmla="*/ 6137583 h 6554504"/>
            <a:gd name="connsiteX2" fmla="*/ 408806 w 5467963"/>
            <a:gd name="connsiteY2" fmla="*/ 0 h 6554504"/>
            <a:gd name="connsiteX0" fmla="*/ 0 w 5691237"/>
            <a:gd name="connsiteY0" fmla="*/ 4941160 h 6643131"/>
            <a:gd name="connsiteX1" fmla="*/ 5538305 w 5691237"/>
            <a:gd name="connsiteY1" fmla="*/ 6137583 h 6643131"/>
            <a:gd name="connsiteX2" fmla="*/ 632080 w 5691237"/>
            <a:gd name="connsiteY2" fmla="*/ 0 h 6643131"/>
            <a:gd name="connsiteX0" fmla="*/ 0 w 5691237"/>
            <a:gd name="connsiteY0" fmla="*/ 4941160 h 6506849"/>
            <a:gd name="connsiteX1" fmla="*/ 5538305 w 5691237"/>
            <a:gd name="connsiteY1" fmla="*/ 6137583 h 6506849"/>
            <a:gd name="connsiteX2" fmla="*/ 632080 w 5691237"/>
            <a:gd name="connsiteY2" fmla="*/ 0 h 6506849"/>
            <a:gd name="connsiteX0" fmla="*/ 0 w 5691237"/>
            <a:gd name="connsiteY0" fmla="*/ 4941160 h 6270224"/>
            <a:gd name="connsiteX1" fmla="*/ 5538305 w 5691237"/>
            <a:gd name="connsiteY1" fmla="*/ 6137583 h 6270224"/>
            <a:gd name="connsiteX2" fmla="*/ 632080 w 5691237"/>
            <a:gd name="connsiteY2" fmla="*/ 0 h 6270224"/>
            <a:gd name="connsiteX0" fmla="*/ 0 w 5599333"/>
            <a:gd name="connsiteY0" fmla="*/ 4941160 h 6270224"/>
            <a:gd name="connsiteX1" fmla="*/ 5538305 w 5599333"/>
            <a:gd name="connsiteY1" fmla="*/ 6137583 h 6270224"/>
            <a:gd name="connsiteX2" fmla="*/ 632080 w 5599333"/>
            <a:gd name="connsiteY2" fmla="*/ 0 h 6270224"/>
            <a:gd name="connsiteX0" fmla="*/ 0 w 5479109"/>
            <a:gd name="connsiteY0" fmla="*/ 5079511 h 6292465"/>
            <a:gd name="connsiteX1" fmla="*/ 5418081 w 5479109"/>
            <a:gd name="connsiteY1" fmla="*/ 6137583 h 6292465"/>
            <a:gd name="connsiteX2" fmla="*/ 511856 w 5479109"/>
            <a:gd name="connsiteY2" fmla="*/ 0 h 6292465"/>
            <a:gd name="connsiteX0" fmla="*/ 0 w 5479109"/>
            <a:gd name="connsiteY0" fmla="*/ 5079511 h 6222993"/>
            <a:gd name="connsiteX1" fmla="*/ 5418081 w 5479109"/>
            <a:gd name="connsiteY1" fmla="*/ 6051113 h 6222993"/>
            <a:gd name="connsiteX2" fmla="*/ 511856 w 5479109"/>
            <a:gd name="connsiteY2" fmla="*/ 0 h 6222993"/>
            <a:gd name="connsiteX0" fmla="*/ 0 w 5199914"/>
            <a:gd name="connsiteY0" fmla="*/ 7406136 h 7741307"/>
            <a:gd name="connsiteX1" fmla="*/ 5138886 w 5199914"/>
            <a:gd name="connsiteY1" fmla="*/ 6051113 h 7741307"/>
            <a:gd name="connsiteX2" fmla="*/ 232661 w 5199914"/>
            <a:gd name="connsiteY2" fmla="*/ 0 h 7741307"/>
            <a:gd name="connsiteX0" fmla="*/ 0 w 5199914"/>
            <a:gd name="connsiteY0" fmla="*/ 7406136 h 7824010"/>
            <a:gd name="connsiteX1" fmla="*/ 5138886 w 5199914"/>
            <a:gd name="connsiteY1" fmla="*/ 6051113 h 7824010"/>
            <a:gd name="connsiteX2" fmla="*/ 232661 w 5199914"/>
            <a:gd name="connsiteY2" fmla="*/ 0 h 7824010"/>
            <a:gd name="connsiteX0" fmla="*/ 0 w 5139143"/>
            <a:gd name="connsiteY0" fmla="*/ 7406136 h 7824010"/>
            <a:gd name="connsiteX1" fmla="*/ 5138886 w 5139143"/>
            <a:gd name="connsiteY1" fmla="*/ 6051113 h 7824010"/>
            <a:gd name="connsiteX2" fmla="*/ 232661 w 5139143"/>
            <a:gd name="connsiteY2" fmla="*/ 0 h 7824010"/>
            <a:gd name="connsiteX0" fmla="*/ 0 w 5453163"/>
            <a:gd name="connsiteY0" fmla="*/ 7406136 h 7818559"/>
            <a:gd name="connsiteX1" fmla="*/ 5452980 w 5453163"/>
            <a:gd name="connsiteY1" fmla="*/ 6017876 h 7818559"/>
            <a:gd name="connsiteX2" fmla="*/ 232661 w 5453163"/>
            <a:gd name="connsiteY2" fmla="*/ 0 h 7818559"/>
            <a:gd name="connsiteX0" fmla="*/ 0 w 5174032"/>
            <a:gd name="connsiteY0" fmla="*/ 7406136 h 8139614"/>
            <a:gd name="connsiteX1" fmla="*/ 5173786 w 5174032"/>
            <a:gd name="connsiteY1" fmla="*/ 7214427 h 8139614"/>
            <a:gd name="connsiteX2" fmla="*/ 232661 w 5174032"/>
            <a:gd name="connsiteY2" fmla="*/ 0 h 8139614"/>
            <a:gd name="connsiteX0" fmla="*/ 0 w 5173786"/>
            <a:gd name="connsiteY0" fmla="*/ 7406136 h 7991273"/>
            <a:gd name="connsiteX1" fmla="*/ 5173786 w 5173786"/>
            <a:gd name="connsiteY1" fmla="*/ 7214427 h 7991273"/>
            <a:gd name="connsiteX2" fmla="*/ 232661 w 5173786"/>
            <a:gd name="connsiteY2" fmla="*/ 0 h 7991273"/>
            <a:gd name="connsiteX0" fmla="*/ 0 w 5204295"/>
            <a:gd name="connsiteY0" fmla="*/ 7406136 h 7991273"/>
            <a:gd name="connsiteX1" fmla="*/ 5173786 w 5204295"/>
            <a:gd name="connsiteY1" fmla="*/ 7214427 h 7991273"/>
            <a:gd name="connsiteX2" fmla="*/ 232661 w 5204295"/>
            <a:gd name="connsiteY2" fmla="*/ 0 h 7991273"/>
            <a:gd name="connsiteX0" fmla="*/ 326861 w 5519427"/>
            <a:gd name="connsiteY0" fmla="*/ 6608436 h 7193573"/>
            <a:gd name="connsiteX1" fmla="*/ 5500647 w 5519427"/>
            <a:gd name="connsiteY1" fmla="*/ 6416727 h 7193573"/>
            <a:gd name="connsiteX2" fmla="*/ 0 w 5519427"/>
            <a:gd name="connsiteY2" fmla="*/ 0 h 7193573"/>
            <a:gd name="connsiteX0" fmla="*/ 326861 w 4943712"/>
            <a:gd name="connsiteY0" fmla="*/ 6608436 h 7055467"/>
            <a:gd name="connsiteX1" fmla="*/ 4912270 w 4943712"/>
            <a:gd name="connsiteY1" fmla="*/ 5860075 h 7055467"/>
            <a:gd name="connsiteX2" fmla="*/ 0 w 4943712"/>
            <a:gd name="connsiteY2" fmla="*/ 0 h 7055467"/>
            <a:gd name="connsiteX0" fmla="*/ 326861 w 4943712"/>
            <a:gd name="connsiteY0" fmla="*/ 6608436 h 7102164"/>
            <a:gd name="connsiteX1" fmla="*/ 4912270 w 4943712"/>
            <a:gd name="connsiteY1" fmla="*/ 5860075 h 7102164"/>
            <a:gd name="connsiteX2" fmla="*/ 0 w 4943712"/>
            <a:gd name="connsiteY2" fmla="*/ 0 h 7102164"/>
            <a:gd name="connsiteX0" fmla="*/ 326861 w 4943712"/>
            <a:gd name="connsiteY0" fmla="*/ 6608436 h 7051167"/>
            <a:gd name="connsiteX1" fmla="*/ 4912270 w 4943712"/>
            <a:gd name="connsiteY1" fmla="*/ 5860075 h 7051167"/>
            <a:gd name="connsiteX2" fmla="*/ 0 w 4943712"/>
            <a:gd name="connsiteY2" fmla="*/ 0 h 7051167"/>
            <a:gd name="connsiteX0" fmla="*/ 326861 w 4943712"/>
            <a:gd name="connsiteY0" fmla="*/ 6608436 h 6679866"/>
            <a:gd name="connsiteX1" fmla="*/ 4912270 w 4943712"/>
            <a:gd name="connsiteY1" fmla="*/ 5860075 h 6679866"/>
            <a:gd name="connsiteX2" fmla="*/ 0 w 4943712"/>
            <a:gd name="connsiteY2" fmla="*/ 0 h 6679866"/>
            <a:gd name="connsiteX0" fmla="*/ 326861 w 4990663"/>
            <a:gd name="connsiteY0" fmla="*/ 6608436 h 6679867"/>
            <a:gd name="connsiteX1" fmla="*/ 4912270 w 4990663"/>
            <a:gd name="connsiteY1" fmla="*/ 5860075 h 6679867"/>
            <a:gd name="connsiteX2" fmla="*/ 0 w 4990663"/>
            <a:gd name="connsiteY2" fmla="*/ 0 h 6679867"/>
            <a:gd name="connsiteX0" fmla="*/ 326861 w 4990663"/>
            <a:gd name="connsiteY0" fmla="*/ 6608436 h 6682147"/>
            <a:gd name="connsiteX1" fmla="*/ 4912270 w 4990663"/>
            <a:gd name="connsiteY1" fmla="*/ 5860075 h 6682147"/>
            <a:gd name="connsiteX2" fmla="*/ 0 w 4990663"/>
            <a:gd name="connsiteY2" fmla="*/ 0 h 668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990663" h="6682147">
              <a:moveTo>
                <a:pt x="326861" y="6608436"/>
              </a:moveTo>
              <a:cubicBezTo>
                <a:pt x="3540899" y="6867709"/>
                <a:pt x="4510880" y="6401210"/>
                <a:pt x="4912270" y="5860075"/>
              </a:cubicBezTo>
              <a:cubicBezTo>
                <a:pt x="5250646" y="5110125"/>
                <a:pt x="4648346" y="4538699"/>
                <a:pt x="0" y="0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535722</xdr:colOff>
      <xdr:row>8</xdr:row>
      <xdr:rowOff>319773</xdr:rowOff>
    </xdr:from>
    <xdr:to>
      <xdr:col>121</xdr:col>
      <xdr:colOff>269141</xdr:colOff>
      <xdr:row>18</xdr:row>
      <xdr:rowOff>166151</xdr:rowOff>
    </xdr:to>
    <xdr:sp macro="" textlink="">
      <xdr:nvSpPr>
        <xdr:cNvPr id="50" name="Forma libre: forma 12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 bwMode="auto">
        <a:xfrm rot="10800000">
          <a:off x="55475922" y="2872473"/>
          <a:ext cx="3162419" cy="3656378"/>
        </a:xfrm>
        <a:custGeom>
          <a:avLst/>
          <a:gdLst>
            <a:gd name="connsiteX0" fmla="*/ 1154206 w 3059206"/>
            <a:gd name="connsiteY0" fmla="*/ 4179794 h 4179794"/>
            <a:gd name="connsiteX1" fmla="*/ 3059206 w 3059206"/>
            <a:gd name="connsiteY1" fmla="*/ 616324 h 4179794"/>
            <a:gd name="connsiteX2" fmla="*/ 1826559 w 3059206"/>
            <a:gd name="connsiteY2" fmla="*/ 0 h 4179794"/>
            <a:gd name="connsiteX3" fmla="*/ 0 w 3059206"/>
            <a:gd name="connsiteY3" fmla="*/ 3641912 h 4179794"/>
            <a:gd name="connsiteX4" fmla="*/ 1154206 w 3059206"/>
            <a:gd name="connsiteY4" fmla="*/ 4179794 h 4179794"/>
            <a:gd name="connsiteX0" fmla="*/ 1154206 w 3059206"/>
            <a:gd name="connsiteY0" fmla="*/ 3563470 h 3563470"/>
            <a:gd name="connsiteX1" fmla="*/ 3059206 w 3059206"/>
            <a:gd name="connsiteY1" fmla="*/ 0 h 3563470"/>
            <a:gd name="connsiteX2" fmla="*/ 1070199 w 3059206"/>
            <a:gd name="connsiteY2" fmla="*/ 831301 h 3563470"/>
            <a:gd name="connsiteX3" fmla="*/ 0 w 3059206"/>
            <a:gd name="connsiteY3" fmla="*/ 3025588 h 3563470"/>
            <a:gd name="connsiteX4" fmla="*/ 1154206 w 3059206"/>
            <a:gd name="connsiteY4" fmla="*/ 3563470 h 3563470"/>
            <a:gd name="connsiteX0" fmla="*/ 1154206 w 2491936"/>
            <a:gd name="connsiteY0" fmla="*/ 2732169 h 2732169"/>
            <a:gd name="connsiteX1" fmla="*/ 2491936 w 2491936"/>
            <a:gd name="connsiteY1" fmla="*/ 217895 h 2732169"/>
            <a:gd name="connsiteX2" fmla="*/ 1070199 w 2491936"/>
            <a:gd name="connsiteY2" fmla="*/ 0 h 2732169"/>
            <a:gd name="connsiteX3" fmla="*/ 0 w 2491936"/>
            <a:gd name="connsiteY3" fmla="*/ 2194287 h 2732169"/>
            <a:gd name="connsiteX4" fmla="*/ 1154206 w 2491936"/>
            <a:gd name="connsiteY4" fmla="*/ 2732169 h 2732169"/>
            <a:gd name="connsiteX0" fmla="*/ 1154206 w 3815990"/>
            <a:gd name="connsiteY0" fmla="*/ 2732169 h 2732169"/>
            <a:gd name="connsiteX1" fmla="*/ 3815990 w 3815990"/>
            <a:gd name="connsiteY1" fmla="*/ 46209 h 2732169"/>
            <a:gd name="connsiteX2" fmla="*/ 1070199 w 3815990"/>
            <a:gd name="connsiteY2" fmla="*/ 0 h 2732169"/>
            <a:gd name="connsiteX3" fmla="*/ 0 w 3815990"/>
            <a:gd name="connsiteY3" fmla="*/ 2194287 h 2732169"/>
            <a:gd name="connsiteX4" fmla="*/ 1154206 w 3815990"/>
            <a:gd name="connsiteY4" fmla="*/ 2732169 h 2732169"/>
            <a:gd name="connsiteX0" fmla="*/ 2408573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408573 w 3815990"/>
            <a:gd name="connsiteY4" fmla="*/ 2234280 h 2234280"/>
            <a:gd name="connsiteX0" fmla="*/ 2789677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789677 w 3815990"/>
            <a:gd name="connsiteY4" fmla="*/ 2234280 h 2234280"/>
            <a:gd name="connsiteX0" fmla="*/ 2789677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789677 w 3815990"/>
            <a:gd name="connsiteY4" fmla="*/ 2234280 h 2234280"/>
            <a:gd name="connsiteX0" fmla="*/ 2789677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789677 w 3815990"/>
            <a:gd name="connsiteY4" fmla="*/ 2234280 h 2234280"/>
            <a:gd name="connsiteX0" fmla="*/ 2789677 w 3815990"/>
            <a:gd name="connsiteY0" fmla="*/ 2594820 h 2594820"/>
            <a:gd name="connsiteX1" fmla="*/ 3815990 w 3815990"/>
            <a:gd name="connsiteY1" fmla="*/ 406749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406749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749338 h 2749338"/>
            <a:gd name="connsiteX1" fmla="*/ 3815990 w 3815990"/>
            <a:gd name="connsiteY1" fmla="*/ 338076 h 2749338"/>
            <a:gd name="connsiteX2" fmla="*/ 1139885 w 3815990"/>
            <a:gd name="connsiteY2" fmla="*/ 0 h 2749338"/>
            <a:gd name="connsiteX3" fmla="*/ 0 w 3815990"/>
            <a:gd name="connsiteY3" fmla="*/ 2709345 h 2749338"/>
            <a:gd name="connsiteX4" fmla="*/ 2789677 w 3815990"/>
            <a:gd name="connsiteY4" fmla="*/ 2749338 h 2749338"/>
            <a:gd name="connsiteX0" fmla="*/ 2789677 w 3815990"/>
            <a:gd name="connsiteY0" fmla="*/ 2852349 h 2852349"/>
            <a:gd name="connsiteX1" fmla="*/ 3815990 w 3815990"/>
            <a:gd name="connsiteY1" fmla="*/ 441087 h 2852349"/>
            <a:gd name="connsiteX2" fmla="*/ 1139885 w 3815990"/>
            <a:gd name="connsiteY2" fmla="*/ 0 h 2852349"/>
            <a:gd name="connsiteX3" fmla="*/ 0 w 3815990"/>
            <a:gd name="connsiteY3" fmla="*/ 2812356 h 2852349"/>
            <a:gd name="connsiteX4" fmla="*/ 2789677 w 3815990"/>
            <a:gd name="connsiteY4" fmla="*/ 2852349 h 2852349"/>
            <a:gd name="connsiteX0" fmla="*/ 2178070 w 3204383"/>
            <a:gd name="connsiteY0" fmla="*/ 2852349 h 3116366"/>
            <a:gd name="connsiteX1" fmla="*/ 3204383 w 3204383"/>
            <a:gd name="connsiteY1" fmla="*/ 441087 h 3116366"/>
            <a:gd name="connsiteX2" fmla="*/ 528278 w 3204383"/>
            <a:gd name="connsiteY2" fmla="*/ 0 h 3116366"/>
            <a:gd name="connsiteX3" fmla="*/ 0 w 3204383"/>
            <a:gd name="connsiteY3" fmla="*/ 3115921 h 3116366"/>
            <a:gd name="connsiteX4" fmla="*/ 2178070 w 3204383"/>
            <a:gd name="connsiteY4" fmla="*/ 2852349 h 3116366"/>
            <a:gd name="connsiteX0" fmla="*/ 1321820 w 3204383"/>
            <a:gd name="connsiteY0" fmla="*/ 3560667 h 3560667"/>
            <a:gd name="connsiteX1" fmla="*/ 3204383 w 3204383"/>
            <a:gd name="connsiteY1" fmla="*/ 441087 h 3560667"/>
            <a:gd name="connsiteX2" fmla="*/ 528278 w 3204383"/>
            <a:gd name="connsiteY2" fmla="*/ 0 h 3560667"/>
            <a:gd name="connsiteX3" fmla="*/ 0 w 3204383"/>
            <a:gd name="connsiteY3" fmla="*/ 3115921 h 3560667"/>
            <a:gd name="connsiteX4" fmla="*/ 1321820 w 3204383"/>
            <a:gd name="connsiteY4" fmla="*/ 3560667 h 3560667"/>
            <a:gd name="connsiteX0" fmla="*/ 1535882 w 3418445"/>
            <a:gd name="connsiteY0" fmla="*/ 3560667 h 3560667"/>
            <a:gd name="connsiteX1" fmla="*/ 3418445 w 3418445"/>
            <a:gd name="connsiteY1" fmla="*/ 441087 h 3560667"/>
            <a:gd name="connsiteX2" fmla="*/ 742340 w 3418445"/>
            <a:gd name="connsiteY2" fmla="*/ 0 h 3560667"/>
            <a:gd name="connsiteX3" fmla="*/ 0 w 3418445"/>
            <a:gd name="connsiteY3" fmla="*/ 3385757 h 3560667"/>
            <a:gd name="connsiteX4" fmla="*/ 1535882 w 3418445"/>
            <a:gd name="connsiteY4" fmla="*/ 3560667 h 3560667"/>
            <a:gd name="connsiteX0" fmla="*/ 1535882 w 3418445"/>
            <a:gd name="connsiteY0" fmla="*/ 3560667 h 3560667"/>
            <a:gd name="connsiteX1" fmla="*/ 3418445 w 3418445"/>
            <a:gd name="connsiteY1" fmla="*/ 441087 h 3560667"/>
            <a:gd name="connsiteX2" fmla="*/ 742340 w 3418445"/>
            <a:gd name="connsiteY2" fmla="*/ 0 h 3560667"/>
            <a:gd name="connsiteX3" fmla="*/ 0 w 3418445"/>
            <a:gd name="connsiteY3" fmla="*/ 3385757 h 3560667"/>
            <a:gd name="connsiteX4" fmla="*/ 1535882 w 3418445"/>
            <a:gd name="connsiteY4" fmla="*/ 3560667 h 3560667"/>
            <a:gd name="connsiteX0" fmla="*/ 1535882 w 3418445"/>
            <a:gd name="connsiteY0" fmla="*/ 3560667 h 3560667"/>
            <a:gd name="connsiteX1" fmla="*/ 3418445 w 3418445"/>
            <a:gd name="connsiteY1" fmla="*/ 441087 h 3560667"/>
            <a:gd name="connsiteX2" fmla="*/ 742340 w 3418445"/>
            <a:gd name="connsiteY2" fmla="*/ 0 h 3560667"/>
            <a:gd name="connsiteX3" fmla="*/ 0 w 3418445"/>
            <a:gd name="connsiteY3" fmla="*/ 3385757 h 3560667"/>
            <a:gd name="connsiteX4" fmla="*/ 1535882 w 3418445"/>
            <a:gd name="connsiteY4" fmla="*/ 3560667 h 3560667"/>
            <a:gd name="connsiteX0" fmla="*/ 1535882 w 3418445"/>
            <a:gd name="connsiteY0" fmla="*/ 3931691 h 3931691"/>
            <a:gd name="connsiteX1" fmla="*/ 3418445 w 3418445"/>
            <a:gd name="connsiteY1" fmla="*/ 812111 h 3931691"/>
            <a:gd name="connsiteX2" fmla="*/ 375376 w 3418445"/>
            <a:gd name="connsiteY2" fmla="*/ 0 h 3931691"/>
            <a:gd name="connsiteX3" fmla="*/ 0 w 3418445"/>
            <a:gd name="connsiteY3" fmla="*/ 3756781 h 3931691"/>
            <a:gd name="connsiteX4" fmla="*/ 1535882 w 3418445"/>
            <a:gd name="connsiteY4" fmla="*/ 3931691 h 3931691"/>
            <a:gd name="connsiteX0" fmla="*/ 1535882 w 3418445"/>
            <a:gd name="connsiteY0" fmla="*/ 3931691 h 3931691"/>
            <a:gd name="connsiteX1" fmla="*/ 3418445 w 3418445"/>
            <a:gd name="connsiteY1" fmla="*/ 812111 h 3931691"/>
            <a:gd name="connsiteX2" fmla="*/ 375376 w 3418445"/>
            <a:gd name="connsiteY2" fmla="*/ 0 h 3931691"/>
            <a:gd name="connsiteX3" fmla="*/ 0 w 3418445"/>
            <a:gd name="connsiteY3" fmla="*/ 3756781 h 3931691"/>
            <a:gd name="connsiteX4" fmla="*/ 1535882 w 3418445"/>
            <a:gd name="connsiteY4" fmla="*/ 3931691 h 3931691"/>
            <a:gd name="connsiteX0" fmla="*/ 1535882 w 3418445"/>
            <a:gd name="connsiteY0" fmla="*/ 3931691 h 3931691"/>
            <a:gd name="connsiteX1" fmla="*/ 3418445 w 3418445"/>
            <a:gd name="connsiteY1" fmla="*/ 812111 h 3931691"/>
            <a:gd name="connsiteX2" fmla="*/ 375376 w 3418445"/>
            <a:gd name="connsiteY2" fmla="*/ 0 h 3931691"/>
            <a:gd name="connsiteX3" fmla="*/ 0 w 3418445"/>
            <a:gd name="connsiteY3" fmla="*/ 3756781 h 3931691"/>
            <a:gd name="connsiteX4" fmla="*/ 1535882 w 3418445"/>
            <a:gd name="connsiteY4" fmla="*/ 3931691 h 3931691"/>
            <a:gd name="connsiteX0" fmla="*/ 1535882 w 3387865"/>
            <a:gd name="connsiteY0" fmla="*/ 3931691 h 3931691"/>
            <a:gd name="connsiteX1" fmla="*/ 3387865 w 3387865"/>
            <a:gd name="connsiteY1" fmla="*/ 879570 h 3931691"/>
            <a:gd name="connsiteX2" fmla="*/ 375376 w 3387865"/>
            <a:gd name="connsiteY2" fmla="*/ 0 h 3931691"/>
            <a:gd name="connsiteX3" fmla="*/ 0 w 3387865"/>
            <a:gd name="connsiteY3" fmla="*/ 3756781 h 3931691"/>
            <a:gd name="connsiteX4" fmla="*/ 1535882 w 3387865"/>
            <a:gd name="connsiteY4" fmla="*/ 3931691 h 3931691"/>
            <a:gd name="connsiteX0" fmla="*/ 1535882 w 3387865"/>
            <a:gd name="connsiteY0" fmla="*/ 3931691 h 3931691"/>
            <a:gd name="connsiteX1" fmla="*/ 3387865 w 3387865"/>
            <a:gd name="connsiteY1" fmla="*/ 879570 h 3931691"/>
            <a:gd name="connsiteX2" fmla="*/ 375376 w 3387865"/>
            <a:gd name="connsiteY2" fmla="*/ 0 h 3931691"/>
            <a:gd name="connsiteX3" fmla="*/ 0 w 3387865"/>
            <a:gd name="connsiteY3" fmla="*/ 3756781 h 3931691"/>
            <a:gd name="connsiteX4" fmla="*/ 1535882 w 3387865"/>
            <a:gd name="connsiteY4" fmla="*/ 3931691 h 3931691"/>
            <a:gd name="connsiteX0" fmla="*/ 1535882 w 3387865"/>
            <a:gd name="connsiteY0" fmla="*/ 3931691 h 3931691"/>
            <a:gd name="connsiteX1" fmla="*/ 3387865 w 3387865"/>
            <a:gd name="connsiteY1" fmla="*/ 879570 h 3931691"/>
            <a:gd name="connsiteX2" fmla="*/ 375376 w 3387865"/>
            <a:gd name="connsiteY2" fmla="*/ 0 h 3931691"/>
            <a:gd name="connsiteX3" fmla="*/ 0 w 3387865"/>
            <a:gd name="connsiteY3" fmla="*/ 3756781 h 3931691"/>
            <a:gd name="connsiteX4" fmla="*/ 1535882 w 3387865"/>
            <a:gd name="connsiteY4" fmla="*/ 3931691 h 3931691"/>
            <a:gd name="connsiteX0" fmla="*/ 1535882 w 3387865"/>
            <a:gd name="connsiteY0" fmla="*/ 3754077 h 3754077"/>
            <a:gd name="connsiteX1" fmla="*/ 3387865 w 3387865"/>
            <a:gd name="connsiteY1" fmla="*/ 701956 h 3754077"/>
            <a:gd name="connsiteX2" fmla="*/ 681180 w 3387865"/>
            <a:gd name="connsiteY2" fmla="*/ 0 h 3754077"/>
            <a:gd name="connsiteX3" fmla="*/ 0 w 3387865"/>
            <a:gd name="connsiteY3" fmla="*/ 3579167 h 3754077"/>
            <a:gd name="connsiteX4" fmla="*/ 1535882 w 3387865"/>
            <a:gd name="connsiteY4" fmla="*/ 3754077 h 3754077"/>
            <a:gd name="connsiteX0" fmla="*/ 1535882 w 3051481"/>
            <a:gd name="connsiteY0" fmla="*/ 3754077 h 3754077"/>
            <a:gd name="connsiteX1" fmla="*/ 3051481 w 3051481"/>
            <a:gd name="connsiteY1" fmla="*/ 820366 h 3754077"/>
            <a:gd name="connsiteX2" fmla="*/ 681180 w 3051481"/>
            <a:gd name="connsiteY2" fmla="*/ 0 h 3754077"/>
            <a:gd name="connsiteX3" fmla="*/ 0 w 3051481"/>
            <a:gd name="connsiteY3" fmla="*/ 3579167 h 3754077"/>
            <a:gd name="connsiteX4" fmla="*/ 1535882 w 3051481"/>
            <a:gd name="connsiteY4" fmla="*/ 3754077 h 37540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051481" h="3754077">
              <a:moveTo>
                <a:pt x="1535882" y="3754077"/>
              </a:moveTo>
              <a:cubicBezTo>
                <a:pt x="1639796" y="2726428"/>
                <a:pt x="2471187" y="1549723"/>
                <a:pt x="3051481" y="820366"/>
              </a:cubicBezTo>
              <a:cubicBezTo>
                <a:pt x="2101374" y="620970"/>
                <a:pt x="1730816" y="529882"/>
                <a:pt x="681180" y="0"/>
              </a:cubicBezTo>
              <a:cubicBezTo>
                <a:pt x="861859" y="1218531"/>
                <a:pt x="461509" y="2225718"/>
                <a:pt x="0" y="3579167"/>
              </a:cubicBezTo>
              <a:cubicBezTo>
                <a:pt x="991053" y="3761146"/>
                <a:pt x="1064695" y="3639557"/>
                <a:pt x="1535882" y="3754077"/>
              </a:cubicBezTo>
              <a:close/>
            </a:path>
          </a:pathLst>
        </a:custGeom>
        <a:solidFill>
          <a:srgbClr val="83FF83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301590</xdr:colOff>
      <xdr:row>36</xdr:row>
      <xdr:rowOff>11775</xdr:rowOff>
    </xdr:from>
    <xdr:to>
      <xdr:col>130</xdr:col>
      <xdr:colOff>357837</xdr:colOff>
      <xdr:row>50</xdr:row>
      <xdr:rowOff>118924</xdr:rowOff>
    </xdr:to>
    <xdr:sp macro="" textlink="">
      <xdr:nvSpPr>
        <xdr:cNvPr id="51" name="Forma libre: forma 13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 bwMode="auto">
        <a:xfrm>
          <a:off x="60042390" y="13003875"/>
          <a:ext cx="4856847" cy="5212549"/>
        </a:xfrm>
        <a:custGeom>
          <a:avLst/>
          <a:gdLst>
            <a:gd name="connsiteX0" fmla="*/ 0 w 3753971"/>
            <a:gd name="connsiteY0" fmla="*/ 683559 h 4392706"/>
            <a:gd name="connsiteX1" fmla="*/ 2263589 w 3753971"/>
            <a:gd name="connsiteY1" fmla="*/ 3653118 h 4392706"/>
            <a:gd name="connsiteX2" fmla="*/ 2823883 w 3753971"/>
            <a:gd name="connsiteY2" fmla="*/ 4392706 h 4392706"/>
            <a:gd name="connsiteX3" fmla="*/ 3753971 w 3753971"/>
            <a:gd name="connsiteY3" fmla="*/ 3798794 h 4392706"/>
            <a:gd name="connsiteX4" fmla="*/ 1064559 w 3753971"/>
            <a:gd name="connsiteY4" fmla="*/ 0 h 4392706"/>
            <a:gd name="connsiteX5" fmla="*/ 0 w 3753971"/>
            <a:gd name="connsiteY5" fmla="*/ 683559 h 4392706"/>
            <a:gd name="connsiteX0" fmla="*/ 0 w 3929149"/>
            <a:gd name="connsiteY0" fmla="*/ 683559 h 4392706"/>
            <a:gd name="connsiteX1" fmla="*/ 2263589 w 3929149"/>
            <a:gd name="connsiteY1" fmla="*/ 3653118 h 4392706"/>
            <a:gd name="connsiteX2" fmla="*/ 2823883 w 3929149"/>
            <a:gd name="connsiteY2" fmla="*/ 4392706 h 4392706"/>
            <a:gd name="connsiteX3" fmla="*/ 3929149 w 3929149"/>
            <a:gd name="connsiteY3" fmla="*/ 3505133 h 4392706"/>
            <a:gd name="connsiteX4" fmla="*/ 1064559 w 3929149"/>
            <a:gd name="connsiteY4" fmla="*/ 0 h 4392706"/>
            <a:gd name="connsiteX5" fmla="*/ 0 w 3929149"/>
            <a:gd name="connsiteY5" fmla="*/ 683559 h 4392706"/>
            <a:gd name="connsiteX0" fmla="*/ 0 w 3929149"/>
            <a:gd name="connsiteY0" fmla="*/ 1132686 h 4841833"/>
            <a:gd name="connsiteX1" fmla="*/ 2263589 w 3929149"/>
            <a:gd name="connsiteY1" fmla="*/ 4102245 h 4841833"/>
            <a:gd name="connsiteX2" fmla="*/ 2823883 w 3929149"/>
            <a:gd name="connsiteY2" fmla="*/ 4841833 h 4841833"/>
            <a:gd name="connsiteX3" fmla="*/ 3929149 w 3929149"/>
            <a:gd name="connsiteY3" fmla="*/ 3954260 h 4841833"/>
            <a:gd name="connsiteX4" fmla="*/ 1064559 w 3929149"/>
            <a:gd name="connsiteY4" fmla="*/ 0 h 4841833"/>
            <a:gd name="connsiteX5" fmla="*/ 0 w 3929149"/>
            <a:gd name="connsiteY5" fmla="*/ 1132686 h 4841833"/>
            <a:gd name="connsiteX0" fmla="*/ 0 w 3964185"/>
            <a:gd name="connsiteY0" fmla="*/ 1046316 h 4841833"/>
            <a:gd name="connsiteX1" fmla="*/ 2298625 w 3964185"/>
            <a:gd name="connsiteY1" fmla="*/ 4102245 h 4841833"/>
            <a:gd name="connsiteX2" fmla="*/ 2858919 w 3964185"/>
            <a:gd name="connsiteY2" fmla="*/ 4841833 h 4841833"/>
            <a:gd name="connsiteX3" fmla="*/ 3964185 w 3964185"/>
            <a:gd name="connsiteY3" fmla="*/ 3954260 h 4841833"/>
            <a:gd name="connsiteX4" fmla="*/ 1099595 w 3964185"/>
            <a:gd name="connsiteY4" fmla="*/ 0 h 4841833"/>
            <a:gd name="connsiteX5" fmla="*/ 0 w 3964185"/>
            <a:gd name="connsiteY5" fmla="*/ 1046316 h 4841833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584620"/>
            <a:gd name="connsiteX1" fmla="*/ 2578911 w 4244471"/>
            <a:gd name="connsiteY1" fmla="*/ 4516823 h 5584620"/>
            <a:gd name="connsiteX2" fmla="*/ 3121688 w 4244471"/>
            <a:gd name="connsiteY2" fmla="*/ 5584620 h 5584620"/>
            <a:gd name="connsiteX3" fmla="*/ 4244471 w 4244471"/>
            <a:gd name="connsiteY3" fmla="*/ 4368838 h 5584620"/>
            <a:gd name="connsiteX4" fmla="*/ 609096 w 4244471"/>
            <a:gd name="connsiteY4" fmla="*/ 0 h 5584620"/>
            <a:gd name="connsiteX5" fmla="*/ 0 w 4244471"/>
            <a:gd name="connsiteY5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47381"/>
            <a:gd name="connsiteY0" fmla="*/ 1478168 h 5584620"/>
            <a:gd name="connsiteX1" fmla="*/ 3489563 w 4647381"/>
            <a:gd name="connsiteY1" fmla="*/ 5584620 h 5584620"/>
            <a:gd name="connsiteX2" fmla="*/ 4647381 w 4647381"/>
            <a:gd name="connsiteY2" fmla="*/ 4489757 h 5584620"/>
            <a:gd name="connsiteX3" fmla="*/ 976971 w 4647381"/>
            <a:gd name="connsiteY3" fmla="*/ 0 h 5584620"/>
            <a:gd name="connsiteX4" fmla="*/ 0 w 4647381"/>
            <a:gd name="connsiteY4" fmla="*/ 1478168 h 5584620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2123284 h 6093427"/>
            <a:gd name="connsiteX1" fmla="*/ 3615768 w 4773586"/>
            <a:gd name="connsiteY1" fmla="*/ 6093427 h 6093427"/>
            <a:gd name="connsiteX2" fmla="*/ 4773586 w 4773586"/>
            <a:gd name="connsiteY2" fmla="*/ 4998564 h 6093427"/>
            <a:gd name="connsiteX3" fmla="*/ 1145180 w 4773586"/>
            <a:gd name="connsiteY3" fmla="*/ 0 h 6093427"/>
            <a:gd name="connsiteX4" fmla="*/ 0 w 4773586"/>
            <a:gd name="connsiteY4" fmla="*/ 2123284 h 6093427"/>
            <a:gd name="connsiteX0" fmla="*/ 0 w 4836688"/>
            <a:gd name="connsiteY0" fmla="*/ 2327748 h 6093427"/>
            <a:gd name="connsiteX1" fmla="*/ 3678870 w 4836688"/>
            <a:gd name="connsiteY1" fmla="*/ 6093427 h 6093427"/>
            <a:gd name="connsiteX2" fmla="*/ 4836688 w 4836688"/>
            <a:gd name="connsiteY2" fmla="*/ 4998564 h 6093427"/>
            <a:gd name="connsiteX3" fmla="*/ 1208282 w 4836688"/>
            <a:gd name="connsiteY3" fmla="*/ 0 h 6093427"/>
            <a:gd name="connsiteX4" fmla="*/ 0 w 4836688"/>
            <a:gd name="connsiteY4" fmla="*/ 2327748 h 60934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836688" h="6093427">
              <a:moveTo>
                <a:pt x="0" y="2327748"/>
              </a:moveTo>
              <a:cubicBezTo>
                <a:pt x="1140672" y="3140425"/>
                <a:pt x="1990459" y="3806504"/>
                <a:pt x="3678870" y="6093427"/>
              </a:cubicBezTo>
              <a:lnTo>
                <a:pt x="4836688" y="4998564"/>
              </a:lnTo>
              <a:cubicBezTo>
                <a:pt x="3648254" y="3559559"/>
                <a:pt x="2207409" y="1609392"/>
                <a:pt x="1208282" y="0"/>
              </a:cubicBezTo>
              <a:cubicBezTo>
                <a:pt x="941018" y="987914"/>
                <a:pt x="530031" y="1927154"/>
                <a:pt x="0" y="2327748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110</xdr:col>
      <xdr:colOff>619824</xdr:colOff>
      <xdr:row>43</xdr:row>
      <xdr:rowOff>197009</xdr:rowOff>
    </xdr:from>
    <xdr:to>
      <xdr:col>114</xdr:col>
      <xdr:colOff>582798</xdr:colOff>
      <xdr:row>52</xdr:row>
      <xdr:rowOff>369277</xdr:rowOff>
    </xdr:to>
    <xdr:sp macro="" textlink="">
      <xdr:nvSpPr>
        <xdr:cNvPr id="52" name="Forma libre: forma 15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 bwMode="auto">
        <a:xfrm rot="10800000">
          <a:off x="51445224" y="15741809"/>
          <a:ext cx="2706174" cy="3486968"/>
        </a:xfrm>
        <a:custGeom>
          <a:avLst/>
          <a:gdLst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632857 w 3034393"/>
            <a:gd name="connsiteY4" fmla="*/ 0 h 4993821"/>
            <a:gd name="connsiteX5" fmla="*/ 1374321 w 3034393"/>
            <a:gd name="connsiteY5" fmla="*/ 748393 h 4993821"/>
            <a:gd name="connsiteX6" fmla="*/ 925286 w 3034393"/>
            <a:gd name="connsiteY6" fmla="*/ 2095500 h 4993821"/>
            <a:gd name="connsiteX7" fmla="*/ 612321 w 3034393"/>
            <a:gd name="connsiteY7" fmla="*/ 3184071 h 4993821"/>
            <a:gd name="connsiteX8" fmla="*/ 489857 w 3034393"/>
            <a:gd name="connsiteY8" fmla="*/ 3333750 h 4993821"/>
            <a:gd name="connsiteX9" fmla="*/ 244929 w 3034393"/>
            <a:gd name="connsiteY9" fmla="*/ 3605893 h 4993821"/>
            <a:gd name="connsiteX10" fmla="*/ 0 w 3034393"/>
            <a:gd name="connsiteY10" fmla="*/ 3728357 h 4993821"/>
            <a:gd name="connsiteX11" fmla="*/ 299357 w 3034393"/>
            <a:gd name="connsiteY11" fmla="*/ 3837214 h 4993821"/>
            <a:gd name="connsiteX12" fmla="*/ 870857 w 3034393"/>
            <a:gd name="connsiteY12" fmla="*/ 3986893 h 4993821"/>
            <a:gd name="connsiteX13" fmla="*/ 1469571 w 3034393"/>
            <a:gd name="connsiteY13" fmla="*/ 4245428 h 4993821"/>
            <a:gd name="connsiteX14" fmla="*/ 2109107 w 3034393"/>
            <a:gd name="connsiteY14" fmla="*/ 4653643 h 4993821"/>
            <a:gd name="connsiteX15" fmla="*/ 2626179 w 3034393"/>
            <a:gd name="connsiteY15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374321 w 3034393"/>
            <a:gd name="connsiteY5" fmla="*/ 748393 h 4993821"/>
            <a:gd name="connsiteX6" fmla="*/ 925286 w 3034393"/>
            <a:gd name="connsiteY6" fmla="*/ 2095500 h 4993821"/>
            <a:gd name="connsiteX7" fmla="*/ 612321 w 3034393"/>
            <a:gd name="connsiteY7" fmla="*/ 3184071 h 4993821"/>
            <a:gd name="connsiteX8" fmla="*/ 489857 w 3034393"/>
            <a:gd name="connsiteY8" fmla="*/ 3333750 h 4993821"/>
            <a:gd name="connsiteX9" fmla="*/ 244929 w 3034393"/>
            <a:gd name="connsiteY9" fmla="*/ 3605893 h 4993821"/>
            <a:gd name="connsiteX10" fmla="*/ 0 w 3034393"/>
            <a:gd name="connsiteY10" fmla="*/ 3728357 h 4993821"/>
            <a:gd name="connsiteX11" fmla="*/ 299357 w 3034393"/>
            <a:gd name="connsiteY11" fmla="*/ 3837214 h 4993821"/>
            <a:gd name="connsiteX12" fmla="*/ 870857 w 3034393"/>
            <a:gd name="connsiteY12" fmla="*/ 3986893 h 4993821"/>
            <a:gd name="connsiteX13" fmla="*/ 1469571 w 3034393"/>
            <a:gd name="connsiteY13" fmla="*/ 4245428 h 4993821"/>
            <a:gd name="connsiteX14" fmla="*/ 2109107 w 3034393"/>
            <a:gd name="connsiteY14" fmla="*/ 4653643 h 4993821"/>
            <a:gd name="connsiteX15" fmla="*/ 2626179 w 3034393"/>
            <a:gd name="connsiteY15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925286 w 3034393"/>
            <a:gd name="connsiteY5" fmla="*/ 2095500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1469571 w 3034393"/>
            <a:gd name="connsiteY12" fmla="*/ 4245428 h 4993821"/>
            <a:gd name="connsiteX13" fmla="*/ 2109107 w 3034393"/>
            <a:gd name="connsiteY13" fmla="*/ 4653643 h 4993821"/>
            <a:gd name="connsiteX14" fmla="*/ 2626179 w 3034393"/>
            <a:gd name="connsiteY14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237651 w 3034393"/>
            <a:gd name="connsiteY5" fmla="*/ 2001782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1469571 w 3034393"/>
            <a:gd name="connsiteY12" fmla="*/ 4245428 h 4993821"/>
            <a:gd name="connsiteX13" fmla="*/ 2109107 w 3034393"/>
            <a:gd name="connsiteY13" fmla="*/ 4653643 h 4993821"/>
            <a:gd name="connsiteX14" fmla="*/ 2626179 w 3034393"/>
            <a:gd name="connsiteY14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237651 w 3034393"/>
            <a:gd name="connsiteY5" fmla="*/ 2001782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1469571 w 3034393"/>
            <a:gd name="connsiteY12" fmla="*/ 4245428 h 4993821"/>
            <a:gd name="connsiteX13" fmla="*/ 2626179 w 3034393"/>
            <a:gd name="connsiteY13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237651 w 3034393"/>
            <a:gd name="connsiteY5" fmla="*/ 2001782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2626179 w 3034393"/>
            <a:gd name="connsiteY12" fmla="*/ 4993821 h 4993821"/>
            <a:gd name="connsiteX0" fmla="*/ 2292232 w 3034393"/>
            <a:gd name="connsiteY0" fmla="*/ 4378539 h 4378539"/>
            <a:gd name="connsiteX1" fmla="*/ 2503714 w 3034393"/>
            <a:gd name="connsiteY1" fmla="*/ 2653393 h 4378539"/>
            <a:gd name="connsiteX2" fmla="*/ 2789464 w 3034393"/>
            <a:gd name="connsiteY2" fmla="*/ 1006928 h 4378539"/>
            <a:gd name="connsiteX3" fmla="*/ 3034393 w 3034393"/>
            <a:gd name="connsiteY3" fmla="*/ 381000 h 4378539"/>
            <a:gd name="connsiteX4" fmla="*/ 1921193 w 3034393"/>
            <a:gd name="connsiteY4" fmla="*/ 0 h 4378539"/>
            <a:gd name="connsiteX5" fmla="*/ 1237651 w 3034393"/>
            <a:gd name="connsiteY5" fmla="*/ 2001782 h 4378539"/>
            <a:gd name="connsiteX6" fmla="*/ 612321 w 3034393"/>
            <a:gd name="connsiteY6" fmla="*/ 3184071 h 4378539"/>
            <a:gd name="connsiteX7" fmla="*/ 489857 w 3034393"/>
            <a:gd name="connsiteY7" fmla="*/ 3333750 h 4378539"/>
            <a:gd name="connsiteX8" fmla="*/ 244929 w 3034393"/>
            <a:gd name="connsiteY8" fmla="*/ 3605893 h 4378539"/>
            <a:gd name="connsiteX9" fmla="*/ 0 w 3034393"/>
            <a:gd name="connsiteY9" fmla="*/ 3728357 h 4378539"/>
            <a:gd name="connsiteX10" fmla="*/ 299357 w 3034393"/>
            <a:gd name="connsiteY10" fmla="*/ 3837214 h 4378539"/>
            <a:gd name="connsiteX11" fmla="*/ 870857 w 3034393"/>
            <a:gd name="connsiteY11" fmla="*/ 3986893 h 4378539"/>
            <a:gd name="connsiteX12" fmla="*/ 2292232 w 3034393"/>
            <a:gd name="connsiteY12" fmla="*/ 4378539 h 4378539"/>
            <a:gd name="connsiteX0" fmla="*/ 2169200 w 3034393"/>
            <a:gd name="connsiteY0" fmla="*/ 4325801 h 4325801"/>
            <a:gd name="connsiteX1" fmla="*/ 2503714 w 3034393"/>
            <a:gd name="connsiteY1" fmla="*/ 2653393 h 4325801"/>
            <a:gd name="connsiteX2" fmla="*/ 2789464 w 3034393"/>
            <a:gd name="connsiteY2" fmla="*/ 1006928 h 4325801"/>
            <a:gd name="connsiteX3" fmla="*/ 3034393 w 3034393"/>
            <a:gd name="connsiteY3" fmla="*/ 381000 h 4325801"/>
            <a:gd name="connsiteX4" fmla="*/ 1921193 w 3034393"/>
            <a:gd name="connsiteY4" fmla="*/ 0 h 4325801"/>
            <a:gd name="connsiteX5" fmla="*/ 1237651 w 3034393"/>
            <a:gd name="connsiteY5" fmla="*/ 2001782 h 4325801"/>
            <a:gd name="connsiteX6" fmla="*/ 612321 w 3034393"/>
            <a:gd name="connsiteY6" fmla="*/ 3184071 h 4325801"/>
            <a:gd name="connsiteX7" fmla="*/ 489857 w 3034393"/>
            <a:gd name="connsiteY7" fmla="*/ 3333750 h 4325801"/>
            <a:gd name="connsiteX8" fmla="*/ 244929 w 3034393"/>
            <a:gd name="connsiteY8" fmla="*/ 3605893 h 4325801"/>
            <a:gd name="connsiteX9" fmla="*/ 0 w 3034393"/>
            <a:gd name="connsiteY9" fmla="*/ 3728357 h 4325801"/>
            <a:gd name="connsiteX10" fmla="*/ 299357 w 3034393"/>
            <a:gd name="connsiteY10" fmla="*/ 3837214 h 4325801"/>
            <a:gd name="connsiteX11" fmla="*/ 870857 w 3034393"/>
            <a:gd name="connsiteY11" fmla="*/ 3986893 h 4325801"/>
            <a:gd name="connsiteX12" fmla="*/ 2169200 w 3034393"/>
            <a:gd name="connsiteY12" fmla="*/ 4325801 h 4325801"/>
            <a:gd name="connsiteX0" fmla="*/ 2265312 w 3034393"/>
            <a:gd name="connsiteY0" fmla="*/ 3798310 h 3986893"/>
            <a:gd name="connsiteX1" fmla="*/ 2503714 w 3034393"/>
            <a:gd name="connsiteY1" fmla="*/ 2653393 h 3986893"/>
            <a:gd name="connsiteX2" fmla="*/ 2789464 w 3034393"/>
            <a:gd name="connsiteY2" fmla="*/ 1006928 h 3986893"/>
            <a:gd name="connsiteX3" fmla="*/ 3034393 w 3034393"/>
            <a:gd name="connsiteY3" fmla="*/ 381000 h 3986893"/>
            <a:gd name="connsiteX4" fmla="*/ 1921193 w 3034393"/>
            <a:gd name="connsiteY4" fmla="*/ 0 h 3986893"/>
            <a:gd name="connsiteX5" fmla="*/ 1237651 w 3034393"/>
            <a:gd name="connsiteY5" fmla="*/ 2001782 h 3986893"/>
            <a:gd name="connsiteX6" fmla="*/ 612321 w 3034393"/>
            <a:gd name="connsiteY6" fmla="*/ 3184071 h 3986893"/>
            <a:gd name="connsiteX7" fmla="*/ 489857 w 3034393"/>
            <a:gd name="connsiteY7" fmla="*/ 3333750 h 3986893"/>
            <a:gd name="connsiteX8" fmla="*/ 244929 w 3034393"/>
            <a:gd name="connsiteY8" fmla="*/ 3605893 h 3986893"/>
            <a:gd name="connsiteX9" fmla="*/ 0 w 3034393"/>
            <a:gd name="connsiteY9" fmla="*/ 3728357 h 3986893"/>
            <a:gd name="connsiteX10" fmla="*/ 299357 w 3034393"/>
            <a:gd name="connsiteY10" fmla="*/ 3837214 h 3986893"/>
            <a:gd name="connsiteX11" fmla="*/ 870857 w 3034393"/>
            <a:gd name="connsiteY11" fmla="*/ 3986893 h 3986893"/>
            <a:gd name="connsiteX12" fmla="*/ 2265312 w 3034393"/>
            <a:gd name="connsiteY12" fmla="*/ 3798310 h 3986893"/>
            <a:gd name="connsiteX0" fmla="*/ 2265312 w 3034393"/>
            <a:gd name="connsiteY0" fmla="*/ 3798310 h 3837214"/>
            <a:gd name="connsiteX1" fmla="*/ 2503714 w 3034393"/>
            <a:gd name="connsiteY1" fmla="*/ 2653393 h 3837214"/>
            <a:gd name="connsiteX2" fmla="*/ 2789464 w 3034393"/>
            <a:gd name="connsiteY2" fmla="*/ 1006928 h 3837214"/>
            <a:gd name="connsiteX3" fmla="*/ 3034393 w 3034393"/>
            <a:gd name="connsiteY3" fmla="*/ 381000 h 3837214"/>
            <a:gd name="connsiteX4" fmla="*/ 1921193 w 3034393"/>
            <a:gd name="connsiteY4" fmla="*/ 0 h 3837214"/>
            <a:gd name="connsiteX5" fmla="*/ 1237651 w 3034393"/>
            <a:gd name="connsiteY5" fmla="*/ 2001782 h 3837214"/>
            <a:gd name="connsiteX6" fmla="*/ 612321 w 3034393"/>
            <a:gd name="connsiteY6" fmla="*/ 3184071 h 3837214"/>
            <a:gd name="connsiteX7" fmla="*/ 489857 w 3034393"/>
            <a:gd name="connsiteY7" fmla="*/ 3333750 h 3837214"/>
            <a:gd name="connsiteX8" fmla="*/ 244929 w 3034393"/>
            <a:gd name="connsiteY8" fmla="*/ 3605893 h 3837214"/>
            <a:gd name="connsiteX9" fmla="*/ 0 w 3034393"/>
            <a:gd name="connsiteY9" fmla="*/ 3728357 h 3837214"/>
            <a:gd name="connsiteX10" fmla="*/ 299357 w 3034393"/>
            <a:gd name="connsiteY10" fmla="*/ 3837214 h 3837214"/>
            <a:gd name="connsiteX11" fmla="*/ 2265312 w 3034393"/>
            <a:gd name="connsiteY11" fmla="*/ 3798310 h 3837214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612321 w 3034393"/>
            <a:gd name="connsiteY6" fmla="*/ 3184071 h 3798310"/>
            <a:gd name="connsiteX7" fmla="*/ 489857 w 3034393"/>
            <a:gd name="connsiteY7" fmla="*/ 3333750 h 3798310"/>
            <a:gd name="connsiteX8" fmla="*/ 244929 w 3034393"/>
            <a:gd name="connsiteY8" fmla="*/ 3605893 h 3798310"/>
            <a:gd name="connsiteX9" fmla="*/ 0 w 3034393"/>
            <a:gd name="connsiteY9" fmla="*/ 3728357 h 3798310"/>
            <a:gd name="connsiteX10" fmla="*/ 2265312 w 3034393"/>
            <a:gd name="connsiteY10" fmla="*/ 3798310 h 3798310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612321 w 3034393"/>
            <a:gd name="connsiteY6" fmla="*/ 3184071 h 3798310"/>
            <a:gd name="connsiteX7" fmla="*/ 489857 w 3034393"/>
            <a:gd name="connsiteY7" fmla="*/ 3333750 h 3798310"/>
            <a:gd name="connsiteX8" fmla="*/ 0 w 3034393"/>
            <a:gd name="connsiteY8" fmla="*/ 3728357 h 3798310"/>
            <a:gd name="connsiteX9" fmla="*/ 2265312 w 3034393"/>
            <a:gd name="connsiteY9" fmla="*/ 3798310 h 3798310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612321 w 3034393"/>
            <a:gd name="connsiteY6" fmla="*/ 3184071 h 3798310"/>
            <a:gd name="connsiteX7" fmla="*/ 0 w 3034393"/>
            <a:gd name="connsiteY7" fmla="*/ 3728357 h 3798310"/>
            <a:gd name="connsiteX8" fmla="*/ 2265312 w 3034393"/>
            <a:gd name="connsiteY8" fmla="*/ 3798310 h 3798310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0 w 3034393"/>
            <a:gd name="connsiteY6" fmla="*/ 3728357 h 3798310"/>
            <a:gd name="connsiteX7" fmla="*/ 2265312 w 3034393"/>
            <a:gd name="connsiteY7" fmla="*/ 3798310 h 3798310"/>
            <a:gd name="connsiteX0" fmla="*/ 1861642 w 2630723"/>
            <a:gd name="connsiteY0" fmla="*/ 3798310 h 3798310"/>
            <a:gd name="connsiteX1" fmla="*/ 2100044 w 2630723"/>
            <a:gd name="connsiteY1" fmla="*/ 2653393 h 3798310"/>
            <a:gd name="connsiteX2" fmla="*/ 2385794 w 2630723"/>
            <a:gd name="connsiteY2" fmla="*/ 1006928 h 3798310"/>
            <a:gd name="connsiteX3" fmla="*/ 2630723 w 2630723"/>
            <a:gd name="connsiteY3" fmla="*/ 381000 h 3798310"/>
            <a:gd name="connsiteX4" fmla="*/ 1517523 w 2630723"/>
            <a:gd name="connsiteY4" fmla="*/ 0 h 3798310"/>
            <a:gd name="connsiteX5" fmla="*/ 833981 w 2630723"/>
            <a:gd name="connsiteY5" fmla="*/ 2001782 h 3798310"/>
            <a:gd name="connsiteX6" fmla="*/ 0 w 2630723"/>
            <a:gd name="connsiteY6" fmla="*/ 3498179 h 3798310"/>
            <a:gd name="connsiteX7" fmla="*/ 1861642 w 2630723"/>
            <a:gd name="connsiteY7" fmla="*/ 3798310 h 3798310"/>
            <a:gd name="connsiteX0" fmla="*/ 1861642 w 2630723"/>
            <a:gd name="connsiteY0" fmla="*/ 3798310 h 3798310"/>
            <a:gd name="connsiteX1" fmla="*/ 2100044 w 2630723"/>
            <a:gd name="connsiteY1" fmla="*/ 2653393 h 3798310"/>
            <a:gd name="connsiteX2" fmla="*/ 2385794 w 2630723"/>
            <a:gd name="connsiteY2" fmla="*/ 1006928 h 3798310"/>
            <a:gd name="connsiteX3" fmla="*/ 2630723 w 2630723"/>
            <a:gd name="connsiteY3" fmla="*/ 381000 h 3798310"/>
            <a:gd name="connsiteX4" fmla="*/ 1517523 w 2630723"/>
            <a:gd name="connsiteY4" fmla="*/ 0 h 3798310"/>
            <a:gd name="connsiteX5" fmla="*/ 833981 w 2630723"/>
            <a:gd name="connsiteY5" fmla="*/ 2001782 h 3798310"/>
            <a:gd name="connsiteX6" fmla="*/ 0 w 2630723"/>
            <a:gd name="connsiteY6" fmla="*/ 3498179 h 3798310"/>
            <a:gd name="connsiteX7" fmla="*/ 1861642 w 2630723"/>
            <a:gd name="connsiteY7" fmla="*/ 3798310 h 3798310"/>
            <a:gd name="connsiteX0" fmla="*/ 2507603 w 2630723"/>
            <a:gd name="connsiteY0" fmla="*/ 4143763 h 4143763"/>
            <a:gd name="connsiteX1" fmla="*/ 2100044 w 2630723"/>
            <a:gd name="connsiteY1" fmla="*/ 2653393 h 4143763"/>
            <a:gd name="connsiteX2" fmla="*/ 2385794 w 2630723"/>
            <a:gd name="connsiteY2" fmla="*/ 1006928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833981 w 2630723"/>
            <a:gd name="connsiteY5" fmla="*/ 2001782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385794 w 2630723"/>
            <a:gd name="connsiteY2" fmla="*/ 1006928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833981 w 2630723"/>
            <a:gd name="connsiteY5" fmla="*/ 2001782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833981 w 2630723"/>
            <a:gd name="connsiteY5" fmla="*/ 2001782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630723" h="4143763">
              <a:moveTo>
                <a:pt x="2507603" y="4143763"/>
              </a:moveTo>
              <a:lnTo>
                <a:pt x="2438405" y="2584303"/>
              </a:lnTo>
              <a:lnTo>
                <a:pt x="2601115" y="1145110"/>
              </a:lnTo>
              <a:lnTo>
                <a:pt x="2630723" y="381000"/>
              </a:lnTo>
              <a:lnTo>
                <a:pt x="1517523" y="0"/>
              </a:lnTo>
              <a:lnTo>
                <a:pt x="957021" y="1656328"/>
              </a:lnTo>
              <a:cubicBezTo>
                <a:pt x="679027" y="2155127"/>
                <a:pt x="491346" y="2728791"/>
                <a:pt x="0" y="3498179"/>
              </a:cubicBezTo>
              <a:cubicBezTo>
                <a:pt x="897388" y="3437011"/>
                <a:pt x="1671735" y="3617660"/>
                <a:pt x="2507603" y="4143763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211128</xdr:colOff>
      <xdr:row>10</xdr:row>
      <xdr:rowOff>256752</xdr:rowOff>
    </xdr:from>
    <xdr:to>
      <xdr:col>108</xdr:col>
      <xdr:colOff>515026</xdr:colOff>
      <xdr:row>23</xdr:row>
      <xdr:rowOff>302434</xdr:rowOff>
    </xdr:to>
    <xdr:sp macro="" textlink="">
      <xdr:nvSpPr>
        <xdr:cNvPr id="53" name="Forma libre: forma 16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 bwMode="auto">
        <a:xfrm>
          <a:off x="44178528" y="3571452"/>
          <a:ext cx="5790298" cy="4998682"/>
        </a:xfrm>
        <a:custGeom>
          <a:avLst/>
          <a:gdLst>
            <a:gd name="connsiteX0" fmla="*/ 0 w 3946071"/>
            <a:gd name="connsiteY0" fmla="*/ 449036 h 4980214"/>
            <a:gd name="connsiteX1" fmla="*/ 3292928 w 3946071"/>
            <a:gd name="connsiteY1" fmla="*/ 4980214 h 4980214"/>
            <a:gd name="connsiteX2" fmla="*/ 3946071 w 3946071"/>
            <a:gd name="connsiteY2" fmla="*/ 4585607 h 4980214"/>
            <a:gd name="connsiteX3" fmla="*/ 639535 w 3946071"/>
            <a:gd name="connsiteY3" fmla="*/ 0 h 4980214"/>
            <a:gd name="connsiteX4" fmla="*/ 0 w 3946071"/>
            <a:gd name="connsiteY4" fmla="*/ 449036 h 4980214"/>
            <a:gd name="connsiteX0" fmla="*/ 0 w 4087003"/>
            <a:gd name="connsiteY0" fmla="*/ 449036 h 4980214"/>
            <a:gd name="connsiteX1" fmla="*/ 3292928 w 4087003"/>
            <a:gd name="connsiteY1" fmla="*/ 4980214 h 4980214"/>
            <a:gd name="connsiteX2" fmla="*/ 4087003 w 4087003"/>
            <a:gd name="connsiteY2" fmla="*/ 4427386 h 4980214"/>
            <a:gd name="connsiteX3" fmla="*/ 639535 w 4087003"/>
            <a:gd name="connsiteY3" fmla="*/ 0 h 4980214"/>
            <a:gd name="connsiteX4" fmla="*/ 0 w 4087003"/>
            <a:gd name="connsiteY4" fmla="*/ 449036 h 4980214"/>
            <a:gd name="connsiteX0" fmla="*/ 0 w 4087003"/>
            <a:gd name="connsiteY0" fmla="*/ 449036 h 5226337"/>
            <a:gd name="connsiteX1" fmla="*/ 3063914 w 4087003"/>
            <a:gd name="connsiteY1" fmla="*/ 5226337 h 5226337"/>
            <a:gd name="connsiteX2" fmla="*/ 4087003 w 4087003"/>
            <a:gd name="connsiteY2" fmla="*/ 4427386 h 5226337"/>
            <a:gd name="connsiteX3" fmla="*/ 639535 w 4087003"/>
            <a:gd name="connsiteY3" fmla="*/ 0 h 5226337"/>
            <a:gd name="connsiteX4" fmla="*/ 0 w 4087003"/>
            <a:gd name="connsiteY4" fmla="*/ 449036 h 5226337"/>
            <a:gd name="connsiteX0" fmla="*/ 0 w 4087003"/>
            <a:gd name="connsiteY0" fmla="*/ 449036 h 5331818"/>
            <a:gd name="connsiteX1" fmla="*/ 2993449 w 4087003"/>
            <a:gd name="connsiteY1" fmla="*/ 5331818 h 5331818"/>
            <a:gd name="connsiteX2" fmla="*/ 4087003 w 4087003"/>
            <a:gd name="connsiteY2" fmla="*/ 4427386 h 5331818"/>
            <a:gd name="connsiteX3" fmla="*/ 639535 w 4087003"/>
            <a:gd name="connsiteY3" fmla="*/ 0 h 5331818"/>
            <a:gd name="connsiteX4" fmla="*/ 0 w 4087003"/>
            <a:gd name="connsiteY4" fmla="*/ 449036 h 5331818"/>
            <a:gd name="connsiteX0" fmla="*/ 0 w 4439331"/>
            <a:gd name="connsiteY0" fmla="*/ 818220 h 5331818"/>
            <a:gd name="connsiteX1" fmla="*/ 3345777 w 4439331"/>
            <a:gd name="connsiteY1" fmla="*/ 5331818 h 5331818"/>
            <a:gd name="connsiteX2" fmla="*/ 4439331 w 4439331"/>
            <a:gd name="connsiteY2" fmla="*/ 4427386 h 5331818"/>
            <a:gd name="connsiteX3" fmla="*/ 991863 w 4439331"/>
            <a:gd name="connsiteY3" fmla="*/ 0 h 5331818"/>
            <a:gd name="connsiteX4" fmla="*/ 0 w 4439331"/>
            <a:gd name="connsiteY4" fmla="*/ 818220 h 5331818"/>
            <a:gd name="connsiteX0" fmla="*/ 0 w 4263167"/>
            <a:gd name="connsiteY0" fmla="*/ 818220 h 5331818"/>
            <a:gd name="connsiteX1" fmla="*/ 3345777 w 4263167"/>
            <a:gd name="connsiteY1" fmla="*/ 5331818 h 5331818"/>
            <a:gd name="connsiteX2" fmla="*/ 4263167 w 4263167"/>
            <a:gd name="connsiteY2" fmla="*/ 4550447 h 5331818"/>
            <a:gd name="connsiteX3" fmla="*/ 991863 w 4263167"/>
            <a:gd name="connsiteY3" fmla="*/ 0 h 5331818"/>
            <a:gd name="connsiteX4" fmla="*/ 0 w 4263167"/>
            <a:gd name="connsiteY4" fmla="*/ 818220 h 5331818"/>
            <a:gd name="connsiteX0" fmla="*/ 0 w 4263167"/>
            <a:gd name="connsiteY0" fmla="*/ 818220 h 5560361"/>
            <a:gd name="connsiteX1" fmla="*/ 3063915 w 4263167"/>
            <a:gd name="connsiteY1" fmla="*/ 5560361 h 5560361"/>
            <a:gd name="connsiteX2" fmla="*/ 4263167 w 4263167"/>
            <a:gd name="connsiteY2" fmla="*/ 4550447 h 5560361"/>
            <a:gd name="connsiteX3" fmla="*/ 991863 w 4263167"/>
            <a:gd name="connsiteY3" fmla="*/ 0 h 5560361"/>
            <a:gd name="connsiteX4" fmla="*/ 0 w 4263167"/>
            <a:gd name="connsiteY4" fmla="*/ 818220 h 5560361"/>
            <a:gd name="connsiteX0" fmla="*/ 0 w 4263167"/>
            <a:gd name="connsiteY0" fmla="*/ 818220 h 5560361"/>
            <a:gd name="connsiteX1" fmla="*/ 3063915 w 4263167"/>
            <a:gd name="connsiteY1" fmla="*/ 5560361 h 5560361"/>
            <a:gd name="connsiteX2" fmla="*/ 4263167 w 4263167"/>
            <a:gd name="connsiteY2" fmla="*/ 4550447 h 5560361"/>
            <a:gd name="connsiteX3" fmla="*/ 991863 w 4263167"/>
            <a:gd name="connsiteY3" fmla="*/ 0 h 5560361"/>
            <a:gd name="connsiteX4" fmla="*/ 0 w 4263167"/>
            <a:gd name="connsiteY4" fmla="*/ 818220 h 5560361"/>
            <a:gd name="connsiteX0" fmla="*/ 0 w 4263167"/>
            <a:gd name="connsiteY0" fmla="*/ 818220 h 6052607"/>
            <a:gd name="connsiteX1" fmla="*/ 2570655 w 4263167"/>
            <a:gd name="connsiteY1" fmla="*/ 6052607 h 6052607"/>
            <a:gd name="connsiteX2" fmla="*/ 4263167 w 4263167"/>
            <a:gd name="connsiteY2" fmla="*/ 4550447 h 6052607"/>
            <a:gd name="connsiteX3" fmla="*/ 991863 w 4263167"/>
            <a:gd name="connsiteY3" fmla="*/ 0 h 6052607"/>
            <a:gd name="connsiteX4" fmla="*/ 0 w 4263167"/>
            <a:gd name="connsiteY4" fmla="*/ 818220 h 6052607"/>
            <a:gd name="connsiteX0" fmla="*/ 0 w 4914974"/>
            <a:gd name="connsiteY0" fmla="*/ 1433526 h 6052607"/>
            <a:gd name="connsiteX1" fmla="*/ 3222462 w 4914974"/>
            <a:gd name="connsiteY1" fmla="*/ 6052607 h 6052607"/>
            <a:gd name="connsiteX2" fmla="*/ 4914974 w 4914974"/>
            <a:gd name="connsiteY2" fmla="*/ 4550447 h 6052607"/>
            <a:gd name="connsiteX3" fmla="*/ 1643670 w 4914974"/>
            <a:gd name="connsiteY3" fmla="*/ 0 h 6052607"/>
            <a:gd name="connsiteX4" fmla="*/ 0 w 4914974"/>
            <a:gd name="connsiteY4" fmla="*/ 1433526 h 6052607"/>
            <a:gd name="connsiteX0" fmla="*/ 0 w 4914974"/>
            <a:gd name="connsiteY0" fmla="*/ 1433526 h 6052607"/>
            <a:gd name="connsiteX1" fmla="*/ 3222462 w 4914974"/>
            <a:gd name="connsiteY1" fmla="*/ 6052607 h 6052607"/>
            <a:gd name="connsiteX2" fmla="*/ 4914974 w 4914974"/>
            <a:gd name="connsiteY2" fmla="*/ 4550447 h 6052607"/>
            <a:gd name="connsiteX3" fmla="*/ 1643670 w 4914974"/>
            <a:gd name="connsiteY3" fmla="*/ 0 h 6052607"/>
            <a:gd name="connsiteX4" fmla="*/ 0 w 4914974"/>
            <a:gd name="connsiteY4" fmla="*/ 1433526 h 6052607"/>
            <a:gd name="connsiteX0" fmla="*/ 0 w 4914974"/>
            <a:gd name="connsiteY0" fmla="*/ 1433526 h 6052607"/>
            <a:gd name="connsiteX1" fmla="*/ 3222462 w 4914974"/>
            <a:gd name="connsiteY1" fmla="*/ 6052607 h 6052607"/>
            <a:gd name="connsiteX2" fmla="*/ 4914974 w 4914974"/>
            <a:gd name="connsiteY2" fmla="*/ 4550447 h 6052607"/>
            <a:gd name="connsiteX3" fmla="*/ 1643670 w 4914974"/>
            <a:gd name="connsiteY3" fmla="*/ 0 h 6052607"/>
            <a:gd name="connsiteX4" fmla="*/ 0 w 4914974"/>
            <a:gd name="connsiteY4" fmla="*/ 1433526 h 6052607"/>
            <a:gd name="connsiteX0" fmla="*/ 0 w 6007190"/>
            <a:gd name="connsiteY0" fmla="*/ 273234 h 6052607"/>
            <a:gd name="connsiteX1" fmla="*/ 4314678 w 6007190"/>
            <a:gd name="connsiteY1" fmla="*/ 6052607 h 6052607"/>
            <a:gd name="connsiteX2" fmla="*/ 6007190 w 6007190"/>
            <a:gd name="connsiteY2" fmla="*/ 4550447 h 6052607"/>
            <a:gd name="connsiteX3" fmla="*/ 2735886 w 6007190"/>
            <a:gd name="connsiteY3" fmla="*/ 0 h 6052607"/>
            <a:gd name="connsiteX4" fmla="*/ 0 w 6007190"/>
            <a:gd name="connsiteY4" fmla="*/ 273234 h 6052607"/>
            <a:gd name="connsiteX0" fmla="*/ 0 w 6271436"/>
            <a:gd name="connsiteY0" fmla="*/ 167753 h 6052607"/>
            <a:gd name="connsiteX1" fmla="*/ 4578924 w 6271436"/>
            <a:gd name="connsiteY1" fmla="*/ 6052607 h 6052607"/>
            <a:gd name="connsiteX2" fmla="*/ 6271436 w 6271436"/>
            <a:gd name="connsiteY2" fmla="*/ 4550447 h 6052607"/>
            <a:gd name="connsiteX3" fmla="*/ 3000132 w 6271436"/>
            <a:gd name="connsiteY3" fmla="*/ 0 h 6052607"/>
            <a:gd name="connsiteX4" fmla="*/ 0 w 6271436"/>
            <a:gd name="connsiteY4" fmla="*/ 167753 h 6052607"/>
            <a:gd name="connsiteX0" fmla="*/ 0 w 6271436"/>
            <a:gd name="connsiteY0" fmla="*/ 167753 h 5630682"/>
            <a:gd name="connsiteX1" fmla="*/ 4332294 w 6271436"/>
            <a:gd name="connsiteY1" fmla="*/ 5630682 h 5630682"/>
            <a:gd name="connsiteX2" fmla="*/ 6271436 w 6271436"/>
            <a:gd name="connsiteY2" fmla="*/ 4550447 h 5630682"/>
            <a:gd name="connsiteX3" fmla="*/ 3000132 w 6271436"/>
            <a:gd name="connsiteY3" fmla="*/ 0 h 5630682"/>
            <a:gd name="connsiteX4" fmla="*/ 0 w 6271436"/>
            <a:gd name="connsiteY4" fmla="*/ 167753 h 5630682"/>
            <a:gd name="connsiteX0" fmla="*/ 0 w 6271436"/>
            <a:gd name="connsiteY0" fmla="*/ 167753 h 5771324"/>
            <a:gd name="connsiteX1" fmla="*/ 4508458 w 6271436"/>
            <a:gd name="connsiteY1" fmla="*/ 5771324 h 5771324"/>
            <a:gd name="connsiteX2" fmla="*/ 6271436 w 6271436"/>
            <a:gd name="connsiteY2" fmla="*/ 4550447 h 5771324"/>
            <a:gd name="connsiteX3" fmla="*/ 3000132 w 6271436"/>
            <a:gd name="connsiteY3" fmla="*/ 0 h 5771324"/>
            <a:gd name="connsiteX4" fmla="*/ 0 w 6271436"/>
            <a:gd name="connsiteY4" fmla="*/ 167753 h 5771324"/>
            <a:gd name="connsiteX0" fmla="*/ 0 w 6271436"/>
            <a:gd name="connsiteY0" fmla="*/ 167753 h 5771324"/>
            <a:gd name="connsiteX1" fmla="*/ 4508458 w 6271436"/>
            <a:gd name="connsiteY1" fmla="*/ 5771324 h 5771324"/>
            <a:gd name="connsiteX2" fmla="*/ 6271436 w 6271436"/>
            <a:gd name="connsiteY2" fmla="*/ 4515287 h 5771324"/>
            <a:gd name="connsiteX3" fmla="*/ 3000132 w 6271436"/>
            <a:gd name="connsiteY3" fmla="*/ 0 h 5771324"/>
            <a:gd name="connsiteX4" fmla="*/ 0 w 6271436"/>
            <a:gd name="connsiteY4" fmla="*/ 167753 h 5771324"/>
            <a:gd name="connsiteX0" fmla="*/ 0 w 6271436"/>
            <a:gd name="connsiteY0" fmla="*/ 167753 h 6083526"/>
            <a:gd name="connsiteX1" fmla="*/ 4350480 w 6271436"/>
            <a:gd name="connsiteY1" fmla="*/ 6083526 h 6083526"/>
            <a:gd name="connsiteX2" fmla="*/ 6271436 w 6271436"/>
            <a:gd name="connsiteY2" fmla="*/ 4515287 h 6083526"/>
            <a:gd name="connsiteX3" fmla="*/ 3000132 w 6271436"/>
            <a:gd name="connsiteY3" fmla="*/ 0 h 6083526"/>
            <a:gd name="connsiteX4" fmla="*/ 0 w 6271436"/>
            <a:gd name="connsiteY4" fmla="*/ 167753 h 6083526"/>
            <a:gd name="connsiteX0" fmla="*/ 0 w 6271436"/>
            <a:gd name="connsiteY0" fmla="*/ 167753 h 6083526"/>
            <a:gd name="connsiteX1" fmla="*/ 4350480 w 6271436"/>
            <a:gd name="connsiteY1" fmla="*/ 6083526 h 6083526"/>
            <a:gd name="connsiteX2" fmla="*/ 6271436 w 6271436"/>
            <a:gd name="connsiteY2" fmla="*/ 4515287 h 6083526"/>
            <a:gd name="connsiteX3" fmla="*/ 3000132 w 6271436"/>
            <a:gd name="connsiteY3" fmla="*/ 0 h 6083526"/>
            <a:gd name="connsiteX4" fmla="*/ 0 w 6271436"/>
            <a:gd name="connsiteY4" fmla="*/ 167753 h 6083526"/>
            <a:gd name="connsiteX0" fmla="*/ 0 w 6366223"/>
            <a:gd name="connsiteY0" fmla="*/ 167753 h 6083526"/>
            <a:gd name="connsiteX1" fmla="*/ 4350480 w 6366223"/>
            <a:gd name="connsiteY1" fmla="*/ 6083526 h 6083526"/>
            <a:gd name="connsiteX2" fmla="*/ 6366223 w 6366223"/>
            <a:gd name="connsiteY2" fmla="*/ 4341842 h 6083526"/>
            <a:gd name="connsiteX3" fmla="*/ 3000132 w 6366223"/>
            <a:gd name="connsiteY3" fmla="*/ 0 h 6083526"/>
            <a:gd name="connsiteX4" fmla="*/ 0 w 6366223"/>
            <a:gd name="connsiteY4" fmla="*/ 167753 h 6083526"/>
            <a:gd name="connsiteX0" fmla="*/ 0 w 6366223"/>
            <a:gd name="connsiteY0" fmla="*/ 167753 h 6083526"/>
            <a:gd name="connsiteX1" fmla="*/ 4350480 w 6366223"/>
            <a:gd name="connsiteY1" fmla="*/ 6083526 h 6083526"/>
            <a:gd name="connsiteX2" fmla="*/ 6366223 w 6366223"/>
            <a:gd name="connsiteY2" fmla="*/ 4341842 h 6083526"/>
            <a:gd name="connsiteX3" fmla="*/ 3000132 w 6366223"/>
            <a:gd name="connsiteY3" fmla="*/ 0 h 6083526"/>
            <a:gd name="connsiteX4" fmla="*/ 0 w 6366223"/>
            <a:gd name="connsiteY4" fmla="*/ 167753 h 6083526"/>
            <a:gd name="connsiteX0" fmla="*/ 0 w 6366223"/>
            <a:gd name="connsiteY0" fmla="*/ 133064 h 6048837"/>
            <a:gd name="connsiteX1" fmla="*/ 4350480 w 6366223"/>
            <a:gd name="connsiteY1" fmla="*/ 6048837 h 6048837"/>
            <a:gd name="connsiteX2" fmla="*/ 6366223 w 6366223"/>
            <a:gd name="connsiteY2" fmla="*/ 4307153 h 6048837"/>
            <a:gd name="connsiteX3" fmla="*/ 2778962 w 6366223"/>
            <a:gd name="connsiteY3" fmla="*/ 0 h 6048837"/>
            <a:gd name="connsiteX4" fmla="*/ 0 w 6366223"/>
            <a:gd name="connsiteY4" fmla="*/ 133064 h 6048837"/>
            <a:gd name="connsiteX0" fmla="*/ 0 w 6081861"/>
            <a:gd name="connsiteY0" fmla="*/ 271820 h 6048837"/>
            <a:gd name="connsiteX1" fmla="*/ 4066118 w 6081861"/>
            <a:gd name="connsiteY1" fmla="*/ 6048837 h 6048837"/>
            <a:gd name="connsiteX2" fmla="*/ 6081861 w 6081861"/>
            <a:gd name="connsiteY2" fmla="*/ 4307153 h 6048837"/>
            <a:gd name="connsiteX3" fmla="*/ 2494600 w 6081861"/>
            <a:gd name="connsiteY3" fmla="*/ 0 h 6048837"/>
            <a:gd name="connsiteX4" fmla="*/ 0 w 6081861"/>
            <a:gd name="connsiteY4" fmla="*/ 271820 h 6048837"/>
            <a:gd name="connsiteX0" fmla="*/ 0 w 6081861"/>
            <a:gd name="connsiteY0" fmla="*/ 271820 h 6048837"/>
            <a:gd name="connsiteX1" fmla="*/ 4066118 w 6081861"/>
            <a:gd name="connsiteY1" fmla="*/ 6048837 h 6048837"/>
            <a:gd name="connsiteX2" fmla="*/ 6081861 w 6081861"/>
            <a:gd name="connsiteY2" fmla="*/ 4307153 h 6048837"/>
            <a:gd name="connsiteX3" fmla="*/ 2494600 w 6081861"/>
            <a:gd name="connsiteY3" fmla="*/ 0 h 6048837"/>
            <a:gd name="connsiteX4" fmla="*/ 0 w 6081861"/>
            <a:gd name="connsiteY4" fmla="*/ 271820 h 6048837"/>
            <a:gd name="connsiteX0" fmla="*/ 0 w 6081861"/>
            <a:gd name="connsiteY0" fmla="*/ 271820 h 6048837"/>
            <a:gd name="connsiteX1" fmla="*/ 4066118 w 6081861"/>
            <a:gd name="connsiteY1" fmla="*/ 6048837 h 6048837"/>
            <a:gd name="connsiteX2" fmla="*/ 6081861 w 6081861"/>
            <a:gd name="connsiteY2" fmla="*/ 4307153 h 6048837"/>
            <a:gd name="connsiteX3" fmla="*/ 2494600 w 6081861"/>
            <a:gd name="connsiteY3" fmla="*/ 0 h 6048837"/>
            <a:gd name="connsiteX4" fmla="*/ 0 w 6081861"/>
            <a:gd name="connsiteY4" fmla="*/ 271820 h 6048837"/>
            <a:gd name="connsiteX0" fmla="*/ 0 w 5955478"/>
            <a:gd name="connsiteY0" fmla="*/ 271820 h 6048837"/>
            <a:gd name="connsiteX1" fmla="*/ 4066118 w 5955478"/>
            <a:gd name="connsiteY1" fmla="*/ 6048837 h 6048837"/>
            <a:gd name="connsiteX2" fmla="*/ 5955478 w 5955478"/>
            <a:gd name="connsiteY2" fmla="*/ 3890884 h 6048837"/>
            <a:gd name="connsiteX3" fmla="*/ 2494600 w 5955478"/>
            <a:gd name="connsiteY3" fmla="*/ 0 h 6048837"/>
            <a:gd name="connsiteX4" fmla="*/ 0 w 5955478"/>
            <a:gd name="connsiteY4" fmla="*/ 271820 h 6048837"/>
            <a:gd name="connsiteX0" fmla="*/ 0 w 5955478"/>
            <a:gd name="connsiteY0" fmla="*/ 271820 h 6014148"/>
            <a:gd name="connsiteX1" fmla="*/ 3686969 w 5955478"/>
            <a:gd name="connsiteY1" fmla="*/ 6014148 h 6014148"/>
            <a:gd name="connsiteX2" fmla="*/ 5955478 w 5955478"/>
            <a:gd name="connsiteY2" fmla="*/ 3890884 h 6014148"/>
            <a:gd name="connsiteX3" fmla="*/ 2494600 w 5955478"/>
            <a:gd name="connsiteY3" fmla="*/ 0 h 6014148"/>
            <a:gd name="connsiteX4" fmla="*/ 0 w 5955478"/>
            <a:gd name="connsiteY4" fmla="*/ 271820 h 6014148"/>
            <a:gd name="connsiteX0" fmla="*/ 0 w 5734308"/>
            <a:gd name="connsiteY0" fmla="*/ 271820 h 6014148"/>
            <a:gd name="connsiteX1" fmla="*/ 3686969 w 5734308"/>
            <a:gd name="connsiteY1" fmla="*/ 6014148 h 6014148"/>
            <a:gd name="connsiteX2" fmla="*/ 5734308 w 5734308"/>
            <a:gd name="connsiteY2" fmla="*/ 3474615 h 6014148"/>
            <a:gd name="connsiteX3" fmla="*/ 2494600 w 5734308"/>
            <a:gd name="connsiteY3" fmla="*/ 0 h 6014148"/>
            <a:gd name="connsiteX4" fmla="*/ 0 w 5734308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904" h="6014148">
              <a:moveTo>
                <a:pt x="0" y="271820"/>
              </a:moveTo>
              <a:cubicBezTo>
                <a:pt x="1338400" y="1512650"/>
                <a:pt x="3091526" y="4210753"/>
                <a:pt x="3686969" y="6014148"/>
              </a:cubicBezTo>
              <a:cubicBezTo>
                <a:pt x="4527395" y="4589486"/>
                <a:pt x="4546331" y="4309562"/>
                <a:pt x="5765904" y="3578682"/>
              </a:cubicBezTo>
              <a:cubicBezTo>
                <a:pt x="3838295" y="2092786"/>
                <a:pt x="3585035" y="1516816"/>
                <a:pt x="2494600" y="0"/>
              </a:cubicBezTo>
              <a:lnTo>
                <a:pt x="0" y="271820"/>
              </a:ln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17809</xdr:colOff>
      <xdr:row>35</xdr:row>
      <xdr:rowOff>265466</xdr:rowOff>
    </xdr:from>
    <xdr:to>
      <xdr:col>105</xdr:col>
      <xdr:colOff>410452</xdr:colOff>
      <xdr:row>35</xdr:row>
      <xdr:rowOff>329650</xdr:rowOff>
    </xdr:to>
    <xdr:sp macro="" textlink="">
      <xdr:nvSpPr>
        <xdr:cNvPr id="54" name="Forma libre: forma 17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 bwMode="auto">
        <a:xfrm rot="292681">
          <a:off x="41927809" y="12876566"/>
          <a:ext cx="5879043" cy="64184"/>
        </a:xfrm>
        <a:custGeom>
          <a:avLst/>
          <a:gdLst>
            <a:gd name="connsiteX0" fmla="*/ 5510892 w 6300107"/>
            <a:gd name="connsiteY0" fmla="*/ 1959429 h 2245179"/>
            <a:gd name="connsiteX1" fmla="*/ 0 w 6300107"/>
            <a:gd name="connsiteY1" fmla="*/ 966108 h 2245179"/>
            <a:gd name="connsiteX2" fmla="*/ 163285 w 6300107"/>
            <a:gd name="connsiteY2" fmla="*/ 0 h 2245179"/>
            <a:gd name="connsiteX3" fmla="*/ 6068785 w 6300107"/>
            <a:gd name="connsiteY3" fmla="*/ 1251858 h 2245179"/>
            <a:gd name="connsiteX4" fmla="*/ 6164035 w 6300107"/>
            <a:gd name="connsiteY4" fmla="*/ 1660072 h 2245179"/>
            <a:gd name="connsiteX5" fmla="*/ 6300107 w 6300107"/>
            <a:gd name="connsiteY5" fmla="*/ 2245179 h 2245179"/>
            <a:gd name="connsiteX6" fmla="*/ 6055178 w 6300107"/>
            <a:gd name="connsiteY6" fmla="*/ 2177143 h 2245179"/>
            <a:gd name="connsiteX7" fmla="*/ 5510892 w 6300107"/>
            <a:gd name="connsiteY7" fmla="*/ 1959429 h 2245179"/>
            <a:gd name="connsiteX0" fmla="*/ 5510892 w 6164035"/>
            <a:gd name="connsiteY0" fmla="*/ 1959429 h 2177143"/>
            <a:gd name="connsiteX1" fmla="*/ 0 w 6164035"/>
            <a:gd name="connsiteY1" fmla="*/ 966108 h 2177143"/>
            <a:gd name="connsiteX2" fmla="*/ 163285 w 6164035"/>
            <a:gd name="connsiteY2" fmla="*/ 0 h 2177143"/>
            <a:gd name="connsiteX3" fmla="*/ 6068785 w 6164035"/>
            <a:gd name="connsiteY3" fmla="*/ 1251858 h 2177143"/>
            <a:gd name="connsiteX4" fmla="*/ 6164035 w 6164035"/>
            <a:gd name="connsiteY4" fmla="*/ 1660072 h 2177143"/>
            <a:gd name="connsiteX5" fmla="*/ 6055178 w 6164035"/>
            <a:gd name="connsiteY5" fmla="*/ 2177143 h 2177143"/>
            <a:gd name="connsiteX6" fmla="*/ 5510892 w 6164035"/>
            <a:gd name="connsiteY6" fmla="*/ 1959429 h 2177143"/>
            <a:gd name="connsiteX0" fmla="*/ 3681541 w 6164035"/>
            <a:gd name="connsiteY0" fmla="*/ 1644315 h 2177143"/>
            <a:gd name="connsiteX1" fmla="*/ 0 w 6164035"/>
            <a:gd name="connsiteY1" fmla="*/ 966108 h 2177143"/>
            <a:gd name="connsiteX2" fmla="*/ 163285 w 6164035"/>
            <a:gd name="connsiteY2" fmla="*/ 0 h 2177143"/>
            <a:gd name="connsiteX3" fmla="*/ 6068785 w 6164035"/>
            <a:gd name="connsiteY3" fmla="*/ 1251858 h 2177143"/>
            <a:gd name="connsiteX4" fmla="*/ 6164035 w 6164035"/>
            <a:gd name="connsiteY4" fmla="*/ 1660072 h 2177143"/>
            <a:gd name="connsiteX5" fmla="*/ 6055178 w 6164035"/>
            <a:gd name="connsiteY5" fmla="*/ 2177143 h 2177143"/>
            <a:gd name="connsiteX6" fmla="*/ 3681541 w 6164035"/>
            <a:gd name="connsiteY6" fmla="*/ 1644315 h 2177143"/>
            <a:gd name="connsiteX0" fmla="*/ 3681541 w 6189088"/>
            <a:gd name="connsiteY0" fmla="*/ 1644315 h 2177143"/>
            <a:gd name="connsiteX1" fmla="*/ 0 w 6189088"/>
            <a:gd name="connsiteY1" fmla="*/ 966108 h 2177143"/>
            <a:gd name="connsiteX2" fmla="*/ 163285 w 6189088"/>
            <a:gd name="connsiteY2" fmla="*/ 0 h 2177143"/>
            <a:gd name="connsiteX3" fmla="*/ 6068785 w 6189088"/>
            <a:gd name="connsiteY3" fmla="*/ 1251858 h 2177143"/>
            <a:gd name="connsiteX4" fmla="*/ 6164035 w 6189088"/>
            <a:gd name="connsiteY4" fmla="*/ 1660072 h 2177143"/>
            <a:gd name="connsiteX5" fmla="*/ 5571954 w 6189088"/>
            <a:gd name="connsiteY5" fmla="*/ 2177143 h 2177143"/>
            <a:gd name="connsiteX6" fmla="*/ 3681541 w 6189088"/>
            <a:gd name="connsiteY6" fmla="*/ 1644315 h 2177143"/>
            <a:gd name="connsiteX0" fmla="*/ 6164035 w 6255157"/>
            <a:gd name="connsiteY0" fmla="*/ 1660072 h 2177143"/>
            <a:gd name="connsiteX1" fmla="*/ 5571954 w 6255157"/>
            <a:gd name="connsiteY1" fmla="*/ 2177143 h 2177143"/>
            <a:gd name="connsiteX2" fmla="*/ 3681541 w 6255157"/>
            <a:gd name="connsiteY2" fmla="*/ 1644315 h 2177143"/>
            <a:gd name="connsiteX3" fmla="*/ 0 w 6255157"/>
            <a:gd name="connsiteY3" fmla="*/ 966108 h 2177143"/>
            <a:gd name="connsiteX4" fmla="*/ 163285 w 6255157"/>
            <a:gd name="connsiteY4" fmla="*/ 0 h 2177143"/>
            <a:gd name="connsiteX5" fmla="*/ 6068785 w 6255157"/>
            <a:gd name="connsiteY5" fmla="*/ 1251858 h 2177143"/>
            <a:gd name="connsiteX6" fmla="*/ 6255157 w 6255157"/>
            <a:gd name="connsiteY6" fmla="*/ 1752505 h 2177143"/>
            <a:gd name="connsiteX0" fmla="*/ 6164035 w 6164035"/>
            <a:gd name="connsiteY0" fmla="*/ 1660072 h 2177143"/>
            <a:gd name="connsiteX1" fmla="*/ 5571954 w 6164035"/>
            <a:gd name="connsiteY1" fmla="*/ 2177143 h 2177143"/>
            <a:gd name="connsiteX2" fmla="*/ 3681541 w 6164035"/>
            <a:gd name="connsiteY2" fmla="*/ 1644315 h 2177143"/>
            <a:gd name="connsiteX3" fmla="*/ 0 w 6164035"/>
            <a:gd name="connsiteY3" fmla="*/ 966108 h 2177143"/>
            <a:gd name="connsiteX4" fmla="*/ 163285 w 6164035"/>
            <a:gd name="connsiteY4" fmla="*/ 0 h 2177143"/>
            <a:gd name="connsiteX5" fmla="*/ 6068785 w 6164035"/>
            <a:gd name="connsiteY5" fmla="*/ 1251858 h 2177143"/>
            <a:gd name="connsiteX0" fmla="*/ 5571954 w 6068785"/>
            <a:gd name="connsiteY0" fmla="*/ 2177143 h 2177143"/>
            <a:gd name="connsiteX1" fmla="*/ 3681541 w 6068785"/>
            <a:gd name="connsiteY1" fmla="*/ 1644315 h 2177143"/>
            <a:gd name="connsiteX2" fmla="*/ 0 w 6068785"/>
            <a:gd name="connsiteY2" fmla="*/ 966108 h 2177143"/>
            <a:gd name="connsiteX3" fmla="*/ 163285 w 6068785"/>
            <a:gd name="connsiteY3" fmla="*/ 0 h 2177143"/>
            <a:gd name="connsiteX4" fmla="*/ 6068785 w 6068785"/>
            <a:gd name="connsiteY4" fmla="*/ 1251858 h 2177143"/>
            <a:gd name="connsiteX0" fmla="*/ 5571954 w 5571954"/>
            <a:gd name="connsiteY0" fmla="*/ 2177143 h 2177143"/>
            <a:gd name="connsiteX1" fmla="*/ 3681541 w 5571954"/>
            <a:gd name="connsiteY1" fmla="*/ 1644315 h 2177143"/>
            <a:gd name="connsiteX2" fmla="*/ 0 w 5571954"/>
            <a:gd name="connsiteY2" fmla="*/ 966108 h 2177143"/>
            <a:gd name="connsiteX3" fmla="*/ 163285 w 5571954"/>
            <a:gd name="connsiteY3" fmla="*/ 0 h 2177143"/>
            <a:gd name="connsiteX4" fmla="*/ 5551043 w 5571954"/>
            <a:gd name="connsiteY4" fmla="*/ 1076795 h 2177143"/>
            <a:gd name="connsiteX0" fmla="*/ 5571954 w 5571954"/>
            <a:gd name="connsiteY0" fmla="*/ 2177143 h 2177143"/>
            <a:gd name="connsiteX1" fmla="*/ 3681541 w 5571954"/>
            <a:gd name="connsiteY1" fmla="*/ 1644315 h 2177143"/>
            <a:gd name="connsiteX2" fmla="*/ 0 w 5571954"/>
            <a:gd name="connsiteY2" fmla="*/ 966108 h 2177143"/>
            <a:gd name="connsiteX3" fmla="*/ 163285 w 5571954"/>
            <a:gd name="connsiteY3" fmla="*/ 0 h 2177143"/>
            <a:gd name="connsiteX4" fmla="*/ 5447495 w 5571954"/>
            <a:gd name="connsiteY4" fmla="*/ 1024277 h 2177143"/>
            <a:gd name="connsiteX0" fmla="*/ 5451148 w 5451148"/>
            <a:gd name="connsiteY0" fmla="*/ 1109260 h 1644315"/>
            <a:gd name="connsiteX1" fmla="*/ 3681541 w 5451148"/>
            <a:gd name="connsiteY1" fmla="*/ 1644315 h 1644315"/>
            <a:gd name="connsiteX2" fmla="*/ 0 w 5451148"/>
            <a:gd name="connsiteY2" fmla="*/ 966108 h 1644315"/>
            <a:gd name="connsiteX3" fmla="*/ 163285 w 5451148"/>
            <a:gd name="connsiteY3" fmla="*/ 0 h 1644315"/>
            <a:gd name="connsiteX4" fmla="*/ 5447495 w 5451148"/>
            <a:gd name="connsiteY4" fmla="*/ 1024277 h 1644315"/>
            <a:gd name="connsiteX0" fmla="*/ 5433890 w 5447495"/>
            <a:gd name="connsiteY0" fmla="*/ 1039235 h 1644315"/>
            <a:gd name="connsiteX1" fmla="*/ 3681541 w 5447495"/>
            <a:gd name="connsiteY1" fmla="*/ 1644315 h 1644315"/>
            <a:gd name="connsiteX2" fmla="*/ 0 w 5447495"/>
            <a:gd name="connsiteY2" fmla="*/ 966108 h 1644315"/>
            <a:gd name="connsiteX3" fmla="*/ 163285 w 5447495"/>
            <a:gd name="connsiteY3" fmla="*/ 0 h 1644315"/>
            <a:gd name="connsiteX4" fmla="*/ 5447495 w 5447495"/>
            <a:gd name="connsiteY4" fmla="*/ 1024277 h 1644315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447495 w 5700731"/>
            <a:gd name="connsiteY4" fmla="*/ 1024277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447495 w 5700731"/>
            <a:gd name="connsiteY4" fmla="*/ 1024277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447495 w 5700731"/>
            <a:gd name="connsiteY4" fmla="*/ 1024277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154109 w 5700731"/>
            <a:gd name="connsiteY4" fmla="*/ 954252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154109 w 5700731"/>
            <a:gd name="connsiteY4" fmla="*/ 954252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395722 w 5700731"/>
            <a:gd name="connsiteY4" fmla="*/ 1041783 h 2151997"/>
            <a:gd name="connsiteX0" fmla="*/ 5520180 w 5787021"/>
            <a:gd name="connsiteY0" fmla="*/ 1039235 h 2151997"/>
            <a:gd name="connsiteX1" fmla="*/ 5787021 w 5787021"/>
            <a:gd name="connsiteY1" fmla="*/ 2151997 h 2151997"/>
            <a:gd name="connsiteX2" fmla="*/ 0 w 5787021"/>
            <a:gd name="connsiteY2" fmla="*/ 1666359 h 2151997"/>
            <a:gd name="connsiteX3" fmla="*/ 249575 w 5787021"/>
            <a:gd name="connsiteY3" fmla="*/ 0 h 2151997"/>
            <a:gd name="connsiteX4" fmla="*/ 5482012 w 5787021"/>
            <a:gd name="connsiteY4" fmla="*/ 1041783 h 2151997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482012 w 5942343"/>
            <a:gd name="connsiteY4" fmla="*/ 1041783 h 2729704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482012 w 5942343"/>
            <a:gd name="connsiteY4" fmla="*/ 1041783 h 2729704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171367 w 5942343"/>
            <a:gd name="connsiteY4" fmla="*/ 1024276 h 2729704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171367 w 5942343"/>
            <a:gd name="connsiteY4" fmla="*/ 1024276 h 2729704"/>
            <a:gd name="connsiteX0" fmla="*/ 5565287 w 5942343"/>
            <a:gd name="connsiteY0" fmla="*/ 1448106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171367 w 5942343"/>
            <a:gd name="connsiteY4" fmla="*/ 1024276 h 2729704"/>
            <a:gd name="connsiteX0" fmla="*/ 5565287 w 5942343"/>
            <a:gd name="connsiteY0" fmla="*/ 1448106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577331 w 5942343"/>
            <a:gd name="connsiteY4" fmla="*/ 967487 h 2729704"/>
            <a:gd name="connsiteX0" fmla="*/ 5554011 w 5942343"/>
            <a:gd name="connsiteY0" fmla="*/ 1073307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577331 w 5942343"/>
            <a:gd name="connsiteY4" fmla="*/ 967487 h 2729704"/>
            <a:gd name="connsiteX0" fmla="*/ 5554011 w 5942343"/>
            <a:gd name="connsiteY0" fmla="*/ 1073307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577331 w 5942343"/>
            <a:gd name="connsiteY4" fmla="*/ 967487 h 2729704"/>
            <a:gd name="connsiteX0" fmla="*/ 5554011 w 5840852"/>
            <a:gd name="connsiteY0" fmla="*/ 1073307 h 2502552"/>
            <a:gd name="connsiteX1" fmla="*/ 5840852 w 5840852"/>
            <a:gd name="connsiteY1" fmla="*/ 2502552 h 2502552"/>
            <a:gd name="connsiteX2" fmla="*/ 0 w 5840852"/>
            <a:gd name="connsiteY2" fmla="*/ 1666359 h 2502552"/>
            <a:gd name="connsiteX3" fmla="*/ 249575 w 5840852"/>
            <a:gd name="connsiteY3" fmla="*/ 0 h 2502552"/>
            <a:gd name="connsiteX4" fmla="*/ 5577331 w 5840852"/>
            <a:gd name="connsiteY4" fmla="*/ 967487 h 2502552"/>
            <a:gd name="connsiteX0" fmla="*/ 5554011 w 5840852"/>
            <a:gd name="connsiteY0" fmla="*/ 1073307 h 2593412"/>
            <a:gd name="connsiteX1" fmla="*/ 5840852 w 5840852"/>
            <a:gd name="connsiteY1" fmla="*/ 2593412 h 2593412"/>
            <a:gd name="connsiteX2" fmla="*/ 0 w 5840852"/>
            <a:gd name="connsiteY2" fmla="*/ 1666359 h 2593412"/>
            <a:gd name="connsiteX3" fmla="*/ 249575 w 5840852"/>
            <a:gd name="connsiteY3" fmla="*/ 0 h 2593412"/>
            <a:gd name="connsiteX4" fmla="*/ 5577331 w 5840852"/>
            <a:gd name="connsiteY4" fmla="*/ 967487 h 2593412"/>
            <a:gd name="connsiteX0" fmla="*/ 5779546 w 6066387"/>
            <a:gd name="connsiteY0" fmla="*/ 1073307 h 2593412"/>
            <a:gd name="connsiteX1" fmla="*/ 6066387 w 6066387"/>
            <a:gd name="connsiteY1" fmla="*/ 2593412 h 2593412"/>
            <a:gd name="connsiteX2" fmla="*/ 0 w 6066387"/>
            <a:gd name="connsiteY2" fmla="*/ 1598213 h 2593412"/>
            <a:gd name="connsiteX3" fmla="*/ 475110 w 6066387"/>
            <a:gd name="connsiteY3" fmla="*/ 0 h 2593412"/>
            <a:gd name="connsiteX4" fmla="*/ 5802866 w 6066387"/>
            <a:gd name="connsiteY4" fmla="*/ 967487 h 25934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066387" h="2593412">
              <a:moveTo>
                <a:pt x="5779546" y="1073307"/>
              </a:moveTo>
              <a:cubicBezTo>
                <a:pt x="5830054" y="2201696"/>
                <a:pt x="5856634" y="2064935"/>
                <a:pt x="6066387" y="2593412"/>
              </a:cubicBezTo>
              <a:lnTo>
                <a:pt x="0" y="1598213"/>
              </a:lnTo>
              <a:lnTo>
                <a:pt x="475110" y="0"/>
              </a:lnTo>
              <a:cubicBezTo>
                <a:pt x="2236513" y="341426"/>
                <a:pt x="4041463" y="853643"/>
                <a:pt x="5802866" y="967487"/>
              </a:cubicBezTo>
            </a:path>
          </a:pathLst>
        </a:custGeom>
        <a:solidFill>
          <a:srgbClr val="83FF83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442166</xdr:colOff>
      <xdr:row>8</xdr:row>
      <xdr:rowOff>190500</xdr:rowOff>
    </xdr:from>
    <xdr:to>
      <xdr:col>122</xdr:col>
      <xdr:colOff>2709</xdr:colOff>
      <xdr:row>10</xdr:row>
      <xdr:rowOff>233472</xdr:rowOff>
    </xdr:to>
    <xdr:sp macro="" textlink="">
      <xdr:nvSpPr>
        <xdr:cNvPr id="55" name="Forma libre: forma 18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 bwMode="auto">
        <a:xfrm>
          <a:off x="56753966" y="2743200"/>
          <a:ext cx="2303743" cy="804972"/>
        </a:xfrm>
        <a:custGeom>
          <a:avLst/>
          <a:gdLst>
            <a:gd name="connsiteX0" fmla="*/ 142875 w 2190750"/>
            <a:gd name="connsiteY0" fmla="*/ 23812 h 1023937"/>
            <a:gd name="connsiteX1" fmla="*/ 0 w 2190750"/>
            <a:gd name="connsiteY1" fmla="*/ 523875 h 1023937"/>
            <a:gd name="connsiteX2" fmla="*/ 1833562 w 2190750"/>
            <a:gd name="connsiteY2" fmla="*/ 1023937 h 1023937"/>
            <a:gd name="connsiteX3" fmla="*/ 2190750 w 2190750"/>
            <a:gd name="connsiteY3" fmla="*/ 381000 h 1023937"/>
            <a:gd name="connsiteX4" fmla="*/ 238125 w 2190750"/>
            <a:gd name="connsiteY4" fmla="*/ 0 h 1023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190750" h="1023937">
              <a:moveTo>
                <a:pt x="142875" y="23812"/>
              </a:moveTo>
              <a:lnTo>
                <a:pt x="0" y="523875"/>
              </a:lnTo>
              <a:lnTo>
                <a:pt x="1833562" y="1023937"/>
              </a:lnTo>
              <a:lnTo>
                <a:pt x="2190750" y="381000"/>
              </a:lnTo>
              <a:lnTo>
                <a:pt x="238125" y="0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100409</xdr:colOff>
      <xdr:row>47</xdr:row>
      <xdr:rowOff>74463</xdr:rowOff>
    </xdr:from>
    <xdr:to>
      <xdr:col>131</xdr:col>
      <xdr:colOff>133284</xdr:colOff>
      <xdr:row>50</xdr:row>
      <xdr:rowOff>296141</xdr:rowOff>
    </xdr:to>
    <xdr:sp macro="" textlink="">
      <xdr:nvSpPr>
        <xdr:cNvPr id="56" name="Forma libre: forma 2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 bwMode="auto">
        <a:xfrm>
          <a:off x="63270209" y="17028963"/>
          <a:ext cx="2090275" cy="1364678"/>
        </a:xfrm>
        <a:custGeom>
          <a:avLst/>
          <a:gdLst>
            <a:gd name="connsiteX0" fmla="*/ 71438 w 1952625"/>
            <a:gd name="connsiteY0" fmla="*/ 952500 h 1524000"/>
            <a:gd name="connsiteX1" fmla="*/ 1619250 w 1952625"/>
            <a:gd name="connsiteY1" fmla="*/ 0 h 1524000"/>
            <a:gd name="connsiteX2" fmla="*/ 1952625 w 1952625"/>
            <a:gd name="connsiteY2" fmla="*/ 809625 h 1524000"/>
            <a:gd name="connsiteX3" fmla="*/ 428625 w 1952625"/>
            <a:gd name="connsiteY3" fmla="*/ 1524000 h 1524000"/>
            <a:gd name="connsiteX4" fmla="*/ 0 w 1952625"/>
            <a:gd name="connsiteY4" fmla="*/ 1023937 h 1524000"/>
            <a:gd name="connsiteX0" fmla="*/ 71438 w 2093198"/>
            <a:gd name="connsiteY0" fmla="*/ 952500 h 1524000"/>
            <a:gd name="connsiteX1" fmla="*/ 1619250 w 2093198"/>
            <a:gd name="connsiteY1" fmla="*/ 0 h 1524000"/>
            <a:gd name="connsiteX2" fmla="*/ 2093198 w 2093198"/>
            <a:gd name="connsiteY2" fmla="*/ 450598 h 1524000"/>
            <a:gd name="connsiteX3" fmla="*/ 428625 w 2093198"/>
            <a:gd name="connsiteY3" fmla="*/ 1524000 h 1524000"/>
            <a:gd name="connsiteX4" fmla="*/ 0 w 2093198"/>
            <a:gd name="connsiteY4" fmla="*/ 1023937 h 1524000"/>
            <a:gd name="connsiteX0" fmla="*/ 71438 w 2093198"/>
            <a:gd name="connsiteY0" fmla="*/ 1078159 h 1649659"/>
            <a:gd name="connsiteX1" fmla="*/ 1742253 w 2093198"/>
            <a:gd name="connsiteY1" fmla="*/ 0 h 1649659"/>
            <a:gd name="connsiteX2" fmla="*/ 2093198 w 2093198"/>
            <a:gd name="connsiteY2" fmla="*/ 576257 h 1649659"/>
            <a:gd name="connsiteX3" fmla="*/ 428625 w 2093198"/>
            <a:gd name="connsiteY3" fmla="*/ 1649659 h 1649659"/>
            <a:gd name="connsiteX4" fmla="*/ 0 w 2093198"/>
            <a:gd name="connsiteY4" fmla="*/ 1149596 h 16496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93198" h="1649659">
              <a:moveTo>
                <a:pt x="71438" y="1078159"/>
              </a:moveTo>
              <a:lnTo>
                <a:pt x="1742253" y="0"/>
              </a:lnTo>
              <a:lnTo>
                <a:pt x="2093198" y="576257"/>
              </a:lnTo>
              <a:lnTo>
                <a:pt x="428625" y="1649659"/>
              </a:lnTo>
              <a:lnTo>
                <a:pt x="0" y="1149596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109</xdr:col>
      <xdr:colOff>234322</xdr:colOff>
      <xdr:row>51</xdr:row>
      <xdr:rowOff>320169</xdr:rowOff>
    </xdr:from>
    <xdr:to>
      <xdr:col>114</xdr:col>
      <xdr:colOff>359259</xdr:colOff>
      <xdr:row>53</xdr:row>
      <xdr:rowOff>62103</xdr:rowOff>
    </xdr:to>
    <xdr:sp macro="" textlink="">
      <xdr:nvSpPr>
        <xdr:cNvPr id="57" name="Forma libre: forma 2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 bwMode="auto">
        <a:xfrm>
          <a:off x="50373922" y="18798669"/>
          <a:ext cx="3553937" cy="503934"/>
        </a:xfrm>
        <a:custGeom>
          <a:avLst/>
          <a:gdLst>
            <a:gd name="connsiteX0" fmla="*/ 23812 w 1833562"/>
            <a:gd name="connsiteY0" fmla="*/ 0 h 1190625"/>
            <a:gd name="connsiteX1" fmla="*/ 71437 w 1833562"/>
            <a:gd name="connsiteY1" fmla="*/ 95250 h 1190625"/>
            <a:gd name="connsiteX2" fmla="*/ 1833562 w 1833562"/>
            <a:gd name="connsiteY2" fmla="*/ 952500 h 1190625"/>
            <a:gd name="connsiteX3" fmla="*/ 1833562 w 1833562"/>
            <a:gd name="connsiteY3" fmla="*/ 1190625 h 1190625"/>
            <a:gd name="connsiteX4" fmla="*/ 0 w 1833562"/>
            <a:gd name="connsiteY4" fmla="*/ 1071563 h 1190625"/>
            <a:gd name="connsiteX5" fmla="*/ 23812 w 1833562"/>
            <a:gd name="connsiteY5" fmla="*/ 71438 h 1190625"/>
            <a:gd name="connsiteX0" fmla="*/ 23812 w 4214535"/>
            <a:gd name="connsiteY0" fmla="*/ 0 h 1226479"/>
            <a:gd name="connsiteX1" fmla="*/ 71437 w 4214535"/>
            <a:gd name="connsiteY1" fmla="*/ 95250 h 1226479"/>
            <a:gd name="connsiteX2" fmla="*/ 4214535 w 4214535"/>
            <a:gd name="connsiteY2" fmla="*/ 382628 h 1226479"/>
            <a:gd name="connsiteX3" fmla="*/ 1833562 w 4214535"/>
            <a:gd name="connsiteY3" fmla="*/ 1190625 h 1226479"/>
            <a:gd name="connsiteX4" fmla="*/ 0 w 4214535"/>
            <a:gd name="connsiteY4" fmla="*/ 1071563 h 1226479"/>
            <a:gd name="connsiteX5" fmla="*/ 23812 w 4214535"/>
            <a:gd name="connsiteY5" fmla="*/ 71438 h 1226479"/>
            <a:gd name="connsiteX0" fmla="*/ 23812 w 4214535"/>
            <a:gd name="connsiteY0" fmla="*/ 0 h 1226479"/>
            <a:gd name="connsiteX1" fmla="*/ 71437 w 4214535"/>
            <a:gd name="connsiteY1" fmla="*/ 95250 h 1226479"/>
            <a:gd name="connsiteX2" fmla="*/ 4214535 w 4214535"/>
            <a:gd name="connsiteY2" fmla="*/ 382628 h 1226479"/>
            <a:gd name="connsiteX3" fmla="*/ 1833562 w 4214535"/>
            <a:gd name="connsiteY3" fmla="*/ 1190625 h 1226479"/>
            <a:gd name="connsiteX4" fmla="*/ 0 w 4214535"/>
            <a:gd name="connsiteY4" fmla="*/ 1071563 h 1226479"/>
            <a:gd name="connsiteX5" fmla="*/ 1004213 w 4214535"/>
            <a:gd name="connsiteY5" fmla="*/ 196097 h 1226479"/>
            <a:gd name="connsiteX0" fmla="*/ 23812 w 4214535"/>
            <a:gd name="connsiteY0" fmla="*/ 0 h 1076055"/>
            <a:gd name="connsiteX1" fmla="*/ 71437 w 4214535"/>
            <a:gd name="connsiteY1" fmla="*/ 95250 h 1076055"/>
            <a:gd name="connsiteX2" fmla="*/ 4214535 w 4214535"/>
            <a:gd name="connsiteY2" fmla="*/ 382628 h 1076055"/>
            <a:gd name="connsiteX3" fmla="*/ 3741842 w 4214535"/>
            <a:gd name="connsiteY3" fmla="*/ 763220 h 1076055"/>
            <a:gd name="connsiteX4" fmla="*/ 0 w 4214535"/>
            <a:gd name="connsiteY4" fmla="*/ 1071563 h 1076055"/>
            <a:gd name="connsiteX5" fmla="*/ 1004213 w 4214535"/>
            <a:gd name="connsiteY5" fmla="*/ 196097 h 1076055"/>
            <a:gd name="connsiteX0" fmla="*/ 0 w 4190723"/>
            <a:gd name="connsiteY0" fmla="*/ 0 h 766451"/>
            <a:gd name="connsiteX1" fmla="*/ 47625 w 4190723"/>
            <a:gd name="connsiteY1" fmla="*/ 95250 h 766451"/>
            <a:gd name="connsiteX2" fmla="*/ 4190723 w 4190723"/>
            <a:gd name="connsiteY2" fmla="*/ 382628 h 766451"/>
            <a:gd name="connsiteX3" fmla="*/ 3718030 w 4190723"/>
            <a:gd name="connsiteY3" fmla="*/ 763220 h 766451"/>
            <a:gd name="connsiteX4" fmla="*/ 862226 w 4190723"/>
            <a:gd name="connsiteY4" fmla="*/ 223418 h 766451"/>
            <a:gd name="connsiteX5" fmla="*/ 980401 w 4190723"/>
            <a:gd name="connsiteY5" fmla="*/ 196097 h 766451"/>
            <a:gd name="connsiteX0" fmla="*/ 0 w 4190723"/>
            <a:gd name="connsiteY0" fmla="*/ 0 h 773265"/>
            <a:gd name="connsiteX1" fmla="*/ 47625 w 4190723"/>
            <a:gd name="connsiteY1" fmla="*/ 95250 h 773265"/>
            <a:gd name="connsiteX2" fmla="*/ 4190723 w 4190723"/>
            <a:gd name="connsiteY2" fmla="*/ 382628 h 773265"/>
            <a:gd name="connsiteX3" fmla="*/ 3718030 w 4190723"/>
            <a:gd name="connsiteY3" fmla="*/ 763220 h 773265"/>
            <a:gd name="connsiteX4" fmla="*/ 854904 w 4190723"/>
            <a:gd name="connsiteY4" fmla="*/ 651243 h 773265"/>
            <a:gd name="connsiteX5" fmla="*/ 980401 w 4190723"/>
            <a:gd name="connsiteY5" fmla="*/ 196097 h 773265"/>
            <a:gd name="connsiteX0" fmla="*/ 0 w 4183400"/>
            <a:gd name="connsiteY0" fmla="*/ 0 h 774964"/>
            <a:gd name="connsiteX1" fmla="*/ 47625 w 4183400"/>
            <a:gd name="connsiteY1" fmla="*/ 95250 h 774964"/>
            <a:gd name="connsiteX2" fmla="*/ 4183400 w 4183400"/>
            <a:gd name="connsiteY2" fmla="*/ 352605 h 774964"/>
            <a:gd name="connsiteX3" fmla="*/ 3718030 w 4183400"/>
            <a:gd name="connsiteY3" fmla="*/ 763220 h 774964"/>
            <a:gd name="connsiteX4" fmla="*/ 854904 w 4183400"/>
            <a:gd name="connsiteY4" fmla="*/ 651243 h 774964"/>
            <a:gd name="connsiteX5" fmla="*/ 980401 w 4183400"/>
            <a:gd name="connsiteY5" fmla="*/ 196097 h 774964"/>
            <a:gd name="connsiteX0" fmla="*/ 0 w 4183400"/>
            <a:gd name="connsiteY0" fmla="*/ 0 h 774964"/>
            <a:gd name="connsiteX1" fmla="*/ 47625 w 4183400"/>
            <a:gd name="connsiteY1" fmla="*/ 95250 h 774964"/>
            <a:gd name="connsiteX2" fmla="*/ 4183400 w 4183400"/>
            <a:gd name="connsiteY2" fmla="*/ 352605 h 774964"/>
            <a:gd name="connsiteX3" fmla="*/ 3718030 w 4183400"/>
            <a:gd name="connsiteY3" fmla="*/ 763220 h 774964"/>
            <a:gd name="connsiteX4" fmla="*/ 854904 w 4183400"/>
            <a:gd name="connsiteY4" fmla="*/ 651243 h 774964"/>
            <a:gd name="connsiteX5" fmla="*/ 980401 w 4183400"/>
            <a:gd name="connsiteY5" fmla="*/ 196097 h 774964"/>
            <a:gd name="connsiteX0" fmla="*/ 0 w 4323909"/>
            <a:gd name="connsiteY0" fmla="*/ 0 h 684568"/>
            <a:gd name="connsiteX1" fmla="*/ 47625 w 4323909"/>
            <a:gd name="connsiteY1" fmla="*/ 95250 h 684568"/>
            <a:gd name="connsiteX2" fmla="*/ 4183400 w 4323909"/>
            <a:gd name="connsiteY2" fmla="*/ 352605 h 684568"/>
            <a:gd name="connsiteX3" fmla="*/ 4098808 w 4323909"/>
            <a:gd name="connsiteY3" fmla="*/ 650635 h 684568"/>
            <a:gd name="connsiteX4" fmla="*/ 854904 w 4323909"/>
            <a:gd name="connsiteY4" fmla="*/ 651243 h 684568"/>
            <a:gd name="connsiteX5" fmla="*/ 980401 w 4323909"/>
            <a:gd name="connsiteY5" fmla="*/ 196097 h 684568"/>
            <a:gd name="connsiteX0" fmla="*/ 0 w 4273915"/>
            <a:gd name="connsiteY0" fmla="*/ 0 h 715570"/>
            <a:gd name="connsiteX1" fmla="*/ 47625 w 4273915"/>
            <a:gd name="connsiteY1" fmla="*/ 95250 h 715570"/>
            <a:gd name="connsiteX2" fmla="*/ 4183400 w 4273915"/>
            <a:gd name="connsiteY2" fmla="*/ 352605 h 715570"/>
            <a:gd name="connsiteX3" fmla="*/ 4032904 w 4273915"/>
            <a:gd name="connsiteY3" fmla="*/ 695669 h 715570"/>
            <a:gd name="connsiteX4" fmla="*/ 854904 w 4273915"/>
            <a:gd name="connsiteY4" fmla="*/ 651243 h 715570"/>
            <a:gd name="connsiteX5" fmla="*/ 980401 w 4273915"/>
            <a:gd name="connsiteY5" fmla="*/ 196097 h 715570"/>
            <a:gd name="connsiteX0" fmla="*/ 0 w 4226290"/>
            <a:gd name="connsiteY0" fmla="*/ 0 h 620320"/>
            <a:gd name="connsiteX1" fmla="*/ 4135775 w 4226290"/>
            <a:gd name="connsiteY1" fmla="*/ 257355 h 620320"/>
            <a:gd name="connsiteX2" fmla="*/ 3985279 w 4226290"/>
            <a:gd name="connsiteY2" fmla="*/ 600419 h 620320"/>
            <a:gd name="connsiteX3" fmla="*/ 807279 w 4226290"/>
            <a:gd name="connsiteY3" fmla="*/ 555993 h 620320"/>
            <a:gd name="connsiteX4" fmla="*/ 932776 w 4226290"/>
            <a:gd name="connsiteY4" fmla="*/ 100847 h 620320"/>
            <a:gd name="connsiteX0" fmla="*/ 3328496 w 3419011"/>
            <a:gd name="connsiteY0" fmla="*/ 156508 h 519473"/>
            <a:gd name="connsiteX1" fmla="*/ 3178000 w 3419011"/>
            <a:gd name="connsiteY1" fmla="*/ 499572 h 519473"/>
            <a:gd name="connsiteX2" fmla="*/ 0 w 3419011"/>
            <a:gd name="connsiteY2" fmla="*/ 455146 h 519473"/>
            <a:gd name="connsiteX3" fmla="*/ 125497 w 3419011"/>
            <a:gd name="connsiteY3" fmla="*/ 0 h 519473"/>
            <a:gd name="connsiteX0" fmla="*/ 3328496 w 3419011"/>
            <a:gd name="connsiteY0" fmla="*/ 231566 h 594531"/>
            <a:gd name="connsiteX1" fmla="*/ 3178000 w 3419011"/>
            <a:gd name="connsiteY1" fmla="*/ 574630 h 594531"/>
            <a:gd name="connsiteX2" fmla="*/ 0 w 3419011"/>
            <a:gd name="connsiteY2" fmla="*/ 530204 h 594531"/>
            <a:gd name="connsiteX3" fmla="*/ 176755 w 3419011"/>
            <a:gd name="connsiteY3" fmla="*/ 0 h 5945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419011" h="594531">
              <a:moveTo>
                <a:pt x="3328496" y="231566"/>
              </a:moveTo>
              <a:cubicBezTo>
                <a:pt x="3127971" y="388314"/>
                <a:pt x="3732749" y="524857"/>
                <a:pt x="3178000" y="574630"/>
              </a:cubicBezTo>
              <a:cubicBezTo>
                <a:pt x="2623251" y="624403"/>
                <a:pt x="611187" y="569891"/>
                <a:pt x="0" y="530204"/>
              </a:cubicBezTo>
              <a:lnTo>
                <a:pt x="176755" y="0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96</xdr:col>
      <xdr:colOff>529758</xdr:colOff>
      <xdr:row>30</xdr:row>
      <xdr:rowOff>156769</xdr:rowOff>
    </xdr:from>
    <xdr:to>
      <xdr:col>98</xdr:col>
      <xdr:colOff>83507</xdr:colOff>
      <xdr:row>36</xdr:row>
      <xdr:rowOff>88674</xdr:rowOff>
    </xdr:to>
    <xdr:sp macro="" textlink="">
      <xdr:nvSpPr>
        <xdr:cNvPr id="58" name="Forma libre: forma 2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/>
      </xdr:nvSpPr>
      <xdr:spPr bwMode="auto">
        <a:xfrm>
          <a:off x="41753958" y="11091469"/>
          <a:ext cx="925349" cy="1989305"/>
        </a:xfrm>
        <a:custGeom>
          <a:avLst/>
          <a:gdLst>
            <a:gd name="connsiteX0" fmla="*/ 404813 w 857250"/>
            <a:gd name="connsiteY0" fmla="*/ 2000250 h 2000250"/>
            <a:gd name="connsiteX1" fmla="*/ 857250 w 857250"/>
            <a:gd name="connsiteY1" fmla="*/ 166687 h 2000250"/>
            <a:gd name="connsiteX2" fmla="*/ 190500 w 857250"/>
            <a:gd name="connsiteY2" fmla="*/ 0 h 2000250"/>
            <a:gd name="connsiteX3" fmla="*/ 0 w 857250"/>
            <a:gd name="connsiteY3" fmla="*/ 1928812 h 2000250"/>
            <a:gd name="connsiteX4" fmla="*/ 404813 w 857250"/>
            <a:gd name="connsiteY4" fmla="*/ 2000250 h 2000250"/>
            <a:gd name="connsiteX0" fmla="*/ 274072 w 857250"/>
            <a:gd name="connsiteY0" fmla="*/ 3257550 h 3257550"/>
            <a:gd name="connsiteX1" fmla="*/ 857250 w 857250"/>
            <a:gd name="connsiteY1" fmla="*/ 166687 h 3257550"/>
            <a:gd name="connsiteX2" fmla="*/ 190500 w 857250"/>
            <a:gd name="connsiteY2" fmla="*/ 0 h 3257550"/>
            <a:gd name="connsiteX3" fmla="*/ 0 w 857250"/>
            <a:gd name="connsiteY3" fmla="*/ 1928812 h 3257550"/>
            <a:gd name="connsiteX4" fmla="*/ 274072 w 857250"/>
            <a:gd name="connsiteY4" fmla="*/ 3257550 h 3257550"/>
            <a:gd name="connsiteX0" fmla="*/ 345385 w 928563"/>
            <a:gd name="connsiteY0" fmla="*/ 3257550 h 3257550"/>
            <a:gd name="connsiteX1" fmla="*/ 928563 w 928563"/>
            <a:gd name="connsiteY1" fmla="*/ 166687 h 3257550"/>
            <a:gd name="connsiteX2" fmla="*/ 261813 w 928563"/>
            <a:gd name="connsiteY2" fmla="*/ 0 h 3257550"/>
            <a:gd name="connsiteX3" fmla="*/ 0 w 928563"/>
            <a:gd name="connsiteY3" fmla="*/ 3093834 h 3257550"/>
            <a:gd name="connsiteX4" fmla="*/ 345385 w 928563"/>
            <a:gd name="connsiteY4" fmla="*/ 3257550 h 3257550"/>
            <a:gd name="connsiteX0" fmla="*/ 345385 w 845363"/>
            <a:gd name="connsiteY0" fmla="*/ 3257550 h 3257550"/>
            <a:gd name="connsiteX1" fmla="*/ 845363 w 845363"/>
            <a:gd name="connsiteY1" fmla="*/ 1250965 h 3257550"/>
            <a:gd name="connsiteX2" fmla="*/ 261813 w 845363"/>
            <a:gd name="connsiteY2" fmla="*/ 0 h 3257550"/>
            <a:gd name="connsiteX3" fmla="*/ 0 w 845363"/>
            <a:gd name="connsiteY3" fmla="*/ 3093834 h 3257550"/>
            <a:gd name="connsiteX4" fmla="*/ 345385 w 845363"/>
            <a:gd name="connsiteY4" fmla="*/ 3257550 h 3257550"/>
            <a:gd name="connsiteX0" fmla="*/ 345385 w 845363"/>
            <a:gd name="connsiteY0" fmla="*/ 2357830 h 2357830"/>
            <a:gd name="connsiteX1" fmla="*/ 845363 w 845363"/>
            <a:gd name="connsiteY1" fmla="*/ 351245 h 2357830"/>
            <a:gd name="connsiteX2" fmla="*/ 356897 w 845363"/>
            <a:gd name="connsiteY2" fmla="*/ 0 h 2357830"/>
            <a:gd name="connsiteX3" fmla="*/ 0 w 845363"/>
            <a:gd name="connsiteY3" fmla="*/ 2194114 h 2357830"/>
            <a:gd name="connsiteX4" fmla="*/ 345385 w 845363"/>
            <a:gd name="connsiteY4" fmla="*/ 2357830 h 23578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45363" h="2357830">
              <a:moveTo>
                <a:pt x="345385" y="2357830"/>
              </a:moveTo>
              <a:lnTo>
                <a:pt x="845363" y="351245"/>
              </a:lnTo>
              <a:lnTo>
                <a:pt x="356897" y="0"/>
              </a:lnTo>
              <a:lnTo>
                <a:pt x="0" y="2194114"/>
              </a:lnTo>
              <a:lnTo>
                <a:pt x="345385" y="2357830"/>
              </a:ln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<a:prstTxWarp prst="textNoShape">
            <a:avLst/>
          </a:prstTxWarp>
          <a:noAutofit/>
        </a:bodyPr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185299</xdr:colOff>
      <xdr:row>10</xdr:row>
      <xdr:rowOff>15490</xdr:rowOff>
    </xdr:from>
    <xdr:to>
      <xdr:col>104</xdr:col>
      <xdr:colOff>640882</xdr:colOff>
      <xdr:row>12</xdr:row>
      <xdr:rowOff>97462</xdr:rowOff>
    </xdr:to>
    <xdr:sp macro="" textlink="">
      <xdr:nvSpPr>
        <xdr:cNvPr id="59" name="Forma libre: forma 2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 bwMode="auto">
        <a:xfrm>
          <a:off x="43466899" y="3330190"/>
          <a:ext cx="3884583" cy="843972"/>
        </a:xfrm>
        <a:custGeom>
          <a:avLst/>
          <a:gdLst>
            <a:gd name="connsiteX0" fmla="*/ 23812 w 1881187"/>
            <a:gd name="connsiteY0" fmla="*/ 0 h 1143000"/>
            <a:gd name="connsiteX1" fmla="*/ 1881187 w 1881187"/>
            <a:gd name="connsiteY1" fmla="*/ 23812 h 1143000"/>
            <a:gd name="connsiteX2" fmla="*/ 595312 w 1881187"/>
            <a:gd name="connsiteY2" fmla="*/ 1143000 h 1143000"/>
            <a:gd name="connsiteX3" fmla="*/ 0 w 1881187"/>
            <a:gd name="connsiteY3" fmla="*/ 47625 h 1143000"/>
            <a:gd name="connsiteX0" fmla="*/ 23812 w 1881187"/>
            <a:gd name="connsiteY0" fmla="*/ 0 h 1680882"/>
            <a:gd name="connsiteX1" fmla="*/ 1881187 w 1881187"/>
            <a:gd name="connsiteY1" fmla="*/ 23812 h 1680882"/>
            <a:gd name="connsiteX2" fmla="*/ 21169 w 1881187"/>
            <a:gd name="connsiteY2" fmla="*/ 1680882 h 1680882"/>
            <a:gd name="connsiteX3" fmla="*/ 0 w 1881187"/>
            <a:gd name="connsiteY3" fmla="*/ 47625 h 1680882"/>
            <a:gd name="connsiteX0" fmla="*/ 872557 w 2729932"/>
            <a:gd name="connsiteY0" fmla="*/ 0 h 2451847"/>
            <a:gd name="connsiteX1" fmla="*/ 2729932 w 2729932"/>
            <a:gd name="connsiteY1" fmla="*/ 23812 h 2451847"/>
            <a:gd name="connsiteX2" fmla="*/ 0 w 2729932"/>
            <a:gd name="connsiteY2" fmla="*/ 2451847 h 2451847"/>
            <a:gd name="connsiteX3" fmla="*/ 848745 w 2729932"/>
            <a:gd name="connsiteY3" fmla="*/ 47625 h 2451847"/>
            <a:gd name="connsiteX0" fmla="*/ 1829462 w 3686837"/>
            <a:gd name="connsiteY0" fmla="*/ 0 h 963706"/>
            <a:gd name="connsiteX1" fmla="*/ 3686837 w 3686837"/>
            <a:gd name="connsiteY1" fmla="*/ 23812 h 963706"/>
            <a:gd name="connsiteX2" fmla="*/ 0 w 3686837"/>
            <a:gd name="connsiteY2" fmla="*/ 963706 h 963706"/>
            <a:gd name="connsiteX3" fmla="*/ 1805650 w 3686837"/>
            <a:gd name="connsiteY3" fmla="*/ 47625 h 963706"/>
            <a:gd name="connsiteX0" fmla="*/ 2024613 w 3881988"/>
            <a:gd name="connsiteY0" fmla="*/ 0 h 963706"/>
            <a:gd name="connsiteX1" fmla="*/ 3881988 w 3881988"/>
            <a:gd name="connsiteY1" fmla="*/ 23812 h 963706"/>
            <a:gd name="connsiteX2" fmla="*/ 195151 w 3881988"/>
            <a:gd name="connsiteY2" fmla="*/ 963706 h 963706"/>
            <a:gd name="connsiteX3" fmla="*/ 0 w 3881988"/>
            <a:gd name="connsiteY3" fmla="*/ 65554 h 963706"/>
            <a:gd name="connsiteX0" fmla="*/ 302184 w 3881988"/>
            <a:gd name="connsiteY0" fmla="*/ 0 h 1017495"/>
            <a:gd name="connsiteX1" fmla="*/ 3881988 w 3881988"/>
            <a:gd name="connsiteY1" fmla="*/ 77601 h 1017495"/>
            <a:gd name="connsiteX2" fmla="*/ 195151 w 3881988"/>
            <a:gd name="connsiteY2" fmla="*/ 1017495 h 1017495"/>
            <a:gd name="connsiteX3" fmla="*/ 0 w 3881988"/>
            <a:gd name="connsiteY3" fmla="*/ 119343 h 10174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881988" h="1017495">
              <a:moveTo>
                <a:pt x="302184" y="0"/>
              </a:moveTo>
              <a:lnTo>
                <a:pt x="3881988" y="77601"/>
              </a:lnTo>
              <a:lnTo>
                <a:pt x="195151" y="1017495"/>
              </a:lnTo>
              <a:lnTo>
                <a:pt x="0" y="119343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101</xdr:col>
      <xdr:colOff>408558</xdr:colOff>
      <xdr:row>37</xdr:row>
      <xdr:rowOff>45082</xdr:rowOff>
    </xdr:from>
    <xdr:to>
      <xdr:col>103</xdr:col>
      <xdr:colOff>610237</xdr:colOff>
      <xdr:row>38</xdr:row>
      <xdr:rowOff>299494</xdr:rowOff>
    </xdr:to>
    <xdr:sp macro="" textlink="$BU$49">
      <xdr:nvSpPr>
        <xdr:cNvPr id="60" name="279 CuadroTexto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 bwMode="auto">
        <a:xfrm rot="404632">
          <a:off x="45061758" y="13418182"/>
          <a:ext cx="1573279" cy="635412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0E81390-44EA-440B-9A2D-8387EF80AC2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116867</xdr:colOff>
      <xdr:row>13</xdr:row>
      <xdr:rowOff>352897</xdr:rowOff>
    </xdr:from>
    <xdr:to>
      <xdr:col>111</xdr:col>
      <xdr:colOff>130205</xdr:colOff>
      <xdr:row>16</xdr:row>
      <xdr:rowOff>49753</xdr:rowOff>
    </xdr:to>
    <xdr:sp macro="" textlink="">
      <xdr:nvSpPr>
        <xdr:cNvPr id="61" name="107 CuadroTexto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 bwMode="auto">
        <a:xfrm rot="3364846">
          <a:off x="50871908" y="4880956"/>
          <a:ext cx="839856" cy="699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109</xdr:col>
      <xdr:colOff>174008</xdr:colOff>
      <xdr:row>11</xdr:row>
      <xdr:rowOff>294205</xdr:rowOff>
    </xdr:from>
    <xdr:to>
      <xdr:col>110</xdr:col>
      <xdr:colOff>304135</xdr:colOff>
      <xdr:row>14</xdr:row>
      <xdr:rowOff>236771</xdr:rowOff>
    </xdr:to>
    <xdr:sp macro="" textlink="$S$89">
      <xdr:nvSpPr>
        <xdr:cNvPr id="62" name="279 CuadroTexto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 bwMode="auto">
        <a:xfrm rot="3480749">
          <a:off x="50178789" y="4124724"/>
          <a:ext cx="1085566" cy="8159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3D781E1-EFDC-441B-9327-23E6ECCEB68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614936</xdr:colOff>
      <xdr:row>15</xdr:row>
      <xdr:rowOff>5599</xdr:rowOff>
    </xdr:from>
    <xdr:to>
      <xdr:col>109</xdr:col>
      <xdr:colOff>618887</xdr:colOff>
      <xdr:row>17</xdr:row>
      <xdr:rowOff>83455</xdr:rowOff>
    </xdr:to>
    <xdr:sp macro="" textlink="">
      <xdr:nvSpPr>
        <xdr:cNvPr id="63" name="107 CuadroTexto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/>
      </xdr:nvSpPr>
      <xdr:spPr bwMode="auto">
        <a:xfrm rot="3364846">
          <a:off x="49993684" y="5300351"/>
          <a:ext cx="839856" cy="689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107</xdr:col>
      <xdr:colOff>664128</xdr:colOff>
      <xdr:row>12</xdr:row>
      <xdr:rowOff>276261</xdr:rowOff>
    </xdr:from>
    <xdr:to>
      <xdr:col>109</xdr:col>
      <xdr:colOff>108455</xdr:colOff>
      <xdr:row>15</xdr:row>
      <xdr:rowOff>239826</xdr:rowOff>
    </xdr:to>
    <xdr:sp macro="" textlink="$Q$89">
      <xdr:nvSpPr>
        <xdr:cNvPr id="64" name="279 CuadroTexto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 bwMode="auto">
        <a:xfrm rot="3480749">
          <a:off x="49286809" y="4498280"/>
          <a:ext cx="1106565" cy="8159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2C0BB4-404E-4352-B218-F4F29FC8FC50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376625</xdr:colOff>
      <xdr:row>21</xdr:row>
      <xdr:rowOff>370502</xdr:rowOff>
    </xdr:from>
    <xdr:to>
      <xdr:col>109</xdr:col>
      <xdr:colOff>448856</xdr:colOff>
      <xdr:row>25</xdr:row>
      <xdr:rowOff>208589</xdr:rowOff>
    </xdr:to>
    <xdr:sp macro="" textlink="$T$89">
      <xdr:nvSpPr>
        <xdr:cNvPr id="65" name="279 CuadroTexto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 bwMode="auto">
        <a:xfrm rot="18886298">
          <a:off x="49528397" y="8178230"/>
          <a:ext cx="1362087" cy="75803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8DE2E74-CD01-4D19-A6BB-72CC3AEF317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579605</xdr:colOff>
      <xdr:row>15</xdr:row>
      <xdr:rowOff>30873</xdr:rowOff>
    </xdr:from>
    <xdr:to>
      <xdr:col>115</xdr:col>
      <xdr:colOff>175883</xdr:colOff>
      <xdr:row>21</xdr:row>
      <xdr:rowOff>104718</xdr:rowOff>
    </xdr:to>
    <xdr:sp macro="" textlink="">
      <xdr:nvSpPr>
        <xdr:cNvPr id="66" name="Forma libre 16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 bwMode="auto">
        <a:xfrm>
          <a:off x="51405005" y="5250573"/>
          <a:ext cx="3025278" cy="235984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141699 w 3141699"/>
            <a:gd name="connsiteY0" fmla="*/ 0 h 5117274"/>
            <a:gd name="connsiteX1" fmla="*/ 0 w 3141699"/>
            <a:gd name="connsiteY1" fmla="*/ 5117274 h 5117274"/>
            <a:gd name="connsiteX0" fmla="*/ 2950624 w 2950624"/>
            <a:gd name="connsiteY0" fmla="*/ 0 h 4583905"/>
            <a:gd name="connsiteX1" fmla="*/ 0 w 2950624"/>
            <a:gd name="connsiteY1" fmla="*/ 4583905 h 4583905"/>
            <a:gd name="connsiteX0" fmla="*/ 2902855 w 2902855"/>
            <a:gd name="connsiteY0" fmla="*/ 0 h 5428405"/>
            <a:gd name="connsiteX1" fmla="*/ 0 w 2902855"/>
            <a:gd name="connsiteY1" fmla="*/ 5428405 h 5428405"/>
            <a:gd name="connsiteX0" fmla="*/ 2974508 w 2974508"/>
            <a:gd name="connsiteY0" fmla="*/ 0 h 5028379"/>
            <a:gd name="connsiteX1" fmla="*/ 0 w 2974508"/>
            <a:gd name="connsiteY1" fmla="*/ 5028379 h 50283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74508" h="5028379">
              <a:moveTo>
                <a:pt x="2974508" y="0"/>
              </a:moveTo>
              <a:cubicBezTo>
                <a:pt x="1560414" y="3851074"/>
                <a:pt x="897651" y="3288918"/>
                <a:pt x="0" y="5028379"/>
              </a:cubicBezTo>
            </a:path>
          </a:pathLst>
        </a:custGeom>
        <a:noFill/>
        <a:ln w="1270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109</xdr:col>
      <xdr:colOff>523728</xdr:colOff>
      <xdr:row>16</xdr:row>
      <xdr:rowOff>297058</xdr:rowOff>
    </xdr:from>
    <xdr:to>
      <xdr:col>114</xdr:col>
      <xdr:colOff>585873</xdr:colOff>
      <xdr:row>20</xdr:row>
      <xdr:rowOff>92886</xdr:rowOff>
    </xdr:to>
    <xdr:sp macro="" textlink="">
      <xdr:nvSpPr>
        <xdr:cNvPr id="67" name="Forma libre 1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 bwMode="auto">
        <a:xfrm>
          <a:off x="50663328" y="5897758"/>
          <a:ext cx="3491145" cy="1319828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2236348 w 2236348"/>
            <a:gd name="connsiteY0" fmla="*/ 0 h 1768033"/>
            <a:gd name="connsiteX1" fmla="*/ 0 w 2236348"/>
            <a:gd name="connsiteY1" fmla="*/ 1346686 h 1768033"/>
            <a:gd name="connsiteX0" fmla="*/ 4176064 w 4176064"/>
            <a:gd name="connsiteY0" fmla="*/ 2637205 h 3745401"/>
            <a:gd name="connsiteX1" fmla="*/ 0 w 4176064"/>
            <a:gd name="connsiteY1" fmla="*/ 182841 h 3745401"/>
            <a:gd name="connsiteX0" fmla="*/ 4176064 w 4176064"/>
            <a:gd name="connsiteY0" fmla="*/ 2454365 h 3802069"/>
            <a:gd name="connsiteX1" fmla="*/ 0 w 4176064"/>
            <a:gd name="connsiteY1" fmla="*/ 1 h 3802069"/>
            <a:gd name="connsiteX0" fmla="*/ 4176064 w 4176064"/>
            <a:gd name="connsiteY0" fmla="*/ 2454363 h 3944206"/>
            <a:gd name="connsiteX1" fmla="*/ 0 w 4176064"/>
            <a:gd name="connsiteY1" fmla="*/ -1 h 3944206"/>
            <a:gd name="connsiteX0" fmla="*/ 4176064 w 4176064"/>
            <a:gd name="connsiteY0" fmla="*/ 2952863 h 4355289"/>
            <a:gd name="connsiteX1" fmla="*/ 0 w 4176064"/>
            <a:gd name="connsiteY1" fmla="*/ 1 h 4355289"/>
            <a:gd name="connsiteX0" fmla="*/ 4176064 w 4176064"/>
            <a:gd name="connsiteY0" fmla="*/ 2952861 h 2952861"/>
            <a:gd name="connsiteX1" fmla="*/ 0 w 4176064"/>
            <a:gd name="connsiteY1" fmla="*/ -1 h 2952861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3433474 w 3433474"/>
            <a:gd name="connsiteY0" fmla="*/ 2826347 h 2826347"/>
            <a:gd name="connsiteX1" fmla="*/ 0 w 3433474"/>
            <a:gd name="connsiteY1" fmla="*/ 0 h 2826347"/>
            <a:gd name="connsiteX0" fmla="*/ 3462647 w 3462647"/>
            <a:gd name="connsiteY0" fmla="*/ 2809341 h 2809341"/>
            <a:gd name="connsiteX1" fmla="*/ 0 w 3462647"/>
            <a:gd name="connsiteY1" fmla="*/ 0 h 28093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462647" h="2809341">
              <a:moveTo>
                <a:pt x="3462647" y="2809341"/>
              </a:moveTo>
              <a:cubicBezTo>
                <a:pt x="1496892" y="2080460"/>
                <a:pt x="509939" y="1469612"/>
                <a:pt x="0" y="0"/>
              </a:cubicBezTo>
            </a:path>
          </a:pathLst>
        </a:custGeom>
        <a:noFill/>
        <a:ln w="127000" algn="ctr">
          <a:solidFill>
            <a:srgbClr val="00B0F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109</xdr:col>
      <xdr:colOff>623573</xdr:colOff>
      <xdr:row>20</xdr:row>
      <xdr:rowOff>375427</xdr:rowOff>
    </xdr:from>
    <xdr:to>
      <xdr:col>110</xdr:col>
      <xdr:colOff>575827</xdr:colOff>
      <xdr:row>22</xdr:row>
      <xdr:rowOff>379481</xdr:rowOff>
    </xdr:to>
    <xdr:sp macro="" textlink="">
      <xdr:nvSpPr>
        <xdr:cNvPr id="68" name="107 CuadroTexto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 bwMode="auto">
        <a:xfrm rot="18753589">
          <a:off x="50699173" y="7564127"/>
          <a:ext cx="766054" cy="6380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109</xdr:col>
      <xdr:colOff>365928</xdr:colOff>
      <xdr:row>23</xdr:row>
      <xdr:rowOff>251966</xdr:rowOff>
    </xdr:from>
    <xdr:to>
      <xdr:col>110</xdr:col>
      <xdr:colOff>447548</xdr:colOff>
      <xdr:row>26</xdr:row>
      <xdr:rowOff>351399</xdr:rowOff>
    </xdr:to>
    <xdr:sp macro="" textlink="$R$89">
      <xdr:nvSpPr>
        <xdr:cNvPr id="69" name="279 CuadroTexto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 bwMode="auto">
        <a:xfrm rot="18886298">
          <a:off x="50268021" y="8757173"/>
          <a:ext cx="1242433" cy="76742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A8A961D-49FB-40A9-822A-230CC0EB773F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612755</xdr:colOff>
      <xdr:row>22</xdr:row>
      <xdr:rowOff>169594</xdr:rowOff>
    </xdr:from>
    <xdr:to>
      <xdr:col>111</xdr:col>
      <xdr:colOff>565006</xdr:colOff>
      <xdr:row>24</xdr:row>
      <xdr:rowOff>327720</xdr:rowOff>
    </xdr:to>
    <xdr:sp macro="" textlink="">
      <xdr:nvSpPr>
        <xdr:cNvPr id="70" name="107 CuadroTexto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 bwMode="auto">
        <a:xfrm rot="18753589">
          <a:off x="51297118" y="8197331"/>
          <a:ext cx="920126" cy="638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102</xdr:col>
      <xdr:colOff>286481</xdr:colOff>
      <xdr:row>18</xdr:row>
      <xdr:rowOff>317882</xdr:rowOff>
    </xdr:from>
    <xdr:to>
      <xdr:col>103</xdr:col>
      <xdr:colOff>425996</xdr:colOff>
      <xdr:row>22</xdr:row>
      <xdr:rowOff>67269</xdr:rowOff>
    </xdr:to>
    <xdr:sp macro="" textlink="$BU$38">
      <xdr:nvSpPr>
        <xdr:cNvPr id="71" name="279 CuadroTexto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/>
      </xdr:nvSpPr>
      <xdr:spPr bwMode="auto">
        <a:xfrm rot="3159907">
          <a:off x="45401445" y="6904618"/>
          <a:ext cx="1273387" cy="82531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7973DF1-9CE0-413B-8BDC-6F2173CF490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681076</xdr:colOff>
      <xdr:row>31</xdr:row>
      <xdr:rowOff>19872</xdr:rowOff>
    </xdr:from>
    <xdr:to>
      <xdr:col>102</xdr:col>
      <xdr:colOff>588889</xdr:colOff>
      <xdr:row>33</xdr:row>
      <xdr:rowOff>198182</xdr:rowOff>
    </xdr:to>
    <xdr:sp macro="" textlink="$AW$89">
      <xdr:nvSpPr>
        <xdr:cNvPr id="72" name="279 CuadroTexto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 bwMode="auto">
        <a:xfrm rot="223229">
          <a:off x="44648476" y="11335572"/>
          <a:ext cx="1279413" cy="71171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2D7B3A7-32A8-43F9-851C-E277E2E82490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425948</xdr:colOff>
      <xdr:row>31</xdr:row>
      <xdr:rowOff>59659</xdr:rowOff>
    </xdr:from>
    <xdr:to>
      <xdr:col>104</xdr:col>
      <xdr:colOff>125796</xdr:colOff>
      <xdr:row>33</xdr:row>
      <xdr:rowOff>104659</xdr:rowOff>
    </xdr:to>
    <xdr:sp macro="" textlink="">
      <xdr:nvSpPr>
        <xdr:cNvPr id="73" name="107 CuadroTexto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/>
      </xdr:nvSpPr>
      <xdr:spPr bwMode="auto">
        <a:xfrm rot="90520">
          <a:off x="45764948" y="11375359"/>
          <a:ext cx="1071448" cy="578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100</xdr:col>
      <xdr:colOff>632075</xdr:colOff>
      <xdr:row>33</xdr:row>
      <xdr:rowOff>297482</xdr:rowOff>
    </xdr:from>
    <xdr:to>
      <xdr:col>102</xdr:col>
      <xdr:colOff>539888</xdr:colOff>
      <xdr:row>35</xdr:row>
      <xdr:rowOff>190128</xdr:rowOff>
    </xdr:to>
    <xdr:sp macro="" textlink="$AZ$89">
      <xdr:nvSpPr>
        <xdr:cNvPr id="82" name="279 CuadroTexto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 bwMode="auto">
        <a:xfrm rot="223229">
          <a:off x="44599475" y="12146582"/>
          <a:ext cx="1279413" cy="65464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F2BD46D-7CB8-490E-8187-079F8E78DCD3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376946</xdr:colOff>
      <xdr:row>33</xdr:row>
      <xdr:rowOff>337268</xdr:rowOff>
    </xdr:from>
    <xdr:to>
      <xdr:col>104</xdr:col>
      <xdr:colOff>51285</xdr:colOff>
      <xdr:row>35</xdr:row>
      <xdr:rowOff>125140</xdr:rowOff>
    </xdr:to>
    <xdr:sp macro="" textlink="">
      <xdr:nvSpPr>
        <xdr:cNvPr id="83" name="107 CuadroTexto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/>
      </xdr:nvSpPr>
      <xdr:spPr bwMode="auto">
        <a:xfrm rot="90520">
          <a:off x="45715946" y="12186368"/>
          <a:ext cx="1045939" cy="549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46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103</xdr:col>
      <xdr:colOff>610168</xdr:colOff>
      <xdr:row>23</xdr:row>
      <xdr:rowOff>238325</xdr:rowOff>
    </xdr:from>
    <xdr:to>
      <xdr:col>106</xdr:col>
      <xdr:colOff>141360</xdr:colOff>
      <xdr:row>32</xdr:row>
      <xdr:rowOff>69271</xdr:rowOff>
    </xdr:to>
    <xdr:sp macro="" textlink="">
      <xdr:nvSpPr>
        <xdr:cNvPr id="84" name="Forma libre 162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 bwMode="auto">
        <a:xfrm>
          <a:off x="46634968" y="8506025"/>
          <a:ext cx="1588592" cy="3145646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45946" h="6694233">
              <a:moveTo>
                <a:pt x="668760" y="0"/>
              </a:moveTo>
              <a:cubicBezTo>
                <a:pt x="1798767" y="2509243"/>
                <a:pt x="2089643" y="7372104"/>
                <a:pt x="0" y="6615135"/>
              </a:cubicBezTo>
            </a:path>
          </a:pathLst>
        </a:custGeom>
        <a:noFill/>
        <a:ln w="1270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113</xdr:col>
      <xdr:colOff>485312</xdr:colOff>
      <xdr:row>36</xdr:row>
      <xdr:rowOff>236407</xdr:rowOff>
    </xdr:from>
    <xdr:to>
      <xdr:col>115</xdr:col>
      <xdr:colOff>493402</xdr:colOff>
      <xdr:row>38</xdr:row>
      <xdr:rowOff>59393</xdr:rowOff>
    </xdr:to>
    <xdr:sp macro="" textlink="$AU$89">
      <xdr:nvSpPr>
        <xdr:cNvPr id="85" name="279 CuadroTexto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 bwMode="auto">
        <a:xfrm rot="332840">
          <a:off x="53368112" y="13228507"/>
          <a:ext cx="1379690" cy="58498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0F6CEEF-96E5-4F27-B356-2A217DE93FAF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112</xdr:col>
      <xdr:colOff>220135</xdr:colOff>
      <xdr:row>36</xdr:row>
      <xdr:rowOff>143726</xdr:rowOff>
    </xdr:from>
    <xdr:to>
      <xdr:col>113</xdr:col>
      <xdr:colOff>527873</xdr:colOff>
      <xdr:row>37</xdr:row>
      <xdr:rowOff>341917</xdr:rowOff>
    </xdr:to>
    <xdr:sp macro="" textlink="">
      <xdr:nvSpPr>
        <xdr:cNvPr id="86" name="107 CuadroTexto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/>
      </xdr:nvSpPr>
      <xdr:spPr bwMode="auto">
        <a:xfrm rot="438984">
          <a:off x="52417135" y="13135826"/>
          <a:ext cx="993538" cy="5791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108</xdr:col>
      <xdr:colOff>68335</xdr:colOff>
      <xdr:row>45</xdr:row>
      <xdr:rowOff>13994</xdr:rowOff>
    </xdr:from>
    <xdr:to>
      <xdr:col>109</xdr:col>
      <xdr:colOff>80350</xdr:colOff>
      <xdr:row>47</xdr:row>
      <xdr:rowOff>119270</xdr:rowOff>
    </xdr:to>
    <xdr:sp macro="" textlink="">
      <xdr:nvSpPr>
        <xdr:cNvPr id="87" name="107 CuadroTexto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 bwMode="auto">
        <a:xfrm rot="18246286">
          <a:off x="49437405" y="16291224"/>
          <a:ext cx="867276" cy="697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104</xdr:col>
      <xdr:colOff>66291</xdr:colOff>
      <xdr:row>22</xdr:row>
      <xdr:rowOff>61713</xdr:rowOff>
    </xdr:from>
    <xdr:to>
      <xdr:col>108</xdr:col>
      <xdr:colOff>613521</xdr:colOff>
      <xdr:row>45</xdr:row>
      <xdr:rowOff>53042</xdr:rowOff>
    </xdr:to>
    <xdr:sp macro="" textlink="">
      <xdr:nvSpPr>
        <xdr:cNvPr id="88" name="Forma libre 162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 bwMode="auto">
        <a:xfrm>
          <a:off x="46776891" y="7948413"/>
          <a:ext cx="3290430" cy="8297129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1325720"/>
            <a:gd name="connsiteY0" fmla="*/ 0 h 8794127"/>
            <a:gd name="connsiteX1" fmla="*/ 149624 w 1325720"/>
            <a:gd name="connsiteY1" fmla="*/ 8737100 h 8794127"/>
            <a:gd name="connsiteX0" fmla="*/ 0 w 2803256"/>
            <a:gd name="connsiteY0" fmla="*/ 0 h 7649753"/>
            <a:gd name="connsiteX1" fmla="*/ 2088836 w 2803256"/>
            <a:gd name="connsiteY1" fmla="*/ 7582501 h 7649753"/>
            <a:gd name="connsiteX0" fmla="*/ 0 w 2088836"/>
            <a:gd name="connsiteY0" fmla="*/ 0 h 7582501"/>
            <a:gd name="connsiteX1" fmla="*/ 2088836 w 2088836"/>
            <a:gd name="connsiteY1" fmla="*/ 7582501 h 7582501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769733"/>
            <a:gd name="connsiteX1" fmla="*/ 2160000 w 2160000"/>
            <a:gd name="connsiteY1" fmla="*/ 7769733 h 7769733"/>
            <a:gd name="connsiteX0" fmla="*/ 0 w 1989063"/>
            <a:gd name="connsiteY0" fmla="*/ 0 h 7101670"/>
            <a:gd name="connsiteX1" fmla="*/ 1989063 w 1989063"/>
            <a:gd name="connsiteY1" fmla="*/ 7101670 h 7101670"/>
            <a:gd name="connsiteX0" fmla="*/ 0 w 2450872"/>
            <a:gd name="connsiteY0" fmla="*/ 0 h 15485827"/>
            <a:gd name="connsiteX1" fmla="*/ 2450872 w 2450872"/>
            <a:gd name="connsiteY1" fmla="*/ 15485827 h 15485827"/>
            <a:gd name="connsiteX0" fmla="*/ 0 w 2451489"/>
            <a:gd name="connsiteY0" fmla="*/ 0 h 15485827"/>
            <a:gd name="connsiteX1" fmla="*/ 2450872 w 2451489"/>
            <a:gd name="connsiteY1" fmla="*/ 15485827 h 15485827"/>
            <a:gd name="connsiteX0" fmla="*/ 0 w 2450872"/>
            <a:gd name="connsiteY0" fmla="*/ 0 h 15485827"/>
            <a:gd name="connsiteX1" fmla="*/ 2450872 w 2450872"/>
            <a:gd name="connsiteY1" fmla="*/ 15485827 h 15485827"/>
            <a:gd name="connsiteX0" fmla="*/ 0 w 2450872"/>
            <a:gd name="connsiteY0" fmla="*/ 0 h 15485827"/>
            <a:gd name="connsiteX1" fmla="*/ 2450872 w 2450872"/>
            <a:gd name="connsiteY1" fmla="*/ 15485827 h 15485827"/>
            <a:gd name="connsiteX0" fmla="*/ 0 w 3301573"/>
            <a:gd name="connsiteY0" fmla="*/ 0 h 17437694"/>
            <a:gd name="connsiteX1" fmla="*/ 3301573 w 3301573"/>
            <a:gd name="connsiteY1" fmla="*/ 17437694 h 17437694"/>
            <a:gd name="connsiteX0" fmla="*/ 0 w 3301573"/>
            <a:gd name="connsiteY0" fmla="*/ 0 h 17437694"/>
            <a:gd name="connsiteX1" fmla="*/ 3301573 w 3301573"/>
            <a:gd name="connsiteY1" fmla="*/ 17437694 h 17437694"/>
            <a:gd name="connsiteX0" fmla="*/ 0 w 3301573"/>
            <a:gd name="connsiteY0" fmla="*/ 0 h 17437694"/>
            <a:gd name="connsiteX1" fmla="*/ 3301573 w 3301573"/>
            <a:gd name="connsiteY1" fmla="*/ 17437694 h 174376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01573" h="17437694">
              <a:moveTo>
                <a:pt x="0" y="0"/>
              </a:moveTo>
              <a:cubicBezTo>
                <a:pt x="1747672" y="2906652"/>
                <a:pt x="3288623" y="14134600"/>
                <a:pt x="3301573" y="17437694"/>
              </a:cubicBezTo>
            </a:path>
          </a:pathLst>
        </a:custGeom>
        <a:noFill/>
        <a:ln w="1270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32225</xdr:colOff>
      <xdr:row>9</xdr:row>
      <xdr:rowOff>162561</xdr:rowOff>
    </xdr:from>
    <xdr:to>
      <xdr:col>120</xdr:col>
      <xdr:colOff>364592</xdr:colOff>
      <xdr:row>18</xdr:row>
      <xdr:rowOff>151334</xdr:rowOff>
    </xdr:to>
    <xdr:sp macro="" textlink="">
      <xdr:nvSpPr>
        <xdr:cNvPr id="89" name="CuadroTexto 10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/>
      </xdr:nvSpPr>
      <xdr:spPr bwMode="auto">
        <a:xfrm rot="6429773" flipV="1">
          <a:off x="55487122" y="3953164"/>
          <a:ext cx="3417773" cy="170396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Canta Callao</a:t>
          </a:r>
        </a:p>
      </xdr:txBody>
    </xdr:sp>
    <xdr:clientData/>
  </xdr:twoCellAnchor>
  <xdr:twoCellAnchor>
    <xdr:from>
      <xdr:col>104</xdr:col>
      <xdr:colOff>122849</xdr:colOff>
      <xdr:row>9</xdr:row>
      <xdr:rowOff>270130</xdr:rowOff>
    </xdr:from>
    <xdr:to>
      <xdr:col>105</xdr:col>
      <xdr:colOff>354049</xdr:colOff>
      <xdr:row>21</xdr:row>
      <xdr:rowOff>243042</xdr:rowOff>
    </xdr:to>
    <xdr:sp macro="" textlink="">
      <xdr:nvSpPr>
        <xdr:cNvPr id="90" name="CuadroTexto 1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 bwMode="auto">
        <a:xfrm rot="14113001" flipV="1">
          <a:off x="45019493" y="5017786"/>
          <a:ext cx="4544912" cy="917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Naranjal</a:t>
          </a:r>
        </a:p>
      </xdr:txBody>
    </xdr:sp>
    <xdr:clientData/>
  </xdr:twoCellAnchor>
  <xdr:twoCellAnchor>
    <xdr:from>
      <xdr:col>97</xdr:col>
      <xdr:colOff>417594</xdr:colOff>
      <xdr:row>39</xdr:row>
      <xdr:rowOff>174833</xdr:rowOff>
    </xdr:from>
    <xdr:to>
      <xdr:col>103</xdr:col>
      <xdr:colOff>599577</xdr:colOff>
      <xdr:row>43</xdr:row>
      <xdr:rowOff>201520</xdr:rowOff>
    </xdr:to>
    <xdr:sp macro="" textlink="">
      <xdr:nvSpPr>
        <xdr:cNvPr id="91" name="CuadroTexto 1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/>
      </xdr:nvSpPr>
      <xdr:spPr bwMode="auto">
        <a:xfrm rot="11237583" flipV="1">
          <a:off x="42327594" y="14309933"/>
          <a:ext cx="4296783" cy="14363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El Sol de Naranjal</a:t>
          </a:r>
        </a:p>
      </xdr:txBody>
    </xdr:sp>
    <xdr:clientData/>
  </xdr:twoCellAnchor>
  <xdr:twoCellAnchor>
    <xdr:from>
      <xdr:col>105</xdr:col>
      <xdr:colOff>629759</xdr:colOff>
      <xdr:row>45</xdr:row>
      <xdr:rowOff>181628</xdr:rowOff>
    </xdr:from>
    <xdr:to>
      <xdr:col>107</xdr:col>
      <xdr:colOff>102675</xdr:colOff>
      <xdr:row>48</xdr:row>
      <xdr:rowOff>150506</xdr:rowOff>
    </xdr:to>
    <xdr:sp macro="" textlink="$BA$89">
      <xdr:nvSpPr>
        <xdr:cNvPr id="92" name="279 CuadroTexto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/>
      </xdr:nvSpPr>
      <xdr:spPr bwMode="auto">
        <a:xfrm rot="18221072">
          <a:off x="47892478" y="16507809"/>
          <a:ext cx="1111878" cy="84451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45355A8-B770-486C-A739-05C81608B508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106</xdr:col>
      <xdr:colOff>569420</xdr:colOff>
      <xdr:row>43</xdr:row>
      <xdr:rowOff>194841</xdr:rowOff>
    </xdr:from>
    <xdr:to>
      <xdr:col>107</xdr:col>
      <xdr:colOff>613315</xdr:colOff>
      <xdr:row>46</xdr:row>
      <xdr:rowOff>30419</xdr:rowOff>
    </xdr:to>
    <xdr:sp macro="" textlink="">
      <xdr:nvSpPr>
        <xdr:cNvPr id="93" name="107 CuadroTexto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/>
      </xdr:nvSpPr>
      <xdr:spPr bwMode="auto">
        <a:xfrm rot="18129938">
          <a:off x="48584329" y="15806932"/>
          <a:ext cx="864278" cy="729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47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104</xdr:col>
      <xdr:colOff>109017</xdr:colOff>
      <xdr:row>38</xdr:row>
      <xdr:rowOff>37246</xdr:rowOff>
    </xdr:from>
    <xdr:to>
      <xdr:col>107</xdr:col>
      <xdr:colOff>344481</xdr:colOff>
      <xdr:row>44</xdr:row>
      <xdr:rowOff>60671</xdr:rowOff>
    </xdr:to>
    <xdr:sp macro="" textlink="">
      <xdr:nvSpPr>
        <xdr:cNvPr id="94" name="Forma libre 162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 bwMode="auto">
        <a:xfrm>
          <a:off x="46819617" y="13791346"/>
          <a:ext cx="2292864" cy="208082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700142"/>
            <a:gd name="connsiteY0" fmla="*/ 0 h 3065213"/>
            <a:gd name="connsiteX1" fmla="*/ 2439746 w 2700142"/>
            <a:gd name="connsiteY1" fmla="*/ 3065213 h 3065213"/>
            <a:gd name="connsiteX0" fmla="*/ 0 w 2919543"/>
            <a:gd name="connsiteY0" fmla="*/ 0 h 4880217"/>
            <a:gd name="connsiteX1" fmla="*/ 2704356 w 2919543"/>
            <a:gd name="connsiteY1" fmla="*/ 4880217 h 4880217"/>
            <a:gd name="connsiteX0" fmla="*/ 0 w 2567407"/>
            <a:gd name="connsiteY0" fmla="*/ 0 h 4348997"/>
            <a:gd name="connsiteX1" fmla="*/ 2271358 w 2567407"/>
            <a:gd name="connsiteY1" fmla="*/ 4348997 h 4348997"/>
            <a:gd name="connsiteX0" fmla="*/ 0 w 2271358"/>
            <a:gd name="connsiteY0" fmla="*/ 0 h 4348997"/>
            <a:gd name="connsiteX1" fmla="*/ 2271358 w 2271358"/>
            <a:gd name="connsiteY1" fmla="*/ 4348997 h 4348997"/>
            <a:gd name="connsiteX0" fmla="*/ 0 w 2271358"/>
            <a:gd name="connsiteY0" fmla="*/ 0 h 4348997"/>
            <a:gd name="connsiteX1" fmla="*/ 2271358 w 2271358"/>
            <a:gd name="connsiteY1" fmla="*/ 4348997 h 4348997"/>
            <a:gd name="connsiteX0" fmla="*/ 0 w 2271358"/>
            <a:gd name="connsiteY0" fmla="*/ 0 h 4348997"/>
            <a:gd name="connsiteX1" fmla="*/ 2271358 w 2271358"/>
            <a:gd name="connsiteY1" fmla="*/ 4348997 h 43489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271358" h="4348997">
              <a:moveTo>
                <a:pt x="0" y="0"/>
              </a:moveTo>
              <a:cubicBezTo>
                <a:pt x="1793417" y="629301"/>
                <a:pt x="2014117" y="1474841"/>
                <a:pt x="2271358" y="4348997"/>
              </a:cubicBezTo>
            </a:path>
          </a:pathLst>
        </a:custGeom>
        <a:noFill/>
        <a:ln w="127000" algn="ctr">
          <a:solidFill>
            <a:srgbClr val="CC66FF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108</xdr:col>
      <xdr:colOff>330918</xdr:colOff>
      <xdr:row>47</xdr:row>
      <xdr:rowOff>352926</xdr:rowOff>
    </xdr:from>
    <xdr:to>
      <xdr:col>109</xdr:col>
      <xdr:colOff>451237</xdr:colOff>
      <xdr:row>51</xdr:row>
      <xdr:rowOff>159169</xdr:rowOff>
    </xdr:to>
    <xdr:sp macro="" textlink="$AY$89">
      <xdr:nvSpPr>
        <xdr:cNvPr id="95" name="279 CuadroTexto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 bwMode="auto">
        <a:xfrm rot="18221072">
          <a:off x="49522656" y="17569488"/>
          <a:ext cx="1330243" cy="80611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0FC1C04-D80B-4473-81EB-DABB472B655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109</xdr:col>
      <xdr:colOff>339953</xdr:colOff>
      <xdr:row>46</xdr:row>
      <xdr:rowOff>163511</xdr:rowOff>
    </xdr:from>
    <xdr:to>
      <xdr:col>110</xdr:col>
      <xdr:colOff>382472</xdr:colOff>
      <xdr:row>48</xdr:row>
      <xdr:rowOff>251673</xdr:rowOff>
    </xdr:to>
    <xdr:sp macro="" textlink="">
      <xdr:nvSpPr>
        <xdr:cNvPr id="96" name="107 CuadroTexto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 bwMode="auto">
        <a:xfrm rot="18129938">
          <a:off x="50418632" y="16797932"/>
          <a:ext cx="850162" cy="728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45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111</xdr:col>
      <xdr:colOff>627003</xdr:colOff>
      <xdr:row>40</xdr:row>
      <xdr:rowOff>255386</xdr:rowOff>
    </xdr:from>
    <xdr:to>
      <xdr:col>113</xdr:col>
      <xdr:colOff>265836</xdr:colOff>
      <xdr:row>42</xdr:row>
      <xdr:rowOff>48069</xdr:rowOff>
    </xdr:to>
    <xdr:sp macro="" textlink="">
      <xdr:nvSpPr>
        <xdr:cNvPr id="97" name="107 CuadroTexto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 bwMode="auto">
        <a:xfrm rot="397998">
          <a:off x="52138203" y="14771486"/>
          <a:ext cx="1010433" cy="554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48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113</xdr:col>
      <xdr:colOff>296259</xdr:colOff>
      <xdr:row>40</xdr:row>
      <xdr:rowOff>292180</xdr:rowOff>
    </xdr:from>
    <xdr:to>
      <xdr:col>115</xdr:col>
      <xdr:colOff>336481</xdr:colOff>
      <xdr:row>42</xdr:row>
      <xdr:rowOff>205069</xdr:rowOff>
    </xdr:to>
    <xdr:sp macro="" textlink="$BB$89">
      <xdr:nvSpPr>
        <xdr:cNvPr id="98" name="279 CuadroTexto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 bwMode="auto">
        <a:xfrm rot="355144">
          <a:off x="53179059" y="14808280"/>
          <a:ext cx="1411822" cy="67488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13D7B0B-D8FC-43D7-B1DE-9A586B760CF3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112</xdr:col>
      <xdr:colOff>46576</xdr:colOff>
      <xdr:row>38</xdr:row>
      <xdr:rowOff>155461</xdr:rowOff>
    </xdr:from>
    <xdr:to>
      <xdr:col>113</xdr:col>
      <xdr:colOff>386856</xdr:colOff>
      <xdr:row>39</xdr:row>
      <xdr:rowOff>361598</xdr:rowOff>
    </xdr:to>
    <xdr:sp macro="" textlink="">
      <xdr:nvSpPr>
        <xdr:cNvPr id="99" name="107 CuadroTexto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 bwMode="auto">
        <a:xfrm rot="397998">
          <a:off x="52243576" y="13909561"/>
          <a:ext cx="1026080" cy="5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113</xdr:col>
      <xdr:colOff>392393</xdr:colOff>
      <xdr:row>38</xdr:row>
      <xdr:rowOff>212501</xdr:rowOff>
    </xdr:from>
    <xdr:to>
      <xdr:col>115</xdr:col>
      <xdr:colOff>414715</xdr:colOff>
      <xdr:row>40</xdr:row>
      <xdr:rowOff>105150</xdr:rowOff>
    </xdr:to>
    <xdr:sp macro="" textlink="$AX$89">
      <xdr:nvSpPr>
        <xdr:cNvPr id="100" name="279 CuadroTexto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 bwMode="auto">
        <a:xfrm rot="355144">
          <a:off x="53275193" y="13966601"/>
          <a:ext cx="1393922" cy="65464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A753051-E003-47C2-844A-72447307F0DB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104</xdr:col>
      <xdr:colOff>198548</xdr:colOff>
      <xdr:row>38</xdr:row>
      <xdr:rowOff>45287</xdr:rowOff>
    </xdr:from>
    <xdr:to>
      <xdr:col>112</xdr:col>
      <xdr:colOff>105091</xdr:colOff>
      <xdr:row>41</xdr:row>
      <xdr:rowOff>73994</xdr:rowOff>
    </xdr:to>
    <xdr:sp macro="" textlink="">
      <xdr:nvSpPr>
        <xdr:cNvPr id="101" name="Forma libre 162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 bwMode="auto">
        <a:xfrm>
          <a:off x="46909148" y="13799387"/>
          <a:ext cx="5392943" cy="117170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45655"/>
            <a:gd name="connsiteY0" fmla="*/ 0 h 596951"/>
            <a:gd name="connsiteX1" fmla="*/ 4845655 w 4845655"/>
            <a:gd name="connsiteY1" fmla="*/ 596951 h 596951"/>
            <a:gd name="connsiteX0" fmla="*/ 0 w 5197674"/>
            <a:gd name="connsiteY0" fmla="*/ 0 h 2543696"/>
            <a:gd name="connsiteX1" fmla="*/ 5197674 w 5197674"/>
            <a:gd name="connsiteY1" fmla="*/ 2543696 h 254369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5197674" h="2543696">
              <a:moveTo>
                <a:pt x="0" y="0"/>
              </a:moveTo>
              <a:cubicBezTo>
                <a:pt x="2851855" y="1204789"/>
                <a:pt x="1346362" y="1379469"/>
                <a:pt x="5197674" y="2543696"/>
              </a:cubicBezTo>
            </a:path>
          </a:pathLst>
        </a:custGeom>
        <a:noFill/>
        <a:ln w="127000" algn="ctr">
          <a:solidFill>
            <a:srgbClr val="CC66FF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107</xdr:col>
      <xdr:colOff>485065</xdr:colOff>
      <xdr:row>26</xdr:row>
      <xdr:rowOff>17645</xdr:rowOff>
    </xdr:from>
    <xdr:to>
      <xdr:col>110</xdr:col>
      <xdr:colOff>228203</xdr:colOff>
      <xdr:row>47</xdr:row>
      <xdr:rowOff>14470</xdr:rowOff>
    </xdr:to>
    <xdr:sp macro="" textlink="">
      <xdr:nvSpPr>
        <xdr:cNvPr id="102" name="Forma libre 162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 bwMode="auto">
        <a:xfrm>
          <a:off x="49253065" y="9428345"/>
          <a:ext cx="1800538" cy="754062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2375466"/>
            <a:gd name="connsiteY0" fmla="*/ 0 h 2049544"/>
            <a:gd name="connsiteX1" fmla="*/ 2375466 w 2375466"/>
            <a:gd name="connsiteY1" fmla="*/ 2049544 h 2049544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557196"/>
            <a:gd name="connsiteY0" fmla="*/ 0 h 4585985"/>
            <a:gd name="connsiteX1" fmla="*/ 557196 w 557196"/>
            <a:gd name="connsiteY1" fmla="*/ 4585985 h 4585985"/>
            <a:gd name="connsiteX0" fmla="*/ 0 w 529647"/>
            <a:gd name="connsiteY0" fmla="*/ 0 h 5721344"/>
            <a:gd name="connsiteX1" fmla="*/ 529647 w 529647"/>
            <a:gd name="connsiteY1" fmla="*/ 5721344 h 5721344"/>
            <a:gd name="connsiteX0" fmla="*/ 0 w 748750"/>
            <a:gd name="connsiteY0" fmla="*/ 0 h 5721344"/>
            <a:gd name="connsiteX1" fmla="*/ 529647 w 748750"/>
            <a:gd name="connsiteY1" fmla="*/ 5721344 h 5721344"/>
            <a:gd name="connsiteX0" fmla="*/ 0 w 598119"/>
            <a:gd name="connsiteY0" fmla="*/ 0 h 5769658"/>
            <a:gd name="connsiteX1" fmla="*/ 309251 w 598119"/>
            <a:gd name="connsiteY1" fmla="*/ 5769658 h 5769658"/>
            <a:gd name="connsiteX0" fmla="*/ 0 w 656994"/>
            <a:gd name="connsiteY0" fmla="*/ 0 h 5769658"/>
            <a:gd name="connsiteX1" fmla="*/ 309251 w 656994"/>
            <a:gd name="connsiteY1" fmla="*/ 5769658 h 5769658"/>
            <a:gd name="connsiteX0" fmla="*/ 0 w 632383"/>
            <a:gd name="connsiteY0" fmla="*/ 0 h 5769658"/>
            <a:gd name="connsiteX1" fmla="*/ 270273 w 632383"/>
            <a:gd name="connsiteY1" fmla="*/ 5769658 h 5769658"/>
            <a:gd name="connsiteX0" fmla="*/ 0 w 650766"/>
            <a:gd name="connsiteY0" fmla="*/ 0 h 5803677"/>
            <a:gd name="connsiteX1" fmla="*/ 299507 w 650766"/>
            <a:gd name="connsiteY1" fmla="*/ 5803677 h 5803677"/>
            <a:gd name="connsiteX0" fmla="*/ 0 w 669596"/>
            <a:gd name="connsiteY0" fmla="*/ 0 h 5837696"/>
            <a:gd name="connsiteX1" fmla="*/ 328741 w 669596"/>
            <a:gd name="connsiteY1" fmla="*/ 5837696 h 5837696"/>
            <a:gd name="connsiteX0" fmla="*/ 0 w 1041100"/>
            <a:gd name="connsiteY0" fmla="*/ 0 h 6673088"/>
            <a:gd name="connsiteX1" fmla="*/ 822204 w 1041100"/>
            <a:gd name="connsiteY1" fmla="*/ 6673088 h 6673088"/>
            <a:gd name="connsiteX0" fmla="*/ 0 w 829770"/>
            <a:gd name="connsiteY0" fmla="*/ 0 h 6673088"/>
            <a:gd name="connsiteX1" fmla="*/ 822204 w 829770"/>
            <a:gd name="connsiteY1" fmla="*/ 6673088 h 6673088"/>
            <a:gd name="connsiteX0" fmla="*/ 0 w 1201098"/>
            <a:gd name="connsiteY0" fmla="*/ 0 h 13312252"/>
            <a:gd name="connsiteX1" fmla="*/ 1198176 w 1201098"/>
            <a:gd name="connsiteY1" fmla="*/ 13312252 h 13312252"/>
            <a:gd name="connsiteX0" fmla="*/ 0 w 1998357"/>
            <a:gd name="connsiteY0" fmla="*/ 0 h 13663996"/>
            <a:gd name="connsiteX1" fmla="*/ 1997116 w 1998357"/>
            <a:gd name="connsiteY1" fmla="*/ 13663996 h 13663996"/>
            <a:gd name="connsiteX0" fmla="*/ 0 w 1998019"/>
            <a:gd name="connsiteY0" fmla="*/ 0 h 13663996"/>
            <a:gd name="connsiteX1" fmla="*/ 1997116 w 1998019"/>
            <a:gd name="connsiteY1" fmla="*/ 13663996 h 13663996"/>
            <a:gd name="connsiteX0" fmla="*/ 0 w 1317078"/>
            <a:gd name="connsiteY0" fmla="*/ 0 h 14367483"/>
            <a:gd name="connsiteX1" fmla="*/ 1315667 w 1317078"/>
            <a:gd name="connsiteY1" fmla="*/ 14367483 h 14367483"/>
            <a:gd name="connsiteX0" fmla="*/ 0 w 1223204"/>
            <a:gd name="connsiteY0" fmla="*/ 0 h 14631291"/>
            <a:gd name="connsiteX1" fmla="*/ 1221674 w 1223204"/>
            <a:gd name="connsiteY1" fmla="*/ 14631291 h 14631291"/>
            <a:gd name="connsiteX0" fmla="*/ 276578 w 1498977"/>
            <a:gd name="connsiteY0" fmla="*/ 0 h 14631291"/>
            <a:gd name="connsiteX1" fmla="*/ 1498252 w 1498977"/>
            <a:gd name="connsiteY1" fmla="*/ 14631291 h 14631291"/>
            <a:gd name="connsiteX0" fmla="*/ 254981 w 1735788"/>
            <a:gd name="connsiteY0" fmla="*/ 0 h 16258107"/>
            <a:gd name="connsiteX1" fmla="*/ 1735135 w 1735788"/>
            <a:gd name="connsiteY1" fmla="*/ 16258107 h 16258107"/>
            <a:gd name="connsiteX0" fmla="*/ 254981 w 1735788"/>
            <a:gd name="connsiteY0" fmla="*/ 0 h 15686523"/>
            <a:gd name="connsiteX1" fmla="*/ 1735135 w 1735788"/>
            <a:gd name="connsiteY1" fmla="*/ 15686523 h 156865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735788" h="15686523">
              <a:moveTo>
                <a:pt x="254981" y="0"/>
              </a:moveTo>
              <a:cubicBezTo>
                <a:pt x="-804398" y="4223113"/>
                <a:pt x="1782870" y="12567321"/>
                <a:pt x="1735135" y="15686523"/>
              </a:cubicBezTo>
            </a:path>
          </a:pathLst>
        </a:custGeom>
        <a:noFill/>
        <a:ln w="127000" algn="ctr">
          <a:solidFill>
            <a:srgbClr val="7030A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115</xdr:col>
      <xdr:colOff>631509</xdr:colOff>
      <xdr:row>48</xdr:row>
      <xdr:rowOff>47762</xdr:rowOff>
    </xdr:from>
    <xdr:to>
      <xdr:col>117</xdr:col>
      <xdr:colOff>75836</xdr:colOff>
      <xdr:row>52</xdr:row>
      <xdr:rowOff>30970</xdr:rowOff>
    </xdr:to>
    <xdr:sp macro="" textlink="$BU$36">
      <xdr:nvSpPr>
        <xdr:cNvPr id="103" name="279 CuadroTexto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 bwMode="auto">
        <a:xfrm rot="17736515">
          <a:off x="54540269" y="17728902"/>
          <a:ext cx="1507208" cy="8159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87BD4D4-C587-4D2D-9FFA-B3CB87117D67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59932</xdr:colOff>
      <xdr:row>45</xdr:row>
      <xdr:rowOff>27349</xdr:rowOff>
    </xdr:from>
    <xdr:to>
      <xdr:col>113</xdr:col>
      <xdr:colOff>331727</xdr:colOff>
      <xdr:row>53</xdr:row>
      <xdr:rowOff>48129</xdr:rowOff>
    </xdr:to>
    <xdr:sp macro="" textlink="">
      <xdr:nvSpPr>
        <xdr:cNvPr id="104" name="CuadroTexto 10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 bwMode="auto">
        <a:xfrm rot="6348890" flipV="1">
          <a:off x="50858440" y="16932541"/>
          <a:ext cx="3068780" cy="16433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Canta Callao</a:t>
          </a:r>
        </a:p>
      </xdr:txBody>
    </xdr:sp>
    <xdr:clientData/>
  </xdr:twoCellAnchor>
  <xdr:twoCellAnchor>
    <xdr:from>
      <xdr:col>121</xdr:col>
      <xdr:colOff>200528</xdr:colOff>
      <xdr:row>46</xdr:row>
      <xdr:rowOff>146745</xdr:rowOff>
    </xdr:from>
    <xdr:to>
      <xdr:col>122</xdr:col>
      <xdr:colOff>182927</xdr:colOff>
      <xdr:row>48</xdr:row>
      <xdr:rowOff>195184</xdr:rowOff>
    </xdr:to>
    <xdr:sp macro="" textlink="">
      <xdr:nvSpPr>
        <xdr:cNvPr id="105" name="107 CuadroTexto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 bwMode="auto">
        <a:xfrm rot="3264704">
          <a:off x="58498608" y="16791365"/>
          <a:ext cx="810439" cy="668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122</xdr:col>
      <xdr:colOff>159605</xdr:colOff>
      <xdr:row>47</xdr:row>
      <xdr:rowOff>289271</xdr:rowOff>
    </xdr:from>
    <xdr:to>
      <xdr:col>123</xdr:col>
      <xdr:colOff>336558</xdr:colOff>
      <xdr:row>51</xdr:row>
      <xdr:rowOff>150898</xdr:rowOff>
    </xdr:to>
    <xdr:sp macro="" textlink="$AA$89">
      <xdr:nvSpPr>
        <xdr:cNvPr id="106" name="279 CuadroTexto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 txBox="1"/>
      </xdr:nvSpPr>
      <xdr:spPr bwMode="auto">
        <a:xfrm rot="3221850">
          <a:off x="58953168" y="17505208"/>
          <a:ext cx="1385627" cy="86275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49277D4-4BF6-41B5-B8CB-B00F7BA8031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492223</xdr:colOff>
      <xdr:row>45</xdr:row>
      <xdr:rowOff>35998</xdr:rowOff>
    </xdr:from>
    <xdr:to>
      <xdr:col>123</xdr:col>
      <xdr:colOff>523438</xdr:colOff>
      <xdr:row>47</xdr:row>
      <xdr:rowOff>98852</xdr:rowOff>
    </xdr:to>
    <xdr:sp macro="" textlink="">
      <xdr:nvSpPr>
        <xdr:cNvPr id="107" name="107 CuadroTexto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 txBox="1"/>
      </xdr:nvSpPr>
      <xdr:spPr bwMode="auto">
        <a:xfrm rot="3264704">
          <a:off x="59493304" y="16282417"/>
          <a:ext cx="824854" cy="7170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123</xdr:col>
      <xdr:colOff>377620</xdr:colOff>
      <xdr:row>46</xdr:row>
      <xdr:rowOff>186376</xdr:rowOff>
    </xdr:from>
    <xdr:to>
      <xdr:col>124</xdr:col>
      <xdr:colOff>527663</xdr:colOff>
      <xdr:row>49</xdr:row>
      <xdr:rowOff>182270</xdr:rowOff>
    </xdr:to>
    <xdr:sp macro="" textlink="$AC$89">
      <xdr:nvSpPr>
        <xdr:cNvPr id="108" name="279 CuadroTexto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 txBox="1"/>
      </xdr:nvSpPr>
      <xdr:spPr bwMode="auto">
        <a:xfrm rot="3221850">
          <a:off x="59966895" y="16911401"/>
          <a:ext cx="1138894" cy="83584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73E2C7E-EF87-4AC3-B831-943D079CFFC8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50095</xdr:colOff>
      <xdr:row>45</xdr:row>
      <xdr:rowOff>232271</xdr:rowOff>
    </xdr:from>
    <xdr:to>
      <xdr:col>121</xdr:col>
      <xdr:colOff>261318</xdr:colOff>
      <xdr:row>47</xdr:row>
      <xdr:rowOff>324975</xdr:rowOff>
    </xdr:to>
    <xdr:sp macro="" textlink="">
      <xdr:nvSpPr>
        <xdr:cNvPr id="109" name="Forma libre 162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 bwMode="auto">
        <a:xfrm>
          <a:off x="55676095" y="16424771"/>
          <a:ext cx="2954423" cy="85470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3415180"/>
            <a:gd name="connsiteY0" fmla="*/ 3077909 h 3077909"/>
            <a:gd name="connsiteX1" fmla="*/ 3415180 w 3415180"/>
            <a:gd name="connsiteY1" fmla="*/ 1645356 h 3077909"/>
            <a:gd name="connsiteX0" fmla="*/ 0 w 2753884"/>
            <a:gd name="connsiteY0" fmla="*/ 2816235 h 2816235"/>
            <a:gd name="connsiteX1" fmla="*/ 2753884 w 2753884"/>
            <a:gd name="connsiteY1" fmla="*/ 1827231 h 2816235"/>
            <a:gd name="connsiteX0" fmla="*/ 0 w 2753884"/>
            <a:gd name="connsiteY0" fmla="*/ 2286488 h 2286488"/>
            <a:gd name="connsiteX1" fmla="*/ 2753884 w 2753884"/>
            <a:gd name="connsiteY1" fmla="*/ 1297484 h 2286488"/>
            <a:gd name="connsiteX0" fmla="*/ 0 w 2753884"/>
            <a:gd name="connsiteY0" fmla="*/ 1812303 h 1812303"/>
            <a:gd name="connsiteX1" fmla="*/ 2753884 w 2753884"/>
            <a:gd name="connsiteY1" fmla="*/ 823299 h 18123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753884" h="1812303">
              <a:moveTo>
                <a:pt x="0" y="1812303"/>
              </a:moveTo>
              <a:cubicBezTo>
                <a:pt x="515168" y="-402785"/>
                <a:pt x="1548394" y="-403581"/>
                <a:pt x="2753884" y="823299"/>
              </a:cubicBezTo>
            </a:path>
          </a:pathLst>
        </a:custGeom>
        <a:noFill/>
        <a:ln w="1270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120</xdr:col>
      <xdr:colOff>483412</xdr:colOff>
      <xdr:row>36</xdr:row>
      <xdr:rowOff>266783</xdr:rowOff>
    </xdr:from>
    <xdr:to>
      <xdr:col>122</xdr:col>
      <xdr:colOff>170367</xdr:colOff>
      <xdr:row>38</xdr:row>
      <xdr:rowOff>92490</xdr:rowOff>
    </xdr:to>
    <xdr:sp macro="" textlink="">
      <xdr:nvSpPr>
        <xdr:cNvPr id="110" name="107 CuadroTexto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 txBox="1"/>
      </xdr:nvSpPr>
      <xdr:spPr bwMode="auto">
        <a:xfrm rot="1959270">
          <a:off x="58166812" y="13258883"/>
          <a:ext cx="1058555" cy="587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120</xdr:col>
      <xdr:colOff>685004</xdr:colOff>
      <xdr:row>35</xdr:row>
      <xdr:rowOff>112474</xdr:rowOff>
    </xdr:from>
    <xdr:to>
      <xdr:col>123</xdr:col>
      <xdr:colOff>44424</xdr:colOff>
      <xdr:row>37</xdr:row>
      <xdr:rowOff>20680</xdr:rowOff>
    </xdr:to>
    <xdr:sp macro="" textlink="$AB$89">
      <xdr:nvSpPr>
        <xdr:cNvPr id="111" name="279 CuadroTexto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 bwMode="auto">
        <a:xfrm rot="1986680">
          <a:off x="58368404" y="12723574"/>
          <a:ext cx="1416820" cy="67020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4844B33-3CA0-4420-BAE5-502D65DB8A6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509985</xdr:colOff>
      <xdr:row>34</xdr:row>
      <xdr:rowOff>351338</xdr:rowOff>
    </xdr:from>
    <xdr:to>
      <xdr:col>120</xdr:col>
      <xdr:colOff>203198</xdr:colOff>
      <xdr:row>36</xdr:row>
      <xdr:rowOff>167557</xdr:rowOff>
    </xdr:to>
    <xdr:sp macro="" textlink="">
      <xdr:nvSpPr>
        <xdr:cNvPr id="112" name="107 CuadroTexto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 txBox="1"/>
      </xdr:nvSpPr>
      <xdr:spPr bwMode="auto">
        <a:xfrm rot="1956725">
          <a:off x="56821785" y="12581438"/>
          <a:ext cx="1064813" cy="578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118</xdr:col>
      <xdr:colOff>656336</xdr:colOff>
      <xdr:row>33</xdr:row>
      <xdr:rowOff>103135</xdr:rowOff>
    </xdr:from>
    <xdr:to>
      <xdr:col>121</xdr:col>
      <xdr:colOff>128654</xdr:colOff>
      <xdr:row>35</xdr:row>
      <xdr:rowOff>39870</xdr:rowOff>
    </xdr:to>
    <xdr:sp macro="" textlink="$AD$89">
      <xdr:nvSpPr>
        <xdr:cNvPr id="113" name="279 CuadroTexto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 txBox="1"/>
      </xdr:nvSpPr>
      <xdr:spPr bwMode="auto">
        <a:xfrm rot="2002839">
          <a:off x="56968136" y="11952235"/>
          <a:ext cx="1529718" cy="69873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C00A8BC-8068-4B23-86D5-9B443FD53D44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129828</xdr:colOff>
      <xdr:row>38</xdr:row>
      <xdr:rowOff>121665</xdr:rowOff>
    </xdr:from>
    <xdr:to>
      <xdr:col>121</xdr:col>
      <xdr:colOff>100335</xdr:colOff>
      <xdr:row>47</xdr:row>
      <xdr:rowOff>133360</xdr:rowOff>
    </xdr:to>
    <xdr:sp macro="" textlink="">
      <xdr:nvSpPr>
        <xdr:cNvPr id="114" name="Forma libre 162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 bwMode="auto">
        <a:xfrm>
          <a:off x="55755828" y="13875765"/>
          <a:ext cx="2713707" cy="321209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0 w 2513194"/>
            <a:gd name="connsiteY0" fmla="*/ 5418429 h 5418429"/>
            <a:gd name="connsiteX1" fmla="*/ 2513194 w 2513194"/>
            <a:gd name="connsiteY1" fmla="*/ 0 h 5418429"/>
            <a:gd name="connsiteX0" fmla="*/ 0 w 3028661"/>
            <a:gd name="connsiteY0" fmla="*/ 6218496 h 6218496"/>
            <a:gd name="connsiteX1" fmla="*/ 3028661 w 3028661"/>
            <a:gd name="connsiteY1" fmla="*/ 0 h 6218496"/>
            <a:gd name="connsiteX0" fmla="*/ 0 w 3098951"/>
            <a:gd name="connsiteY0" fmla="*/ 6440738 h 6440738"/>
            <a:gd name="connsiteX1" fmla="*/ 3098951 w 3098951"/>
            <a:gd name="connsiteY1" fmla="*/ 0 h 6440738"/>
            <a:gd name="connsiteX0" fmla="*/ 0 w 2606915"/>
            <a:gd name="connsiteY0" fmla="*/ 6751876 h 6751876"/>
            <a:gd name="connsiteX1" fmla="*/ 2606915 w 2606915"/>
            <a:gd name="connsiteY1" fmla="*/ 0 h 67518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606915" h="6751876">
              <a:moveTo>
                <a:pt x="0" y="6751876"/>
              </a:moveTo>
              <a:cubicBezTo>
                <a:pt x="751345" y="3362407"/>
                <a:pt x="1933104" y="2413849"/>
                <a:pt x="2606915" y="0"/>
              </a:cubicBezTo>
            </a:path>
          </a:pathLst>
        </a:custGeom>
        <a:noFill/>
        <a:ln w="1270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116</xdr:col>
      <xdr:colOff>617211</xdr:colOff>
      <xdr:row>39</xdr:row>
      <xdr:rowOff>240351</xdr:rowOff>
    </xdr:from>
    <xdr:to>
      <xdr:col>122</xdr:col>
      <xdr:colOff>578697</xdr:colOff>
      <xdr:row>45</xdr:row>
      <xdr:rowOff>64788</xdr:rowOff>
    </xdr:to>
    <xdr:sp macro="" textlink="">
      <xdr:nvSpPr>
        <xdr:cNvPr id="115" name="Forma libre 162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 bwMode="auto">
        <a:xfrm>
          <a:off x="55557411" y="14375451"/>
          <a:ext cx="4076286" cy="188183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4928257"/>
            <a:gd name="connsiteY0" fmla="*/ 88271 h 1938379"/>
            <a:gd name="connsiteX1" fmla="*/ 4928257 w 4928257"/>
            <a:gd name="connsiteY1" fmla="*/ 1281007 h 1938379"/>
            <a:gd name="connsiteX0" fmla="*/ 0 w 5035062"/>
            <a:gd name="connsiteY0" fmla="*/ 83625 h 2155352"/>
            <a:gd name="connsiteX1" fmla="*/ 5035062 w 5035062"/>
            <a:gd name="connsiteY1" fmla="*/ 1526387 h 2155352"/>
            <a:gd name="connsiteX0" fmla="*/ 0 w 5035062"/>
            <a:gd name="connsiteY0" fmla="*/ 461016 h 1903779"/>
            <a:gd name="connsiteX1" fmla="*/ 5035062 w 5035062"/>
            <a:gd name="connsiteY1" fmla="*/ 1903778 h 1903779"/>
            <a:gd name="connsiteX0" fmla="*/ 0 w 5177470"/>
            <a:gd name="connsiteY0" fmla="*/ 492202 h 1841204"/>
            <a:gd name="connsiteX1" fmla="*/ 5177470 w 5177470"/>
            <a:gd name="connsiteY1" fmla="*/ 1841204 h 1841204"/>
            <a:gd name="connsiteX0" fmla="*/ 0 w 5235862"/>
            <a:gd name="connsiteY0" fmla="*/ 474938 h 1874988"/>
            <a:gd name="connsiteX1" fmla="*/ 5235862 w 5235862"/>
            <a:gd name="connsiteY1" fmla="*/ 1874988 h 1874988"/>
            <a:gd name="connsiteX0" fmla="*/ 0 w 4755269"/>
            <a:gd name="connsiteY0" fmla="*/ 360670 h 2166939"/>
            <a:gd name="connsiteX1" fmla="*/ 4755269 w 4755269"/>
            <a:gd name="connsiteY1" fmla="*/ 2166940 h 2166939"/>
            <a:gd name="connsiteX0" fmla="*/ 0 w 4002472"/>
            <a:gd name="connsiteY0" fmla="*/ 222474 h 2875245"/>
            <a:gd name="connsiteX1" fmla="*/ 4002472 w 4002472"/>
            <a:gd name="connsiteY1" fmla="*/ 2875245 h 2875245"/>
            <a:gd name="connsiteX0" fmla="*/ 0 w 3931897"/>
            <a:gd name="connsiteY0" fmla="*/ 141565 h 3908152"/>
            <a:gd name="connsiteX1" fmla="*/ 3931897 w 3931897"/>
            <a:gd name="connsiteY1" fmla="*/ 3908152 h 39081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931897" h="3908152">
              <a:moveTo>
                <a:pt x="0" y="141565"/>
              </a:moveTo>
              <a:cubicBezTo>
                <a:pt x="1801600" y="-591362"/>
                <a:pt x="2875332" y="1650056"/>
                <a:pt x="3931897" y="3908152"/>
              </a:cubicBezTo>
            </a:path>
          </a:pathLst>
        </a:custGeom>
        <a:noFill/>
        <a:ln w="127000" algn="ctr">
          <a:solidFill>
            <a:srgbClr val="FF5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130</xdr:col>
      <xdr:colOff>173491</xdr:colOff>
      <xdr:row>35</xdr:row>
      <xdr:rowOff>100379</xdr:rowOff>
    </xdr:from>
    <xdr:to>
      <xdr:col>132</xdr:col>
      <xdr:colOff>45109</xdr:colOff>
      <xdr:row>37</xdr:row>
      <xdr:rowOff>80067</xdr:rowOff>
    </xdr:to>
    <xdr:sp macro="" textlink="$BU$48">
      <xdr:nvSpPr>
        <xdr:cNvPr id="117" name="279 CuadroTexto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 txBox="1"/>
      </xdr:nvSpPr>
      <xdr:spPr bwMode="auto">
        <a:xfrm rot="1979497">
          <a:off x="64714891" y="12711479"/>
          <a:ext cx="1243218" cy="74168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3994E5E-6942-4352-AF2B-642166C2623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125</xdr:col>
      <xdr:colOff>599910</xdr:colOff>
      <xdr:row>19</xdr:row>
      <xdr:rowOff>26056</xdr:rowOff>
    </xdr:from>
    <xdr:to>
      <xdr:col>126</xdr:col>
      <xdr:colOff>526096</xdr:colOff>
      <xdr:row>21</xdr:row>
      <xdr:rowOff>188999</xdr:rowOff>
    </xdr:to>
    <xdr:sp macro="" textlink="">
      <xdr:nvSpPr>
        <xdr:cNvPr id="118" name="107 CuadroTexto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 txBox="1"/>
      </xdr:nvSpPr>
      <xdr:spPr bwMode="auto">
        <a:xfrm rot="17316378">
          <a:off x="61555831" y="6926235"/>
          <a:ext cx="924943" cy="611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35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126</xdr:col>
      <xdr:colOff>206393</xdr:colOff>
      <xdr:row>16</xdr:row>
      <xdr:rowOff>110115</xdr:rowOff>
    </xdr:from>
    <xdr:to>
      <xdr:col>127</xdr:col>
      <xdr:colOff>279839</xdr:colOff>
      <xdr:row>19</xdr:row>
      <xdr:rowOff>160087</xdr:rowOff>
    </xdr:to>
    <xdr:sp macro="" textlink="$AP$89">
      <xdr:nvSpPr>
        <xdr:cNvPr id="119" name="279 CuadroTexto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 txBox="1"/>
      </xdr:nvSpPr>
      <xdr:spPr bwMode="auto">
        <a:xfrm rot="17180411">
          <a:off x="61787730" y="5927678"/>
          <a:ext cx="1192972" cy="75924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9B8FF83-3DA0-4C97-8708-42495D0E087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576797</xdr:colOff>
      <xdr:row>16</xdr:row>
      <xdr:rowOff>253021</xdr:rowOff>
    </xdr:from>
    <xdr:to>
      <xdr:col>121</xdr:col>
      <xdr:colOff>509239</xdr:colOff>
      <xdr:row>19</xdr:row>
      <xdr:rowOff>94527</xdr:rowOff>
    </xdr:to>
    <xdr:sp macro="" textlink="">
      <xdr:nvSpPr>
        <xdr:cNvPr id="120" name="107 CuadroTexto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 txBox="1"/>
      </xdr:nvSpPr>
      <xdr:spPr bwMode="auto">
        <a:xfrm rot="17409476">
          <a:off x="58077065" y="6036853"/>
          <a:ext cx="984506" cy="618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121</xdr:col>
      <xdr:colOff>199683</xdr:colOff>
      <xdr:row>13</xdr:row>
      <xdr:rowOff>246944</xdr:rowOff>
    </xdr:from>
    <xdr:to>
      <xdr:col>122</xdr:col>
      <xdr:colOff>240689</xdr:colOff>
      <xdr:row>17</xdr:row>
      <xdr:rowOff>105583</xdr:rowOff>
    </xdr:to>
    <xdr:sp macro="" textlink="$AN$89">
      <xdr:nvSpPr>
        <xdr:cNvPr id="121" name="279 CuadroTexto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 txBox="1"/>
      </xdr:nvSpPr>
      <xdr:spPr bwMode="auto">
        <a:xfrm rot="17268600">
          <a:off x="58240966" y="5032561"/>
          <a:ext cx="1382639" cy="72680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BEAF910-0397-497A-9CFB-404A0E7B448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81848</xdr:colOff>
      <xdr:row>23</xdr:row>
      <xdr:rowOff>242206</xdr:rowOff>
    </xdr:from>
    <xdr:to>
      <xdr:col>119</xdr:col>
      <xdr:colOff>423954</xdr:colOff>
      <xdr:row>25</xdr:row>
      <xdr:rowOff>35176</xdr:rowOff>
    </xdr:to>
    <xdr:sp macro="" textlink="">
      <xdr:nvSpPr>
        <xdr:cNvPr id="122" name="107 CuadroTexto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 txBox="1"/>
      </xdr:nvSpPr>
      <xdr:spPr bwMode="auto">
        <a:xfrm rot="1539685">
          <a:off x="56393648" y="8509906"/>
          <a:ext cx="1027906" cy="554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116</xdr:col>
      <xdr:colOff>278669</xdr:colOff>
      <xdr:row>22</xdr:row>
      <xdr:rowOff>218305</xdr:rowOff>
    </xdr:from>
    <xdr:to>
      <xdr:col>118</xdr:col>
      <xdr:colOff>335267</xdr:colOff>
      <xdr:row>24</xdr:row>
      <xdr:rowOff>119632</xdr:rowOff>
    </xdr:to>
    <xdr:sp macro="" textlink="$AO$89">
      <xdr:nvSpPr>
        <xdr:cNvPr id="123" name="279 CuadroTexto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 txBox="1"/>
      </xdr:nvSpPr>
      <xdr:spPr bwMode="auto">
        <a:xfrm rot="1256642">
          <a:off x="55218869" y="8105005"/>
          <a:ext cx="1428198" cy="6633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ABF97E0-E17C-4B2F-82FA-9B3546E9FB1D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76531</xdr:colOff>
      <xdr:row>17</xdr:row>
      <xdr:rowOff>357557</xdr:rowOff>
    </xdr:from>
    <xdr:to>
      <xdr:col>124</xdr:col>
      <xdr:colOff>3924</xdr:colOff>
      <xdr:row>20</xdr:row>
      <xdr:rowOff>196913</xdr:rowOff>
    </xdr:to>
    <xdr:sp macro="" textlink="">
      <xdr:nvSpPr>
        <xdr:cNvPr id="124" name="107 CuadroTexto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 txBox="1"/>
      </xdr:nvSpPr>
      <xdr:spPr bwMode="auto">
        <a:xfrm rot="17682083">
          <a:off x="59632750" y="6523838"/>
          <a:ext cx="982356" cy="6131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36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123</xdr:col>
      <xdr:colOff>419675</xdr:colOff>
      <xdr:row>15</xdr:row>
      <xdr:rowOff>92148</xdr:rowOff>
    </xdr:from>
    <xdr:to>
      <xdr:col>124</xdr:col>
      <xdr:colOff>475140</xdr:colOff>
      <xdr:row>18</xdr:row>
      <xdr:rowOff>235633</xdr:rowOff>
    </xdr:to>
    <xdr:sp macro="" textlink="$AQ$89">
      <xdr:nvSpPr>
        <xdr:cNvPr id="125" name="279 CuadroTexto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 txBox="1"/>
      </xdr:nvSpPr>
      <xdr:spPr bwMode="auto">
        <a:xfrm rot="17394346">
          <a:off x="59887865" y="5584458"/>
          <a:ext cx="1286485" cy="74126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5370035-1FC0-46F9-A27A-7FDB1276E12D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126</xdr:col>
      <xdr:colOff>211422</xdr:colOff>
      <xdr:row>21</xdr:row>
      <xdr:rowOff>124051</xdr:rowOff>
    </xdr:from>
    <xdr:to>
      <xdr:col>129</xdr:col>
      <xdr:colOff>473841</xdr:colOff>
      <xdr:row>34</xdr:row>
      <xdr:rowOff>310725</xdr:rowOff>
    </xdr:to>
    <xdr:sp macro="" textlink="">
      <xdr:nvSpPr>
        <xdr:cNvPr id="126" name="Forma libre 162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 bwMode="auto">
        <a:xfrm>
          <a:off x="62009622" y="7629751"/>
          <a:ext cx="2319819" cy="491107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1843630 w 1843630"/>
            <a:gd name="connsiteY0" fmla="*/ 5481126 h 5481126"/>
            <a:gd name="connsiteX1" fmla="*/ 1355743 w 1843630"/>
            <a:gd name="connsiteY1" fmla="*/ 191124 h 5481126"/>
            <a:gd name="connsiteX0" fmla="*/ 1827365 w 1827365"/>
            <a:gd name="connsiteY0" fmla="*/ 5435626 h 5435626"/>
            <a:gd name="connsiteX1" fmla="*/ 1368653 w 1827365"/>
            <a:gd name="connsiteY1" fmla="*/ 196787 h 5435626"/>
            <a:gd name="connsiteX0" fmla="*/ 2591704 w 2591704"/>
            <a:gd name="connsiteY0" fmla="*/ 13070906 h 13070906"/>
            <a:gd name="connsiteX1" fmla="*/ 956381 w 2591704"/>
            <a:gd name="connsiteY1" fmla="*/ 27951 h 13070906"/>
            <a:gd name="connsiteX0" fmla="*/ 1868075 w 1868075"/>
            <a:gd name="connsiteY0" fmla="*/ 13042955 h 13042955"/>
            <a:gd name="connsiteX1" fmla="*/ 232752 w 1868075"/>
            <a:gd name="connsiteY1" fmla="*/ 0 h 13042955"/>
            <a:gd name="connsiteX0" fmla="*/ 3288433 w 3288432"/>
            <a:gd name="connsiteY0" fmla="*/ 10707865 h 10707865"/>
            <a:gd name="connsiteX1" fmla="*/ 54125 w 3288432"/>
            <a:gd name="connsiteY1" fmla="*/ 0 h 10707865"/>
            <a:gd name="connsiteX0" fmla="*/ 3269057 w 3269057"/>
            <a:gd name="connsiteY0" fmla="*/ 10707865 h 10707865"/>
            <a:gd name="connsiteX1" fmla="*/ 34749 w 3269057"/>
            <a:gd name="connsiteY1" fmla="*/ 0 h 10707865"/>
            <a:gd name="connsiteX0" fmla="*/ 3243160 w 3243160"/>
            <a:gd name="connsiteY0" fmla="*/ 10707865 h 10707865"/>
            <a:gd name="connsiteX1" fmla="*/ 8852 w 3243160"/>
            <a:gd name="connsiteY1" fmla="*/ 0 h 10707865"/>
            <a:gd name="connsiteX0" fmla="*/ 3234308 w 3234308"/>
            <a:gd name="connsiteY0" fmla="*/ 10707865 h 10707865"/>
            <a:gd name="connsiteX1" fmla="*/ 0 w 3234308"/>
            <a:gd name="connsiteY1" fmla="*/ 0 h 10707865"/>
            <a:gd name="connsiteX0" fmla="*/ 3236479 w 3236479"/>
            <a:gd name="connsiteY0" fmla="*/ 10707865 h 10707865"/>
            <a:gd name="connsiteX1" fmla="*/ 2171 w 3236479"/>
            <a:gd name="connsiteY1" fmla="*/ 0 h 10707865"/>
            <a:gd name="connsiteX0" fmla="*/ 3237244 w 3237244"/>
            <a:gd name="connsiteY0" fmla="*/ 10707865 h 10707865"/>
            <a:gd name="connsiteX1" fmla="*/ 2936 w 3237244"/>
            <a:gd name="connsiteY1" fmla="*/ 0 h 10707865"/>
            <a:gd name="connsiteX0" fmla="*/ 3236937 w 3236937"/>
            <a:gd name="connsiteY0" fmla="*/ 10707865 h 10707865"/>
            <a:gd name="connsiteX1" fmla="*/ 2629 w 3236937"/>
            <a:gd name="connsiteY1" fmla="*/ 0 h 10707865"/>
            <a:gd name="connsiteX0" fmla="*/ 3176272 w 3176272"/>
            <a:gd name="connsiteY0" fmla="*/ 10883303 h 10883303"/>
            <a:gd name="connsiteX1" fmla="*/ 2723 w 3176272"/>
            <a:gd name="connsiteY1" fmla="*/ 0 h 10883303"/>
            <a:gd name="connsiteX0" fmla="*/ 3267271 w 3267271"/>
            <a:gd name="connsiteY0" fmla="*/ 10707865 h 10707865"/>
            <a:gd name="connsiteX1" fmla="*/ 2584 w 3267271"/>
            <a:gd name="connsiteY1" fmla="*/ 0 h 10707865"/>
            <a:gd name="connsiteX0" fmla="*/ 3297607 w 3297607"/>
            <a:gd name="connsiteY0" fmla="*/ 10839442 h 10839442"/>
            <a:gd name="connsiteX1" fmla="*/ 2541 w 3297607"/>
            <a:gd name="connsiteY1" fmla="*/ 0 h 10839442"/>
            <a:gd name="connsiteX0" fmla="*/ 3327944 w 3327944"/>
            <a:gd name="connsiteY0" fmla="*/ 10927161 h 10927161"/>
            <a:gd name="connsiteX1" fmla="*/ 2498 w 3327944"/>
            <a:gd name="connsiteY1" fmla="*/ 0 h 10927161"/>
            <a:gd name="connsiteX0" fmla="*/ 3327943 w 3327943"/>
            <a:gd name="connsiteY0" fmla="*/ 10927161 h 10927161"/>
            <a:gd name="connsiteX1" fmla="*/ 2497 w 3327943"/>
            <a:gd name="connsiteY1" fmla="*/ 0 h 10927161"/>
            <a:gd name="connsiteX0" fmla="*/ 2903390 w 2903390"/>
            <a:gd name="connsiteY0" fmla="*/ 10225409 h 10225409"/>
            <a:gd name="connsiteX1" fmla="*/ 3259 w 2903390"/>
            <a:gd name="connsiteY1" fmla="*/ 0 h 102254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03390" h="10225409">
              <a:moveTo>
                <a:pt x="2903390" y="10225409"/>
              </a:moveTo>
              <a:cubicBezTo>
                <a:pt x="1237824" y="7560116"/>
                <a:pt x="-74179" y="3835185"/>
                <a:pt x="3259" y="0"/>
              </a:cubicBezTo>
            </a:path>
          </a:pathLst>
        </a:custGeom>
        <a:noFill/>
        <a:ln w="127000" algn="ctr">
          <a:solidFill>
            <a:schemeClr val="accent3">
              <a:lumMod val="75000"/>
            </a:schemeClr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331889</xdr:colOff>
      <xdr:row>20</xdr:row>
      <xdr:rowOff>165158</xdr:rowOff>
    </xdr:from>
    <xdr:to>
      <xdr:col>129</xdr:col>
      <xdr:colOff>109655</xdr:colOff>
      <xdr:row>33</xdr:row>
      <xdr:rowOff>322038</xdr:rowOff>
    </xdr:to>
    <xdr:sp macro="" textlink="">
      <xdr:nvSpPr>
        <xdr:cNvPr id="127" name="Forma libre 162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 bwMode="auto">
        <a:xfrm>
          <a:off x="60072689" y="7289858"/>
          <a:ext cx="3892566" cy="4881280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819968 w 3819968"/>
            <a:gd name="connsiteY0" fmla="*/ 13491084 h 13491084"/>
            <a:gd name="connsiteX1" fmla="*/ 286 w 3819968"/>
            <a:gd name="connsiteY1" fmla="*/ 0 h 13491084"/>
            <a:gd name="connsiteX0" fmla="*/ 5481914 w 5481914"/>
            <a:gd name="connsiteY0" fmla="*/ 10910491 h 10910491"/>
            <a:gd name="connsiteX1" fmla="*/ 141 w 5481914"/>
            <a:gd name="connsiteY1" fmla="*/ 0 h 10910491"/>
            <a:gd name="connsiteX0" fmla="*/ 5481917 w 5481917"/>
            <a:gd name="connsiteY0" fmla="*/ 10910491 h 10910491"/>
            <a:gd name="connsiteX1" fmla="*/ 144 w 5481917"/>
            <a:gd name="connsiteY1" fmla="*/ 0 h 10910491"/>
            <a:gd name="connsiteX0" fmla="*/ 5858224 w 5858224"/>
            <a:gd name="connsiteY0" fmla="*/ 11709246 h 11709246"/>
            <a:gd name="connsiteX1" fmla="*/ 129 w 5858224"/>
            <a:gd name="connsiteY1" fmla="*/ 0 h 11709246"/>
            <a:gd name="connsiteX0" fmla="*/ 5866865 w 5866865"/>
            <a:gd name="connsiteY0" fmla="*/ 11709246 h 11709246"/>
            <a:gd name="connsiteX1" fmla="*/ 8770 w 5866865"/>
            <a:gd name="connsiteY1" fmla="*/ 0 h 11709246"/>
            <a:gd name="connsiteX0" fmla="*/ 5241341 w 5241341"/>
            <a:gd name="connsiteY0" fmla="*/ 11524918 h 11524918"/>
            <a:gd name="connsiteX1" fmla="*/ 10450 w 5241341"/>
            <a:gd name="connsiteY1" fmla="*/ 0 h 11524918"/>
            <a:gd name="connsiteX0" fmla="*/ 4273553 w 4273553"/>
            <a:gd name="connsiteY0" fmla="*/ 11217705 h 11217705"/>
            <a:gd name="connsiteX1" fmla="*/ 14829 w 4273553"/>
            <a:gd name="connsiteY1" fmla="*/ 0 h 11217705"/>
            <a:gd name="connsiteX0" fmla="*/ 4258724 w 4258724"/>
            <a:gd name="connsiteY0" fmla="*/ 11217705 h 11217705"/>
            <a:gd name="connsiteX1" fmla="*/ 0 w 4258724"/>
            <a:gd name="connsiteY1" fmla="*/ 0 h 11217705"/>
            <a:gd name="connsiteX0" fmla="*/ 4403033 w 4403033"/>
            <a:gd name="connsiteY0" fmla="*/ 11306466 h 11306466"/>
            <a:gd name="connsiteX1" fmla="*/ 0 w 4403033"/>
            <a:gd name="connsiteY1" fmla="*/ 0 h 11306466"/>
            <a:gd name="connsiteX0" fmla="*/ 3849849 w 3849849"/>
            <a:gd name="connsiteY0" fmla="*/ 10285717 h 10285717"/>
            <a:gd name="connsiteX1" fmla="*/ 0 w 3849849"/>
            <a:gd name="connsiteY1" fmla="*/ 0 h 102857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849849" h="10285717">
              <a:moveTo>
                <a:pt x="3849849" y="10285717"/>
              </a:moveTo>
              <a:cubicBezTo>
                <a:pt x="1489331" y="5074455"/>
                <a:pt x="163458" y="3174589"/>
                <a:pt x="0" y="0"/>
              </a:cubicBezTo>
            </a:path>
          </a:pathLst>
        </a:custGeom>
        <a:noFill/>
        <a:ln w="127000" algn="ctr">
          <a:solidFill>
            <a:schemeClr val="accent3">
              <a:lumMod val="75000"/>
            </a:schemeClr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680157</xdr:colOff>
      <xdr:row>18</xdr:row>
      <xdr:rowOff>291530</xdr:rowOff>
    </xdr:from>
    <xdr:to>
      <xdr:col>122</xdr:col>
      <xdr:colOff>207415</xdr:colOff>
      <xdr:row>33</xdr:row>
      <xdr:rowOff>293790</xdr:rowOff>
    </xdr:to>
    <xdr:sp macro="" textlink="">
      <xdr:nvSpPr>
        <xdr:cNvPr id="128" name="Forma libre 162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 bwMode="auto">
        <a:xfrm>
          <a:off x="58363557" y="6654230"/>
          <a:ext cx="898858" cy="5488660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1160722 w 2286583"/>
            <a:gd name="connsiteY0" fmla="*/ 3343592 h 3343592"/>
            <a:gd name="connsiteX1" fmla="*/ 2286583 w 2286583"/>
            <a:gd name="connsiteY1" fmla="*/ 1183476 h 3343592"/>
            <a:gd name="connsiteX0" fmla="*/ 815861 w 3490471"/>
            <a:gd name="connsiteY0" fmla="*/ 4203590 h 4203590"/>
            <a:gd name="connsiteX1" fmla="*/ 3490471 w 3490471"/>
            <a:gd name="connsiteY1" fmla="*/ 523206 h 4203590"/>
            <a:gd name="connsiteX0" fmla="*/ 0 w 2674610"/>
            <a:gd name="connsiteY0" fmla="*/ 3906514 h 3906514"/>
            <a:gd name="connsiteX1" fmla="*/ 2674610 w 2674610"/>
            <a:gd name="connsiteY1" fmla="*/ 226130 h 3906514"/>
            <a:gd name="connsiteX0" fmla="*/ 0 w 2674610"/>
            <a:gd name="connsiteY0" fmla="*/ 3865942 h 3865942"/>
            <a:gd name="connsiteX1" fmla="*/ 2674610 w 2674610"/>
            <a:gd name="connsiteY1" fmla="*/ 185558 h 3865942"/>
            <a:gd name="connsiteX0" fmla="*/ 0 w 2811264"/>
            <a:gd name="connsiteY0" fmla="*/ 3920116 h 3920117"/>
            <a:gd name="connsiteX1" fmla="*/ 2811264 w 2811264"/>
            <a:gd name="connsiteY1" fmla="*/ 178921 h 3920117"/>
            <a:gd name="connsiteX0" fmla="*/ 0 w 2822652"/>
            <a:gd name="connsiteY0" fmla="*/ 3812154 h 3812153"/>
            <a:gd name="connsiteX1" fmla="*/ 2822652 w 2822652"/>
            <a:gd name="connsiteY1" fmla="*/ 192582 h 3812153"/>
            <a:gd name="connsiteX0" fmla="*/ 0 w 2822652"/>
            <a:gd name="connsiteY0" fmla="*/ 3741166 h 3741167"/>
            <a:gd name="connsiteX1" fmla="*/ 2822652 w 2822652"/>
            <a:gd name="connsiteY1" fmla="*/ 121594 h 3741167"/>
            <a:gd name="connsiteX0" fmla="*/ 0 w 2822652"/>
            <a:gd name="connsiteY0" fmla="*/ 3710936 h 3710935"/>
            <a:gd name="connsiteX1" fmla="*/ 2822652 w 2822652"/>
            <a:gd name="connsiteY1" fmla="*/ 91364 h 3710935"/>
            <a:gd name="connsiteX0" fmla="*/ 0 w 3104500"/>
            <a:gd name="connsiteY0" fmla="*/ 4436058 h 4436058"/>
            <a:gd name="connsiteX1" fmla="*/ 3104500 w 3104500"/>
            <a:gd name="connsiteY1" fmla="*/ 49527 h 4436058"/>
            <a:gd name="connsiteX0" fmla="*/ 0 w 3133657"/>
            <a:gd name="connsiteY0" fmla="*/ 3527205 h 3527205"/>
            <a:gd name="connsiteX1" fmla="*/ 3133657 w 3133657"/>
            <a:gd name="connsiteY1" fmla="*/ 112155 h 3527205"/>
            <a:gd name="connsiteX0" fmla="*/ 0 w 3133657"/>
            <a:gd name="connsiteY0" fmla="*/ 3181307 h 3181307"/>
            <a:gd name="connsiteX1" fmla="*/ 3133657 w 3133657"/>
            <a:gd name="connsiteY1" fmla="*/ 175301 h 3181307"/>
            <a:gd name="connsiteX0" fmla="*/ 0 w 3133657"/>
            <a:gd name="connsiteY0" fmla="*/ 3114511 h 3114511"/>
            <a:gd name="connsiteX1" fmla="*/ 3133657 w 3133657"/>
            <a:gd name="connsiteY1" fmla="*/ 108505 h 3114511"/>
            <a:gd name="connsiteX0" fmla="*/ 0 w 3133657"/>
            <a:gd name="connsiteY0" fmla="*/ 3080281 h 3080281"/>
            <a:gd name="connsiteX1" fmla="*/ 3133657 w 3133657"/>
            <a:gd name="connsiteY1" fmla="*/ 74275 h 3080281"/>
            <a:gd name="connsiteX0" fmla="*/ 0 w 3133657"/>
            <a:gd name="connsiteY0" fmla="*/ 3078229 h 3078229"/>
            <a:gd name="connsiteX1" fmla="*/ 3133657 w 3133657"/>
            <a:gd name="connsiteY1" fmla="*/ 72223 h 3078229"/>
            <a:gd name="connsiteX0" fmla="*/ 1138550 w 1398380"/>
            <a:gd name="connsiteY0" fmla="*/ 11468247 h 11468247"/>
            <a:gd name="connsiteX1" fmla="*/ 352218 w 1398380"/>
            <a:gd name="connsiteY1" fmla="*/ 1998 h 11468247"/>
            <a:gd name="connsiteX0" fmla="*/ 786449 w 1167784"/>
            <a:gd name="connsiteY0" fmla="*/ 11466249 h 11466249"/>
            <a:gd name="connsiteX1" fmla="*/ 117 w 1167784"/>
            <a:gd name="connsiteY1" fmla="*/ 0 h 11466249"/>
            <a:gd name="connsiteX0" fmla="*/ 786517 w 883731"/>
            <a:gd name="connsiteY0" fmla="*/ 11466249 h 11466249"/>
            <a:gd name="connsiteX1" fmla="*/ 185 w 883731"/>
            <a:gd name="connsiteY1" fmla="*/ 0 h 114662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883731" h="11466249">
              <a:moveTo>
                <a:pt x="786517" y="11466249"/>
              </a:moveTo>
              <a:cubicBezTo>
                <a:pt x="1235520" y="6973349"/>
                <a:pt x="-17474" y="3016010"/>
                <a:pt x="185" y="0"/>
              </a:cubicBezTo>
            </a:path>
          </a:pathLst>
        </a:custGeom>
        <a:noFill/>
        <a:ln w="127000" algn="ctr">
          <a:solidFill>
            <a:srgbClr val="00B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256512</xdr:colOff>
      <xdr:row>24</xdr:row>
      <xdr:rowOff>288721</xdr:rowOff>
    </xdr:from>
    <xdr:to>
      <xdr:col>122</xdr:col>
      <xdr:colOff>174234</xdr:colOff>
      <xdr:row>33</xdr:row>
      <xdr:rowOff>333223</xdr:rowOff>
    </xdr:to>
    <xdr:sp macro="" textlink="">
      <xdr:nvSpPr>
        <xdr:cNvPr id="129" name="Forma libre 162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 bwMode="auto">
        <a:xfrm>
          <a:off x="57254112" y="8937421"/>
          <a:ext cx="1975122" cy="3244902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1160722 w 2286583"/>
            <a:gd name="connsiteY0" fmla="*/ 3343592 h 3343592"/>
            <a:gd name="connsiteX1" fmla="*/ 2286583 w 2286583"/>
            <a:gd name="connsiteY1" fmla="*/ 1183476 h 3343592"/>
            <a:gd name="connsiteX0" fmla="*/ 815861 w 3490471"/>
            <a:gd name="connsiteY0" fmla="*/ 4203590 h 4203590"/>
            <a:gd name="connsiteX1" fmla="*/ 3490471 w 3490471"/>
            <a:gd name="connsiteY1" fmla="*/ 523206 h 4203590"/>
            <a:gd name="connsiteX0" fmla="*/ 0 w 2674610"/>
            <a:gd name="connsiteY0" fmla="*/ 3906514 h 3906514"/>
            <a:gd name="connsiteX1" fmla="*/ 2674610 w 2674610"/>
            <a:gd name="connsiteY1" fmla="*/ 226130 h 3906514"/>
            <a:gd name="connsiteX0" fmla="*/ 0 w 2674610"/>
            <a:gd name="connsiteY0" fmla="*/ 3865942 h 3865942"/>
            <a:gd name="connsiteX1" fmla="*/ 2674610 w 2674610"/>
            <a:gd name="connsiteY1" fmla="*/ 185558 h 3865942"/>
            <a:gd name="connsiteX0" fmla="*/ 0 w 2811264"/>
            <a:gd name="connsiteY0" fmla="*/ 3920116 h 3920117"/>
            <a:gd name="connsiteX1" fmla="*/ 2811264 w 2811264"/>
            <a:gd name="connsiteY1" fmla="*/ 178921 h 3920117"/>
            <a:gd name="connsiteX0" fmla="*/ 0 w 2822652"/>
            <a:gd name="connsiteY0" fmla="*/ 3812154 h 3812153"/>
            <a:gd name="connsiteX1" fmla="*/ 2822652 w 2822652"/>
            <a:gd name="connsiteY1" fmla="*/ 192582 h 3812153"/>
            <a:gd name="connsiteX0" fmla="*/ 0 w 2822652"/>
            <a:gd name="connsiteY0" fmla="*/ 3741166 h 3741167"/>
            <a:gd name="connsiteX1" fmla="*/ 2822652 w 2822652"/>
            <a:gd name="connsiteY1" fmla="*/ 121594 h 3741167"/>
            <a:gd name="connsiteX0" fmla="*/ 0 w 2822652"/>
            <a:gd name="connsiteY0" fmla="*/ 3710936 h 3710935"/>
            <a:gd name="connsiteX1" fmla="*/ 2822652 w 2822652"/>
            <a:gd name="connsiteY1" fmla="*/ 91364 h 3710935"/>
            <a:gd name="connsiteX0" fmla="*/ 777544 w 953905"/>
            <a:gd name="connsiteY0" fmla="*/ 4069873 h 4069874"/>
            <a:gd name="connsiteX1" fmla="*/ 468534 w 953905"/>
            <a:gd name="connsiteY1" fmla="*/ 65167 h 4069874"/>
            <a:gd name="connsiteX0" fmla="*/ 896851 w 1065769"/>
            <a:gd name="connsiteY0" fmla="*/ 4146976 h 4146976"/>
            <a:gd name="connsiteX1" fmla="*/ 451186 w 1065769"/>
            <a:gd name="connsiteY1" fmla="*/ 61189 h 4146976"/>
            <a:gd name="connsiteX0" fmla="*/ 1457977 w 1599653"/>
            <a:gd name="connsiteY0" fmla="*/ 4224473 h 4224473"/>
            <a:gd name="connsiteX1" fmla="*/ 385979 w 1599653"/>
            <a:gd name="connsiteY1" fmla="*/ 57606 h 4224473"/>
            <a:gd name="connsiteX0" fmla="*/ 1071998 w 1432859"/>
            <a:gd name="connsiteY0" fmla="*/ 4166867 h 4166867"/>
            <a:gd name="connsiteX1" fmla="*/ 0 w 1432859"/>
            <a:gd name="connsiteY1" fmla="*/ 0 h 4166867"/>
            <a:gd name="connsiteX0" fmla="*/ 1071998 w 1322251"/>
            <a:gd name="connsiteY0" fmla="*/ 4166867 h 4166867"/>
            <a:gd name="connsiteX1" fmla="*/ 0 w 1322251"/>
            <a:gd name="connsiteY1" fmla="*/ 0 h 4166867"/>
            <a:gd name="connsiteX0" fmla="*/ 1116291 w 1310690"/>
            <a:gd name="connsiteY0" fmla="*/ 4166867 h 4166867"/>
            <a:gd name="connsiteX1" fmla="*/ 44293 w 1310690"/>
            <a:gd name="connsiteY1" fmla="*/ 0 h 4166867"/>
            <a:gd name="connsiteX0" fmla="*/ 1210080 w 1383021"/>
            <a:gd name="connsiteY0" fmla="*/ 4166867 h 4166867"/>
            <a:gd name="connsiteX1" fmla="*/ 138082 w 1383021"/>
            <a:gd name="connsiteY1" fmla="*/ 0 h 4166867"/>
            <a:gd name="connsiteX0" fmla="*/ 1242756 w 1413875"/>
            <a:gd name="connsiteY0" fmla="*/ 4187136 h 4187136"/>
            <a:gd name="connsiteX1" fmla="*/ 136595 w 1413875"/>
            <a:gd name="connsiteY1" fmla="*/ 0 h 4187136"/>
            <a:gd name="connsiteX0" fmla="*/ 1267428 w 1305671"/>
            <a:gd name="connsiteY0" fmla="*/ 4187136 h 4187136"/>
            <a:gd name="connsiteX1" fmla="*/ 161267 w 1305671"/>
            <a:gd name="connsiteY1" fmla="*/ 0 h 4187136"/>
            <a:gd name="connsiteX0" fmla="*/ 1211472 w 1252735"/>
            <a:gd name="connsiteY0" fmla="*/ 4187136 h 4187136"/>
            <a:gd name="connsiteX1" fmla="*/ 105311 w 1252735"/>
            <a:gd name="connsiteY1" fmla="*/ 0 h 4187136"/>
            <a:gd name="connsiteX0" fmla="*/ 1192258 w 1234777"/>
            <a:gd name="connsiteY0" fmla="*/ 4187136 h 4187136"/>
            <a:gd name="connsiteX1" fmla="*/ 86097 w 1234777"/>
            <a:gd name="connsiteY1" fmla="*/ 0 h 4187136"/>
            <a:gd name="connsiteX0" fmla="*/ 1247109 w 1288546"/>
            <a:gd name="connsiteY0" fmla="*/ 4126326 h 4126326"/>
            <a:gd name="connsiteX1" fmla="*/ 84008 w 1288546"/>
            <a:gd name="connsiteY1" fmla="*/ 0 h 4126326"/>
            <a:gd name="connsiteX0" fmla="*/ 985896 w 1033077"/>
            <a:gd name="connsiteY0" fmla="*/ 4994802 h 4994802"/>
            <a:gd name="connsiteX1" fmla="*/ 95029 w 1033077"/>
            <a:gd name="connsiteY1" fmla="*/ 0 h 4994802"/>
            <a:gd name="connsiteX0" fmla="*/ 1032332 w 1078373"/>
            <a:gd name="connsiteY0" fmla="*/ 4007123 h 4007123"/>
            <a:gd name="connsiteX1" fmla="*/ 92852 w 1078373"/>
            <a:gd name="connsiteY1" fmla="*/ 0 h 4007123"/>
            <a:gd name="connsiteX0" fmla="*/ 983974 w 1034495"/>
            <a:gd name="connsiteY0" fmla="*/ 4007123 h 4007123"/>
            <a:gd name="connsiteX1" fmla="*/ 44494 w 1034495"/>
            <a:gd name="connsiteY1" fmla="*/ 0 h 4007123"/>
            <a:gd name="connsiteX0" fmla="*/ 1788736 w 1823704"/>
            <a:gd name="connsiteY0" fmla="*/ 6757330 h 6757330"/>
            <a:gd name="connsiteX1" fmla="*/ 30713 w 1823704"/>
            <a:gd name="connsiteY1" fmla="*/ 0 h 6757330"/>
            <a:gd name="connsiteX0" fmla="*/ 1758023 w 1827378"/>
            <a:gd name="connsiteY0" fmla="*/ 6757330 h 6757330"/>
            <a:gd name="connsiteX1" fmla="*/ 0 w 1827378"/>
            <a:gd name="connsiteY1" fmla="*/ 0 h 6757330"/>
            <a:gd name="connsiteX0" fmla="*/ 1883305 w 1946973"/>
            <a:gd name="connsiteY0" fmla="*/ 6757330 h 6757330"/>
            <a:gd name="connsiteX1" fmla="*/ 0 w 1946973"/>
            <a:gd name="connsiteY1" fmla="*/ 0 h 67573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946973" h="6757330">
              <a:moveTo>
                <a:pt x="1883305" y="6757330"/>
              </a:moveTo>
              <a:cubicBezTo>
                <a:pt x="2236077" y="4482724"/>
                <a:pt x="1055578" y="1711367"/>
                <a:pt x="0" y="0"/>
              </a:cubicBezTo>
            </a:path>
          </a:pathLst>
        </a:custGeom>
        <a:noFill/>
        <a:ln w="127000" algn="ctr">
          <a:solidFill>
            <a:srgbClr val="00B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344325</xdr:colOff>
      <xdr:row>41</xdr:row>
      <xdr:rowOff>240640</xdr:rowOff>
    </xdr:from>
    <xdr:to>
      <xdr:col>130</xdr:col>
      <xdr:colOff>422199</xdr:colOff>
      <xdr:row>44</xdr:row>
      <xdr:rowOff>14148</xdr:rowOff>
    </xdr:to>
    <xdr:sp macro="" textlink="$BU$37">
      <xdr:nvSpPr>
        <xdr:cNvPr id="130" name="279 CuadroTexto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 txBox="1"/>
      </xdr:nvSpPr>
      <xdr:spPr bwMode="auto">
        <a:xfrm rot="2425970">
          <a:off x="63514125" y="15137740"/>
          <a:ext cx="1449474" cy="68790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CE53D31-DDAE-4259-BC46-4F864B0DFFE4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314580</xdr:colOff>
      <xdr:row>14</xdr:row>
      <xdr:rowOff>210681</xdr:rowOff>
    </xdr:from>
    <xdr:to>
      <xdr:col>123</xdr:col>
      <xdr:colOff>354396</xdr:colOff>
      <xdr:row>17</xdr:row>
      <xdr:rowOff>351831</xdr:rowOff>
    </xdr:to>
    <xdr:sp macro="" textlink="$AL$89">
      <xdr:nvSpPr>
        <xdr:cNvPr id="131" name="279 CuadroTexto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 txBox="1"/>
      </xdr:nvSpPr>
      <xdr:spPr bwMode="auto">
        <a:xfrm rot="17333319">
          <a:off x="59090313" y="5328648"/>
          <a:ext cx="1284150" cy="72561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7A7AD26-CDCA-4443-A437-BEC21725A8F5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15112</xdr:colOff>
      <xdr:row>17</xdr:row>
      <xdr:rowOff>162224</xdr:rowOff>
    </xdr:from>
    <xdr:to>
      <xdr:col>122</xdr:col>
      <xdr:colOff>643956</xdr:colOff>
      <xdr:row>19</xdr:row>
      <xdr:rowOff>337603</xdr:rowOff>
    </xdr:to>
    <xdr:sp macro="" textlink="">
      <xdr:nvSpPr>
        <xdr:cNvPr id="132" name="107 CuadroTexto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 txBox="1"/>
      </xdr:nvSpPr>
      <xdr:spPr bwMode="auto">
        <a:xfrm rot="17589031">
          <a:off x="58915844" y="6298192"/>
          <a:ext cx="937379" cy="628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116</xdr:col>
      <xdr:colOff>600563</xdr:colOff>
      <xdr:row>20</xdr:row>
      <xdr:rowOff>270186</xdr:rowOff>
    </xdr:from>
    <xdr:to>
      <xdr:col>119</xdr:col>
      <xdr:colOff>23831</xdr:colOff>
      <xdr:row>22</xdr:row>
      <xdr:rowOff>145029</xdr:rowOff>
    </xdr:to>
    <xdr:sp macro="" textlink="$AM$89">
      <xdr:nvSpPr>
        <xdr:cNvPr id="133" name="279 CuadroTexto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 txBox="1"/>
      </xdr:nvSpPr>
      <xdr:spPr bwMode="auto">
        <a:xfrm rot="1343397">
          <a:off x="55540763" y="7394886"/>
          <a:ext cx="1480668" cy="63684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992E879-831E-4C8A-87DE-FA3E0D48E1EB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124</xdr:col>
      <xdr:colOff>558792</xdr:colOff>
      <xdr:row>44</xdr:row>
      <xdr:rowOff>347504</xdr:rowOff>
    </xdr:from>
    <xdr:to>
      <xdr:col>125</xdr:col>
      <xdr:colOff>629901</xdr:colOff>
      <xdr:row>48</xdr:row>
      <xdr:rowOff>61633</xdr:rowOff>
    </xdr:to>
    <xdr:sp macro="" textlink="$AK$89">
      <xdr:nvSpPr>
        <xdr:cNvPr id="134" name="279 CuadroTexto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 txBox="1"/>
      </xdr:nvSpPr>
      <xdr:spPr bwMode="auto">
        <a:xfrm rot="3198394">
          <a:off x="60744782" y="16399614"/>
          <a:ext cx="1238129" cy="75690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BC17E64-051C-4632-8AA3-2DA24D53C5D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403114</xdr:colOff>
      <xdr:row>21</xdr:row>
      <xdr:rowOff>346827</xdr:rowOff>
    </xdr:from>
    <xdr:to>
      <xdr:col>120</xdr:col>
      <xdr:colOff>107682</xdr:colOff>
      <xdr:row>23</xdr:row>
      <xdr:rowOff>155041</xdr:rowOff>
    </xdr:to>
    <xdr:sp macro="" textlink="">
      <xdr:nvSpPr>
        <xdr:cNvPr id="135" name="107 CuadroTexto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 txBox="1"/>
      </xdr:nvSpPr>
      <xdr:spPr bwMode="auto">
        <a:xfrm rot="1572183">
          <a:off x="56714914" y="7852527"/>
          <a:ext cx="1076168" cy="570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123</xdr:col>
      <xdr:colOff>641536</xdr:colOff>
      <xdr:row>42</xdr:row>
      <xdr:rowOff>264857</xdr:rowOff>
    </xdr:from>
    <xdr:to>
      <xdr:col>124</xdr:col>
      <xdr:colOff>656529</xdr:colOff>
      <xdr:row>45</xdr:row>
      <xdr:rowOff>283913</xdr:rowOff>
    </xdr:to>
    <xdr:sp macro="" textlink="">
      <xdr:nvSpPr>
        <xdr:cNvPr id="136" name="107 CuadroTexto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 bwMode="auto">
        <a:xfrm rot="3027444">
          <a:off x="60266005" y="15659288"/>
          <a:ext cx="933456" cy="7007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30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120</xdr:col>
      <xdr:colOff>667793</xdr:colOff>
      <xdr:row>21</xdr:row>
      <xdr:rowOff>180809</xdr:rowOff>
    </xdr:from>
    <xdr:to>
      <xdr:col>130</xdr:col>
      <xdr:colOff>48568</xdr:colOff>
      <xdr:row>39</xdr:row>
      <xdr:rowOff>152654</xdr:rowOff>
    </xdr:to>
    <xdr:sp macro="" textlink="">
      <xdr:nvSpPr>
        <xdr:cNvPr id="137" name="Forma libre 162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/>
      </xdr:nvSpPr>
      <xdr:spPr bwMode="auto">
        <a:xfrm rot="869756">
          <a:off x="58351193" y="7686509"/>
          <a:ext cx="6238775" cy="660124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795271 w 3795271"/>
            <a:gd name="connsiteY0" fmla="*/ 3891171 h 3891171"/>
            <a:gd name="connsiteX1" fmla="*/ 291 w 3795271"/>
            <a:gd name="connsiteY1" fmla="*/ 0 h 3891171"/>
            <a:gd name="connsiteX0" fmla="*/ 3227404 w 3227404"/>
            <a:gd name="connsiteY0" fmla="*/ 4640772 h 4640772"/>
            <a:gd name="connsiteX1" fmla="*/ 453 w 3227404"/>
            <a:gd name="connsiteY1" fmla="*/ 0 h 4640772"/>
            <a:gd name="connsiteX0" fmla="*/ 3326322 w 3326322"/>
            <a:gd name="connsiteY0" fmla="*/ 4640772 h 4640772"/>
            <a:gd name="connsiteX1" fmla="*/ 99371 w 3326322"/>
            <a:gd name="connsiteY1" fmla="*/ 0 h 4640772"/>
            <a:gd name="connsiteX0" fmla="*/ 3225250 w 3225250"/>
            <a:gd name="connsiteY0" fmla="*/ 4265972 h 4265972"/>
            <a:gd name="connsiteX1" fmla="*/ 104804 w 3225250"/>
            <a:gd name="connsiteY1" fmla="*/ 0 h 4265972"/>
            <a:gd name="connsiteX0" fmla="*/ 3246341 w 3246341"/>
            <a:gd name="connsiteY0" fmla="*/ 4265972 h 4265972"/>
            <a:gd name="connsiteX1" fmla="*/ 125895 w 3246341"/>
            <a:gd name="connsiteY1" fmla="*/ 0 h 4265972"/>
            <a:gd name="connsiteX0" fmla="*/ 3196168 w 3196168"/>
            <a:gd name="connsiteY0" fmla="*/ 4265972 h 4265972"/>
            <a:gd name="connsiteX1" fmla="*/ 75722 w 3196168"/>
            <a:gd name="connsiteY1" fmla="*/ 0 h 4265972"/>
            <a:gd name="connsiteX0" fmla="*/ 3211667 w 3211667"/>
            <a:gd name="connsiteY0" fmla="*/ 4265972 h 4265972"/>
            <a:gd name="connsiteX1" fmla="*/ 91221 w 3211667"/>
            <a:gd name="connsiteY1" fmla="*/ 0 h 4265972"/>
            <a:gd name="connsiteX0" fmla="*/ 3109811 w 3109811"/>
            <a:gd name="connsiteY0" fmla="*/ 4047339 h 4047339"/>
            <a:gd name="connsiteX1" fmla="*/ 95870 w 3109811"/>
            <a:gd name="connsiteY1" fmla="*/ 0 h 4047339"/>
            <a:gd name="connsiteX0" fmla="*/ 3164537 w 3164537"/>
            <a:gd name="connsiteY0" fmla="*/ 4047339 h 4047339"/>
            <a:gd name="connsiteX1" fmla="*/ 150596 w 3164537"/>
            <a:gd name="connsiteY1" fmla="*/ 0 h 4047339"/>
            <a:gd name="connsiteX0" fmla="*/ 3015575 w 3015575"/>
            <a:gd name="connsiteY0" fmla="*/ 4047339 h 4047339"/>
            <a:gd name="connsiteX1" fmla="*/ 1634 w 3015575"/>
            <a:gd name="connsiteY1" fmla="*/ 0 h 4047339"/>
            <a:gd name="connsiteX0" fmla="*/ 3058514 w 3058514"/>
            <a:gd name="connsiteY0" fmla="*/ 4047339 h 4047339"/>
            <a:gd name="connsiteX1" fmla="*/ 44573 w 3058514"/>
            <a:gd name="connsiteY1" fmla="*/ 0 h 4047339"/>
            <a:gd name="connsiteX0" fmla="*/ 3081433 w 3081433"/>
            <a:gd name="connsiteY0" fmla="*/ 4047339 h 4047339"/>
            <a:gd name="connsiteX1" fmla="*/ 67492 w 3081433"/>
            <a:gd name="connsiteY1" fmla="*/ 0 h 4047339"/>
            <a:gd name="connsiteX0" fmla="*/ 7017572 w 7017572"/>
            <a:gd name="connsiteY0" fmla="*/ 13706831 h 13706831"/>
            <a:gd name="connsiteX1" fmla="*/ 11980 w 7017572"/>
            <a:gd name="connsiteY1" fmla="*/ 0 h 13706831"/>
            <a:gd name="connsiteX0" fmla="*/ 6907119 w 6907119"/>
            <a:gd name="connsiteY0" fmla="*/ 13575215 h 13575215"/>
            <a:gd name="connsiteX1" fmla="*/ 12270 w 6907119"/>
            <a:gd name="connsiteY1" fmla="*/ 1 h 13575215"/>
            <a:gd name="connsiteX0" fmla="*/ 6894849 w 6894849"/>
            <a:gd name="connsiteY0" fmla="*/ 13575213 h 13575213"/>
            <a:gd name="connsiteX1" fmla="*/ 0 w 6894849"/>
            <a:gd name="connsiteY1" fmla="*/ -1 h 13575213"/>
            <a:gd name="connsiteX0" fmla="*/ 6894849 w 6894849"/>
            <a:gd name="connsiteY0" fmla="*/ 13575215 h 13575215"/>
            <a:gd name="connsiteX1" fmla="*/ 0 w 6894849"/>
            <a:gd name="connsiteY1" fmla="*/ 1 h 13575215"/>
            <a:gd name="connsiteX0" fmla="*/ 5962832 w 5962832"/>
            <a:gd name="connsiteY0" fmla="*/ 13871941 h 13871941"/>
            <a:gd name="connsiteX1" fmla="*/ 0 w 5962832"/>
            <a:gd name="connsiteY1" fmla="*/ 0 h 13871941"/>
            <a:gd name="connsiteX0" fmla="*/ 5962832 w 5962832"/>
            <a:gd name="connsiteY0" fmla="*/ 13871941 h 13871941"/>
            <a:gd name="connsiteX1" fmla="*/ 0 w 5962832"/>
            <a:gd name="connsiteY1" fmla="*/ 0 h 138719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5962832" h="13871941">
              <a:moveTo>
                <a:pt x="5962832" y="13871941"/>
              </a:moveTo>
              <a:cubicBezTo>
                <a:pt x="3221084" y="9840748"/>
                <a:pt x="357904" y="2458112"/>
                <a:pt x="0" y="0"/>
              </a:cubicBezTo>
            </a:path>
          </a:pathLst>
        </a:custGeom>
        <a:noFill/>
        <a:ln w="1270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568907</xdr:colOff>
      <xdr:row>24</xdr:row>
      <xdr:rowOff>371448</xdr:rowOff>
    </xdr:from>
    <xdr:to>
      <xdr:col>129</xdr:col>
      <xdr:colOff>185378</xdr:colOff>
      <xdr:row>38</xdr:row>
      <xdr:rowOff>24097</xdr:rowOff>
    </xdr:to>
    <xdr:sp macro="" textlink="">
      <xdr:nvSpPr>
        <xdr:cNvPr id="138" name="Forma libre 162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 bwMode="auto">
        <a:xfrm rot="869756">
          <a:off x="56880707" y="9020148"/>
          <a:ext cx="7160271" cy="4758049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795271 w 3795271"/>
            <a:gd name="connsiteY0" fmla="*/ 3891171 h 3891171"/>
            <a:gd name="connsiteX1" fmla="*/ 291 w 3795271"/>
            <a:gd name="connsiteY1" fmla="*/ 0 h 3891171"/>
            <a:gd name="connsiteX0" fmla="*/ 3227404 w 3227404"/>
            <a:gd name="connsiteY0" fmla="*/ 4640772 h 4640772"/>
            <a:gd name="connsiteX1" fmla="*/ 453 w 3227404"/>
            <a:gd name="connsiteY1" fmla="*/ 0 h 4640772"/>
            <a:gd name="connsiteX0" fmla="*/ 3326322 w 3326322"/>
            <a:gd name="connsiteY0" fmla="*/ 4640772 h 4640772"/>
            <a:gd name="connsiteX1" fmla="*/ 99371 w 3326322"/>
            <a:gd name="connsiteY1" fmla="*/ 0 h 4640772"/>
            <a:gd name="connsiteX0" fmla="*/ 3225250 w 3225250"/>
            <a:gd name="connsiteY0" fmla="*/ 4265972 h 4265972"/>
            <a:gd name="connsiteX1" fmla="*/ 104804 w 3225250"/>
            <a:gd name="connsiteY1" fmla="*/ 0 h 4265972"/>
            <a:gd name="connsiteX0" fmla="*/ 3246341 w 3246341"/>
            <a:gd name="connsiteY0" fmla="*/ 4265972 h 4265972"/>
            <a:gd name="connsiteX1" fmla="*/ 125895 w 3246341"/>
            <a:gd name="connsiteY1" fmla="*/ 0 h 4265972"/>
            <a:gd name="connsiteX0" fmla="*/ 3196168 w 3196168"/>
            <a:gd name="connsiteY0" fmla="*/ 4265972 h 4265972"/>
            <a:gd name="connsiteX1" fmla="*/ 75722 w 3196168"/>
            <a:gd name="connsiteY1" fmla="*/ 0 h 4265972"/>
            <a:gd name="connsiteX0" fmla="*/ 3211667 w 3211667"/>
            <a:gd name="connsiteY0" fmla="*/ 4265972 h 4265972"/>
            <a:gd name="connsiteX1" fmla="*/ 91221 w 3211667"/>
            <a:gd name="connsiteY1" fmla="*/ 0 h 4265972"/>
            <a:gd name="connsiteX0" fmla="*/ 3109811 w 3109811"/>
            <a:gd name="connsiteY0" fmla="*/ 4047339 h 4047339"/>
            <a:gd name="connsiteX1" fmla="*/ 95870 w 3109811"/>
            <a:gd name="connsiteY1" fmla="*/ 0 h 4047339"/>
            <a:gd name="connsiteX0" fmla="*/ 3164537 w 3164537"/>
            <a:gd name="connsiteY0" fmla="*/ 4047339 h 4047339"/>
            <a:gd name="connsiteX1" fmla="*/ 150596 w 3164537"/>
            <a:gd name="connsiteY1" fmla="*/ 0 h 4047339"/>
            <a:gd name="connsiteX0" fmla="*/ 3015575 w 3015575"/>
            <a:gd name="connsiteY0" fmla="*/ 4047339 h 4047339"/>
            <a:gd name="connsiteX1" fmla="*/ 1634 w 3015575"/>
            <a:gd name="connsiteY1" fmla="*/ 0 h 4047339"/>
            <a:gd name="connsiteX0" fmla="*/ 3058514 w 3058514"/>
            <a:gd name="connsiteY0" fmla="*/ 4047339 h 4047339"/>
            <a:gd name="connsiteX1" fmla="*/ 44573 w 3058514"/>
            <a:gd name="connsiteY1" fmla="*/ 0 h 4047339"/>
            <a:gd name="connsiteX0" fmla="*/ 3081433 w 3081433"/>
            <a:gd name="connsiteY0" fmla="*/ 4047339 h 4047339"/>
            <a:gd name="connsiteX1" fmla="*/ 67492 w 3081433"/>
            <a:gd name="connsiteY1" fmla="*/ 0 h 4047339"/>
            <a:gd name="connsiteX0" fmla="*/ 3333242 w 3333241"/>
            <a:gd name="connsiteY0" fmla="*/ 3610072 h 3610072"/>
            <a:gd name="connsiteX1" fmla="*/ 53038 w 3333241"/>
            <a:gd name="connsiteY1" fmla="*/ 0 h 3610072"/>
            <a:gd name="connsiteX0" fmla="*/ 4881969 w 4881969"/>
            <a:gd name="connsiteY0" fmla="*/ 705366 h 1209741"/>
            <a:gd name="connsiteX1" fmla="*/ 21935 w 4881969"/>
            <a:gd name="connsiteY1" fmla="*/ 0 h 1209741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771381 w 4771381"/>
            <a:gd name="connsiteY0" fmla="*/ 486733 h 486733"/>
            <a:gd name="connsiteX1" fmla="*/ 0 w 4771381"/>
            <a:gd name="connsiteY1" fmla="*/ 0 h 486733"/>
            <a:gd name="connsiteX0" fmla="*/ 4718189 w 4718189"/>
            <a:gd name="connsiteY0" fmla="*/ 424267 h 424267"/>
            <a:gd name="connsiteX1" fmla="*/ 0 w 4718189"/>
            <a:gd name="connsiteY1" fmla="*/ 0 h 424267"/>
            <a:gd name="connsiteX0" fmla="*/ 4598292 w 4598292"/>
            <a:gd name="connsiteY0" fmla="*/ 479519 h 479518"/>
            <a:gd name="connsiteX1" fmla="*/ 0 w 4598292"/>
            <a:gd name="connsiteY1" fmla="*/ 0 h 479518"/>
            <a:gd name="connsiteX0" fmla="*/ 4598292 w 4598292"/>
            <a:gd name="connsiteY0" fmla="*/ 1028735 h 1028736"/>
            <a:gd name="connsiteX1" fmla="*/ 0 w 4598292"/>
            <a:gd name="connsiteY1" fmla="*/ 549216 h 1028736"/>
            <a:gd name="connsiteX0" fmla="*/ 6732323 w 6732323"/>
            <a:gd name="connsiteY0" fmla="*/ 7476015 h 7476014"/>
            <a:gd name="connsiteX1" fmla="*/ 0 w 6732323"/>
            <a:gd name="connsiteY1" fmla="*/ 0 h 7476014"/>
            <a:gd name="connsiteX0" fmla="*/ 6898136 w 6898136"/>
            <a:gd name="connsiteY0" fmla="*/ 9280590 h 9280590"/>
            <a:gd name="connsiteX1" fmla="*/ 0 w 6898136"/>
            <a:gd name="connsiteY1" fmla="*/ 1 h 9280590"/>
            <a:gd name="connsiteX0" fmla="*/ 6898136 w 6898136"/>
            <a:gd name="connsiteY0" fmla="*/ 9280588 h 9280588"/>
            <a:gd name="connsiteX1" fmla="*/ 0 w 6898136"/>
            <a:gd name="connsiteY1" fmla="*/ -1 h 9280588"/>
            <a:gd name="connsiteX0" fmla="*/ 6927177 w 6927177"/>
            <a:gd name="connsiteY0" fmla="*/ 9039251 h 9039251"/>
            <a:gd name="connsiteX1" fmla="*/ 0 w 6927177"/>
            <a:gd name="connsiteY1" fmla="*/ 1 h 9039251"/>
            <a:gd name="connsiteX0" fmla="*/ 7017383 w 7017383"/>
            <a:gd name="connsiteY0" fmla="*/ 8997809 h 8997809"/>
            <a:gd name="connsiteX1" fmla="*/ 0 w 7017383"/>
            <a:gd name="connsiteY1" fmla="*/ -1 h 8997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017383" h="8997809">
              <a:moveTo>
                <a:pt x="7017383" y="8997809"/>
              </a:moveTo>
              <a:cubicBezTo>
                <a:pt x="5296840" y="6586093"/>
                <a:pt x="3078392" y="2726128"/>
                <a:pt x="0" y="-1"/>
              </a:cubicBezTo>
            </a:path>
          </a:pathLst>
        </a:custGeom>
        <a:noFill/>
        <a:ln w="1270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113</xdr:col>
      <xdr:colOff>10190</xdr:colOff>
      <xdr:row>20</xdr:row>
      <xdr:rowOff>165668</xdr:rowOff>
    </xdr:from>
    <xdr:to>
      <xdr:col>115</xdr:col>
      <xdr:colOff>123472</xdr:colOff>
      <xdr:row>22</xdr:row>
      <xdr:rowOff>49315</xdr:rowOff>
    </xdr:to>
    <xdr:sp macro="" textlink="$BU$39">
      <xdr:nvSpPr>
        <xdr:cNvPr id="139" name="279 CuadroTexto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 txBox="1"/>
      </xdr:nvSpPr>
      <xdr:spPr bwMode="auto">
        <a:xfrm rot="21171569">
          <a:off x="52892990" y="7290368"/>
          <a:ext cx="1484882" cy="645647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9F4C7EE-340A-45A6-B3F0-C54698F0559F}" type="TxLink">
            <a:rPr lang="en-US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00B0F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536292</xdr:colOff>
      <xdr:row>20</xdr:row>
      <xdr:rowOff>29872</xdr:rowOff>
    </xdr:from>
    <xdr:to>
      <xdr:col>114</xdr:col>
      <xdr:colOff>598135</xdr:colOff>
      <xdr:row>22</xdr:row>
      <xdr:rowOff>321588</xdr:rowOff>
    </xdr:to>
    <xdr:sp macro="" textlink="">
      <xdr:nvSpPr>
        <xdr:cNvPr id="140" name="Forma libre 162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SpPr/>
      </xdr:nvSpPr>
      <xdr:spPr bwMode="auto">
        <a:xfrm>
          <a:off x="52047492" y="7154572"/>
          <a:ext cx="2119243" cy="1053716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2236348 w 2236348"/>
            <a:gd name="connsiteY0" fmla="*/ 0 h 1768033"/>
            <a:gd name="connsiteX1" fmla="*/ 0 w 2236348"/>
            <a:gd name="connsiteY1" fmla="*/ 1346686 h 1768033"/>
            <a:gd name="connsiteX0" fmla="*/ 4176064 w 4176064"/>
            <a:gd name="connsiteY0" fmla="*/ 2637205 h 3745401"/>
            <a:gd name="connsiteX1" fmla="*/ 0 w 4176064"/>
            <a:gd name="connsiteY1" fmla="*/ 182841 h 3745401"/>
            <a:gd name="connsiteX0" fmla="*/ 4176064 w 4176064"/>
            <a:gd name="connsiteY0" fmla="*/ 2454365 h 3802069"/>
            <a:gd name="connsiteX1" fmla="*/ 0 w 4176064"/>
            <a:gd name="connsiteY1" fmla="*/ 1 h 3802069"/>
            <a:gd name="connsiteX0" fmla="*/ 4176064 w 4176064"/>
            <a:gd name="connsiteY0" fmla="*/ 2454363 h 3944206"/>
            <a:gd name="connsiteX1" fmla="*/ 0 w 4176064"/>
            <a:gd name="connsiteY1" fmla="*/ -1 h 3944206"/>
            <a:gd name="connsiteX0" fmla="*/ 4176064 w 4176064"/>
            <a:gd name="connsiteY0" fmla="*/ 2952863 h 4355289"/>
            <a:gd name="connsiteX1" fmla="*/ 0 w 4176064"/>
            <a:gd name="connsiteY1" fmla="*/ 1 h 4355289"/>
            <a:gd name="connsiteX0" fmla="*/ 4176064 w 4176064"/>
            <a:gd name="connsiteY0" fmla="*/ 2952861 h 2952861"/>
            <a:gd name="connsiteX1" fmla="*/ 0 w 4176064"/>
            <a:gd name="connsiteY1" fmla="*/ -1 h 2952861"/>
            <a:gd name="connsiteX0" fmla="*/ 2805805 w 2805805"/>
            <a:gd name="connsiteY0" fmla="*/ 136965 h 886250"/>
            <a:gd name="connsiteX1" fmla="*/ 0 w 2805805"/>
            <a:gd name="connsiteY1" fmla="*/ 393187 h 886250"/>
            <a:gd name="connsiteX0" fmla="*/ 2663440 w 2663440"/>
            <a:gd name="connsiteY0" fmla="*/ 95367 h 1958724"/>
            <a:gd name="connsiteX1" fmla="*/ 0 w 2663440"/>
            <a:gd name="connsiteY1" fmla="*/ 1597835 h 1958724"/>
            <a:gd name="connsiteX0" fmla="*/ 2663440 w 2663440"/>
            <a:gd name="connsiteY0" fmla="*/ 273098 h 1775565"/>
            <a:gd name="connsiteX1" fmla="*/ 0 w 2663440"/>
            <a:gd name="connsiteY1" fmla="*/ 1775566 h 1775565"/>
            <a:gd name="connsiteX0" fmla="*/ 2663440 w 2663440"/>
            <a:gd name="connsiteY0" fmla="*/ 278296 h 1749608"/>
            <a:gd name="connsiteX1" fmla="*/ 0 w 2663440"/>
            <a:gd name="connsiteY1" fmla="*/ 1749608 h 1749608"/>
            <a:gd name="connsiteX0" fmla="*/ 2729708 w 2729708"/>
            <a:gd name="connsiteY0" fmla="*/ 292480 h 1683524"/>
            <a:gd name="connsiteX1" fmla="*/ 0 w 2729708"/>
            <a:gd name="connsiteY1" fmla="*/ 1683524 h 1683524"/>
            <a:gd name="connsiteX0" fmla="*/ 2745000 w 2745000"/>
            <a:gd name="connsiteY0" fmla="*/ 284453 h 1720090"/>
            <a:gd name="connsiteX1" fmla="*/ 0 w 2745000"/>
            <a:gd name="connsiteY1" fmla="*/ 1720090 h 1720090"/>
            <a:gd name="connsiteX0" fmla="*/ 2745000 w 2745000"/>
            <a:gd name="connsiteY0" fmla="*/ 300432 h 1736069"/>
            <a:gd name="connsiteX1" fmla="*/ 0 w 2745000"/>
            <a:gd name="connsiteY1" fmla="*/ 1736069 h 1736069"/>
            <a:gd name="connsiteX0" fmla="*/ 2822772 w 2822772"/>
            <a:gd name="connsiteY0" fmla="*/ 303712 h 1722334"/>
            <a:gd name="connsiteX1" fmla="*/ 0 w 2822772"/>
            <a:gd name="connsiteY1" fmla="*/ 1722334 h 1722334"/>
            <a:gd name="connsiteX0" fmla="*/ 1986724 w 1986724"/>
            <a:gd name="connsiteY0" fmla="*/ 250192 h 1992103"/>
            <a:gd name="connsiteX1" fmla="*/ 0 w 1986724"/>
            <a:gd name="connsiteY1" fmla="*/ 1992103 h 1992103"/>
            <a:gd name="connsiteX0" fmla="*/ 1986724 w 1986724"/>
            <a:gd name="connsiteY0" fmla="*/ 153769 h 1895680"/>
            <a:gd name="connsiteX1" fmla="*/ 0 w 1986724"/>
            <a:gd name="connsiteY1" fmla="*/ 1895680 h 1895680"/>
            <a:gd name="connsiteX0" fmla="*/ 2108121 w 2108121"/>
            <a:gd name="connsiteY0" fmla="*/ 121176 h 2211906"/>
            <a:gd name="connsiteX1" fmla="*/ 0 w 2108121"/>
            <a:gd name="connsiteY1" fmla="*/ 2211906 h 2211906"/>
            <a:gd name="connsiteX0" fmla="*/ 2108121 w 2108121"/>
            <a:gd name="connsiteY0" fmla="*/ 121176 h 2211906"/>
            <a:gd name="connsiteX1" fmla="*/ 0 w 2108121"/>
            <a:gd name="connsiteY1" fmla="*/ 2211906 h 22119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108121" h="2211906">
              <a:moveTo>
                <a:pt x="2108121" y="121176"/>
              </a:moveTo>
              <a:cubicBezTo>
                <a:pt x="852034" y="-369492"/>
                <a:pt x="948787" y="690336"/>
                <a:pt x="0" y="2211906"/>
              </a:cubicBezTo>
            </a:path>
          </a:pathLst>
        </a:custGeom>
        <a:noFill/>
        <a:ln w="127000" algn="ctr">
          <a:solidFill>
            <a:srgbClr val="00B0F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106</xdr:col>
      <xdr:colOff>489625</xdr:colOff>
      <xdr:row>24</xdr:row>
      <xdr:rowOff>136284</xdr:rowOff>
    </xdr:from>
    <xdr:to>
      <xdr:col>107</xdr:col>
      <xdr:colOff>556508</xdr:colOff>
      <xdr:row>27</xdr:row>
      <xdr:rowOff>339287</xdr:rowOff>
    </xdr:to>
    <xdr:sp macro="" textlink="$BU$42">
      <xdr:nvSpPr>
        <xdr:cNvPr id="141" name="279 CuadroTexto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 txBox="1"/>
      </xdr:nvSpPr>
      <xdr:spPr bwMode="auto">
        <a:xfrm rot="17719162">
          <a:off x="48275165" y="9081644"/>
          <a:ext cx="1346003" cy="752683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74923F5-F23E-4CA7-BE1B-842F7FC13515}" type="TxLink">
            <a:rPr lang="en-US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7030A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145158</xdr:colOff>
      <xdr:row>46</xdr:row>
      <xdr:rowOff>282322</xdr:rowOff>
    </xdr:from>
    <xdr:to>
      <xdr:col>108</xdr:col>
      <xdr:colOff>280613</xdr:colOff>
      <xdr:row>49</xdr:row>
      <xdr:rowOff>316708</xdr:rowOff>
    </xdr:to>
    <xdr:sp macro="" textlink="$AV$89">
      <xdr:nvSpPr>
        <xdr:cNvPr id="142" name="279 CuadroTexto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 txBox="1"/>
      </xdr:nvSpPr>
      <xdr:spPr bwMode="auto">
        <a:xfrm rot="18233558">
          <a:off x="48735093" y="17033887"/>
          <a:ext cx="1177386" cy="82125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BB954B4-F34D-4744-B02E-A352DA227C0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447591</xdr:colOff>
      <xdr:row>36</xdr:row>
      <xdr:rowOff>287974</xdr:rowOff>
    </xdr:from>
    <xdr:to>
      <xdr:col>112</xdr:col>
      <xdr:colOff>108913</xdr:colOff>
      <xdr:row>39</xdr:row>
      <xdr:rowOff>58150</xdr:rowOff>
    </xdr:to>
    <xdr:sp macro="" textlink="">
      <xdr:nvSpPr>
        <xdr:cNvPr id="143" name="Forma libre 16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/>
      </xdr:nvSpPr>
      <xdr:spPr bwMode="auto">
        <a:xfrm>
          <a:off x="49901391" y="13280074"/>
          <a:ext cx="2404522" cy="913176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2375466"/>
            <a:gd name="connsiteY0" fmla="*/ 0 h 2049544"/>
            <a:gd name="connsiteX1" fmla="*/ 2375466 w 2375466"/>
            <a:gd name="connsiteY1" fmla="*/ 2049544 h 2049544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142369"/>
            <a:gd name="connsiteY0" fmla="*/ 0 h 1438577"/>
            <a:gd name="connsiteX1" fmla="*/ 2142369 w 2142369"/>
            <a:gd name="connsiteY1" fmla="*/ 1438577 h 1438577"/>
            <a:gd name="connsiteX0" fmla="*/ 0 w 2222411"/>
            <a:gd name="connsiteY0" fmla="*/ 0 h 757056"/>
            <a:gd name="connsiteX1" fmla="*/ 2222411 w 2222411"/>
            <a:gd name="connsiteY1" fmla="*/ 730835 h 757056"/>
            <a:gd name="connsiteX0" fmla="*/ 0 w 2222411"/>
            <a:gd name="connsiteY0" fmla="*/ 0 h 694728"/>
            <a:gd name="connsiteX1" fmla="*/ 2222411 w 2222411"/>
            <a:gd name="connsiteY1" fmla="*/ 589286 h 694728"/>
            <a:gd name="connsiteX0" fmla="*/ 0 w 2056050"/>
            <a:gd name="connsiteY0" fmla="*/ 0 h 879171"/>
            <a:gd name="connsiteX1" fmla="*/ 2056050 w 2056050"/>
            <a:gd name="connsiteY1" fmla="*/ 879171 h 879171"/>
            <a:gd name="connsiteX0" fmla="*/ 0 w 2198645"/>
            <a:gd name="connsiteY0" fmla="*/ 0 h 837760"/>
            <a:gd name="connsiteX1" fmla="*/ 2198645 w 2198645"/>
            <a:gd name="connsiteY1" fmla="*/ 837760 h 837760"/>
            <a:gd name="connsiteX0" fmla="*/ 0 w 2317474"/>
            <a:gd name="connsiteY0" fmla="*/ 0 h 1831652"/>
            <a:gd name="connsiteX1" fmla="*/ 2317474 w 2317474"/>
            <a:gd name="connsiteY1" fmla="*/ 1831652 h 1831652"/>
            <a:gd name="connsiteX0" fmla="*/ 0 w 2317474"/>
            <a:gd name="connsiteY0" fmla="*/ 0 h 1831652"/>
            <a:gd name="connsiteX1" fmla="*/ 2317474 w 2317474"/>
            <a:gd name="connsiteY1" fmla="*/ 1831652 h 1831652"/>
            <a:gd name="connsiteX0" fmla="*/ 0 w 2341239"/>
            <a:gd name="connsiteY0" fmla="*/ 0 h 1831652"/>
            <a:gd name="connsiteX1" fmla="*/ 2341239 w 2341239"/>
            <a:gd name="connsiteY1" fmla="*/ 1831652 h 18316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341239" h="1831652">
              <a:moveTo>
                <a:pt x="0" y="0"/>
              </a:moveTo>
              <a:cubicBezTo>
                <a:pt x="156373" y="904550"/>
                <a:pt x="1372883" y="1598202"/>
                <a:pt x="2341239" y="1831652"/>
              </a:cubicBezTo>
            </a:path>
          </a:pathLst>
        </a:custGeom>
        <a:noFill/>
        <a:ln w="127000" algn="ctr">
          <a:solidFill>
            <a:srgbClr val="7030A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192612</xdr:colOff>
      <xdr:row>40</xdr:row>
      <xdr:rowOff>62303</xdr:rowOff>
    </xdr:from>
    <xdr:to>
      <xdr:col>118</xdr:col>
      <xdr:colOff>291401</xdr:colOff>
      <xdr:row>41</xdr:row>
      <xdr:rowOff>312533</xdr:rowOff>
    </xdr:to>
    <xdr:sp macro="" textlink="$BU$40">
      <xdr:nvSpPr>
        <xdr:cNvPr id="144" name="279 CuadroTexto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 txBox="1"/>
      </xdr:nvSpPr>
      <xdr:spPr bwMode="auto">
        <a:xfrm rot="21272345">
          <a:off x="55132812" y="14578403"/>
          <a:ext cx="1470389" cy="631230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D2BE2C8-3B56-498E-A0BB-FD38B69C14DE}" type="TxLink">
            <a:rPr lang="en-US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FF505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124</xdr:colOff>
      <xdr:row>36</xdr:row>
      <xdr:rowOff>30731</xdr:rowOff>
    </xdr:from>
    <xdr:to>
      <xdr:col>119</xdr:col>
      <xdr:colOff>240125</xdr:colOff>
      <xdr:row>39</xdr:row>
      <xdr:rowOff>291785</xdr:rowOff>
    </xdr:to>
    <xdr:sp macro="" textlink="">
      <xdr:nvSpPr>
        <xdr:cNvPr id="145" name="Forma libre 162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SpPr/>
      </xdr:nvSpPr>
      <xdr:spPr bwMode="auto">
        <a:xfrm>
          <a:off x="55626124" y="13022831"/>
          <a:ext cx="1611601" cy="140405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2578535"/>
            <a:gd name="connsiteY0" fmla="*/ 2526422 h 2526422"/>
            <a:gd name="connsiteX1" fmla="*/ 2578535 w 2578535"/>
            <a:gd name="connsiteY1" fmla="*/ 0 h 2526422"/>
            <a:gd name="connsiteX0" fmla="*/ 0 w 2009097"/>
            <a:gd name="connsiteY0" fmla="*/ 3337106 h 3337106"/>
            <a:gd name="connsiteX1" fmla="*/ 2009097 w 2009097"/>
            <a:gd name="connsiteY1" fmla="*/ 0 h 3337106"/>
            <a:gd name="connsiteX0" fmla="*/ 0 w 2009097"/>
            <a:gd name="connsiteY0" fmla="*/ 3337106 h 3337106"/>
            <a:gd name="connsiteX1" fmla="*/ 2009097 w 2009097"/>
            <a:gd name="connsiteY1" fmla="*/ 0 h 3337106"/>
            <a:gd name="connsiteX0" fmla="*/ 0 w 1804940"/>
            <a:gd name="connsiteY0" fmla="*/ 3711552 h 3711552"/>
            <a:gd name="connsiteX1" fmla="*/ 1804940 w 1804940"/>
            <a:gd name="connsiteY1" fmla="*/ 0 h 3711552"/>
            <a:gd name="connsiteX0" fmla="*/ 0 w 1688471"/>
            <a:gd name="connsiteY0" fmla="*/ 4111136 h 4111136"/>
            <a:gd name="connsiteX1" fmla="*/ 1688471 w 1688471"/>
            <a:gd name="connsiteY1" fmla="*/ 0 h 4111136"/>
            <a:gd name="connsiteX0" fmla="*/ 0 w 1548707"/>
            <a:gd name="connsiteY0" fmla="*/ 3001184 h 3001184"/>
            <a:gd name="connsiteX1" fmla="*/ 1548707 w 1548707"/>
            <a:gd name="connsiteY1" fmla="*/ 0 h 3001184"/>
            <a:gd name="connsiteX0" fmla="*/ 0 w 1548707"/>
            <a:gd name="connsiteY0" fmla="*/ 3001184 h 3001184"/>
            <a:gd name="connsiteX1" fmla="*/ 1548707 w 1548707"/>
            <a:gd name="connsiteY1" fmla="*/ 0 h 30011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48707" h="3001184">
              <a:moveTo>
                <a:pt x="0" y="3001184"/>
              </a:moveTo>
              <a:cubicBezTo>
                <a:pt x="730079" y="2845434"/>
                <a:pt x="840791" y="1886875"/>
                <a:pt x="1548707" y="0"/>
              </a:cubicBezTo>
            </a:path>
          </a:pathLst>
        </a:custGeom>
        <a:noFill/>
        <a:ln w="127000" algn="ctr">
          <a:solidFill>
            <a:srgbClr val="FF5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120</xdr:col>
      <xdr:colOff>15851</xdr:colOff>
      <xdr:row>30</xdr:row>
      <xdr:rowOff>319947</xdr:rowOff>
    </xdr:from>
    <xdr:to>
      <xdr:col>122</xdr:col>
      <xdr:colOff>110356</xdr:colOff>
      <xdr:row>33</xdr:row>
      <xdr:rowOff>107537</xdr:rowOff>
    </xdr:to>
    <xdr:sp macro="" textlink="$BU$41">
      <xdr:nvSpPr>
        <xdr:cNvPr id="146" name="279 CuadroTexto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SpPr txBox="1"/>
      </xdr:nvSpPr>
      <xdr:spPr bwMode="auto">
        <a:xfrm rot="1746325">
          <a:off x="57699251" y="11254647"/>
          <a:ext cx="1466105" cy="701990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348B2F3-87F4-4D32-9B77-5037E88E7867}" type="TxLink">
            <a:rPr lang="en-US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00B05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129</xdr:col>
      <xdr:colOff>562942</xdr:colOff>
      <xdr:row>49</xdr:row>
      <xdr:rowOff>19443</xdr:rowOff>
    </xdr:from>
    <xdr:to>
      <xdr:col>131</xdr:col>
      <xdr:colOff>74866</xdr:colOff>
      <xdr:row>50</xdr:row>
      <xdr:rowOff>261777</xdr:rowOff>
    </xdr:to>
    <xdr:sp macro="" textlink="">
      <xdr:nvSpPr>
        <xdr:cNvPr id="147" name="87 Flecha derecha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 bwMode="auto">
        <a:xfrm rot="2294768">
          <a:off x="64418542" y="17735943"/>
          <a:ext cx="883524" cy="62333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122</xdr:col>
      <xdr:colOff>145184</xdr:colOff>
      <xdr:row>9</xdr:row>
      <xdr:rowOff>228388</xdr:rowOff>
    </xdr:from>
    <xdr:to>
      <xdr:col>123</xdr:col>
      <xdr:colOff>241446</xdr:colOff>
      <xdr:row>11</xdr:row>
      <xdr:rowOff>159959</xdr:rowOff>
    </xdr:to>
    <xdr:sp macro="" textlink="">
      <xdr:nvSpPr>
        <xdr:cNvPr id="148" name="87 Flecha derecha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 bwMode="auto">
        <a:xfrm rot="17264543">
          <a:off x="59244429" y="3117843"/>
          <a:ext cx="693571" cy="78206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98</xdr:col>
      <xdr:colOff>299971</xdr:colOff>
      <xdr:row>19</xdr:row>
      <xdr:rowOff>50849</xdr:rowOff>
    </xdr:from>
    <xdr:to>
      <xdr:col>99</xdr:col>
      <xdr:colOff>417818</xdr:colOff>
      <xdr:row>20</xdr:row>
      <xdr:rowOff>296503</xdr:rowOff>
    </xdr:to>
    <xdr:sp macro="" textlink="">
      <xdr:nvSpPr>
        <xdr:cNvPr id="149" name="87 Flecha derecha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 bwMode="auto">
        <a:xfrm rot="12519125">
          <a:off x="42895771" y="6794549"/>
          <a:ext cx="803647" cy="62665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96</xdr:col>
      <xdr:colOff>476250</xdr:colOff>
      <xdr:row>21</xdr:row>
      <xdr:rowOff>161091</xdr:rowOff>
    </xdr:from>
    <xdr:to>
      <xdr:col>102</xdr:col>
      <xdr:colOff>541787</xdr:colOff>
      <xdr:row>25</xdr:row>
      <xdr:rowOff>380843</xdr:rowOff>
    </xdr:to>
    <xdr:sp macro="" textlink="">
      <xdr:nvSpPr>
        <xdr:cNvPr id="152" name="CuadroTexto 10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 txBox="1"/>
      </xdr:nvSpPr>
      <xdr:spPr bwMode="auto">
        <a:xfrm rot="12168341" flipV="1">
          <a:off x="41700450" y="7666791"/>
          <a:ext cx="4180337" cy="1743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San José</a:t>
          </a:r>
        </a:p>
      </xdr:txBody>
    </xdr:sp>
    <xdr:clientData/>
  </xdr:twoCellAnchor>
  <xdr:twoCellAnchor>
    <xdr:from>
      <xdr:col>124</xdr:col>
      <xdr:colOff>636962</xdr:colOff>
      <xdr:row>47</xdr:row>
      <xdr:rowOff>66166</xdr:rowOff>
    </xdr:from>
    <xdr:to>
      <xdr:col>130</xdr:col>
      <xdr:colOff>293360</xdr:colOff>
      <xdr:row>52</xdr:row>
      <xdr:rowOff>26880</xdr:rowOff>
    </xdr:to>
    <xdr:sp macro="" textlink="">
      <xdr:nvSpPr>
        <xdr:cNvPr id="153" name="CuadroTexto 10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 txBox="1"/>
      </xdr:nvSpPr>
      <xdr:spPr bwMode="auto">
        <a:xfrm rot="13028106" flipV="1">
          <a:off x="61063562" y="17020666"/>
          <a:ext cx="3771198" cy="1865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Huandoy</a:t>
          </a:r>
        </a:p>
      </xdr:txBody>
    </xdr:sp>
    <xdr:clientData/>
  </xdr:twoCellAnchor>
  <xdr:twoCellAnchor>
    <xdr:from>
      <xdr:col>124</xdr:col>
      <xdr:colOff>105942</xdr:colOff>
      <xdr:row>13</xdr:row>
      <xdr:rowOff>305830</xdr:rowOff>
    </xdr:from>
    <xdr:to>
      <xdr:col>127</xdr:col>
      <xdr:colOff>413179</xdr:colOff>
      <xdr:row>21</xdr:row>
      <xdr:rowOff>206266</xdr:rowOff>
    </xdr:to>
    <xdr:sp macro="" textlink="">
      <xdr:nvSpPr>
        <xdr:cNvPr id="154" name="Forma libre: forma 1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 bwMode="auto">
        <a:xfrm rot="14647195">
          <a:off x="60240643" y="5055429"/>
          <a:ext cx="2948436" cy="2364637"/>
        </a:xfrm>
        <a:custGeom>
          <a:avLst/>
          <a:gdLst>
            <a:gd name="connsiteX0" fmla="*/ 0 w 3753971"/>
            <a:gd name="connsiteY0" fmla="*/ 683559 h 4392706"/>
            <a:gd name="connsiteX1" fmla="*/ 2263589 w 3753971"/>
            <a:gd name="connsiteY1" fmla="*/ 3653118 h 4392706"/>
            <a:gd name="connsiteX2" fmla="*/ 2823883 w 3753971"/>
            <a:gd name="connsiteY2" fmla="*/ 4392706 h 4392706"/>
            <a:gd name="connsiteX3" fmla="*/ 3753971 w 3753971"/>
            <a:gd name="connsiteY3" fmla="*/ 3798794 h 4392706"/>
            <a:gd name="connsiteX4" fmla="*/ 1064559 w 3753971"/>
            <a:gd name="connsiteY4" fmla="*/ 0 h 4392706"/>
            <a:gd name="connsiteX5" fmla="*/ 0 w 3753971"/>
            <a:gd name="connsiteY5" fmla="*/ 683559 h 4392706"/>
            <a:gd name="connsiteX0" fmla="*/ 0 w 3929149"/>
            <a:gd name="connsiteY0" fmla="*/ 683559 h 4392706"/>
            <a:gd name="connsiteX1" fmla="*/ 2263589 w 3929149"/>
            <a:gd name="connsiteY1" fmla="*/ 3653118 h 4392706"/>
            <a:gd name="connsiteX2" fmla="*/ 2823883 w 3929149"/>
            <a:gd name="connsiteY2" fmla="*/ 4392706 h 4392706"/>
            <a:gd name="connsiteX3" fmla="*/ 3929149 w 3929149"/>
            <a:gd name="connsiteY3" fmla="*/ 3505133 h 4392706"/>
            <a:gd name="connsiteX4" fmla="*/ 1064559 w 3929149"/>
            <a:gd name="connsiteY4" fmla="*/ 0 h 4392706"/>
            <a:gd name="connsiteX5" fmla="*/ 0 w 3929149"/>
            <a:gd name="connsiteY5" fmla="*/ 683559 h 4392706"/>
            <a:gd name="connsiteX0" fmla="*/ 0 w 3929149"/>
            <a:gd name="connsiteY0" fmla="*/ 1132686 h 4841833"/>
            <a:gd name="connsiteX1" fmla="*/ 2263589 w 3929149"/>
            <a:gd name="connsiteY1" fmla="*/ 4102245 h 4841833"/>
            <a:gd name="connsiteX2" fmla="*/ 2823883 w 3929149"/>
            <a:gd name="connsiteY2" fmla="*/ 4841833 h 4841833"/>
            <a:gd name="connsiteX3" fmla="*/ 3929149 w 3929149"/>
            <a:gd name="connsiteY3" fmla="*/ 3954260 h 4841833"/>
            <a:gd name="connsiteX4" fmla="*/ 1064559 w 3929149"/>
            <a:gd name="connsiteY4" fmla="*/ 0 h 4841833"/>
            <a:gd name="connsiteX5" fmla="*/ 0 w 3929149"/>
            <a:gd name="connsiteY5" fmla="*/ 1132686 h 4841833"/>
            <a:gd name="connsiteX0" fmla="*/ 0 w 3964185"/>
            <a:gd name="connsiteY0" fmla="*/ 1046316 h 4841833"/>
            <a:gd name="connsiteX1" fmla="*/ 2298625 w 3964185"/>
            <a:gd name="connsiteY1" fmla="*/ 4102245 h 4841833"/>
            <a:gd name="connsiteX2" fmla="*/ 2858919 w 3964185"/>
            <a:gd name="connsiteY2" fmla="*/ 4841833 h 4841833"/>
            <a:gd name="connsiteX3" fmla="*/ 3964185 w 3964185"/>
            <a:gd name="connsiteY3" fmla="*/ 3954260 h 4841833"/>
            <a:gd name="connsiteX4" fmla="*/ 1099595 w 3964185"/>
            <a:gd name="connsiteY4" fmla="*/ 0 h 4841833"/>
            <a:gd name="connsiteX5" fmla="*/ 0 w 3964185"/>
            <a:gd name="connsiteY5" fmla="*/ 1046316 h 4841833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584620"/>
            <a:gd name="connsiteX1" fmla="*/ 2578911 w 4244471"/>
            <a:gd name="connsiteY1" fmla="*/ 4516823 h 5584620"/>
            <a:gd name="connsiteX2" fmla="*/ 3121688 w 4244471"/>
            <a:gd name="connsiteY2" fmla="*/ 5584620 h 5584620"/>
            <a:gd name="connsiteX3" fmla="*/ 4244471 w 4244471"/>
            <a:gd name="connsiteY3" fmla="*/ 4368838 h 5584620"/>
            <a:gd name="connsiteX4" fmla="*/ 609096 w 4244471"/>
            <a:gd name="connsiteY4" fmla="*/ 0 h 5584620"/>
            <a:gd name="connsiteX5" fmla="*/ 0 w 4244471"/>
            <a:gd name="connsiteY5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47381"/>
            <a:gd name="connsiteY0" fmla="*/ 1478168 h 5584620"/>
            <a:gd name="connsiteX1" fmla="*/ 3489563 w 4647381"/>
            <a:gd name="connsiteY1" fmla="*/ 5584620 h 5584620"/>
            <a:gd name="connsiteX2" fmla="*/ 4647381 w 4647381"/>
            <a:gd name="connsiteY2" fmla="*/ 4489757 h 5584620"/>
            <a:gd name="connsiteX3" fmla="*/ 976971 w 4647381"/>
            <a:gd name="connsiteY3" fmla="*/ 0 h 5584620"/>
            <a:gd name="connsiteX4" fmla="*/ 0 w 4647381"/>
            <a:gd name="connsiteY4" fmla="*/ 1478168 h 5584620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338526 h 5308669"/>
            <a:gd name="connsiteX1" fmla="*/ 3615768 w 4773586"/>
            <a:gd name="connsiteY1" fmla="*/ 5308669 h 5308669"/>
            <a:gd name="connsiteX2" fmla="*/ 4773586 w 4773586"/>
            <a:gd name="connsiteY2" fmla="*/ 4213806 h 5308669"/>
            <a:gd name="connsiteX3" fmla="*/ 1477537 w 4773586"/>
            <a:gd name="connsiteY3" fmla="*/ 0 h 5308669"/>
            <a:gd name="connsiteX4" fmla="*/ 0 w 4773586"/>
            <a:gd name="connsiteY4" fmla="*/ 1338526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4312384"/>
            <a:gd name="connsiteX1" fmla="*/ 3134878 w 5037502"/>
            <a:gd name="connsiteY1" fmla="*/ 4312384 h 4312384"/>
            <a:gd name="connsiteX2" fmla="*/ 5037502 w 5037502"/>
            <a:gd name="connsiteY2" fmla="*/ 4213806 h 4312384"/>
            <a:gd name="connsiteX3" fmla="*/ 1741453 w 5037502"/>
            <a:gd name="connsiteY3" fmla="*/ 0 h 4312384"/>
            <a:gd name="connsiteX4" fmla="*/ 0 w 5037502"/>
            <a:gd name="connsiteY4" fmla="*/ 442719 h 4312384"/>
            <a:gd name="connsiteX0" fmla="*/ 0 w 4229173"/>
            <a:gd name="connsiteY0" fmla="*/ 442719 h 4312384"/>
            <a:gd name="connsiteX1" fmla="*/ 3134878 w 4229173"/>
            <a:gd name="connsiteY1" fmla="*/ 4312384 h 4312384"/>
            <a:gd name="connsiteX2" fmla="*/ 4229173 w 4229173"/>
            <a:gd name="connsiteY2" fmla="*/ 2578220 h 4312384"/>
            <a:gd name="connsiteX3" fmla="*/ 1741453 w 4229173"/>
            <a:gd name="connsiteY3" fmla="*/ 0 h 4312384"/>
            <a:gd name="connsiteX4" fmla="*/ 0 w 4229173"/>
            <a:gd name="connsiteY4" fmla="*/ 442719 h 431238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271407 h 3155802"/>
            <a:gd name="connsiteX1" fmla="*/ 3716665 w 4229173"/>
            <a:gd name="connsiteY1" fmla="*/ 3155802 h 3155802"/>
            <a:gd name="connsiteX2" fmla="*/ 4229173 w 4229173"/>
            <a:gd name="connsiteY2" fmla="*/ 2406908 h 3155802"/>
            <a:gd name="connsiteX3" fmla="*/ 1489345 w 4229173"/>
            <a:gd name="connsiteY3" fmla="*/ 0 h 3155802"/>
            <a:gd name="connsiteX4" fmla="*/ 0 w 4229173"/>
            <a:gd name="connsiteY4" fmla="*/ 271407 h 3155802"/>
            <a:gd name="connsiteX0" fmla="*/ 0 w 3860144"/>
            <a:gd name="connsiteY0" fmla="*/ 465233 h 3155802"/>
            <a:gd name="connsiteX1" fmla="*/ 3347636 w 3860144"/>
            <a:gd name="connsiteY1" fmla="*/ 3155802 h 3155802"/>
            <a:gd name="connsiteX2" fmla="*/ 3860144 w 3860144"/>
            <a:gd name="connsiteY2" fmla="*/ 2406908 h 3155802"/>
            <a:gd name="connsiteX3" fmla="*/ 1120316 w 3860144"/>
            <a:gd name="connsiteY3" fmla="*/ 0 h 3155802"/>
            <a:gd name="connsiteX4" fmla="*/ 0 w 3860144"/>
            <a:gd name="connsiteY4" fmla="*/ 465233 h 3155802"/>
            <a:gd name="connsiteX0" fmla="*/ 0 w 3647664"/>
            <a:gd name="connsiteY0" fmla="*/ 538869 h 3155802"/>
            <a:gd name="connsiteX1" fmla="*/ 3135156 w 3647664"/>
            <a:gd name="connsiteY1" fmla="*/ 3155802 h 3155802"/>
            <a:gd name="connsiteX2" fmla="*/ 3647664 w 3647664"/>
            <a:gd name="connsiteY2" fmla="*/ 2406908 h 3155802"/>
            <a:gd name="connsiteX3" fmla="*/ 907836 w 3647664"/>
            <a:gd name="connsiteY3" fmla="*/ 0 h 3155802"/>
            <a:gd name="connsiteX4" fmla="*/ 0 w 3647664"/>
            <a:gd name="connsiteY4" fmla="*/ 538869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817986" h="3155802">
              <a:moveTo>
                <a:pt x="0" y="449411"/>
              </a:moveTo>
              <a:cubicBezTo>
                <a:pt x="1140672" y="1262088"/>
                <a:pt x="1617067" y="868879"/>
                <a:pt x="3305478" y="3155802"/>
              </a:cubicBezTo>
              <a:lnTo>
                <a:pt x="3817986" y="2406908"/>
              </a:lnTo>
              <a:cubicBezTo>
                <a:pt x="3072501" y="1466317"/>
                <a:pt x="2778524" y="1218389"/>
                <a:pt x="1078158" y="0"/>
              </a:cubicBezTo>
              <a:cubicBezTo>
                <a:pt x="58219" y="555645"/>
                <a:pt x="533405" y="353594"/>
                <a:pt x="0" y="449411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123</xdr:col>
      <xdr:colOff>420339</xdr:colOff>
      <xdr:row>10</xdr:row>
      <xdr:rowOff>87616</xdr:rowOff>
    </xdr:from>
    <xdr:to>
      <xdr:col>125</xdr:col>
      <xdr:colOff>549814</xdr:colOff>
      <xdr:row>13</xdr:row>
      <xdr:rowOff>113583</xdr:rowOff>
    </xdr:to>
    <xdr:sp macro="" textlink="">
      <xdr:nvSpPr>
        <xdr:cNvPr id="155" name="Forma libre: forma 20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/>
      </xdr:nvSpPr>
      <xdr:spPr bwMode="auto">
        <a:xfrm rot="3491189">
          <a:off x="60327193" y="3236262"/>
          <a:ext cx="1168967" cy="1501075"/>
        </a:xfrm>
        <a:custGeom>
          <a:avLst/>
          <a:gdLst>
            <a:gd name="connsiteX0" fmla="*/ 71438 w 1952625"/>
            <a:gd name="connsiteY0" fmla="*/ 952500 h 1524000"/>
            <a:gd name="connsiteX1" fmla="*/ 1619250 w 1952625"/>
            <a:gd name="connsiteY1" fmla="*/ 0 h 1524000"/>
            <a:gd name="connsiteX2" fmla="*/ 1952625 w 1952625"/>
            <a:gd name="connsiteY2" fmla="*/ 809625 h 1524000"/>
            <a:gd name="connsiteX3" fmla="*/ 428625 w 1952625"/>
            <a:gd name="connsiteY3" fmla="*/ 1524000 h 1524000"/>
            <a:gd name="connsiteX4" fmla="*/ 0 w 1952625"/>
            <a:gd name="connsiteY4" fmla="*/ 1023937 h 1524000"/>
            <a:gd name="connsiteX0" fmla="*/ 71438 w 2093198"/>
            <a:gd name="connsiteY0" fmla="*/ 952500 h 1524000"/>
            <a:gd name="connsiteX1" fmla="*/ 1619250 w 2093198"/>
            <a:gd name="connsiteY1" fmla="*/ 0 h 1524000"/>
            <a:gd name="connsiteX2" fmla="*/ 2093198 w 2093198"/>
            <a:gd name="connsiteY2" fmla="*/ 450598 h 1524000"/>
            <a:gd name="connsiteX3" fmla="*/ 428625 w 2093198"/>
            <a:gd name="connsiteY3" fmla="*/ 1524000 h 1524000"/>
            <a:gd name="connsiteX4" fmla="*/ 0 w 2093198"/>
            <a:gd name="connsiteY4" fmla="*/ 1023937 h 1524000"/>
            <a:gd name="connsiteX0" fmla="*/ 71438 w 2093198"/>
            <a:gd name="connsiteY0" fmla="*/ 1078159 h 1649659"/>
            <a:gd name="connsiteX1" fmla="*/ 1742253 w 2093198"/>
            <a:gd name="connsiteY1" fmla="*/ 0 h 1649659"/>
            <a:gd name="connsiteX2" fmla="*/ 2093198 w 2093198"/>
            <a:gd name="connsiteY2" fmla="*/ 576257 h 1649659"/>
            <a:gd name="connsiteX3" fmla="*/ 428625 w 2093198"/>
            <a:gd name="connsiteY3" fmla="*/ 1649659 h 1649659"/>
            <a:gd name="connsiteX4" fmla="*/ 0 w 2093198"/>
            <a:gd name="connsiteY4" fmla="*/ 1149596 h 16496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93198" h="1649659">
              <a:moveTo>
                <a:pt x="71438" y="1078159"/>
              </a:moveTo>
              <a:lnTo>
                <a:pt x="1742253" y="0"/>
              </a:lnTo>
              <a:lnTo>
                <a:pt x="2093198" y="576257"/>
              </a:lnTo>
              <a:lnTo>
                <a:pt x="428625" y="1649659"/>
              </a:lnTo>
              <a:lnTo>
                <a:pt x="0" y="1149596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661166</xdr:colOff>
      <xdr:row>8</xdr:row>
      <xdr:rowOff>279707</xdr:rowOff>
    </xdr:from>
    <xdr:to>
      <xdr:col>129</xdr:col>
      <xdr:colOff>78362</xdr:colOff>
      <xdr:row>12</xdr:row>
      <xdr:rowOff>77990</xdr:rowOff>
    </xdr:to>
    <xdr:sp macro="" textlink="">
      <xdr:nvSpPr>
        <xdr:cNvPr id="156" name="CuadroTexto 10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 bwMode="auto">
        <a:xfrm rot="10800000" flipV="1">
          <a:off x="59716166" y="2832407"/>
          <a:ext cx="4217796" cy="13222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Marañón</a:t>
          </a:r>
        </a:p>
      </xdr:txBody>
    </xdr:sp>
    <xdr:clientData/>
  </xdr:twoCellAnchor>
  <xdr:twoCellAnchor>
    <xdr:from>
      <xdr:col>120</xdr:col>
      <xdr:colOff>121970</xdr:colOff>
      <xdr:row>21</xdr:row>
      <xdr:rowOff>43646</xdr:rowOff>
    </xdr:from>
    <xdr:to>
      <xdr:col>129</xdr:col>
      <xdr:colOff>143179</xdr:colOff>
      <xdr:row>33</xdr:row>
      <xdr:rowOff>307620</xdr:rowOff>
    </xdr:to>
    <xdr:sp macro="" textlink="">
      <xdr:nvSpPr>
        <xdr:cNvPr id="157" name="Forma libre 162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 bwMode="auto">
        <a:xfrm>
          <a:off x="57805370" y="7549346"/>
          <a:ext cx="6193409" cy="460737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819968 w 3819968"/>
            <a:gd name="connsiteY0" fmla="*/ 13491084 h 13491084"/>
            <a:gd name="connsiteX1" fmla="*/ 286 w 3819968"/>
            <a:gd name="connsiteY1" fmla="*/ 0 h 13491084"/>
            <a:gd name="connsiteX0" fmla="*/ 6139095 w 6139095"/>
            <a:gd name="connsiteY0" fmla="*/ 11647803 h 11647803"/>
            <a:gd name="connsiteX1" fmla="*/ 116 w 6139095"/>
            <a:gd name="connsiteY1" fmla="*/ 0 h 11647803"/>
            <a:gd name="connsiteX0" fmla="*/ 6138979 w 6138979"/>
            <a:gd name="connsiteY0" fmla="*/ 11647803 h 11647803"/>
            <a:gd name="connsiteX1" fmla="*/ 0 w 6138979"/>
            <a:gd name="connsiteY1" fmla="*/ 0 h 11647803"/>
            <a:gd name="connsiteX0" fmla="*/ 6233005 w 6233005"/>
            <a:gd name="connsiteY0" fmla="*/ 9435866 h 9435866"/>
            <a:gd name="connsiteX1" fmla="*/ 0 w 6233005"/>
            <a:gd name="connsiteY1" fmla="*/ 0 h 9435866"/>
            <a:gd name="connsiteX0" fmla="*/ 6233005 w 6233005"/>
            <a:gd name="connsiteY0" fmla="*/ 9435866 h 9435866"/>
            <a:gd name="connsiteX1" fmla="*/ 0 w 6233005"/>
            <a:gd name="connsiteY1" fmla="*/ 0 h 9435866"/>
            <a:gd name="connsiteX0" fmla="*/ 6421056 w 6421056"/>
            <a:gd name="connsiteY0" fmla="*/ 8391340 h 8391340"/>
            <a:gd name="connsiteX1" fmla="*/ 0 w 6421056"/>
            <a:gd name="connsiteY1" fmla="*/ 0 h 8391340"/>
            <a:gd name="connsiteX0" fmla="*/ 6891184 w 6891184"/>
            <a:gd name="connsiteY0" fmla="*/ 8268455 h 8268455"/>
            <a:gd name="connsiteX1" fmla="*/ 0 w 6891184"/>
            <a:gd name="connsiteY1" fmla="*/ 0 h 8268455"/>
            <a:gd name="connsiteX0" fmla="*/ 6609107 w 6609107"/>
            <a:gd name="connsiteY0" fmla="*/ 8452783 h 8452783"/>
            <a:gd name="connsiteX1" fmla="*/ 0 w 6609107"/>
            <a:gd name="connsiteY1" fmla="*/ 0 h 8452783"/>
            <a:gd name="connsiteX0" fmla="*/ 6577765 w 6577765"/>
            <a:gd name="connsiteY0" fmla="*/ 10664720 h 10664720"/>
            <a:gd name="connsiteX1" fmla="*/ 0 w 6577765"/>
            <a:gd name="connsiteY1" fmla="*/ 0 h 10664720"/>
            <a:gd name="connsiteX0" fmla="*/ 6734474 w 6734474"/>
            <a:gd name="connsiteY0" fmla="*/ 10664720 h 10664720"/>
            <a:gd name="connsiteX1" fmla="*/ 0 w 6734474"/>
            <a:gd name="connsiteY1" fmla="*/ 0 h 10664720"/>
            <a:gd name="connsiteX0" fmla="*/ 6662446 w 6662446"/>
            <a:gd name="connsiteY0" fmla="*/ 10797975 h 10797975"/>
            <a:gd name="connsiteX1" fmla="*/ 0 w 6662446"/>
            <a:gd name="connsiteY1" fmla="*/ 0 h 10797975"/>
            <a:gd name="connsiteX0" fmla="*/ 6398344 w 6398344"/>
            <a:gd name="connsiteY0" fmla="*/ 10176114 h 10176114"/>
            <a:gd name="connsiteX1" fmla="*/ 0 w 6398344"/>
            <a:gd name="connsiteY1" fmla="*/ 0 h 10176114"/>
            <a:gd name="connsiteX0" fmla="*/ 6350326 w 6350326"/>
            <a:gd name="connsiteY0" fmla="*/ 9865183 h 9865183"/>
            <a:gd name="connsiteX1" fmla="*/ 0 w 6350326"/>
            <a:gd name="connsiteY1" fmla="*/ 0 h 9865183"/>
            <a:gd name="connsiteX0" fmla="*/ 6206271 w 6206271"/>
            <a:gd name="connsiteY0" fmla="*/ 9687509 h 9687509"/>
            <a:gd name="connsiteX1" fmla="*/ 0 w 6206271"/>
            <a:gd name="connsiteY1" fmla="*/ 0 h 9687509"/>
            <a:gd name="connsiteX0" fmla="*/ 6110234 w 6110234"/>
            <a:gd name="connsiteY0" fmla="*/ 9731927 h 9731927"/>
            <a:gd name="connsiteX1" fmla="*/ 0 w 6110234"/>
            <a:gd name="connsiteY1" fmla="*/ 0 h 97319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110234" h="9731927">
              <a:moveTo>
                <a:pt x="6110234" y="9731927"/>
              </a:moveTo>
              <a:cubicBezTo>
                <a:pt x="3655746" y="4827879"/>
                <a:pt x="1479705" y="1392750"/>
                <a:pt x="0" y="0"/>
              </a:cubicBezTo>
            </a:path>
          </a:pathLst>
        </a:custGeom>
        <a:noFill/>
        <a:ln w="127000" algn="ctr">
          <a:solidFill>
            <a:schemeClr val="accent3">
              <a:lumMod val="75000"/>
            </a:schemeClr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560849</xdr:colOff>
      <xdr:row>34</xdr:row>
      <xdr:rowOff>42896</xdr:rowOff>
    </xdr:from>
    <xdr:to>
      <xdr:col>131</xdr:col>
      <xdr:colOff>587104</xdr:colOff>
      <xdr:row>42</xdr:row>
      <xdr:rowOff>164889</xdr:rowOff>
    </xdr:to>
    <xdr:sp macro="" textlink="">
      <xdr:nvSpPr>
        <xdr:cNvPr id="158" name="Forma libre: forma 13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 bwMode="auto">
        <a:xfrm rot="21115516">
          <a:off x="63044849" y="12272996"/>
          <a:ext cx="2769455" cy="3169993"/>
        </a:xfrm>
        <a:custGeom>
          <a:avLst/>
          <a:gdLst>
            <a:gd name="connsiteX0" fmla="*/ 0 w 3753971"/>
            <a:gd name="connsiteY0" fmla="*/ 683559 h 4392706"/>
            <a:gd name="connsiteX1" fmla="*/ 2263589 w 3753971"/>
            <a:gd name="connsiteY1" fmla="*/ 3653118 h 4392706"/>
            <a:gd name="connsiteX2" fmla="*/ 2823883 w 3753971"/>
            <a:gd name="connsiteY2" fmla="*/ 4392706 h 4392706"/>
            <a:gd name="connsiteX3" fmla="*/ 3753971 w 3753971"/>
            <a:gd name="connsiteY3" fmla="*/ 3798794 h 4392706"/>
            <a:gd name="connsiteX4" fmla="*/ 1064559 w 3753971"/>
            <a:gd name="connsiteY4" fmla="*/ 0 h 4392706"/>
            <a:gd name="connsiteX5" fmla="*/ 0 w 3753971"/>
            <a:gd name="connsiteY5" fmla="*/ 683559 h 4392706"/>
            <a:gd name="connsiteX0" fmla="*/ 0 w 3929149"/>
            <a:gd name="connsiteY0" fmla="*/ 683559 h 4392706"/>
            <a:gd name="connsiteX1" fmla="*/ 2263589 w 3929149"/>
            <a:gd name="connsiteY1" fmla="*/ 3653118 h 4392706"/>
            <a:gd name="connsiteX2" fmla="*/ 2823883 w 3929149"/>
            <a:gd name="connsiteY2" fmla="*/ 4392706 h 4392706"/>
            <a:gd name="connsiteX3" fmla="*/ 3929149 w 3929149"/>
            <a:gd name="connsiteY3" fmla="*/ 3505133 h 4392706"/>
            <a:gd name="connsiteX4" fmla="*/ 1064559 w 3929149"/>
            <a:gd name="connsiteY4" fmla="*/ 0 h 4392706"/>
            <a:gd name="connsiteX5" fmla="*/ 0 w 3929149"/>
            <a:gd name="connsiteY5" fmla="*/ 683559 h 4392706"/>
            <a:gd name="connsiteX0" fmla="*/ 0 w 3929149"/>
            <a:gd name="connsiteY0" fmla="*/ 1132686 h 4841833"/>
            <a:gd name="connsiteX1" fmla="*/ 2263589 w 3929149"/>
            <a:gd name="connsiteY1" fmla="*/ 4102245 h 4841833"/>
            <a:gd name="connsiteX2" fmla="*/ 2823883 w 3929149"/>
            <a:gd name="connsiteY2" fmla="*/ 4841833 h 4841833"/>
            <a:gd name="connsiteX3" fmla="*/ 3929149 w 3929149"/>
            <a:gd name="connsiteY3" fmla="*/ 3954260 h 4841833"/>
            <a:gd name="connsiteX4" fmla="*/ 1064559 w 3929149"/>
            <a:gd name="connsiteY4" fmla="*/ 0 h 4841833"/>
            <a:gd name="connsiteX5" fmla="*/ 0 w 3929149"/>
            <a:gd name="connsiteY5" fmla="*/ 1132686 h 4841833"/>
            <a:gd name="connsiteX0" fmla="*/ 0 w 3964185"/>
            <a:gd name="connsiteY0" fmla="*/ 1046316 h 4841833"/>
            <a:gd name="connsiteX1" fmla="*/ 2298625 w 3964185"/>
            <a:gd name="connsiteY1" fmla="*/ 4102245 h 4841833"/>
            <a:gd name="connsiteX2" fmla="*/ 2858919 w 3964185"/>
            <a:gd name="connsiteY2" fmla="*/ 4841833 h 4841833"/>
            <a:gd name="connsiteX3" fmla="*/ 3964185 w 3964185"/>
            <a:gd name="connsiteY3" fmla="*/ 3954260 h 4841833"/>
            <a:gd name="connsiteX4" fmla="*/ 1099595 w 3964185"/>
            <a:gd name="connsiteY4" fmla="*/ 0 h 4841833"/>
            <a:gd name="connsiteX5" fmla="*/ 0 w 3964185"/>
            <a:gd name="connsiteY5" fmla="*/ 1046316 h 4841833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584620"/>
            <a:gd name="connsiteX1" fmla="*/ 2578911 w 4244471"/>
            <a:gd name="connsiteY1" fmla="*/ 4516823 h 5584620"/>
            <a:gd name="connsiteX2" fmla="*/ 3121688 w 4244471"/>
            <a:gd name="connsiteY2" fmla="*/ 5584620 h 5584620"/>
            <a:gd name="connsiteX3" fmla="*/ 4244471 w 4244471"/>
            <a:gd name="connsiteY3" fmla="*/ 4368838 h 5584620"/>
            <a:gd name="connsiteX4" fmla="*/ 609096 w 4244471"/>
            <a:gd name="connsiteY4" fmla="*/ 0 h 5584620"/>
            <a:gd name="connsiteX5" fmla="*/ 0 w 4244471"/>
            <a:gd name="connsiteY5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47381"/>
            <a:gd name="connsiteY0" fmla="*/ 1478168 h 5584620"/>
            <a:gd name="connsiteX1" fmla="*/ 3489563 w 4647381"/>
            <a:gd name="connsiteY1" fmla="*/ 5584620 h 5584620"/>
            <a:gd name="connsiteX2" fmla="*/ 4647381 w 4647381"/>
            <a:gd name="connsiteY2" fmla="*/ 4489757 h 5584620"/>
            <a:gd name="connsiteX3" fmla="*/ 976971 w 4647381"/>
            <a:gd name="connsiteY3" fmla="*/ 0 h 5584620"/>
            <a:gd name="connsiteX4" fmla="*/ 0 w 4647381"/>
            <a:gd name="connsiteY4" fmla="*/ 1478168 h 5584620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338526 h 5308669"/>
            <a:gd name="connsiteX1" fmla="*/ 3615768 w 4773586"/>
            <a:gd name="connsiteY1" fmla="*/ 5308669 h 5308669"/>
            <a:gd name="connsiteX2" fmla="*/ 4773586 w 4773586"/>
            <a:gd name="connsiteY2" fmla="*/ 4213806 h 5308669"/>
            <a:gd name="connsiteX3" fmla="*/ 1477537 w 4773586"/>
            <a:gd name="connsiteY3" fmla="*/ 0 h 5308669"/>
            <a:gd name="connsiteX4" fmla="*/ 0 w 4773586"/>
            <a:gd name="connsiteY4" fmla="*/ 1338526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4312384"/>
            <a:gd name="connsiteX1" fmla="*/ 3134878 w 5037502"/>
            <a:gd name="connsiteY1" fmla="*/ 4312384 h 4312384"/>
            <a:gd name="connsiteX2" fmla="*/ 5037502 w 5037502"/>
            <a:gd name="connsiteY2" fmla="*/ 4213806 h 4312384"/>
            <a:gd name="connsiteX3" fmla="*/ 1741453 w 5037502"/>
            <a:gd name="connsiteY3" fmla="*/ 0 h 4312384"/>
            <a:gd name="connsiteX4" fmla="*/ 0 w 5037502"/>
            <a:gd name="connsiteY4" fmla="*/ 442719 h 4312384"/>
            <a:gd name="connsiteX0" fmla="*/ 0 w 4229173"/>
            <a:gd name="connsiteY0" fmla="*/ 442719 h 4312384"/>
            <a:gd name="connsiteX1" fmla="*/ 3134878 w 4229173"/>
            <a:gd name="connsiteY1" fmla="*/ 4312384 h 4312384"/>
            <a:gd name="connsiteX2" fmla="*/ 4229173 w 4229173"/>
            <a:gd name="connsiteY2" fmla="*/ 2578220 h 4312384"/>
            <a:gd name="connsiteX3" fmla="*/ 1741453 w 4229173"/>
            <a:gd name="connsiteY3" fmla="*/ 0 h 4312384"/>
            <a:gd name="connsiteX4" fmla="*/ 0 w 4229173"/>
            <a:gd name="connsiteY4" fmla="*/ 442719 h 431238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271407 h 3155802"/>
            <a:gd name="connsiteX1" fmla="*/ 3716665 w 4229173"/>
            <a:gd name="connsiteY1" fmla="*/ 3155802 h 3155802"/>
            <a:gd name="connsiteX2" fmla="*/ 4229173 w 4229173"/>
            <a:gd name="connsiteY2" fmla="*/ 2406908 h 3155802"/>
            <a:gd name="connsiteX3" fmla="*/ 1489345 w 4229173"/>
            <a:gd name="connsiteY3" fmla="*/ 0 h 3155802"/>
            <a:gd name="connsiteX4" fmla="*/ 0 w 4229173"/>
            <a:gd name="connsiteY4" fmla="*/ 271407 h 3155802"/>
            <a:gd name="connsiteX0" fmla="*/ 0 w 3860144"/>
            <a:gd name="connsiteY0" fmla="*/ 465233 h 3155802"/>
            <a:gd name="connsiteX1" fmla="*/ 3347636 w 3860144"/>
            <a:gd name="connsiteY1" fmla="*/ 3155802 h 3155802"/>
            <a:gd name="connsiteX2" fmla="*/ 3860144 w 3860144"/>
            <a:gd name="connsiteY2" fmla="*/ 2406908 h 3155802"/>
            <a:gd name="connsiteX3" fmla="*/ 1120316 w 3860144"/>
            <a:gd name="connsiteY3" fmla="*/ 0 h 3155802"/>
            <a:gd name="connsiteX4" fmla="*/ 0 w 3860144"/>
            <a:gd name="connsiteY4" fmla="*/ 465233 h 3155802"/>
            <a:gd name="connsiteX0" fmla="*/ 0 w 3647664"/>
            <a:gd name="connsiteY0" fmla="*/ 538869 h 3155802"/>
            <a:gd name="connsiteX1" fmla="*/ 3135156 w 3647664"/>
            <a:gd name="connsiteY1" fmla="*/ 3155802 h 3155802"/>
            <a:gd name="connsiteX2" fmla="*/ 3647664 w 3647664"/>
            <a:gd name="connsiteY2" fmla="*/ 2406908 h 3155802"/>
            <a:gd name="connsiteX3" fmla="*/ 907836 w 3647664"/>
            <a:gd name="connsiteY3" fmla="*/ 0 h 3155802"/>
            <a:gd name="connsiteX4" fmla="*/ 0 w 3647664"/>
            <a:gd name="connsiteY4" fmla="*/ 538869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159896 h 2866287"/>
            <a:gd name="connsiteX1" fmla="*/ 3305478 w 3817986"/>
            <a:gd name="connsiteY1" fmla="*/ 2866287 h 2866287"/>
            <a:gd name="connsiteX2" fmla="*/ 3817986 w 3817986"/>
            <a:gd name="connsiteY2" fmla="*/ 2117393 h 2866287"/>
            <a:gd name="connsiteX3" fmla="*/ 1390756 w 3817986"/>
            <a:gd name="connsiteY3" fmla="*/ 1 h 2866287"/>
            <a:gd name="connsiteX4" fmla="*/ 0 w 3817986"/>
            <a:gd name="connsiteY4" fmla="*/ 159896 h 2866287"/>
            <a:gd name="connsiteX0" fmla="*/ 0 w 3817986"/>
            <a:gd name="connsiteY0" fmla="*/ 191715 h 2898106"/>
            <a:gd name="connsiteX1" fmla="*/ 3305478 w 3817986"/>
            <a:gd name="connsiteY1" fmla="*/ 2898106 h 2898106"/>
            <a:gd name="connsiteX2" fmla="*/ 3817986 w 3817986"/>
            <a:gd name="connsiteY2" fmla="*/ 2149212 h 2898106"/>
            <a:gd name="connsiteX3" fmla="*/ 1390756 w 3817986"/>
            <a:gd name="connsiteY3" fmla="*/ 31820 h 2898106"/>
            <a:gd name="connsiteX4" fmla="*/ 0 w 3817986"/>
            <a:gd name="connsiteY4" fmla="*/ 191715 h 2898106"/>
            <a:gd name="connsiteX0" fmla="*/ 0 w 3448689"/>
            <a:gd name="connsiteY0" fmla="*/ 79194 h 2935725"/>
            <a:gd name="connsiteX1" fmla="*/ 2936181 w 3448689"/>
            <a:gd name="connsiteY1" fmla="*/ 2935725 h 2935725"/>
            <a:gd name="connsiteX2" fmla="*/ 3448689 w 3448689"/>
            <a:gd name="connsiteY2" fmla="*/ 2186831 h 2935725"/>
            <a:gd name="connsiteX3" fmla="*/ 1021459 w 3448689"/>
            <a:gd name="connsiteY3" fmla="*/ 69439 h 2935725"/>
            <a:gd name="connsiteX4" fmla="*/ 0 w 3448689"/>
            <a:gd name="connsiteY4" fmla="*/ 79194 h 2935725"/>
            <a:gd name="connsiteX0" fmla="*/ 0 w 3346364"/>
            <a:gd name="connsiteY0" fmla="*/ 55332 h 2965110"/>
            <a:gd name="connsiteX1" fmla="*/ 2833856 w 3346364"/>
            <a:gd name="connsiteY1" fmla="*/ 2965110 h 2965110"/>
            <a:gd name="connsiteX2" fmla="*/ 3346364 w 3346364"/>
            <a:gd name="connsiteY2" fmla="*/ 2216216 h 2965110"/>
            <a:gd name="connsiteX3" fmla="*/ 919134 w 3346364"/>
            <a:gd name="connsiteY3" fmla="*/ 98824 h 2965110"/>
            <a:gd name="connsiteX4" fmla="*/ 0 w 3346364"/>
            <a:gd name="connsiteY4" fmla="*/ 55332 h 2965110"/>
            <a:gd name="connsiteX0" fmla="*/ 0 w 3346364"/>
            <a:gd name="connsiteY0" fmla="*/ 123616 h 3033394"/>
            <a:gd name="connsiteX1" fmla="*/ 2833856 w 3346364"/>
            <a:gd name="connsiteY1" fmla="*/ 3033394 h 3033394"/>
            <a:gd name="connsiteX2" fmla="*/ 3346364 w 3346364"/>
            <a:gd name="connsiteY2" fmla="*/ 2284500 h 3033394"/>
            <a:gd name="connsiteX3" fmla="*/ 807752 w 3346364"/>
            <a:gd name="connsiteY3" fmla="*/ 46457 h 3033394"/>
            <a:gd name="connsiteX4" fmla="*/ 0 w 3346364"/>
            <a:gd name="connsiteY4" fmla="*/ 123616 h 3033394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74179"/>
            <a:gd name="connsiteY0" fmla="*/ 123616 h 4458617"/>
            <a:gd name="connsiteX1" fmla="*/ 2679341 w 3374179"/>
            <a:gd name="connsiteY1" fmla="*/ 4458617 h 4458617"/>
            <a:gd name="connsiteX2" fmla="*/ 3374179 w 3374179"/>
            <a:gd name="connsiteY2" fmla="*/ 3530797 h 4458617"/>
            <a:gd name="connsiteX3" fmla="*/ 807752 w 3374179"/>
            <a:gd name="connsiteY3" fmla="*/ 46457 h 4458617"/>
            <a:gd name="connsiteX4" fmla="*/ 0 w 3374179"/>
            <a:gd name="connsiteY4" fmla="*/ 123616 h 4458617"/>
            <a:gd name="connsiteX0" fmla="*/ 0 w 3374179"/>
            <a:gd name="connsiteY0" fmla="*/ 123616 h 4458617"/>
            <a:gd name="connsiteX1" fmla="*/ 2679341 w 3374179"/>
            <a:gd name="connsiteY1" fmla="*/ 4458617 h 4458617"/>
            <a:gd name="connsiteX2" fmla="*/ 3374179 w 3374179"/>
            <a:gd name="connsiteY2" fmla="*/ 3530797 h 4458617"/>
            <a:gd name="connsiteX3" fmla="*/ 807752 w 3374179"/>
            <a:gd name="connsiteY3" fmla="*/ 46457 h 4458617"/>
            <a:gd name="connsiteX4" fmla="*/ 0 w 3374179"/>
            <a:gd name="connsiteY4" fmla="*/ 123616 h 4458617"/>
            <a:gd name="connsiteX0" fmla="*/ 0 w 3374179"/>
            <a:gd name="connsiteY0" fmla="*/ 123616 h 4458617"/>
            <a:gd name="connsiteX1" fmla="*/ 2679341 w 3374179"/>
            <a:gd name="connsiteY1" fmla="*/ 4458617 h 4458617"/>
            <a:gd name="connsiteX2" fmla="*/ 3374179 w 3374179"/>
            <a:gd name="connsiteY2" fmla="*/ 3530797 h 4458617"/>
            <a:gd name="connsiteX3" fmla="*/ 807752 w 3374179"/>
            <a:gd name="connsiteY3" fmla="*/ 46457 h 4458617"/>
            <a:gd name="connsiteX4" fmla="*/ 0 w 3374179"/>
            <a:gd name="connsiteY4" fmla="*/ 123616 h 4458617"/>
            <a:gd name="connsiteX0" fmla="*/ 0 w 3374179"/>
            <a:gd name="connsiteY0" fmla="*/ 18945 h 4353946"/>
            <a:gd name="connsiteX1" fmla="*/ 2679341 w 3374179"/>
            <a:gd name="connsiteY1" fmla="*/ 4353946 h 4353946"/>
            <a:gd name="connsiteX2" fmla="*/ 3374179 w 3374179"/>
            <a:gd name="connsiteY2" fmla="*/ 3426126 h 4353946"/>
            <a:gd name="connsiteX3" fmla="*/ 1012832 w 3374179"/>
            <a:gd name="connsiteY3" fmla="*/ 318369 h 4353946"/>
            <a:gd name="connsiteX4" fmla="*/ 0 w 3374179"/>
            <a:gd name="connsiteY4" fmla="*/ 18945 h 4353946"/>
            <a:gd name="connsiteX0" fmla="*/ 0 w 3374179"/>
            <a:gd name="connsiteY0" fmla="*/ 21160 h 4356161"/>
            <a:gd name="connsiteX1" fmla="*/ 2679341 w 3374179"/>
            <a:gd name="connsiteY1" fmla="*/ 4356161 h 4356161"/>
            <a:gd name="connsiteX2" fmla="*/ 3374179 w 3374179"/>
            <a:gd name="connsiteY2" fmla="*/ 3428341 h 4356161"/>
            <a:gd name="connsiteX3" fmla="*/ 1208641 w 3374179"/>
            <a:gd name="connsiteY3" fmla="*/ 281733 h 4356161"/>
            <a:gd name="connsiteX4" fmla="*/ 0 w 3374179"/>
            <a:gd name="connsiteY4" fmla="*/ 21160 h 4356161"/>
            <a:gd name="connsiteX0" fmla="*/ 0 w 3374179"/>
            <a:gd name="connsiteY0" fmla="*/ 29752 h 4364753"/>
            <a:gd name="connsiteX1" fmla="*/ 2679341 w 3374179"/>
            <a:gd name="connsiteY1" fmla="*/ 4364753 h 4364753"/>
            <a:gd name="connsiteX2" fmla="*/ 3374179 w 3374179"/>
            <a:gd name="connsiteY2" fmla="*/ 3436933 h 4364753"/>
            <a:gd name="connsiteX3" fmla="*/ 1208641 w 3374179"/>
            <a:gd name="connsiteY3" fmla="*/ 290325 h 4364753"/>
            <a:gd name="connsiteX4" fmla="*/ 0 w 3374179"/>
            <a:gd name="connsiteY4" fmla="*/ 29752 h 4364753"/>
            <a:gd name="connsiteX0" fmla="*/ 0 w 3374179"/>
            <a:gd name="connsiteY0" fmla="*/ 29752 h 4364753"/>
            <a:gd name="connsiteX1" fmla="*/ 2679341 w 3374179"/>
            <a:gd name="connsiteY1" fmla="*/ 4364753 h 4364753"/>
            <a:gd name="connsiteX2" fmla="*/ 3374179 w 3374179"/>
            <a:gd name="connsiteY2" fmla="*/ 3436933 h 4364753"/>
            <a:gd name="connsiteX3" fmla="*/ 1208641 w 3374179"/>
            <a:gd name="connsiteY3" fmla="*/ 290325 h 4364753"/>
            <a:gd name="connsiteX4" fmla="*/ 0 w 3374179"/>
            <a:gd name="connsiteY4" fmla="*/ 29752 h 4364753"/>
            <a:gd name="connsiteX0" fmla="*/ 0 w 3374179"/>
            <a:gd name="connsiteY0" fmla="*/ 29752 h 4364753"/>
            <a:gd name="connsiteX1" fmla="*/ 2679341 w 3374179"/>
            <a:gd name="connsiteY1" fmla="*/ 4364753 h 4364753"/>
            <a:gd name="connsiteX2" fmla="*/ 3374179 w 3374179"/>
            <a:gd name="connsiteY2" fmla="*/ 3436933 h 4364753"/>
            <a:gd name="connsiteX3" fmla="*/ 1208641 w 3374179"/>
            <a:gd name="connsiteY3" fmla="*/ 290325 h 4364753"/>
            <a:gd name="connsiteX4" fmla="*/ 0 w 3374179"/>
            <a:gd name="connsiteY4" fmla="*/ 29752 h 4364753"/>
            <a:gd name="connsiteX0" fmla="*/ 0 w 3374179"/>
            <a:gd name="connsiteY0" fmla="*/ 43977 h 4378978"/>
            <a:gd name="connsiteX1" fmla="*/ 2679341 w 3374179"/>
            <a:gd name="connsiteY1" fmla="*/ 4378978 h 4378978"/>
            <a:gd name="connsiteX2" fmla="*/ 3374179 w 3374179"/>
            <a:gd name="connsiteY2" fmla="*/ 3451158 h 4378978"/>
            <a:gd name="connsiteX3" fmla="*/ 870289 w 3374179"/>
            <a:gd name="connsiteY3" fmla="*/ 217952 h 4378978"/>
            <a:gd name="connsiteX4" fmla="*/ 0 w 3374179"/>
            <a:gd name="connsiteY4" fmla="*/ 43977 h 4378978"/>
            <a:gd name="connsiteX0" fmla="*/ 0 w 3374179"/>
            <a:gd name="connsiteY0" fmla="*/ 43977 h 4378978"/>
            <a:gd name="connsiteX1" fmla="*/ 2679341 w 3374179"/>
            <a:gd name="connsiteY1" fmla="*/ 4378978 h 4378978"/>
            <a:gd name="connsiteX2" fmla="*/ 3374179 w 3374179"/>
            <a:gd name="connsiteY2" fmla="*/ 3451158 h 4378978"/>
            <a:gd name="connsiteX3" fmla="*/ 870289 w 3374179"/>
            <a:gd name="connsiteY3" fmla="*/ 217952 h 4378978"/>
            <a:gd name="connsiteX4" fmla="*/ 0 w 3374179"/>
            <a:gd name="connsiteY4" fmla="*/ 43977 h 4378978"/>
            <a:gd name="connsiteX0" fmla="*/ 0 w 3374179"/>
            <a:gd name="connsiteY0" fmla="*/ 43977 h 4378978"/>
            <a:gd name="connsiteX1" fmla="*/ 2679341 w 3374179"/>
            <a:gd name="connsiteY1" fmla="*/ 4378978 h 4378978"/>
            <a:gd name="connsiteX2" fmla="*/ 3374179 w 3374179"/>
            <a:gd name="connsiteY2" fmla="*/ 3451158 h 4378978"/>
            <a:gd name="connsiteX3" fmla="*/ 870289 w 3374179"/>
            <a:gd name="connsiteY3" fmla="*/ 217952 h 4378978"/>
            <a:gd name="connsiteX4" fmla="*/ 0 w 3374179"/>
            <a:gd name="connsiteY4" fmla="*/ 43977 h 4378978"/>
            <a:gd name="connsiteX0" fmla="*/ 0 w 3547668"/>
            <a:gd name="connsiteY0" fmla="*/ 43977 h 4378978"/>
            <a:gd name="connsiteX1" fmla="*/ 2679341 w 3547668"/>
            <a:gd name="connsiteY1" fmla="*/ 4378978 h 4378978"/>
            <a:gd name="connsiteX2" fmla="*/ 3547668 w 3547668"/>
            <a:gd name="connsiteY2" fmla="*/ 3339870 h 4378978"/>
            <a:gd name="connsiteX3" fmla="*/ 870289 w 3547668"/>
            <a:gd name="connsiteY3" fmla="*/ 217952 h 4378978"/>
            <a:gd name="connsiteX4" fmla="*/ 0 w 3547668"/>
            <a:gd name="connsiteY4" fmla="*/ 43977 h 4378978"/>
            <a:gd name="connsiteX0" fmla="*/ 0 w 3547668"/>
            <a:gd name="connsiteY0" fmla="*/ 43977 h 4378978"/>
            <a:gd name="connsiteX1" fmla="*/ 2679341 w 3547668"/>
            <a:gd name="connsiteY1" fmla="*/ 4378978 h 4378978"/>
            <a:gd name="connsiteX2" fmla="*/ 3547668 w 3547668"/>
            <a:gd name="connsiteY2" fmla="*/ 3339870 h 4378978"/>
            <a:gd name="connsiteX3" fmla="*/ 870289 w 3547668"/>
            <a:gd name="connsiteY3" fmla="*/ 217952 h 4378978"/>
            <a:gd name="connsiteX4" fmla="*/ 0 w 3547668"/>
            <a:gd name="connsiteY4" fmla="*/ 43977 h 4378978"/>
            <a:gd name="connsiteX0" fmla="*/ 0 w 3659050"/>
            <a:gd name="connsiteY0" fmla="*/ 26199 h 4481852"/>
            <a:gd name="connsiteX1" fmla="*/ 2790723 w 3659050"/>
            <a:gd name="connsiteY1" fmla="*/ 4481852 h 4481852"/>
            <a:gd name="connsiteX2" fmla="*/ 3659050 w 3659050"/>
            <a:gd name="connsiteY2" fmla="*/ 3442744 h 4481852"/>
            <a:gd name="connsiteX3" fmla="*/ 981671 w 3659050"/>
            <a:gd name="connsiteY3" fmla="*/ 320826 h 4481852"/>
            <a:gd name="connsiteX4" fmla="*/ 0 w 3659050"/>
            <a:gd name="connsiteY4" fmla="*/ 26199 h 4481852"/>
            <a:gd name="connsiteX0" fmla="*/ 0 w 3659050"/>
            <a:gd name="connsiteY0" fmla="*/ 0 h 4455653"/>
            <a:gd name="connsiteX1" fmla="*/ 2790723 w 3659050"/>
            <a:gd name="connsiteY1" fmla="*/ 4455653 h 4455653"/>
            <a:gd name="connsiteX2" fmla="*/ 3659050 w 3659050"/>
            <a:gd name="connsiteY2" fmla="*/ 3416545 h 4455653"/>
            <a:gd name="connsiteX3" fmla="*/ 981671 w 3659050"/>
            <a:gd name="connsiteY3" fmla="*/ 294627 h 4455653"/>
            <a:gd name="connsiteX4" fmla="*/ 0 w 3659050"/>
            <a:gd name="connsiteY4" fmla="*/ 0 h 4455653"/>
            <a:gd name="connsiteX0" fmla="*/ 0 w 3659050"/>
            <a:gd name="connsiteY0" fmla="*/ 0 h 4455653"/>
            <a:gd name="connsiteX1" fmla="*/ 2790723 w 3659050"/>
            <a:gd name="connsiteY1" fmla="*/ 4455653 h 4455653"/>
            <a:gd name="connsiteX2" fmla="*/ 3659050 w 3659050"/>
            <a:gd name="connsiteY2" fmla="*/ 3416545 h 4455653"/>
            <a:gd name="connsiteX3" fmla="*/ 981671 w 3659050"/>
            <a:gd name="connsiteY3" fmla="*/ 294627 h 4455653"/>
            <a:gd name="connsiteX4" fmla="*/ 0 w 3659050"/>
            <a:gd name="connsiteY4" fmla="*/ 0 h 4455653"/>
            <a:gd name="connsiteX0" fmla="*/ 0 w 3659050"/>
            <a:gd name="connsiteY0" fmla="*/ 0 h 4455653"/>
            <a:gd name="connsiteX1" fmla="*/ 2790723 w 3659050"/>
            <a:gd name="connsiteY1" fmla="*/ 4455653 h 4455653"/>
            <a:gd name="connsiteX2" fmla="*/ 3659050 w 3659050"/>
            <a:gd name="connsiteY2" fmla="*/ 3416545 h 4455653"/>
            <a:gd name="connsiteX3" fmla="*/ 981671 w 3659050"/>
            <a:gd name="connsiteY3" fmla="*/ 294627 h 4455653"/>
            <a:gd name="connsiteX4" fmla="*/ 0 w 3659050"/>
            <a:gd name="connsiteY4" fmla="*/ 0 h 4455653"/>
            <a:gd name="connsiteX0" fmla="*/ 0 w 3659050"/>
            <a:gd name="connsiteY0" fmla="*/ 0 h 4109652"/>
            <a:gd name="connsiteX1" fmla="*/ 3214386 w 3659050"/>
            <a:gd name="connsiteY1" fmla="*/ 4109652 h 4109652"/>
            <a:gd name="connsiteX2" fmla="*/ 3659050 w 3659050"/>
            <a:gd name="connsiteY2" fmla="*/ 3416545 h 4109652"/>
            <a:gd name="connsiteX3" fmla="*/ 981671 w 3659050"/>
            <a:gd name="connsiteY3" fmla="*/ 294627 h 4109652"/>
            <a:gd name="connsiteX4" fmla="*/ 0 w 3659050"/>
            <a:gd name="connsiteY4" fmla="*/ 0 h 4109652"/>
            <a:gd name="connsiteX0" fmla="*/ 0 w 3279928"/>
            <a:gd name="connsiteY0" fmla="*/ 0 h 3946723"/>
            <a:gd name="connsiteX1" fmla="*/ 2835264 w 3279928"/>
            <a:gd name="connsiteY1" fmla="*/ 3946723 h 3946723"/>
            <a:gd name="connsiteX2" fmla="*/ 3279928 w 3279928"/>
            <a:gd name="connsiteY2" fmla="*/ 3253616 h 3946723"/>
            <a:gd name="connsiteX3" fmla="*/ 602549 w 3279928"/>
            <a:gd name="connsiteY3" fmla="*/ 131698 h 3946723"/>
            <a:gd name="connsiteX4" fmla="*/ 0 w 3279928"/>
            <a:gd name="connsiteY4" fmla="*/ 0 h 3946723"/>
            <a:gd name="connsiteX0" fmla="*/ 0 w 3073688"/>
            <a:gd name="connsiteY0" fmla="*/ 0 h 4079842"/>
            <a:gd name="connsiteX1" fmla="*/ 2629024 w 3073688"/>
            <a:gd name="connsiteY1" fmla="*/ 4079842 h 4079842"/>
            <a:gd name="connsiteX2" fmla="*/ 3073688 w 3073688"/>
            <a:gd name="connsiteY2" fmla="*/ 3386735 h 4079842"/>
            <a:gd name="connsiteX3" fmla="*/ 396309 w 3073688"/>
            <a:gd name="connsiteY3" fmla="*/ 264817 h 4079842"/>
            <a:gd name="connsiteX4" fmla="*/ 0 w 3073688"/>
            <a:gd name="connsiteY4" fmla="*/ 0 h 4079842"/>
            <a:gd name="connsiteX0" fmla="*/ 0 w 3073688"/>
            <a:gd name="connsiteY0" fmla="*/ 0 h 4079842"/>
            <a:gd name="connsiteX1" fmla="*/ 2629024 w 3073688"/>
            <a:gd name="connsiteY1" fmla="*/ 4079842 h 4079842"/>
            <a:gd name="connsiteX2" fmla="*/ 3073688 w 3073688"/>
            <a:gd name="connsiteY2" fmla="*/ 3386735 h 4079842"/>
            <a:gd name="connsiteX3" fmla="*/ 531379 w 3073688"/>
            <a:gd name="connsiteY3" fmla="*/ 257090 h 4079842"/>
            <a:gd name="connsiteX4" fmla="*/ 0 w 3073688"/>
            <a:gd name="connsiteY4" fmla="*/ 0 h 40798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073688" h="4079842">
              <a:moveTo>
                <a:pt x="0" y="0"/>
              </a:moveTo>
              <a:cubicBezTo>
                <a:pt x="781292" y="2102857"/>
                <a:pt x="1016197" y="1701053"/>
                <a:pt x="2629024" y="4079842"/>
              </a:cubicBezTo>
              <a:lnTo>
                <a:pt x="3073688" y="3386735"/>
              </a:lnTo>
              <a:cubicBezTo>
                <a:pt x="2355157" y="2726296"/>
                <a:pt x="1778451" y="2268193"/>
                <a:pt x="531379" y="257090"/>
              </a:cubicBezTo>
              <a:cubicBezTo>
                <a:pt x="147278" y="82627"/>
                <a:pt x="502458" y="140921"/>
                <a:pt x="0" y="0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130</xdr:col>
      <xdr:colOff>323166</xdr:colOff>
      <xdr:row>40</xdr:row>
      <xdr:rowOff>3395</xdr:rowOff>
    </xdr:from>
    <xdr:to>
      <xdr:col>132</xdr:col>
      <xdr:colOff>235249</xdr:colOff>
      <xdr:row>44</xdr:row>
      <xdr:rowOff>101204</xdr:rowOff>
    </xdr:to>
    <xdr:sp macro="" textlink="">
      <xdr:nvSpPr>
        <xdr:cNvPr id="159" name="Forma libre: forma 20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 bwMode="auto">
        <a:xfrm rot="9728869">
          <a:off x="64864566" y="14519495"/>
          <a:ext cx="1283683" cy="1393209"/>
        </a:xfrm>
        <a:custGeom>
          <a:avLst/>
          <a:gdLst>
            <a:gd name="connsiteX0" fmla="*/ 71438 w 1952625"/>
            <a:gd name="connsiteY0" fmla="*/ 952500 h 1524000"/>
            <a:gd name="connsiteX1" fmla="*/ 1619250 w 1952625"/>
            <a:gd name="connsiteY1" fmla="*/ 0 h 1524000"/>
            <a:gd name="connsiteX2" fmla="*/ 1952625 w 1952625"/>
            <a:gd name="connsiteY2" fmla="*/ 809625 h 1524000"/>
            <a:gd name="connsiteX3" fmla="*/ 428625 w 1952625"/>
            <a:gd name="connsiteY3" fmla="*/ 1524000 h 1524000"/>
            <a:gd name="connsiteX4" fmla="*/ 0 w 1952625"/>
            <a:gd name="connsiteY4" fmla="*/ 1023937 h 1524000"/>
            <a:gd name="connsiteX0" fmla="*/ 71438 w 2093198"/>
            <a:gd name="connsiteY0" fmla="*/ 952500 h 1524000"/>
            <a:gd name="connsiteX1" fmla="*/ 1619250 w 2093198"/>
            <a:gd name="connsiteY1" fmla="*/ 0 h 1524000"/>
            <a:gd name="connsiteX2" fmla="*/ 2093198 w 2093198"/>
            <a:gd name="connsiteY2" fmla="*/ 450598 h 1524000"/>
            <a:gd name="connsiteX3" fmla="*/ 428625 w 2093198"/>
            <a:gd name="connsiteY3" fmla="*/ 1524000 h 1524000"/>
            <a:gd name="connsiteX4" fmla="*/ 0 w 2093198"/>
            <a:gd name="connsiteY4" fmla="*/ 1023937 h 1524000"/>
            <a:gd name="connsiteX0" fmla="*/ 71438 w 2093198"/>
            <a:gd name="connsiteY0" fmla="*/ 1078159 h 1649659"/>
            <a:gd name="connsiteX1" fmla="*/ 1742253 w 2093198"/>
            <a:gd name="connsiteY1" fmla="*/ 0 h 1649659"/>
            <a:gd name="connsiteX2" fmla="*/ 2093198 w 2093198"/>
            <a:gd name="connsiteY2" fmla="*/ 576257 h 1649659"/>
            <a:gd name="connsiteX3" fmla="*/ 428625 w 2093198"/>
            <a:gd name="connsiteY3" fmla="*/ 1649659 h 1649659"/>
            <a:gd name="connsiteX4" fmla="*/ 0 w 2093198"/>
            <a:gd name="connsiteY4" fmla="*/ 1149596 h 16496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93198" h="1649659">
              <a:moveTo>
                <a:pt x="71438" y="1078159"/>
              </a:moveTo>
              <a:lnTo>
                <a:pt x="1742253" y="0"/>
              </a:lnTo>
              <a:lnTo>
                <a:pt x="2093198" y="576257"/>
              </a:lnTo>
              <a:lnTo>
                <a:pt x="428625" y="1649659"/>
              </a:lnTo>
              <a:lnTo>
                <a:pt x="0" y="1149596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13696</xdr:colOff>
      <xdr:row>19</xdr:row>
      <xdr:rowOff>356642</xdr:rowOff>
    </xdr:from>
    <xdr:to>
      <xdr:col>120</xdr:col>
      <xdr:colOff>409827</xdr:colOff>
      <xdr:row>21</xdr:row>
      <xdr:rowOff>150441</xdr:rowOff>
    </xdr:to>
    <xdr:sp macro="" textlink="">
      <xdr:nvSpPr>
        <xdr:cNvPr id="160" name="107 CuadroTexto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 txBox="1"/>
      </xdr:nvSpPr>
      <xdr:spPr bwMode="auto">
        <a:xfrm rot="1554093">
          <a:off x="57011296" y="7100342"/>
          <a:ext cx="1081931" cy="55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37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117</xdr:col>
      <xdr:colOff>271862</xdr:colOff>
      <xdr:row>18</xdr:row>
      <xdr:rowOff>322277</xdr:rowOff>
    </xdr:from>
    <xdr:to>
      <xdr:col>119</xdr:col>
      <xdr:colOff>306524</xdr:colOff>
      <xdr:row>20</xdr:row>
      <xdr:rowOff>234073</xdr:rowOff>
    </xdr:to>
    <xdr:sp macro="" textlink="$AR$89">
      <xdr:nvSpPr>
        <xdr:cNvPr id="161" name="279 CuadroTexto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 txBox="1"/>
      </xdr:nvSpPr>
      <xdr:spPr bwMode="auto">
        <a:xfrm rot="1299373">
          <a:off x="55897862" y="6684977"/>
          <a:ext cx="1406262" cy="67379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A43B10B-678A-4F11-9083-AC622DBF9CC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13162</xdr:colOff>
      <xdr:row>35</xdr:row>
      <xdr:rowOff>103574</xdr:rowOff>
    </xdr:from>
    <xdr:to>
      <xdr:col>126</xdr:col>
      <xdr:colOff>222626</xdr:colOff>
      <xdr:row>44</xdr:row>
      <xdr:rowOff>5691</xdr:rowOff>
    </xdr:to>
    <xdr:sp macro="" textlink="">
      <xdr:nvSpPr>
        <xdr:cNvPr id="162" name="Forma libre 162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 bwMode="auto">
        <a:xfrm rot="869756">
          <a:off x="59753962" y="12714674"/>
          <a:ext cx="2266864" cy="310251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795271 w 3795271"/>
            <a:gd name="connsiteY0" fmla="*/ 3891171 h 3891171"/>
            <a:gd name="connsiteX1" fmla="*/ 291 w 3795271"/>
            <a:gd name="connsiteY1" fmla="*/ 0 h 3891171"/>
            <a:gd name="connsiteX0" fmla="*/ 3227404 w 3227404"/>
            <a:gd name="connsiteY0" fmla="*/ 4640772 h 4640772"/>
            <a:gd name="connsiteX1" fmla="*/ 453 w 3227404"/>
            <a:gd name="connsiteY1" fmla="*/ 0 h 4640772"/>
            <a:gd name="connsiteX0" fmla="*/ 3326322 w 3326322"/>
            <a:gd name="connsiteY0" fmla="*/ 4640772 h 4640772"/>
            <a:gd name="connsiteX1" fmla="*/ 99371 w 3326322"/>
            <a:gd name="connsiteY1" fmla="*/ 0 h 4640772"/>
            <a:gd name="connsiteX0" fmla="*/ 3225250 w 3225250"/>
            <a:gd name="connsiteY0" fmla="*/ 4265972 h 4265972"/>
            <a:gd name="connsiteX1" fmla="*/ 104804 w 3225250"/>
            <a:gd name="connsiteY1" fmla="*/ 0 h 4265972"/>
            <a:gd name="connsiteX0" fmla="*/ 3246341 w 3246341"/>
            <a:gd name="connsiteY0" fmla="*/ 4265972 h 4265972"/>
            <a:gd name="connsiteX1" fmla="*/ 125895 w 3246341"/>
            <a:gd name="connsiteY1" fmla="*/ 0 h 4265972"/>
            <a:gd name="connsiteX0" fmla="*/ 3196168 w 3196168"/>
            <a:gd name="connsiteY0" fmla="*/ 4265972 h 4265972"/>
            <a:gd name="connsiteX1" fmla="*/ 75722 w 3196168"/>
            <a:gd name="connsiteY1" fmla="*/ 0 h 4265972"/>
            <a:gd name="connsiteX0" fmla="*/ 3211667 w 3211667"/>
            <a:gd name="connsiteY0" fmla="*/ 4265972 h 4265972"/>
            <a:gd name="connsiteX1" fmla="*/ 91221 w 3211667"/>
            <a:gd name="connsiteY1" fmla="*/ 0 h 4265972"/>
            <a:gd name="connsiteX0" fmla="*/ 3109811 w 3109811"/>
            <a:gd name="connsiteY0" fmla="*/ 4047339 h 4047339"/>
            <a:gd name="connsiteX1" fmla="*/ 95870 w 3109811"/>
            <a:gd name="connsiteY1" fmla="*/ 0 h 4047339"/>
            <a:gd name="connsiteX0" fmla="*/ 3164537 w 3164537"/>
            <a:gd name="connsiteY0" fmla="*/ 4047339 h 4047339"/>
            <a:gd name="connsiteX1" fmla="*/ 150596 w 3164537"/>
            <a:gd name="connsiteY1" fmla="*/ 0 h 4047339"/>
            <a:gd name="connsiteX0" fmla="*/ 3015575 w 3015575"/>
            <a:gd name="connsiteY0" fmla="*/ 4047339 h 4047339"/>
            <a:gd name="connsiteX1" fmla="*/ 1634 w 3015575"/>
            <a:gd name="connsiteY1" fmla="*/ 0 h 4047339"/>
            <a:gd name="connsiteX0" fmla="*/ 3058514 w 3058514"/>
            <a:gd name="connsiteY0" fmla="*/ 4047339 h 4047339"/>
            <a:gd name="connsiteX1" fmla="*/ 44573 w 3058514"/>
            <a:gd name="connsiteY1" fmla="*/ 0 h 4047339"/>
            <a:gd name="connsiteX0" fmla="*/ 3081433 w 3081433"/>
            <a:gd name="connsiteY0" fmla="*/ 4047339 h 4047339"/>
            <a:gd name="connsiteX1" fmla="*/ 67492 w 3081433"/>
            <a:gd name="connsiteY1" fmla="*/ 0 h 4047339"/>
            <a:gd name="connsiteX0" fmla="*/ 3333242 w 3333241"/>
            <a:gd name="connsiteY0" fmla="*/ 3610072 h 3610072"/>
            <a:gd name="connsiteX1" fmla="*/ 53038 w 3333241"/>
            <a:gd name="connsiteY1" fmla="*/ 0 h 3610072"/>
            <a:gd name="connsiteX0" fmla="*/ 4881969 w 4881969"/>
            <a:gd name="connsiteY0" fmla="*/ 705366 h 1209741"/>
            <a:gd name="connsiteX1" fmla="*/ 21935 w 4881969"/>
            <a:gd name="connsiteY1" fmla="*/ 0 h 1209741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771381 w 4771381"/>
            <a:gd name="connsiteY0" fmla="*/ 486733 h 486733"/>
            <a:gd name="connsiteX1" fmla="*/ 0 w 4771381"/>
            <a:gd name="connsiteY1" fmla="*/ 0 h 486733"/>
            <a:gd name="connsiteX0" fmla="*/ 4718189 w 4718189"/>
            <a:gd name="connsiteY0" fmla="*/ 424267 h 424267"/>
            <a:gd name="connsiteX1" fmla="*/ 0 w 4718189"/>
            <a:gd name="connsiteY1" fmla="*/ 0 h 424267"/>
            <a:gd name="connsiteX0" fmla="*/ 4598292 w 4598292"/>
            <a:gd name="connsiteY0" fmla="*/ 479519 h 479518"/>
            <a:gd name="connsiteX1" fmla="*/ 0 w 4598292"/>
            <a:gd name="connsiteY1" fmla="*/ 0 h 479518"/>
            <a:gd name="connsiteX0" fmla="*/ 4598292 w 4598292"/>
            <a:gd name="connsiteY0" fmla="*/ 1028735 h 1028736"/>
            <a:gd name="connsiteX1" fmla="*/ 0 w 4598292"/>
            <a:gd name="connsiteY1" fmla="*/ 549216 h 1028736"/>
            <a:gd name="connsiteX0" fmla="*/ 6732323 w 6732323"/>
            <a:gd name="connsiteY0" fmla="*/ 7476015 h 7476014"/>
            <a:gd name="connsiteX1" fmla="*/ 0 w 6732323"/>
            <a:gd name="connsiteY1" fmla="*/ 0 h 7476014"/>
            <a:gd name="connsiteX0" fmla="*/ 6898136 w 6898136"/>
            <a:gd name="connsiteY0" fmla="*/ 9280590 h 9280590"/>
            <a:gd name="connsiteX1" fmla="*/ 0 w 6898136"/>
            <a:gd name="connsiteY1" fmla="*/ 1 h 9280590"/>
            <a:gd name="connsiteX0" fmla="*/ 6898136 w 6898136"/>
            <a:gd name="connsiteY0" fmla="*/ 9280588 h 9280588"/>
            <a:gd name="connsiteX1" fmla="*/ 0 w 6898136"/>
            <a:gd name="connsiteY1" fmla="*/ -1 h 9280588"/>
            <a:gd name="connsiteX0" fmla="*/ 6927177 w 6927177"/>
            <a:gd name="connsiteY0" fmla="*/ 9039251 h 9039251"/>
            <a:gd name="connsiteX1" fmla="*/ 0 w 6927177"/>
            <a:gd name="connsiteY1" fmla="*/ 1 h 9039251"/>
            <a:gd name="connsiteX0" fmla="*/ 7017383 w 7017383"/>
            <a:gd name="connsiteY0" fmla="*/ 8997809 h 8997809"/>
            <a:gd name="connsiteX1" fmla="*/ 0 w 7017383"/>
            <a:gd name="connsiteY1" fmla="*/ -1 h 8997809"/>
            <a:gd name="connsiteX0" fmla="*/ 2823938 w 2823938"/>
            <a:gd name="connsiteY0" fmla="*/ 460633 h 3875488"/>
            <a:gd name="connsiteX1" fmla="*/ 0 w 2823938"/>
            <a:gd name="connsiteY1" fmla="*/ 3300010 h 3875488"/>
            <a:gd name="connsiteX0" fmla="*/ 3635134 w 3635134"/>
            <a:gd name="connsiteY0" fmla="*/ 870144 h 3709520"/>
            <a:gd name="connsiteX1" fmla="*/ 811196 w 3635134"/>
            <a:gd name="connsiteY1" fmla="*/ 3709521 h 3709520"/>
            <a:gd name="connsiteX0" fmla="*/ 2386455 w 2386455"/>
            <a:gd name="connsiteY0" fmla="*/ 595221 h 5846507"/>
            <a:gd name="connsiteX1" fmla="*/ 1116660 w 2386455"/>
            <a:gd name="connsiteY1" fmla="*/ 5846506 h 5846507"/>
            <a:gd name="connsiteX0" fmla="*/ 2251486 w 2251486"/>
            <a:gd name="connsiteY0" fmla="*/ 588614 h 5924299"/>
            <a:gd name="connsiteX1" fmla="*/ 1166974 w 2251486"/>
            <a:gd name="connsiteY1" fmla="*/ 5924300 h 5924299"/>
            <a:gd name="connsiteX0" fmla="*/ 2222742 w 2222742"/>
            <a:gd name="connsiteY0" fmla="*/ 593175 h 5870400"/>
            <a:gd name="connsiteX1" fmla="*/ 1178391 w 2222742"/>
            <a:gd name="connsiteY1" fmla="*/ 5870400 h 5870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222742" h="5870400">
              <a:moveTo>
                <a:pt x="2222742" y="593175"/>
              </a:moveTo>
              <a:cubicBezTo>
                <a:pt x="502199" y="-1818541"/>
                <a:pt x="-1214486" y="3765779"/>
                <a:pt x="1178391" y="5870400"/>
              </a:cubicBezTo>
            </a:path>
          </a:pathLst>
        </a:custGeom>
        <a:noFill/>
        <a:ln w="1270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537440</xdr:colOff>
      <xdr:row>29</xdr:row>
      <xdr:rowOff>290676</xdr:rowOff>
    </xdr:from>
    <xdr:to>
      <xdr:col>107</xdr:col>
      <xdr:colOff>497578</xdr:colOff>
      <xdr:row>34</xdr:row>
      <xdr:rowOff>262065</xdr:rowOff>
    </xdr:to>
    <xdr:sp macro="" textlink="">
      <xdr:nvSpPr>
        <xdr:cNvPr id="163" name="Forma libr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 bwMode="auto">
        <a:xfrm>
          <a:off x="46562240" y="10844376"/>
          <a:ext cx="2703338" cy="1647789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2375466"/>
            <a:gd name="connsiteY0" fmla="*/ 0 h 2049544"/>
            <a:gd name="connsiteX1" fmla="*/ 2375466 w 2375466"/>
            <a:gd name="connsiteY1" fmla="*/ 2049544 h 2049544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142369"/>
            <a:gd name="connsiteY0" fmla="*/ 0 h 1438577"/>
            <a:gd name="connsiteX1" fmla="*/ 2142369 w 2142369"/>
            <a:gd name="connsiteY1" fmla="*/ 1438577 h 1438577"/>
            <a:gd name="connsiteX0" fmla="*/ 0 w 2222411"/>
            <a:gd name="connsiteY0" fmla="*/ 0 h 757056"/>
            <a:gd name="connsiteX1" fmla="*/ 2222411 w 2222411"/>
            <a:gd name="connsiteY1" fmla="*/ 730835 h 757056"/>
            <a:gd name="connsiteX0" fmla="*/ 0 w 2222411"/>
            <a:gd name="connsiteY0" fmla="*/ 0 h 694728"/>
            <a:gd name="connsiteX1" fmla="*/ 2222411 w 2222411"/>
            <a:gd name="connsiteY1" fmla="*/ 589286 h 694728"/>
            <a:gd name="connsiteX0" fmla="*/ 2837942 w 2914924"/>
            <a:gd name="connsiteY0" fmla="*/ 0 h 2991193"/>
            <a:gd name="connsiteX1" fmla="*/ 140814 w 2914924"/>
            <a:gd name="connsiteY1" fmla="*/ 2991193 h 2991193"/>
            <a:gd name="connsiteX0" fmla="*/ 2697128 w 2840519"/>
            <a:gd name="connsiteY0" fmla="*/ 0 h 2991193"/>
            <a:gd name="connsiteX1" fmla="*/ 0 w 2840519"/>
            <a:gd name="connsiteY1" fmla="*/ 2991193 h 2991193"/>
            <a:gd name="connsiteX0" fmla="*/ 2887255 w 3021099"/>
            <a:gd name="connsiteY0" fmla="*/ 0 h 3032606"/>
            <a:gd name="connsiteX1" fmla="*/ 0 w 3021099"/>
            <a:gd name="connsiteY1" fmla="*/ 3032606 h 3032606"/>
            <a:gd name="connsiteX0" fmla="*/ 2887255 w 2887255"/>
            <a:gd name="connsiteY0" fmla="*/ 0 h 3032606"/>
            <a:gd name="connsiteX1" fmla="*/ 0 w 2887255"/>
            <a:gd name="connsiteY1" fmla="*/ 3032606 h 3032606"/>
            <a:gd name="connsiteX0" fmla="*/ 2697128 w 2697128"/>
            <a:gd name="connsiteY0" fmla="*/ 0 h 3032606"/>
            <a:gd name="connsiteX1" fmla="*/ 0 w 2697128"/>
            <a:gd name="connsiteY1" fmla="*/ 3032606 h 3032606"/>
            <a:gd name="connsiteX0" fmla="*/ 2649596 w 2649596"/>
            <a:gd name="connsiteY0" fmla="*/ 0 h 3156842"/>
            <a:gd name="connsiteX1" fmla="*/ 0 w 2649596"/>
            <a:gd name="connsiteY1" fmla="*/ 3156842 h 31568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649596" h="3156842">
              <a:moveTo>
                <a:pt x="2649596" y="0"/>
              </a:moveTo>
              <a:cubicBezTo>
                <a:pt x="2639608" y="1484320"/>
                <a:pt x="1360701" y="3130453"/>
                <a:pt x="0" y="3156842"/>
              </a:cubicBezTo>
            </a:path>
          </a:pathLst>
        </a:custGeom>
        <a:noFill/>
        <a:ln w="127000" algn="ctr">
          <a:solidFill>
            <a:srgbClr val="7030A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106</xdr:col>
      <xdr:colOff>546345</xdr:colOff>
      <xdr:row>29</xdr:row>
      <xdr:rowOff>309339</xdr:rowOff>
    </xdr:from>
    <xdr:to>
      <xdr:col>112</xdr:col>
      <xdr:colOff>345930</xdr:colOff>
      <xdr:row>36</xdr:row>
      <xdr:rowOff>379186</xdr:rowOff>
    </xdr:to>
    <xdr:sp macro="" textlink="">
      <xdr:nvSpPr>
        <xdr:cNvPr id="164" name="Forma libre 162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 bwMode="auto">
        <a:xfrm>
          <a:off x="48628545" y="10863039"/>
          <a:ext cx="3914385" cy="250824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4100576"/>
            <a:gd name="connsiteY0" fmla="*/ 0 h 5778112"/>
            <a:gd name="connsiteX1" fmla="*/ 3555713 w 4100576"/>
            <a:gd name="connsiteY1" fmla="*/ 5682935 h 5778112"/>
            <a:gd name="connsiteX0" fmla="*/ 0 w 3555713"/>
            <a:gd name="connsiteY0" fmla="*/ 0 h 5682935"/>
            <a:gd name="connsiteX1" fmla="*/ 3555713 w 3555713"/>
            <a:gd name="connsiteY1" fmla="*/ 5682935 h 5682935"/>
            <a:gd name="connsiteX0" fmla="*/ 0 w 4145724"/>
            <a:gd name="connsiteY0" fmla="*/ 0 h 5904886"/>
            <a:gd name="connsiteX1" fmla="*/ 4145724 w 4145724"/>
            <a:gd name="connsiteY1" fmla="*/ 5904886 h 5904886"/>
            <a:gd name="connsiteX0" fmla="*/ 0 w 4145724"/>
            <a:gd name="connsiteY0" fmla="*/ 0 h 5904886"/>
            <a:gd name="connsiteX1" fmla="*/ 4145724 w 4145724"/>
            <a:gd name="connsiteY1" fmla="*/ 5904886 h 5904886"/>
            <a:gd name="connsiteX0" fmla="*/ 0 w 3744517"/>
            <a:gd name="connsiteY0" fmla="*/ 0 h 5505371"/>
            <a:gd name="connsiteX1" fmla="*/ 3744517 w 3744517"/>
            <a:gd name="connsiteY1" fmla="*/ 5505371 h 5505371"/>
            <a:gd name="connsiteX0" fmla="*/ 0 w 3744517"/>
            <a:gd name="connsiteY0" fmla="*/ 0 h 5505371"/>
            <a:gd name="connsiteX1" fmla="*/ 3744517 w 3744517"/>
            <a:gd name="connsiteY1" fmla="*/ 5505371 h 5505371"/>
            <a:gd name="connsiteX0" fmla="*/ 0 w 3791718"/>
            <a:gd name="connsiteY0" fmla="*/ 0 h 5505371"/>
            <a:gd name="connsiteX1" fmla="*/ 3791718 w 3791718"/>
            <a:gd name="connsiteY1" fmla="*/ 5505371 h 5505371"/>
            <a:gd name="connsiteX0" fmla="*/ 0 w 3791718"/>
            <a:gd name="connsiteY0" fmla="*/ 0 h 5239029"/>
            <a:gd name="connsiteX1" fmla="*/ 3791718 w 3791718"/>
            <a:gd name="connsiteY1" fmla="*/ 5239029 h 5239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791718" h="5239029">
              <a:moveTo>
                <a:pt x="0" y="0"/>
              </a:moveTo>
              <a:cubicBezTo>
                <a:pt x="374794" y="2331681"/>
                <a:pt x="2412101" y="5019410"/>
                <a:pt x="3791718" y="5239029"/>
              </a:cubicBezTo>
            </a:path>
          </a:pathLst>
        </a:custGeom>
        <a:noFill/>
        <a:ln w="1270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69646</xdr:colOff>
      <xdr:row>15</xdr:row>
      <xdr:rowOff>246525</xdr:rowOff>
    </xdr:from>
    <xdr:to>
      <xdr:col>109</xdr:col>
      <xdr:colOff>573753</xdr:colOff>
      <xdr:row>19</xdr:row>
      <xdr:rowOff>158528</xdr:rowOff>
    </xdr:to>
    <xdr:sp macro="" textlink="">
      <xdr:nvSpPr>
        <xdr:cNvPr id="165" name="Forma libre 300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SpPr/>
      </xdr:nvSpPr>
      <xdr:spPr bwMode="auto">
        <a:xfrm rot="16889932">
          <a:off x="49057498" y="5246373"/>
          <a:ext cx="1436003" cy="187570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468177 w 3468177"/>
            <a:gd name="connsiteY0" fmla="*/ 0 h 2686104"/>
            <a:gd name="connsiteX1" fmla="*/ 0 w 3468177"/>
            <a:gd name="connsiteY1" fmla="*/ 1086224 h 2686104"/>
            <a:gd name="connsiteX0" fmla="*/ 3468177 w 3468177"/>
            <a:gd name="connsiteY0" fmla="*/ 0 h 2560597"/>
            <a:gd name="connsiteX1" fmla="*/ 0 w 3468177"/>
            <a:gd name="connsiteY1" fmla="*/ 1086224 h 2560597"/>
            <a:gd name="connsiteX0" fmla="*/ 3468177 w 3468177"/>
            <a:gd name="connsiteY0" fmla="*/ 0 h 2541157"/>
            <a:gd name="connsiteX1" fmla="*/ 0 w 3468177"/>
            <a:gd name="connsiteY1" fmla="*/ 1086224 h 2541157"/>
            <a:gd name="connsiteX0" fmla="*/ 3524142 w 3524142"/>
            <a:gd name="connsiteY0" fmla="*/ 0 h 2541157"/>
            <a:gd name="connsiteX1" fmla="*/ 0 w 3524142"/>
            <a:gd name="connsiteY1" fmla="*/ 1086224 h 2541157"/>
            <a:gd name="connsiteX0" fmla="*/ 3133623 w 3133623"/>
            <a:gd name="connsiteY0" fmla="*/ 0 h 2680080"/>
            <a:gd name="connsiteX1" fmla="*/ 0 w 3133623"/>
            <a:gd name="connsiteY1" fmla="*/ 1366048 h 2680080"/>
            <a:gd name="connsiteX0" fmla="*/ 1643672 w 1643672"/>
            <a:gd name="connsiteY0" fmla="*/ 0 h 3811482"/>
            <a:gd name="connsiteX1" fmla="*/ 0 w 1643672"/>
            <a:gd name="connsiteY1" fmla="*/ 3122820 h 3811482"/>
            <a:gd name="connsiteX0" fmla="*/ 1643672 w 1643672"/>
            <a:gd name="connsiteY0" fmla="*/ 0 h 3445778"/>
            <a:gd name="connsiteX1" fmla="*/ 0 w 1643672"/>
            <a:gd name="connsiteY1" fmla="*/ 3122820 h 3445778"/>
            <a:gd name="connsiteX0" fmla="*/ 1492239 w 1492239"/>
            <a:gd name="connsiteY0" fmla="*/ 0 h 3903910"/>
            <a:gd name="connsiteX1" fmla="*/ 0 w 1492239"/>
            <a:gd name="connsiteY1" fmla="*/ 3611448 h 3903910"/>
            <a:gd name="connsiteX0" fmla="*/ 1492239 w 1492239"/>
            <a:gd name="connsiteY0" fmla="*/ 0 h 3611448"/>
            <a:gd name="connsiteX1" fmla="*/ 0 w 1492239"/>
            <a:gd name="connsiteY1" fmla="*/ 3611448 h 3611448"/>
            <a:gd name="connsiteX0" fmla="*/ 1492239 w 1492239"/>
            <a:gd name="connsiteY0" fmla="*/ 0 h 3683134"/>
            <a:gd name="connsiteX1" fmla="*/ 0 w 1492239"/>
            <a:gd name="connsiteY1" fmla="*/ 3611448 h 3683134"/>
            <a:gd name="connsiteX0" fmla="*/ 1657212 w 1657212"/>
            <a:gd name="connsiteY0" fmla="*/ 0 h 3521358"/>
            <a:gd name="connsiteX1" fmla="*/ 0 w 1657212"/>
            <a:gd name="connsiteY1" fmla="*/ 3446361 h 3521358"/>
            <a:gd name="connsiteX0" fmla="*/ 1657212 w 1657212"/>
            <a:gd name="connsiteY0" fmla="*/ 0 h 3540665"/>
            <a:gd name="connsiteX1" fmla="*/ 0 w 1657212"/>
            <a:gd name="connsiteY1" fmla="*/ 3446361 h 3540665"/>
            <a:gd name="connsiteX0" fmla="*/ 1657212 w 1657212"/>
            <a:gd name="connsiteY0" fmla="*/ 0 h 3446362"/>
            <a:gd name="connsiteX1" fmla="*/ 0 w 1657212"/>
            <a:gd name="connsiteY1" fmla="*/ 3446361 h 3446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7212" h="3446362">
              <a:moveTo>
                <a:pt x="1657212" y="0"/>
              </a:moveTo>
              <a:cubicBezTo>
                <a:pt x="872085" y="1690787"/>
                <a:pt x="965567" y="3272340"/>
                <a:pt x="0" y="3446361"/>
              </a:cubicBezTo>
            </a:path>
          </a:pathLst>
        </a:custGeom>
        <a:noFill/>
        <a:ln w="1270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107</xdr:col>
      <xdr:colOff>364569</xdr:colOff>
      <xdr:row>20</xdr:row>
      <xdr:rowOff>114290</xdr:rowOff>
    </xdr:from>
    <xdr:to>
      <xdr:col>108</xdr:col>
      <xdr:colOff>446189</xdr:colOff>
      <xdr:row>23</xdr:row>
      <xdr:rowOff>248573</xdr:rowOff>
    </xdr:to>
    <xdr:sp macro="" textlink="$U$89">
      <xdr:nvSpPr>
        <xdr:cNvPr id="166" name="279 CuadroTexto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 txBox="1"/>
      </xdr:nvSpPr>
      <xdr:spPr bwMode="auto">
        <a:xfrm rot="18886298">
          <a:off x="48877637" y="7493922"/>
          <a:ext cx="1277283" cy="76742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4A14064-9004-40A9-AC3E-2C3318A40D6D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522960</xdr:colOff>
      <xdr:row>19</xdr:row>
      <xdr:rowOff>30401</xdr:rowOff>
    </xdr:from>
    <xdr:to>
      <xdr:col>109</xdr:col>
      <xdr:colOff>475214</xdr:colOff>
      <xdr:row>21</xdr:row>
      <xdr:rowOff>172224</xdr:rowOff>
    </xdr:to>
    <xdr:sp macro="" textlink="">
      <xdr:nvSpPr>
        <xdr:cNvPr id="167" name="107 CuadroTexto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 txBox="1"/>
      </xdr:nvSpPr>
      <xdr:spPr bwMode="auto">
        <a:xfrm rot="18753589">
          <a:off x="49843875" y="6906986"/>
          <a:ext cx="903823" cy="6380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15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105</xdr:col>
      <xdr:colOff>652865</xdr:colOff>
      <xdr:row>12</xdr:row>
      <xdr:rowOff>23421</xdr:rowOff>
    </xdr:from>
    <xdr:to>
      <xdr:col>107</xdr:col>
      <xdr:colOff>122227</xdr:colOff>
      <xdr:row>15</xdr:row>
      <xdr:rowOff>139392</xdr:rowOff>
    </xdr:to>
    <xdr:sp macro="" textlink="$BU$46">
      <xdr:nvSpPr>
        <xdr:cNvPr id="168" name="279 CuadroTexto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 txBox="1"/>
      </xdr:nvSpPr>
      <xdr:spPr bwMode="auto">
        <a:xfrm rot="3159907">
          <a:off x="47840260" y="4309126"/>
          <a:ext cx="1258971" cy="840962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39E72F8-AA11-40DE-9A49-F253C9C48723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115</xdr:col>
      <xdr:colOff>110492</xdr:colOff>
      <xdr:row>61</xdr:row>
      <xdr:rowOff>12381</xdr:rowOff>
    </xdr:from>
    <xdr:to>
      <xdr:col>117</xdr:col>
      <xdr:colOff>217666</xdr:colOff>
      <xdr:row>65</xdr:row>
      <xdr:rowOff>349147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53545742" y="22586631"/>
          <a:ext cx="1440674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</xdr:col>
      <xdr:colOff>342900</xdr:colOff>
      <xdr:row>8</xdr:row>
      <xdr:rowOff>16161</xdr:rowOff>
    </xdr:from>
    <xdr:to>
      <xdr:col>68</xdr:col>
      <xdr:colOff>53359</xdr:colOff>
      <xdr:row>51</xdr:row>
      <xdr:rowOff>76200</xdr:rowOff>
    </xdr:to>
    <xdr:grpSp>
      <xdr:nvGrpSpPr>
        <xdr:cNvPr id="37662616" name="Grupo 37662615">
          <a:extLst>
            <a:ext uri="{FF2B5EF4-FFF2-40B4-BE49-F238E27FC236}">
              <a16:creationId xmlns:a16="http://schemas.microsoft.com/office/drawing/2014/main" id="{00000000-0008-0000-0500-000098AF3E02}"/>
            </a:ext>
          </a:extLst>
        </xdr:cNvPr>
        <xdr:cNvGrpSpPr/>
      </xdr:nvGrpSpPr>
      <xdr:grpSpPr>
        <a:xfrm>
          <a:off x="1104900" y="2587911"/>
          <a:ext cx="23522959" cy="16062039"/>
          <a:chOff x="1104900" y="2587911"/>
          <a:chExt cx="23522959" cy="16062039"/>
        </a:xfrm>
      </xdr:grpSpPr>
      <xdr:sp macro="" textlink="">
        <xdr:nvSpPr>
          <xdr:cNvPr id="217" name="Rectángulo redondeado 216">
            <a:extLst>
              <a:ext uri="{FF2B5EF4-FFF2-40B4-BE49-F238E27FC236}">
                <a16:creationId xmlns:a16="http://schemas.microsoft.com/office/drawing/2014/main" id="{00000000-0008-0000-0500-0000D9000000}"/>
              </a:ext>
            </a:extLst>
          </xdr:cNvPr>
          <xdr:cNvSpPr/>
        </xdr:nvSpPr>
        <xdr:spPr bwMode="auto">
          <a:xfrm>
            <a:off x="20421600" y="3105150"/>
            <a:ext cx="3524250" cy="3086101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0800000" flipV="1">
            <a:off x="17661655" y="15757498"/>
            <a:ext cx="4636791" cy="9442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Heroes</a:t>
            </a:r>
          </a:p>
        </xdr:txBody>
      </xdr:sp>
      <xdr:sp macro="" textlink="$AU$89">
        <xdr:nvSpPr>
          <xdr:cNvPr id="169" name="279 CuadroTexto">
            <a:extLst>
              <a:ext uri="{FF2B5EF4-FFF2-40B4-BE49-F238E27FC236}">
                <a16:creationId xmlns:a16="http://schemas.microsoft.com/office/drawing/2014/main" id="{00000000-0008-0000-0500-0000A9000000}"/>
              </a:ext>
            </a:extLst>
          </xdr:cNvPr>
          <xdr:cNvSpPr txBox="1"/>
        </xdr:nvSpPr>
        <xdr:spPr bwMode="auto">
          <a:xfrm>
            <a:off x="19617000" y="12763518"/>
            <a:ext cx="1800662" cy="74293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4AE117-DB87-4B1D-9D59-57DE0DF5AACF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70" name="Conector recto 167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638800" y="13233884"/>
            <a:ext cx="13054012" cy="120166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8">
        <xdr:nvSpPr>
          <xdr:cNvPr id="171" name="279 CuadroTexto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SpPr txBox="1"/>
        </xdr:nvSpPr>
        <xdr:spPr bwMode="auto">
          <a:xfrm>
            <a:off x="3378029" y="12999860"/>
            <a:ext cx="1871906" cy="74737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72" name="279 CuadroTexto">
            <a:extLst>
              <a:ext uri="{FF2B5EF4-FFF2-40B4-BE49-F238E27FC236}">
                <a16:creationId xmlns:a16="http://schemas.microsoft.com/office/drawing/2014/main" id="{00000000-0008-0000-0500-0000AC000000}"/>
              </a:ext>
            </a:extLst>
          </xdr:cNvPr>
          <xdr:cNvSpPr txBox="1"/>
        </xdr:nvSpPr>
        <xdr:spPr bwMode="auto">
          <a:xfrm>
            <a:off x="4492040" y="8258175"/>
            <a:ext cx="1569462" cy="704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97EC2C-C462-4AF7-9735-72F6EB04D7B7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72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SpPr/>
        </xdr:nvSpPr>
        <xdr:spPr bwMode="auto">
          <a:xfrm rot="10800000">
            <a:off x="6838950" y="5361468"/>
            <a:ext cx="10439398" cy="2087082"/>
          </a:xfrm>
          <a:custGeom>
            <a:avLst/>
            <a:gdLst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400800" h="2209800">
                <a:moveTo>
                  <a:pt x="0" y="2209800"/>
                </a:moveTo>
                <a:cubicBezTo>
                  <a:pt x="50800" y="25400"/>
                  <a:pt x="-88900" y="50800"/>
                  <a:pt x="6400800" y="0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>
              <a:solidFill>
                <a:srgbClr val="00B0F0"/>
              </a:solidFill>
            </a:endParaRPr>
          </a:p>
        </xdr:txBody>
      </xdr:sp>
      <xdr:sp macro="" textlink="$BU$48">
        <xdr:nvSpPr>
          <xdr:cNvPr id="174" name="279 CuadroTexto">
            <a:extLst>
              <a:ext uri="{FF2B5EF4-FFF2-40B4-BE49-F238E27FC236}">
                <a16:creationId xmlns:a16="http://schemas.microsoft.com/office/drawing/2014/main" id="{00000000-0008-0000-0500-0000AE000000}"/>
              </a:ext>
            </a:extLst>
          </xdr:cNvPr>
          <xdr:cNvSpPr txBox="1"/>
        </xdr:nvSpPr>
        <xdr:spPr bwMode="auto">
          <a:xfrm>
            <a:off x="21618109" y="13482638"/>
            <a:ext cx="1541033" cy="7231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D0F195-DA00-49A2-A488-7803F09F57EC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5" name="107 CuadroTexto">
            <a:extLst>
              <a:ext uri="{FF2B5EF4-FFF2-40B4-BE49-F238E27FC236}">
                <a16:creationId xmlns:a16="http://schemas.microsoft.com/office/drawing/2014/main" id="{00000000-0008-0000-0500-0000AF000000}"/>
              </a:ext>
            </a:extLst>
          </xdr:cNvPr>
          <xdr:cNvSpPr txBox="1"/>
        </xdr:nvSpPr>
        <xdr:spPr bwMode="auto">
          <a:xfrm>
            <a:off x="18685869" y="13000847"/>
            <a:ext cx="964206" cy="381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76" name="107 CuadroTexto">
            <a:extLst>
              <a:ext uri="{FF2B5EF4-FFF2-40B4-BE49-F238E27FC236}">
                <a16:creationId xmlns:a16="http://schemas.microsoft.com/office/drawing/2014/main" id="{00000000-0008-0000-0500-0000B0000000}"/>
              </a:ext>
            </a:extLst>
          </xdr:cNvPr>
          <xdr:cNvSpPr txBox="1"/>
        </xdr:nvSpPr>
        <xdr:spPr bwMode="auto">
          <a:xfrm>
            <a:off x="5994261" y="8457422"/>
            <a:ext cx="927236" cy="4005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9">
        <xdr:nvSpPr>
          <xdr:cNvPr id="177" name="279 CuadroTexto">
            <a:extLst>
              <a:ext uri="{FF2B5EF4-FFF2-40B4-BE49-F238E27FC236}">
                <a16:creationId xmlns:a16="http://schemas.microsoft.com/office/drawing/2014/main" id="{00000000-0008-0000-0500-0000B1000000}"/>
              </a:ext>
            </a:extLst>
          </xdr:cNvPr>
          <xdr:cNvSpPr txBox="1"/>
        </xdr:nvSpPr>
        <xdr:spPr bwMode="auto">
          <a:xfrm>
            <a:off x="2762250" y="7596188"/>
            <a:ext cx="1581060" cy="84296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F9CA034-2976-4452-9BC6-74BDA1B22091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8" name="Rectángulo redondeado 177">
            <a:extLst>
              <a:ext uri="{FF2B5EF4-FFF2-40B4-BE49-F238E27FC236}">
                <a16:creationId xmlns:a16="http://schemas.microsoft.com/office/drawing/2014/main" id="{00000000-0008-0000-0500-0000B2000000}"/>
              </a:ext>
            </a:extLst>
          </xdr:cNvPr>
          <xdr:cNvSpPr/>
        </xdr:nvSpPr>
        <xdr:spPr bwMode="auto">
          <a:xfrm>
            <a:off x="3238499" y="3143250"/>
            <a:ext cx="12687301" cy="2971801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82" name="Conector recto 181">
            <a:extLst>
              <a:ext uri="{FF2B5EF4-FFF2-40B4-BE49-F238E27FC236}">
                <a16:creationId xmlns:a16="http://schemas.microsoft.com/office/drawing/2014/main" id="{00000000-0008-0000-0500-0000B6000000}"/>
              </a:ext>
            </a:extLst>
          </xdr:cNvPr>
          <xdr:cNvCxnSpPr/>
        </xdr:nvCxnSpPr>
        <xdr:spPr bwMode="auto">
          <a:xfrm flipH="1" flipV="1">
            <a:off x="6953250" y="8705850"/>
            <a:ext cx="14314562" cy="22691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7">
        <xdr:nvSpPr>
          <xdr:cNvPr id="183" name="279 CuadroTexto">
            <a:extLst>
              <a:ext uri="{FF2B5EF4-FFF2-40B4-BE49-F238E27FC236}">
                <a16:creationId xmlns:a16="http://schemas.microsoft.com/office/drawing/2014/main" id="{00000000-0008-0000-0500-0000B7000000}"/>
              </a:ext>
            </a:extLst>
          </xdr:cNvPr>
          <xdr:cNvSpPr txBox="1"/>
        </xdr:nvSpPr>
        <xdr:spPr bwMode="auto">
          <a:xfrm>
            <a:off x="21485766" y="8315324"/>
            <a:ext cx="1853372" cy="76021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A4A72BE-860E-4042-A796-26C9DC36175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Forma libre 183">
            <a:extLst>
              <a:ext uri="{FF2B5EF4-FFF2-40B4-BE49-F238E27FC236}">
                <a16:creationId xmlns:a16="http://schemas.microsoft.com/office/drawing/2014/main" id="{00000000-0008-0000-0500-0000B8000000}"/>
              </a:ext>
            </a:extLst>
          </xdr:cNvPr>
          <xdr:cNvSpPr/>
        </xdr:nvSpPr>
        <xdr:spPr bwMode="auto">
          <a:xfrm>
            <a:off x="6553200" y="8703891"/>
            <a:ext cx="7677150" cy="2191605"/>
          </a:xfrm>
          <a:custGeom>
            <a:avLst/>
            <a:gdLst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701076"/>
              <a:gd name="connsiteX1" fmla="*/ 0 w 10210800"/>
              <a:gd name="connsiteY1" fmla="*/ 4686300 h 4701076"/>
              <a:gd name="connsiteX0" fmla="*/ 10210800 w 10210800"/>
              <a:gd name="connsiteY0" fmla="*/ 560 h 4689066"/>
              <a:gd name="connsiteX1" fmla="*/ 0 w 10210800"/>
              <a:gd name="connsiteY1" fmla="*/ 4686860 h 4689066"/>
              <a:gd name="connsiteX0" fmla="*/ 10178991 w 10178991"/>
              <a:gd name="connsiteY0" fmla="*/ 569 h 4615077"/>
              <a:gd name="connsiteX1" fmla="*/ 0 w 10178991"/>
              <a:gd name="connsiteY1" fmla="*/ 4612837 h 4615077"/>
              <a:gd name="connsiteX0" fmla="*/ 10178991 w 10178991"/>
              <a:gd name="connsiteY0" fmla="*/ 716 h 4612983"/>
              <a:gd name="connsiteX1" fmla="*/ 0 w 10178991"/>
              <a:gd name="connsiteY1" fmla="*/ 4612984 h 4612983"/>
              <a:gd name="connsiteX0" fmla="*/ 10178991 w 10178991"/>
              <a:gd name="connsiteY0" fmla="*/ 609 h 4612877"/>
              <a:gd name="connsiteX1" fmla="*/ 0 w 10178991"/>
              <a:gd name="connsiteY1" fmla="*/ 4612877 h 4612877"/>
              <a:gd name="connsiteX0" fmla="*/ 10178991 w 10178991"/>
              <a:gd name="connsiteY0" fmla="*/ 838 h 4613106"/>
              <a:gd name="connsiteX1" fmla="*/ 0 w 10178991"/>
              <a:gd name="connsiteY1" fmla="*/ 4613106 h 46131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178991" h="4613106">
                <a:moveTo>
                  <a:pt x="10178991" y="838"/>
                </a:moveTo>
                <a:cubicBezTo>
                  <a:pt x="6807735" y="-59700"/>
                  <a:pt x="10021154" y="3173907"/>
                  <a:pt x="0" y="4613106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grpSp>
        <xdr:nvGrpSpPr>
          <xdr:cNvPr id="37662614" name="Grupo 37662613">
            <a:extLst>
              <a:ext uri="{FF2B5EF4-FFF2-40B4-BE49-F238E27FC236}">
                <a16:creationId xmlns:a16="http://schemas.microsoft.com/office/drawing/2014/main" id="{00000000-0008-0000-0500-000096AF3E02}"/>
              </a:ext>
            </a:extLst>
          </xdr:cNvPr>
          <xdr:cNvGrpSpPr/>
        </xdr:nvGrpSpPr>
        <xdr:grpSpPr>
          <a:xfrm>
            <a:off x="3238500" y="9353550"/>
            <a:ext cx="18916650" cy="2419351"/>
            <a:chOff x="3314700" y="9334500"/>
            <a:chExt cx="18707100" cy="2400301"/>
          </a:xfrm>
        </xdr:grpSpPr>
        <xdr:sp macro="" textlink="">
          <xdr:nvSpPr>
            <xdr:cNvPr id="180" name="Forma libre 179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SpPr/>
          </xdr:nvSpPr>
          <xdr:spPr bwMode="auto">
            <a:xfrm>
              <a:off x="12801601" y="9366743"/>
              <a:ext cx="1790699" cy="914391"/>
            </a:xfrm>
            <a:custGeom>
              <a:avLst/>
              <a:gdLst>
                <a:gd name="connsiteX0" fmla="*/ 0 w 1357313"/>
                <a:gd name="connsiteY0" fmla="*/ 1715147 h 1715147"/>
                <a:gd name="connsiteX1" fmla="*/ 1357313 w 1357313"/>
                <a:gd name="connsiteY1" fmla="*/ 647 h 171514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357313" h="1715147">
                  <a:moveTo>
                    <a:pt x="0" y="1715147"/>
                  </a:moveTo>
                  <a:cubicBezTo>
                    <a:pt x="379016" y="844006"/>
                    <a:pt x="758032" y="-27134"/>
                    <a:pt x="1357313" y="647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  <xdr:cxnSp macro="">
          <xdr:nvCxnSpPr>
            <xdr:cNvPr id="181" name="Conector recto 180">
              <a:extLst>
                <a:ext uri="{FF2B5EF4-FFF2-40B4-BE49-F238E27FC236}">
                  <a16:creationId xmlns:a16="http://schemas.microsoft.com/office/drawing/2014/main" id="{00000000-0008-0000-0500-0000B5000000}"/>
                </a:ext>
              </a:extLst>
            </xdr:cNvPr>
            <xdr:cNvCxnSpPr>
              <a:stCxn id="180" idx="1"/>
            </xdr:cNvCxnSpPr>
          </xdr:nvCxnSpPr>
          <xdr:spPr bwMode="auto">
            <a:xfrm flipV="1">
              <a:off x="14592300" y="9334500"/>
              <a:ext cx="7429500" cy="32588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185" name="Forma libre 184">
              <a:extLst>
                <a:ext uri="{FF2B5EF4-FFF2-40B4-BE49-F238E27FC236}">
                  <a16:creationId xmlns:a16="http://schemas.microsoft.com/office/drawing/2014/main" id="{00000000-0008-0000-0500-0000B9000000}"/>
                </a:ext>
              </a:extLst>
            </xdr:cNvPr>
            <xdr:cNvSpPr/>
          </xdr:nvSpPr>
          <xdr:spPr bwMode="auto">
            <a:xfrm>
              <a:off x="3314700" y="10281135"/>
              <a:ext cx="9486898" cy="1453666"/>
            </a:xfrm>
            <a:custGeom>
              <a:avLst/>
              <a:gdLst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095500" h="1190625">
                  <a:moveTo>
                    <a:pt x="0" y="1190625"/>
                  </a:moveTo>
                  <a:cubicBezTo>
                    <a:pt x="1150937" y="890984"/>
                    <a:pt x="1930751" y="544812"/>
                    <a:pt x="2095500" y="0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</xdr:grp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00000000-0008-0000-0500-0000BA000000}"/>
              </a:ext>
            </a:extLst>
          </xdr:cNvPr>
          <xdr:cNvSpPr txBox="1"/>
        </xdr:nvSpPr>
        <xdr:spPr bwMode="auto">
          <a:xfrm>
            <a:off x="5779948" y="10533872"/>
            <a:ext cx="927236" cy="5722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89">
        <xdr:nvSpPr>
          <xdr:cNvPr id="187" name="279 CuadroTexto">
            <a:extLst>
              <a:ext uri="{FF2B5EF4-FFF2-40B4-BE49-F238E27FC236}">
                <a16:creationId xmlns:a16="http://schemas.microsoft.com/office/drawing/2014/main" id="{00000000-0008-0000-0500-0000BB000000}"/>
              </a:ext>
            </a:extLst>
          </xdr:cNvPr>
          <xdr:cNvSpPr txBox="1"/>
        </xdr:nvSpPr>
        <xdr:spPr bwMode="auto">
          <a:xfrm>
            <a:off x="4344403" y="10472737"/>
            <a:ext cx="1521837" cy="6850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0F7FE2-9460-4022-9BE5-BBF2E872A9A8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88" name="Conector recto 187">
            <a:extLst>
              <a:ext uri="{FF2B5EF4-FFF2-40B4-BE49-F238E27FC236}">
                <a16:creationId xmlns:a16="http://schemas.microsoft.com/office/drawing/2014/main" id="{00000000-0008-0000-0500-0000BC000000}"/>
              </a:ext>
            </a:extLst>
          </xdr:cNvPr>
          <xdr:cNvCxnSpPr/>
        </xdr:nvCxnSpPr>
        <xdr:spPr bwMode="auto">
          <a:xfrm flipV="1">
            <a:off x="3276600" y="11982450"/>
            <a:ext cx="19126200" cy="190500"/>
          </a:xfrm>
          <a:prstGeom prst="line">
            <a:avLst/>
          </a:prstGeom>
          <a:solidFill>
            <a:srgbClr val="FFFFFF"/>
          </a:solidFill>
          <a:ln w="285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89" name="Paralelogramo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SpPr/>
        </xdr:nvSpPr>
        <xdr:spPr bwMode="auto">
          <a:xfrm rot="10800000">
            <a:off x="2228848" y="15449549"/>
            <a:ext cx="9448802" cy="952499"/>
          </a:xfrm>
          <a:prstGeom prst="parallelogram">
            <a:avLst>
              <a:gd name="adj" fmla="val 172172"/>
            </a:avLst>
          </a:prstGeom>
          <a:pattFill prst="pct60">
            <a:fgClr>
              <a:srgbClr val="00B050"/>
            </a:fgClr>
            <a:bgClr>
              <a:schemeClr val="bg1"/>
            </a:bgClr>
          </a:pattFill>
          <a:ln w="857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90" name="Conector recto 189">
            <a:extLst>
              <a:ext uri="{FF2B5EF4-FFF2-40B4-BE49-F238E27FC236}">
                <a16:creationId xmlns:a16="http://schemas.microsoft.com/office/drawing/2014/main" id="{00000000-0008-0000-0500-0000BE000000}"/>
              </a:ext>
            </a:extLst>
          </xdr:cNvPr>
          <xdr:cNvCxnSpPr>
            <a:stCxn id="191" idx="0"/>
          </xdr:cNvCxnSpPr>
        </xdr:nvCxnSpPr>
        <xdr:spPr bwMode="auto">
          <a:xfrm flipV="1">
            <a:off x="19096603" y="5456722"/>
            <a:ext cx="20071" cy="209414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91" name="Forma libre 190">
            <a:extLst>
              <a:ext uri="{FF2B5EF4-FFF2-40B4-BE49-F238E27FC236}">
                <a16:creationId xmlns:a16="http://schemas.microsoft.com/office/drawing/2014/main" id="{00000000-0008-0000-0500-0000BF000000}"/>
              </a:ext>
            </a:extLst>
          </xdr:cNvPr>
          <xdr:cNvSpPr/>
        </xdr:nvSpPr>
        <xdr:spPr bwMode="auto">
          <a:xfrm>
            <a:off x="19096264" y="7550862"/>
            <a:ext cx="1244370" cy="1177697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5028" h="1368997">
                <a:moveTo>
                  <a:pt x="301" y="0"/>
                </a:moveTo>
                <a:cubicBezTo>
                  <a:pt x="-12976" y="679499"/>
                  <a:pt x="412576" y="1369410"/>
                  <a:pt x="1105028" y="1368997"/>
                </a:cubicBezTo>
              </a:path>
            </a:pathLst>
          </a:custGeom>
          <a:noFill/>
          <a:ln w="13970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00000000-0008-0000-0500-0000C0000000}"/>
              </a:ext>
            </a:extLst>
          </xdr:cNvPr>
          <xdr:cNvSpPr txBox="1"/>
        </xdr:nvSpPr>
        <xdr:spPr bwMode="auto">
          <a:xfrm>
            <a:off x="5979970" y="7223935"/>
            <a:ext cx="927236" cy="419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93" name="279 CuadroTexto">
            <a:extLst>
              <a:ext uri="{FF2B5EF4-FFF2-40B4-BE49-F238E27FC236}">
                <a16:creationId xmlns:a16="http://schemas.microsoft.com/office/drawing/2014/main" id="{00000000-0008-0000-0500-0000C1000000}"/>
              </a:ext>
            </a:extLst>
          </xdr:cNvPr>
          <xdr:cNvSpPr txBox="1"/>
        </xdr:nvSpPr>
        <xdr:spPr bwMode="auto">
          <a:xfrm>
            <a:off x="4501562" y="7067550"/>
            <a:ext cx="1569462" cy="7421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4916EB7-211A-4658-86CC-99FA8B2B3EB5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4" name="Forma libre 193">
            <a:extLst>
              <a:ext uri="{FF2B5EF4-FFF2-40B4-BE49-F238E27FC236}">
                <a16:creationId xmlns:a16="http://schemas.microsoft.com/office/drawing/2014/main" id="{00000000-0008-0000-0500-0000C2000000}"/>
              </a:ext>
            </a:extLst>
          </xdr:cNvPr>
          <xdr:cNvSpPr/>
        </xdr:nvSpPr>
        <xdr:spPr bwMode="auto">
          <a:xfrm flipH="1">
            <a:off x="3409950" y="9658351"/>
            <a:ext cx="6419847" cy="571499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2430" h="1826202">
                <a:moveTo>
                  <a:pt x="212430" y="122887"/>
                </a:moveTo>
                <a:cubicBezTo>
                  <a:pt x="19271" y="-357332"/>
                  <a:pt x="-148638" y="645097"/>
                  <a:pt x="212294" y="1826202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6">
        <xdr:nvSpPr>
          <xdr:cNvPr id="195" name="279 CuadroTexto">
            <a:extLst>
              <a:ext uri="{FF2B5EF4-FFF2-40B4-BE49-F238E27FC236}">
                <a16:creationId xmlns:a16="http://schemas.microsoft.com/office/drawing/2014/main" id="{00000000-0008-0000-0500-0000C3000000}"/>
              </a:ext>
            </a:extLst>
          </xdr:cNvPr>
          <xdr:cNvSpPr txBox="1"/>
        </xdr:nvSpPr>
        <xdr:spPr bwMode="auto">
          <a:xfrm>
            <a:off x="16252901" y="4227259"/>
            <a:ext cx="1854993" cy="792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DF9836C-EDA8-4E37-A863-1103F86C2E3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Forma libre 195">
            <a:extLst>
              <a:ext uri="{FF2B5EF4-FFF2-40B4-BE49-F238E27FC236}">
                <a16:creationId xmlns:a16="http://schemas.microsoft.com/office/drawing/2014/main" id="{00000000-0008-0000-0500-0000C4000000}"/>
              </a:ext>
            </a:extLst>
          </xdr:cNvPr>
          <xdr:cNvSpPr/>
        </xdr:nvSpPr>
        <xdr:spPr bwMode="auto">
          <a:xfrm>
            <a:off x="5753100" y="14420256"/>
            <a:ext cx="12915900" cy="3048594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620500" h="3750825">
                <a:moveTo>
                  <a:pt x="0" y="3739387"/>
                </a:moveTo>
                <a:cubicBezTo>
                  <a:pt x="8056114" y="3996655"/>
                  <a:pt x="5392568" y="-173140"/>
                  <a:pt x="11620500" y="558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V$89">
        <xdr:nvSpPr>
          <xdr:cNvPr id="197" name="279 CuadroTexto">
            <a:extLst>
              <a:ext uri="{FF2B5EF4-FFF2-40B4-BE49-F238E27FC236}">
                <a16:creationId xmlns:a16="http://schemas.microsoft.com/office/drawing/2014/main" id="{00000000-0008-0000-0500-0000C5000000}"/>
              </a:ext>
            </a:extLst>
          </xdr:cNvPr>
          <xdr:cNvSpPr txBox="1"/>
        </xdr:nvSpPr>
        <xdr:spPr bwMode="auto">
          <a:xfrm>
            <a:off x="19578900" y="13992244"/>
            <a:ext cx="1800662" cy="7451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414F8CC-F42F-4D96-B751-DE72C6E62B5B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00000000-0008-0000-0500-0000C6000000}"/>
              </a:ext>
            </a:extLst>
          </xdr:cNvPr>
          <xdr:cNvSpPr txBox="1"/>
        </xdr:nvSpPr>
        <xdr:spPr bwMode="auto">
          <a:xfrm>
            <a:off x="18647769" y="14181947"/>
            <a:ext cx="964206" cy="419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0" name="107 CuadroTexto">
            <a:extLst>
              <a:ext uri="{FF2B5EF4-FFF2-40B4-BE49-F238E27FC236}">
                <a16:creationId xmlns:a16="http://schemas.microsoft.com/office/drawing/2014/main" id="{00000000-0008-0000-0500-0000C8000000}"/>
              </a:ext>
            </a:extLst>
          </xdr:cNvPr>
          <xdr:cNvSpPr txBox="1"/>
        </xdr:nvSpPr>
        <xdr:spPr bwMode="auto">
          <a:xfrm>
            <a:off x="18648220" y="5014135"/>
            <a:ext cx="946286" cy="4005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1" name="279 CuadroTexto">
            <a:extLst>
              <a:ext uri="{FF2B5EF4-FFF2-40B4-BE49-F238E27FC236}">
                <a16:creationId xmlns:a16="http://schemas.microsoft.com/office/drawing/2014/main" id="{00000000-0008-0000-0500-0000C9000000}"/>
              </a:ext>
            </a:extLst>
          </xdr:cNvPr>
          <xdr:cNvSpPr txBox="1"/>
        </xdr:nvSpPr>
        <xdr:spPr bwMode="auto">
          <a:xfrm>
            <a:off x="18389012" y="4229100"/>
            <a:ext cx="1613488" cy="704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9622C02-CC55-42B1-B3EA-E9BCDCB052CE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202" name="279 CuadroTexto">
            <a:extLst>
              <a:ext uri="{FF2B5EF4-FFF2-40B4-BE49-F238E27FC236}">
                <a16:creationId xmlns:a16="http://schemas.microsoft.com/office/drawing/2014/main" id="{00000000-0008-0000-0500-0000CA000000}"/>
              </a:ext>
            </a:extLst>
          </xdr:cNvPr>
          <xdr:cNvSpPr txBox="1"/>
        </xdr:nvSpPr>
        <xdr:spPr bwMode="auto">
          <a:xfrm>
            <a:off x="3606629" y="17038460"/>
            <a:ext cx="1871906" cy="74737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grpSp>
        <xdr:nvGrpSpPr>
          <xdr:cNvPr id="37662615" name="Grupo 37662614">
            <a:extLst>
              <a:ext uri="{FF2B5EF4-FFF2-40B4-BE49-F238E27FC236}">
                <a16:creationId xmlns:a16="http://schemas.microsoft.com/office/drawing/2014/main" id="{00000000-0008-0000-0500-000097AF3E02}"/>
              </a:ext>
            </a:extLst>
          </xdr:cNvPr>
          <xdr:cNvGrpSpPr/>
        </xdr:nvGrpSpPr>
        <xdr:grpSpPr>
          <a:xfrm>
            <a:off x="2800350" y="15411450"/>
            <a:ext cx="20288250" cy="3238500"/>
            <a:chOff x="2857500" y="15354300"/>
            <a:chExt cx="20154900" cy="3200400"/>
          </a:xfrm>
        </xdr:grpSpPr>
        <xdr:cxnSp macro="">
          <xdr:nvCxnSpPr>
            <xdr:cNvPr id="27" name="Conector recto 26">
              <a:extLst>
                <a:ext uri="{FF2B5EF4-FFF2-40B4-BE49-F238E27FC236}">
                  <a16:creationId xmlns:a16="http://schemas.microsoft.com/office/drawing/2014/main" id="{00000000-0008-0000-0500-00001B000000}"/>
                </a:ext>
              </a:extLst>
            </xdr:cNvPr>
            <xdr:cNvCxnSpPr>
              <a:endCxn id="30" idx="0"/>
            </xdr:cNvCxnSpPr>
          </xdr:nvCxnSpPr>
          <xdr:spPr bwMode="auto">
            <a:xfrm flipV="1">
              <a:off x="2857500" y="18478500"/>
              <a:ext cx="5524500" cy="762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30" name="Forma libre 29">
              <a:extLst>
                <a:ext uri="{FF2B5EF4-FFF2-40B4-BE49-F238E27FC236}">
                  <a16:creationId xmlns:a16="http://schemas.microsoft.com/office/drawing/2014/main" id="{00000000-0008-0000-0500-00001E000000}"/>
                </a:ext>
              </a:extLst>
            </xdr:cNvPr>
            <xdr:cNvSpPr/>
          </xdr:nvSpPr>
          <xdr:spPr bwMode="auto">
            <a:xfrm>
              <a:off x="8382000" y="15430500"/>
              <a:ext cx="8953500" cy="3048000"/>
            </a:xfrm>
            <a:custGeom>
              <a:avLst/>
              <a:gdLst>
                <a:gd name="connsiteX0" fmla="*/ 0 w 4191000"/>
                <a:gd name="connsiteY0" fmla="*/ 1295446 h 1295446"/>
                <a:gd name="connsiteX1" fmla="*/ 4191000 w 4191000"/>
                <a:gd name="connsiteY1" fmla="*/ 46 h 1295446"/>
                <a:gd name="connsiteX0" fmla="*/ 0 w 4191000"/>
                <a:gd name="connsiteY0" fmla="*/ 1307757 h 1307757"/>
                <a:gd name="connsiteX1" fmla="*/ 4191000 w 4191000"/>
                <a:gd name="connsiteY1" fmla="*/ 12357 h 1307757"/>
                <a:gd name="connsiteX0" fmla="*/ 0 w 4191000"/>
                <a:gd name="connsiteY0" fmla="*/ 1306375 h 1306375"/>
                <a:gd name="connsiteX1" fmla="*/ 4191000 w 4191000"/>
                <a:gd name="connsiteY1" fmla="*/ 10975 h 1306375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4191000" h="1295400">
                  <a:moveTo>
                    <a:pt x="0" y="1295400"/>
                  </a:moveTo>
                  <a:cubicBezTo>
                    <a:pt x="3682220" y="1139901"/>
                    <a:pt x="2166713" y="190453"/>
                    <a:pt x="4191000" y="0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37662596" name="Conector recto 37662595">
              <a:extLst>
                <a:ext uri="{FF2B5EF4-FFF2-40B4-BE49-F238E27FC236}">
                  <a16:creationId xmlns:a16="http://schemas.microsoft.com/office/drawing/2014/main" id="{00000000-0008-0000-0500-000084AF3E02}"/>
                </a:ext>
              </a:extLst>
            </xdr:cNvPr>
            <xdr:cNvCxnSpPr>
              <a:stCxn id="30" idx="1"/>
            </xdr:cNvCxnSpPr>
          </xdr:nvCxnSpPr>
          <xdr:spPr bwMode="auto">
            <a:xfrm flipV="1">
              <a:off x="17335500" y="15354300"/>
              <a:ext cx="5676900" cy="762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37662607" name="Forma libre 37662606">
            <a:extLst>
              <a:ext uri="{FF2B5EF4-FFF2-40B4-BE49-F238E27FC236}">
                <a16:creationId xmlns:a16="http://schemas.microsoft.com/office/drawing/2014/main" id="{00000000-0008-0000-0500-00008FAF3E02}"/>
              </a:ext>
            </a:extLst>
          </xdr:cNvPr>
          <xdr:cNvSpPr/>
        </xdr:nvSpPr>
        <xdr:spPr bwMode="auto">
          <a:xfrm>
            <a:off x="3062287" y="3043237"/>
            <a:ext cx="13144500" cy="3214687"/>
          </a:xfrm>
          <a:custGeom>
            <a:avLst/>
            <a:gdLst>
              <a:gd name="connsiteX0" fmla="*/ 12525375 w 13120687"/>
              <a:gd name="connsiteY0" fmla="*/ 809625 h 3214687"/>
              <a:gd name="connsiteX1" fmla="*/ 13120687 w 13120687"/>
              <a:gd name="connsiteY1" fmla="*/ 809625 h 3214687"/>
              <a:gd name="connsiteX2" fmla="*/ 13025437 w 13120687"/>
              <a:gd name="connsiteY2" fmla="*/ 0 h 3214687"/>
              <a:gd name="connsiteX3" fmla="*/ 428625 w 13120687"/>
              <a:gd name="connsiteY3" fmla="*/ 47625 h 3214687"/>
              <a:gd name="connsiteX4" fmla="*/ 0 w 13120687"/>
              <a:gd name="connsiteY4" fmla="*/ 666750 h 3214687"/>
              <a:gd name="connsiteX5" fmla="*/ 0 w 13120687"/>
              <a:gd name="connsiteY5" fmla="*/ 2928937 h 3214687"/>
              <a:gd name="connsiteX6" fmla="*/ 666750 w 13120687"/>
              <a:gd name="connsiteY6" fmla="*/ 3214687 h 3214687"/>
              <a:gd name="connsiteX7" fmla="*/ 690562 w 13120687"/>
              <a:gd name="connsiteY7" fmla="*/ 2714625 h 3214687"/>
              <a:gd name="connsiteX8" fmla="*/ 452437 w 13120687"/>
              <a:gd name="connsiteY8" fmla="*/ 2428875 h 3214687"/>
              <a:gd name="connsiteX9" fmla="*/ 476250 w 13120687"/>
              <a:gd name="connsiteY9" fmla="*/ 762000 h 3214687"/>
              <a:gd name="connsiteX10" fmla="*/ 809625 w 13120687"/>
              <a:gd name="connsiteY10" fmla="*/ 619125 h 3214687"/>
              <a:gd name="connsiteX11" fmla="*/ 12525375 w 13120687"/>
              <a:gd name="connsiteY11" fmla="*/ 809625 h 321468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13120687" h="3214687">
                <a:moveTo>
                  <a:pt x="12525375" y="809625"/>
                </a:moveTo>
                <a:lnTo>
                  <a:pt x="13120687" y="809625"/>
                </a:lnTo>
                <a:lnTo>
                  <a:pt x="13025437" y="0"/>
                </a:lnTo>
                <a:lnTo>
                  <a:pt x="428625" y="47625"/>
                </a:lnTo>
                <a:lnTo>
                  <a:pt x="0" y="666750"/>
                </a:lnTo>
                <a:lnTo>
                  <a:pt x="0" y="2928937"/>
                </a:lnTo>
                <a:lnTo>
                  <a:pt x="666750" y="3214687"/>
                </a:lnTo>
                <a:lnTo>
                  <a:pt x="690562" y="2714625"/>
                </a:lnTo>
                <a:lnTo>
                  <a:pt x="452437" y="2428875"/>
                </a:lnTo>
                <a:lnTo>
                  <a:pt x="476250" y="762000"/>
                </a:lnTo>
                <a:lnTo>
                  <a:pt x="809625" y="619125"/>
                </a:lnTo>
                <a:lnTo>
                  <a:pt x="12525375" y="809625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7662609" name="Forma libre 37662608">
            <a:extLst>
              <a:ext uri="{FF2B5EF4-FFF2-40B4-BE49-F238E27FC236}">
                <a16:creationId xmlns:a16="http://schemas.microsoft.com/office/drawing/2014/main" id="{00000000-0008-0000-0500-000091AF3E02}"/>
              </a:ext>
            </a:extLst>
          </xdr:cNvPr>
          <xdr:cNvSpPr/>
        </xdr:nvSpPr>
        <xdr:spPr bwMode="auto">
          <a:xfrm>
            <a:off x="20112037" y="3057524"/>
            <a:ext cx="3974523" cy="3364057"/>
          </a:xfrm>
          <a:custGeom>
            <a:avLst/>
            <a:gdLst>
              <a:gd name="connsiteX0" fmla="*/ 0 w 4000500"/>
              <a:gd name="connsiteY0" fmla="*/ 571500 h 3000375"/>
              <a:gd name="connsiteX1" fmla="*/ 333375 w 4000500"/>
              <a:gd name="connsiteY1" fmla="*/ 571500 h 3000375"/>
              <a:gd name="connsiteX2" fmla="*/ 619125 w 4000500"/>
              <a:gd name="connsiteY2" fmla="*/ 285750 h 3000375"/>
              <a:gd name="connsiteX3" fmla="*/ 3333750 w 4000500"/>
              <a:gd name="connsiteY3" fmla="*/ 309563 h 3000375"/>
              <a:gd name="connsiteX4" fmla="*/ 3619500 w 4000500"/>
              <a:gd name="connsiteY4" fmla="*/ 595313 h 3000375"/>
              <a:gd name="connsiteX5" fmla="*/ 3524250 w 4000500"/>
              <a:gd name="connsiteY5" fmla="*/ 2428875 h 3000375"/>
              <a:gd name="connsiteX6" fmla="*/ 3143250 w 4000500"/>
              <a:gd name="connsiteY6" fmla="*/ 2643188 h 3000375"/>
              <a:gd name="connsiteX7" fmla="*/ 3167063 w 4000500"/>
              <a:gd name="connsiteY7" fmla="*/ 3000375 h 3000375"/>
              <a:gd name="connsiteX8" fmla="*/ 3762375 w 4000500"/>
              <a:gd name="connsiteY8" fmla="*/ 2952750 h 3000375"/>
              <a:gd name="connsiteX9" fmla="*/ 3952875 w 4000500"/>
              <a:gd name="connsiteY9" fmla="*/ 2524125 h 3000375"/>
              <a:gd name="connsiteX10" fmla="*/ 4000500 w 4000500"/>
              <a:gd name="connsiteY10" fmla="*/ 238125 h 3000375"/>
              <a:gd name="connsiteX11" fmla="*/ 3500438 w 4000500"/>
              <a:gd name="connsiteY11" fmla="*/ 0 h 3000375"/>
              <a:gd name="connsiteX12" fmla="*/ 238125 w 4000500"/>
              <a:gd name="connsiteY12" fmla="*/ 0 h 3000375"/>
              <a:gd name="connsiteX13" fmla="*/ 0 w 4000500"/>
              <a:gd name="connsiteY13" fmla="*/ 571500 h 3000375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762375 w 4000500"/>
              <a:gd name="connsiteY8" fmla="*/ 2952750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30906 w 4000500"/>
              <a:gd name="connsiteY8" fmla="*/ 3195204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098532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21406"/>
              <a:gd name="connsiteY0" fmla="*/ 571500 h 3364057"/>
              <a:gd name="connsiteX1" fmla="*/ 333375 w 4021406"/>
              <a:gd name="connsiteY1" fmla="*/ 571500 h 3364057"/>
              <a:gd name="connsiteX2" fmla="*/ 619125 w 4021406"/>
              <a:gd name="connsiteY2" fmla="*/ 285750 h 3364057"/>
              <a:gd name="connsiteX3" fmla="*/ 3333750 w 4021406"/>
              <a:gd name="connsiteY3" fmla="*/ 309563 h 3364057"/>
              <a:gd name="connsiteX4" fmla="*/ 3619500 w 4021406"/>
              <a:gd name="connsiteY4" fmla="*/ 595313 h 3364057"/>
              <a:gd name="connsiteX5" fmla="*/ 3524250 w 4021406"/>
              <a:gd name="connsiteY5" fmla="*/ 2428875 h 3364057"/>
              <a:gd name="connsiteX6" fmla="*/ 3143250 w 4021406"/>
              <a:gd name="connsiteY6" fmla="*/ 2643188 h 3364057"/>
              <a:gd name="connsiteX7" fmla="*/ 3098532 w 4021406"/>
              <a:gd name="connsiteY7" fmla="*/ 3364057 h 3364057"/>
              <a:gd name="connsiteX8" fmla="*/ 3899438 w 4021406"/>
              <a:gd name="connsiteY8" fmla="*/ 3281795 h 3364057"/>
              <a:gd name="connsiteX9" fmla="*/ 4021406 w 4021406"/>
              <a:gd name="connsiteY9" fmla="*/ 2506807 h 3364057"/>
              <a:gd name="connsiteX10" fmla="*/ 4000500 w 4021406"/>
              <a:gd name="connsiteY10" fmla="*/ 238125 h 3364057"/>
              <a:gd name="connsiteX11" fmla="*/ 3500438 w 4021406"/>
              <a:gd name="connsiteY11" fmla="*/ 0 h 3364057"/>
              <a:gd name="connsiteX12" fmla="*/ 238125 w 4021406"/>
              <a:gd name="connsiteY12" fmla="*/ 0 h 3364057"/>
              <a:gd name="connsiteX13" fmla="*/ 0 w 4021406"/>
              <a:gd name="connsiteY13" fmla="*/ 571500 h 3364057"/>
              <a:gd name="connsiteX0" fmla="*/ 0 w 4069032"/>
              <a:gd name="connsiteY0" fmla="*/ 571500 h 3364057"/>
              <a:gd name="connsiteX1" fmla="*/ 333375 w 4069032"/>
              <a:gd name="connsiteY1" fmla="*/ 571500 h 3364057"/>
              <a:gd name="connsiteX2" fmla="*/ 619125 w 4069032"/>
              <a:gd name="connsiteY2" fmla="*/ 285750 h 3364057"/>
              <a:gd name="connsiteX3" fmla="*/ 3333750 w 4069032"/>
              <a:gd name="connsiteY3" fmla="*/ 309563 h 3364057"/>
              <a:gd name="connsiteX4" fmla="*/ 3619500 w 4069032"/>
              <a:gd name="connsiteY4" fmla="*/ 595313 h 3364057"/>
              <a:gd name="connsiteX5" fmla="*/ 3524250 w 4069032"/>
              <a:gd name="connsiteY5" fmla="*/ 2428875 h 3364057"/>
              <a:gd name="connsiteX6" fmla="*/ 3143250 w 4069032"/>
              <a:gd name="connsiteY6" fmla="*/ 2643188 h 3364057"/>
              <a:gd name="connsiteX7" fmla="*/ 3098532 w 4069032"/>
              <a:gd name="connsiteY7" fmla="*/ 3364057 h 3364057"/>
              <a:gd name="connsiteX8" fmla="*/ 3899438 w 4069032"/>
              <a:gd name="connsiteY8" fmla="*/ 3281795 h 3364057"/>
              <a:gd name="connsiteX9" fmla="*/ 4021406 w 4069032"/>
              <a:gd name="connsiteY9" fmla="*/ 2506807 h 3364057"/>
              <a:gd name="connsiteX10" fmla="*/ 4069032 w 4069032"/>
              <a:gd name="connsiteY10" fmla="*/ 238125 h 3364057"/>
              <a:gd name="connsiteX11" fmla="*/ 3500438 w 4069032"/>
              <a:gd name="connsiteY11" fmla="*/ 0 h 3364057"/>
              <a:gd name="connsiteX12" fmla="*/ 238125 w 4069032"/>
              <a:gd name="connsiteY12" fmla="*/ 0 h 3364057"/>
              <a:gd name="connsiteX13" fmla="*/ 0 w 4069032"/>
              <a:gd name="connsiteY13" fmla="*/ 571500 h 33640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4069032" h="3364057">
                <a:moveTo>
                  <a:pt x="0" y="571500"/>
                </a:moveTo>
                <a:lnTo>
                  <a:pt x="333375" y="571500"/>
                </a:lnTo>
                <a:lnTo>
                  <a:pt x="619125" y="285750"/>
                </a:lnTo>
                <a:lnTo>
                  <a:pt x="3333750" y="309563"/>
                </a:lnTo>
                <a:lnTo>
                  <a:pt x="3619500" y="595313"/>
                </a:lnTo>
                <a:lnTo>
                  <a:pt x="3524250" y="2428875"/>
                </a:lnTo>
                <a:lnTo>
                  <a:pt x="3143250" y="2643188"/>
                </a:lnTo>
                <a:cubicBezTo>
                  <a:pt x="3145477" y="2883478"/>
                  <a:pt x="3096305" y="3123767"/>
                  <a:pt x="3098532" y="3364057"/>
                </a:cubicBezTo>
                <a:lnTo>
                  <a:pt x="3899438" y="3281795"/>
                </a:lnTo>
                <a:lnTo>
                  <a:pt x="4021406" y="2506807"/>
                </a:lnTo>
                <a:lnTo>
                  <a:pt x="4069032" y="238125"/>
                </a:lnTo>
                <a:lnTo>
                  <a:pt x="3500438" y="0"/>
                </a:lnTo>
                <a:lnTo>
                  <a:pt x="238125" y="0"/>
                </a:lnTo>
                <a:lnTo>
                  <a:pt x="0" y="5715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598958" y="3033333"/>
            <a:ext cx="3292777" cy="29112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22" name="CuadroTexto 10">
            <a:extLst>
              <a:ext uri="{FF2B5EF4-FFF2-40B4-BE49-F238E27FC236}">
                <a16:creationId xmlns:a16="http://schemas.microsoft.com/office/drawing/2014/main" id="{00000000-0008-0000-0500-0000DE000000}"/>
              </a:ext>
            </a:extLst>
          </xdr:cNvPr>
          <xdr:cNvSpPr txBox="1"/>
        </xdr:nvSpPr>
        <xdr:spPr bwMode="auto">
          <a:xfrm rot="10800000" flipV="1">
            <a:off x="7469905" y="5279998"/>
            <a:ext cx="4574879" cy="89662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Heroes</a:t>
            </a:r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>
            <a:off x="23447483" y="13313778"/>
            <a:ext cx="961908" cy="8701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19608789" y="13903611"/>
            <a:ext cx="5019070" cy="1772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224" name="CuadroTexto 10">
            <a:extLst>
              <a:ext uri="{FF2B5EF4-FFF2-40B4-BE49-F238E27FC236}">
                <a16:creationId xmlns:a16="http://schemas.microsoft.com/office/drawing/2014/main" id="{00000000-0008-0000-0500-0000E0000000}"/>
              </a:ext>
            </a:extLst>
          </xdr:cNvPr>
          <xdr:cNvSpPr txBox="1"/>
        </xdr:nvSpPr>
        <xdr:spPr bwMode="auto">
          <a:xfrm rot="10800000" flipV="1">
            <a:off x="1104900" y="8341011"/>
            <a:ext cx="4866670" cy="17532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Pan. Sur</a:t>
            </a:r>
          </a:p>
        </xdr:txBody>
      </xdr:sp>
      <xdr:sp macro="" textlink="">
        <xdr:nvSpPr>
          <xdr:cNvPr id="225" name="87 Flecha derecha">
            <a:extLst>
              <a:ext uri="{FF2B5EF4-FFF2-40B4-BE49-F238E27FC236}">
                <a16:creationId xmlns:a16="http://schemas.microsoft.com/office/drawing/2014/main" id="{00000000-0008-0000-0500-0000E1000000}"/>
              </a:ext>
            </a:extLst>
          </xdr:cNvPr>
          <xdr:cNvSpPr/>
        </xdr:nvSpPr>
        <xdr:spPr bwMode="auto">
          <a:xfrm rot="10800000">
            <a:off x="1673333" y="7598778"/>
            <a:ext cx="961908" cy="8701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27" name="CuadroTexto 10">
            <a:extLst>
              <a:ext uri="{FF2B5EF4-FFF2-40B4-BE49-F238E27FC236}">
                <a16:creationId xmlns:a16="http://schemas.microsoft.com/office/drawing/2014/main" id="{00000000-0008-0000-0500-0000E3000000}"/>
              </a:ext>
            </a:extLst>
          </xdr:cNvPr>
          <xdr:cNvSpPr txBox="1"/>
        </xdr:nvSpPr>
        <xdr:spPr bwMode="auto">
          <a:xfrm rot="10800000" flipV="1">
            <a:off x="17068800" y="2587911"/>
            <a:ext cx="5228620" cy="17532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M. Arias</a:t>
            </a:r>
          </a:p>
        </xdr:txBody>
      </xdr:sp>
      <xdr:sp macro="" textlink="">
        <xdr:nvSpPr>
          <xdr:cNvPr id="228" name="87 Flecha derecha">
            <a:extLst>
              <a:ext uri="{FF2B5EF4-FFF2-40B4-BE49-F238E27FC236}">
                <a16:creationId xmlns:a16="http://schemas.microsoft.com/office/drawing/2014/main" id="{00000000-0008-0000-0500-0000E4000000}"/>
              </a:ext>
            </a:extLst>
          </xdr:cNvPr>
          <xdr:cNvSpPr/>
        </xdr:nvSpPr>
        <xdr:spPr bwMode="auto">
          <a:xfrm rot="16200000">
            <a:off x="16322783" y="2874378"/>
            <a:ext cx="1019058" cy="8701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</xdr:grpSp>
    <xdr:clientData/>
  </xdr:twoCellAnchor>
  <xdr:twoCellAnchor>
    <xdr:from>
      <xdr:col>2</xdr:col>
      <xdr:colOff>0</xdr:colOff>
      <xdr:row>8</xdr:row>
      <xdr:rowOff>0</xdr:rowOff>
    </xdr:from>
    <xdr:to>
      <xdr:col>70</xdr:col>
      <xdr:colOff>97951</xdr:colOff>
      <xdr:row>106</xdr:row>
      <xdr:rowOff>15764</xdr:rowOff>
    </xdr:to>
    <xdr:grpSp>
      <xdr:nvGrpSpPr>
        <xdr:cNvPr id="234" name="Grupo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GrpSpPr/>
      </xdr:nvGrpSpPr>
      <xdr:grpSpPr>
        <a:xfrm>
          <a:off x="1333500" y="2571750"/>
          <a:ext cx="23719951" cy="31162514"/>
          <a:chOff x="1276350" y="2533650"/>
          <a:chExt cx="23719951" cy="31162514"/>
        </a:xfrm>
      </xdr:grpSpPr>
      <xdr:grpSp>
        <xdr:nvGrpSpPr>
          <xdr:cNvPr id="235" name="Grupo 234">
            <a:extLst>
              <a:ext uri="{FF2B5EF4-FFF2-40B4-BE49-F238E27FC236}">
                <a16:creationId xmlns:a16="http://schemas.microsoft.com/office/drawing/2014/main" id="{00000000-0008-0000-0500-0000EB000000}"/>
              </a:ext>
            </a:extLst>
          </xdr:cNvPr>
          <xdr:cNvGrpSpPr/>
        </xdr:nvGrpSpPr>
        <xdr:grpSpPr>
          <a:xfrm>
            <a:off x="23441327" y="31835398"/>
            <a:ext cx="1554974" cy="1860766"/>
            <a:chOff x="26365212" y="30669201"/>
            <a:chExt cx="2535174" cy="2348469"/>
          </a:xfrm>
        </xdr:grpSpPr>
        <xdr:sp macro="" textlink="">
          <xdr:nvSpPr>
            <xdr:cNvPr id="286" name="Rectángulo 285">
              <a:extLst>
                <a:ext uri="{FF2B5EF4-FFF2-40B4-BE49-F238E27FC236}">
                  <a16:creationId xmlns:a16="http://schemas.microsoft.com/office/drawing/2014/main" id="{00000000-0008-0000-0500-00001E010000}"/>
                </a:ext>
              </a:extLst>
            </xdr:cNvPr>
            <xdr:cNvSpPr/>
          </xdr:nvSpPr>
          <xdr:spPr bwMode="auto">
            <a:xfrm>
              <a:off x="26365212" y="30669201"/>
              <a:ext cx="2535174" cy="2348469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87" name="Rectángulo 286">
              <a:extLst>
                <a:ext uri="{FF2B5EF4-FFF2-40B4-BE49-F238E27FC236}">
                  <a16:creationId xmlns:a16="http://schemas.microsoft.com/office/drawing/2014/main" id="{00000000-0008-0000-0500-00001F010000}"/>
                </a:ext>
              </a:extLst>
            </xdr:cNvPr>
            <xdr:cNvSpPr/>
          </xdr:nvSpPr>
          <xdr:spPr bwMode="auto">
            <a:xfrm>
              <a:off x="26437819" y="30729483"/>
              <a:ext cx="2410077" cy="689922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0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88" name="Rectángulo 287">
              <a:extLst>
                <a:ext uri="{FF2B5EF4-FFF2-40B4-BE49-F238E27FC236}">
                  <a16:creationId xmlns:a16="http://schemas.microsoft.com/office/drawing/2014/main" id="{00000000-0008-0000-0500-000020010000}"/>
                </a:ext>
              </a:extLst>
            </xdr:cNvPr>
            <xdr:cNvSpPr/>
          </xdr:nvSpPr>
          <xdr:spPr bwMode="auto">
            <a:xfrm>
              <a:off x="26385332" y="31815698"/>
              <a:ext cx="2494933" cy="776659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36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SP01</a:t>
              </a:fld>
              <a:endParaRPr lang="es-PE" sz="36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89" name="Conector recto 288">
              <a:extLst>
                <a:ext uri="{FF2B5EF4-FFF2-40B4-BE49-F238E27FC236}">
                  <a16:creationId xmlns:a16="http://schemas.microsoft.com/office/drawing/2014/main" id="{00000000-0008-0000-0500-000021010000}"/>
                </a:ext>
              </a:extLst>
            </xdr:cNvPr>
            <xdr:cNvCxnSpPr/>
          </xdr:nvCxnSpPr>
          <xdr:spPr bwMode="auto">
            <a:xfrm>
              <a:off x="26385332" y="31593795"/>
              <a:ext cx="2515054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236" name="Grupo 235">
            <a:extLst>
              <a:ext uri="{FF2B5EF4-FFF2-40B4-BE49-F238E27FC236}">
                <a16:creationId xmlns:a16="http://schemas.microsoft.com/office/drawing/2014/main" id="{00000000-0008-0000-0500-0000EC000000}"/>
              </a:ext>
            </a:extLst>
          </xdr:cNvPr>
          <xdr:cNvGrpSpPr/>
        </xdr:nvGrpSpPr>
        <xdr:grpSpPr>
          <a:xfrm>
            <a:off x="1276350" y="2533650"/>
            <a:ext cx="22780009" cy="16023939"/>
            <a:chOff x="1104900" y="2587911"/>
            <a:chExt cx="23522959" cy="16062039"/>
          </a:xfrm>
        </xdr:grpSpPr>
        <xdr:sp macro="" textlink="">
          <xdr:nvSpPr>
            <xdr:cNvPr id="237" name="Rectángulo redondeado 236">
              <a:extLst>
                <a:ext uri="{FF2B5EF4-FFF2-40B4-BE49-F238E27FC236}">
                  <a16:creationId xmlns:a16="http://schemas.microsoft.com/office/drawing/2014/main" id="{00000000-0008-0000-0500-0000ED000000}"/>
                </a:ext>
              </a:extLst>
            </xdr:cNvPr>
            <xdr:cNvSpPr/>
          </xdr:nvSpPr>
          <xdr:spPr bwMode="auto">
            <a:xfrm>
              <a:off x="20421600" y="3105150"/>
              <a:ext cx="3524250" cy="30861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38" name="CuadroTexto 10">
              <a:extLst>
                <a:ext uri="{FF2B5EF4-FFF2-40B4-BE49-F238E27FC236}">
                  <a16:creationId xmlns:a16="http://schemas.microsoft.com/office/drawing/2014/main" id="{00000000-0008-0000-0500-0000EE000000}"/>
                </a:ext>
              </a:extLst>
            </xdr:cNvPr>
            <xdr:cNvSpPr txBox="1"/>
          </xdr:nvSpPr>
          <xdr:spPr bwMode="auto">
            <a:xfrm rot="10800000" flipV="1">
              <a:off x="17661655" y="15757498"/>
              <a:ext cx="4636791" cy="944249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$AU$89">
          <xdr:nvSpPr>
            <xdr:cNvPr id="239" name="279 CuadroTexto">
              <a:extLst>
                <a:ext uri="{FF2B5EF4-FFF2-40B4-BE49-F238E27FC236}">
                  <a16:creationId xmlns:a16="http://schemas.microsoft.com/office/drawing/2014/main" id="{00000000-0008-0000-0500-0000EF000000}"/>
                </a:ext>
              </a:extLst>
            </xdr:cNvPr>
            <xdr:cNvSpPr txBox="1"/>
          </xdr:nvSpPr>
          <xdr:spPr bwMode="auto">
            <a:xfrm>
              <a:off x="19617000" y="12763518"/>
              <a:ext cx="1800662" cy="74293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24AE117-DB87-4B1D-9D59-57DE0DF5AACF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240" name="Conector recto 167">
              <a:extLst>
                <a:ext uri="{FF2B5EF4-FFF2-40B4-BE49-F238E27FC236}">
                  <a16:creationId xmlns:a16="http://schemas.microsoft.com/office/drawing/2014/main" id="{00000000-0008-0000-0500-0000F0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5638800" y="13233884"/>
              <a:ext cx="13054012" cy="120166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8">
          <xdr:nvSpPr>
            <xdr:cNvPr id="241" name="279 CuadroTexto">
              <a:extLst>
                <a:ext uri="{FF2B5EF4-FFF2-40B4-BE49-F238E27FC236}">
                  <a16:creationId xmlns:a16="http://schemas.microsoft.com/office/drawing/2014/main" id="{00000000-0008-0000-0500-0000F1000000}"/>
                </a:ext>
              </a:extLst>
            </xdr:cNvPr>
            <xdr:cNvSpPr txBox="1"/>
          </xdr:nvSpPr>
          <xdr:spPr bwMode="auto">
            <a:xfrm>
              <a:off x="3378029" y="129998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L$89">
          <xdr:nvSpPr>
            <xdr:cNvPr id="242" name="279 CuadroTexto">
              <a:extLst>
                <a:ext uri="{FF2B5EF4-FFF2-40B4-BE49-F238E27FC236}">
                  <a16:creationId xmlns:a16="http://schemas.microsoft.com/office/drawing/2014/main" id="{00000000-0008-0000-0500-0000F2000000}"/>
                </a:ext>
              </a:extLst>
            </xdr:cNvPr>
            <xdr:cNvSpPr txBox="1"/>
          </xdr:nvSpPr>
          <xdr:spPr bwMode="auto">
            <a:xfrm>
              <a:off x="4492040" y="8258175"/>
              <a:ext cx="1569462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4097EC2C-C462-4AF7-9735-72F6EB04D7B7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3" name="Forma libre 242">
              <a:extLst>
                <a:ext uri="{FF2B5EF4-FFF2-40B4-BE49-F238E27FC236}">
                  <a16:creationId xmlns:a16="http://schemas.microsoft.com/office/drawing/2014/main" id="{00000000-0008-0000-0500-0000F3000000}"/>
                </a:ext>
              </a:extLst>
            </xdr:cNvPr>
            <xdr:cNvSpPr/>
          </xdr:nvSpPr>
          <xdr:spPr bwMode="auto">
            <a:xfrm rot="10800000">
              <a:off x="6838950" y="5361468"/>
              <a:ext cx="10439398" cy="2087082"/>
            </a:xfrm>
            <a:custGeom>
              <a:avLst/>
              <a:gdLst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6400800" h="2209800">
                  <a:moveTo>
                    <a:pt x="0" y="2209800"/>
                  </a:moveTo>
                  <a:cubicBezTo>
                    <a:pt x="50800" y="25400"/>
                    <a:pt x="-88900" y="50800"/>
                    <a:pt x="6400800" y="0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solidFill>
                  <a:srgbClr val="00B0F0"/>
                </a:solidFill>
              </a:endParaRPr>
            </a:p>
          </xdr:txBody>
        </xdr:sp>
        <xdr:sp macro="" textlink="$BU$48">
          <xdr:nvSpPr>
            <xdr:cNvPr id="244" name="279 CuadroTexto">
              <a:extLst>
                <a:ext uri="{FF2B5EF4-FFF2-40B4-BE49-F238E27FC236}">
                  <a16:creationId xmlns:a16="http://schemas.microsoft.com/office/drawing/2014/main" id="{00000000-0008-0000-0500-0000F4000000}"/>
                </a:ext>
              </a:extLst>
            </xdr:cNvPr>
            <xdr:cNvSpPr txBox="1"/>
          </xdr:nvSpPr>
          <xdr:spPr bwMode="auto">
            <a:xfrm>
              <a:off x="21618109" y="13482638"/>
              <a:ext cx="1541033" cy="7231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3D0F195-DA00-49A2-A488-7803F09F57EC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5" name="107 CuadroTexto">
              <a:extLst>
                <a:ext uri="{FF2B5EF4-FFF2-40B4-BE49-F238E27FC236}">
                  <a16:creationId xmlns:a16="http://schemas.microsoft.com/office/drawing/2014/main" id="{00000000-0008-0000-0500-0000F5000000}"/>
                </a:ext>
              </a:extLst>
            </xdr:cNvPr>
            <xdr:cNvSpPr txBox="1"/>
          </xdr:nvSpPr>
          <xdr:spPr bwMode="auto">
            <a:xfrm>
              <a:off x="18685869" y="13000847"/>
              <a:ext cx="964206" cy="3814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46" name="107 CuadroTexto">
              <a:extLst>
                <a:ext uri="{FF2B5EF4-FFF2-40B4-BE49-F238E27FC236}">
                  <a16:creationId xmlns:a16="http://schemas.microsoft.com/office/drawing/2014/main" id="{00000000-0008-0000-0500-0000F6000000}"/>
                </a:ext>
              </a:extLst>
            </xdr:cNvPr>
            <xdr:cNvSpPr txBox="1"/>
          </xdr:nvSpPr>
          <xdr:spPr bwMode="auto">
            <a:xfrm>
              <a:off x="5994261" y="8457422"/>
              <a:ext cx="92723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49">
          <xdr:nvSpPr>
            <xdr:cNvPr id="247" name="279 CuadroTexto">
              <a:extLst>
                <a:ext uri="{FF2B5EF4-FFF2-40B4-BE49-F238E27FC236}">
                  <a16:creationId xmlns:a16="http://schemas.microsoft.com/office/drawing/2014/main" id="{00000000-0008-0000-0500-0000F7000000}"/>
                </a:ext>
              </a:extLst>
            </xdr:cNvPr>
            <xdr:cNvSpPr txBox="1"/>
          </xdr:nvSpPr>
          <xdr:spPr bwMode="auto">
            <a:xfrm>
              <a:off x="2762250" y="7596188"/>
              <a:ext cx="1581060" cy="84296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F9CA034-2976-4452-9BC6-74BDA1B22091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8" name="Rectángulo redondeado 247">
              <a:extLst>
                <a:ext uri="{FF2B5EF4-FFF2-40B4-BE49-F238E27FC236}">
                  <a16:creationId xmlns:a16="http://schemas.microsoft.com/office/drawing/2014/main" id="{00000000-0008-0000-0500-0000F8000000}"/>
                </a:ext>
              </a:extLst>
            </xdr:cNvPr>
            <xdr:cNvSpPr/>
          </xdr:nvSpPr>
          <xdr:spPr bwMode="auto">
            <a:xfrm>
              <a:off x="3238499" y="3143250"/>
              <a:ext cx="12687301" cy="29718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249" name="Conector recto 248">
              <a:extLst>
                <a:ext uri="{FF2B5EF4-FFF2-40B4-BE49-F238E27FC236}">
                  <a16:creationId xmlns:a16="http://schemas.microsoft.com/office/drawing/2014/main" id="{00000000-0008-0000-0500-0000F9000000}"/>
                </a:ext>
              </a:extLst>
            </xdr:cNvPr>
            <xdr:cNvCxnSpPr/>
          </xdr:nvCxnSpPr>
          <xdr:spPr bwMode="auto">
            <a:xfrm flipH="1" flipV="1">
              <a:off x="6953250" y="8705850"/>
              <a:ext cx="14314562" cy="22691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7">
          <xdr:nvSpPr>
            <xdr:cNvPr id="250" name="279 CuadroTexto">
              <a:extLst>
                <a:ext uri="{FF2B5EF4-FFF2-40B4-BE49-F238E27FC236}">
                  <a16:creationId xmlns:a16="http://schemas.microsoft.com/office/drawing/2014/main" id="{00000000-0008-0000-0500-0000FA000000}"/>
                </a:ext>
              </a:extLst>
            </xdr:cNvPr>
            <xdr:cNvSpPr txBox="1"/>
          </xdr:nvSpPr>
          <xdr:spPr bwMode="auto">
            <a:xfrm>
              <a:off x="21485766" y="8315324"/>
              <a:ext cx="1853372" cy="76021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A4A72BE-860E-4042-A796-26C9DC361757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51" name="Forma libre 250">
              <a:extLst>
                <a:ext uri="{FF2B5EF4-FFF2-40B4-BE49-F238E27FC236}">
                  <a16:creationId xmlns:a16="http://schemas.microsoft.com/office/drawing/2014/main" id="{00000000-0008-0000-0500-0000FB000000}"/>
                </a:ext>
              </a:extLst>
            </xdr:cNvPr>
            <xdr:cNvSpPr/>
          </xdr:nvSpPr>
          <xdr:spPr bwMode="auto">
            <a:xfrm>
              <a:off x="6553200" y="8703891"/>
              <a:ext cx="7677150" cy="2191605"/>
            </a:xfrm>
            <a:custGeom>
              <a:avLst/>
              <a:gdLst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701076"/>
                <a:gd name="connsiteX1" fmla="*/ 0 w 10210800"/>
                <a:gd name="connsiteY1" fmla="*/ 4686300 h 4701076"/>
                <a:gd name="connsiteX0" fmla="*/ 10210800 w 10210800"/>
                <a:gd name="connsiteY0" fmla="*/ 560 h 4689066"/>
                <a:gd name="connsiteX1" fmla="*/ 0 w 10210800"/>
                <a:gd name="connsiteY1" fmla="*/ 4686860 h 4689066"/>
                <a:gd name="connsiteX0" fmla="*/ 10178991 w 10178991"/>
                <a:gd name="connsiteY0" fmla="*/ 569 h 4615077"/>
                <a:gd name="connsiteX1" fmla="*/ 0 w 10178991"/>
                <a:gd name="connsiteY1" fmla="*/ 4612837 h 4615077"/>
                <a:gd name="connsiteX0" fmla="*/ 10178991 w 10178991"/>
                <a:gd name="connsiteY0" fmla="*/ 716 h 4612983"/>
                <a:gd name="connsiteX1" fmla="*/ 0 w 10178991"/>
                <a:gd name="connsiteY1" fmla="*/ 4612984 h 4612983"/>
                <a:gd name="connsiteX0" fmla="*/ 10178991 w 10178991"/>
                <a:gd name="connsiteY0" fmla="*/ 609 h 4612877"/>
                <a:gd name="connsiteX1" fmla="*/ 0 w 10178991"/>
                <a:gd name="connsiteY1" fmla="*/ 4612877 h 4612877"/>
                <a:gd name="connsiteX0" fmla="*/ 10178991 w 10178991"/>
                <a:gd name="connsiteY0" fmla="*/ 838 h 4613106"/>
                <a:gd name="connsiteX1" fmla="*/ 0 w 10178991"/>
                <a:gd name="connsiteY1" fmla="*/ 4613106 h 46131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178991" h="4613106">
                  <a:moveTo>
                    <a:pt x="10178991" y="838"/>
                  </a:moveTo>
                  <a:cubicBezTo>
                    <a:pt x="6807735" y="-59700"/>
                    <a:pt x="10021154" y="3173907"/>
                    <a:pt x="0" y="4613106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grpSp>
          <xdr:nvGrpSpPr>
            <xdr:cNvPr id="252" name="Grupo 251">
              <a:extLst>
                <a:ext uri="{FF2B5EF4-FFF2-40B4-BE49-F238E27FC236}">
                  <a16:creationId xmlns:a16="http://schemas.microsoft.com/office/drawing/2014/main" id="{00000000-0008-0000-0500-0000FC000000}"/>
                </a:ext>
              </a:extLst>
            </xdr:cNvPr>
            <xdr:cNvGrpSpPr/>
          </xdr:nvGrpSpPr>
          <xdr:grpSpPr>
            <a:xfrm>
              <a:off x="3238500" y="9353550"/>
              <a:ext cx="18916650" cy="2419351"/>
              <a:chOff x="3314700" y="9334500"/>
              <a:chExt cx="18707100" cy="2400301"/>
            </a:xfrm>
          </xdr:grpSpPr>
          <xdr:sp macro="" textlink="">
            <xdr:nvSpPr>
              <xdr:cNvPr id="283" name="Forma libre 282">
                <a:extLst>
                  <a:ext uri="{FF2B5EF4-FFF2-40B4-BE49-F238E27FC236}">
                    <a16:creationId xmlns:a16="http://schemas.microsoft.com/office/drawing/2014/main" id="{00000000-0008-0000-0500-00001B010000}"/>
                  </a:ext>
                </a:extLst>
              </xdr:cNvPr>
              <xdr:cNvSpPr/>
            </xdr:nvSpPr>
            <xdr:spPr bwMode="auto">
              <a:xfrm>
                <a:off x="12801601" y="9366743"/>
                <a:ext cx="1790699" cy="914391"/>
              </a:xfrm>
              <a:custGeom>
                <a:avLst/>
                <a:gdLst>
                  <a:gd name="connsiteX0" fmla="*/ 0 w 1357313"/>
                  <a:gd name="connsiteY0" fmla="*/ 1715147 h 1715147"/>
                  <a:gd name="connsiteX1" fmla="*/ 1357313 w 1357313"/>
                  <a:gd name="connsiteY1" fmla="*/ 647 h 1715147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357313" h="1715147">
                    <a:moveTo>
                      <a:pt x="0" y="1715147"/>
                    </a:moveTo>
                    <a:cubicBezTo>
                      <a:pt x="379016" y="844006"/>
                      <a:pt x="758032" y="-27134"/>
                      <a:pt x="1357313" y="647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  <xdr:cxnSp macro="">
            <xdr:nvCxnSpPr>
              <xdr:cNvPr id="284" name="Conector recto 283">
                <a:extLst>
                  <a:ext uri="{FF2B5EF4-FFF2-40B4-BE49-F238E27FC236}">
                    <a16:creationId xmlns:a16="http://schemas.microsoft.com/office/drawing/2014/main" id="{00000000-0008-0000-0500-00001C010000}"/>
                  </a:ext>
                </a:extLst>
              </xdr:cNvPr>
              <xdr:cNvCxnSpPr>
                <a:stCxn id="283" idx="1"/>
              </xdr:cNvCxnSpPr>
            </xdr:nvCxnSpPr>
            <xdr:spPr bwMode="auto">
              <a:xfrm flipV="1">
                <a:off x="14592300" y="9334500"/>
                <a:ext cx="7429500" cy="32588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85" name="Forma libre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SpPr/>
            </xdr:nvSpPr>
            <xdr:spPr bwMode="auto">
              <a:xfrm>
                <a:off x="3314700" y="10281135"/>
                <a:ext cx="9486898" cy="1453666"/>
              </a:xfrm>
              <a:custGeom>
                <a:avLst/>
                <a:gdLst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095500" h="1190625">
                    <a:moveTo>
                      <a:pt x="0" y="1190625"/>
                    </a:moveTo>
                    <a:cubicBezTo>
                      <a:pt x="1150937" y="890984"/>
                      <a:pt x="1930751" y="544812"/>
                      <a:pt x="20955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</xdr:grpSp>
        <xdr:sp macro="" textlink="">
          <xdr:nvSpPr>
            <xdr:cNvPr id="253" name="107 CuadroTexto">
              <a:extLst>
                <a:ext uri="{FF2B5EF4-FFF2-40B4-BE49-F238E27FC236}">
                  <a16:creationId xmlns:a16="http://schemas.microsoft.com/office/drawing/2014/main" id="{00000000-0008-0000-0500-0000FD000000}"/>
                </a:ext>
              </a:extLst>
            </xdr:cNvPr>
            <xdr:cNvSpPr txBox="1"/>
          </xdr:nvSpPr>
          <xdr:spPr bwMode="auto">
            <a:xfrm>
              <a:off x="5779948" y="10533872"/>
              <a:ext cx="927236" cy="5722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K$89">
          <xdr:nvSpPr>
            <xdr:cNvPr id="254" name="279 CuadroTexto">
              <a:extLst>
                <a:ext uri="{FF2B5EF4-FFF2-40B4-BE49-F238E27FC236}">
                  <a16:creationId xmlns:a16="http://schemas.microsoft.com/office/drawing/2014/main" id="{00000000-0008-0000-0500-0000FE000000}"/>
                </a:ext>
              </a:extLst>
            </xdr:cNvPr>
            <xdr:cNvSpPr txBox="1"/>
          </xdr:nvSpPr>
          <xdr:spPr bwMode="auto">
            <a:xfrm>
              <a:off x="4344403" y="10472737"/>
              <a:ext cx="1521837" cy="6850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00F7FE2-9460-4022-9BE5-BBF2E872A9A8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255" name="Conector recto 254">
              <a:extLst>
                <a:ext uri="{FF2B5EF4-FFF2-40B4-BE49-F238E27FC236}">
                  <a16:creationId xmlns:a16="http://schemas.microsoft.com/office/drawing/2014/main" id="{00000000-0008-0000-0500-0000FF000000}"/>
                </a:ext>
              </a:extLst>
            </xdr:cNvPr>
            <xdr:cNvCxnSpPr/>
          </xdr:nvCxnSpPr>
          <xdr:spPr bwMode="auto">
            <a:xfrm flipV="1">
              <a:off x="3276600" y="11982450"/>
              <a:ext cx="19126200" cy="1905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256" name="Paralelogramo 255">
              <a:extLst>
                <a:ext uri="{FF2B5EF4-FFF2-40B4-BE49-F238E27FC236}">
                  <a16:creationId xmlns:a16="http://schemas.microsoft.com/office/drawing/2014/main" id="{00000000-0008-0000-0500-000000010000}"/>
                </a:ext>
              </a:extLst>
            </xdr:cNvPr>
            <xdr:cNvSpPr/>
          </xdr:nvSpPr>
          <xdr:spPr bwMode="auto">
            <a:xfrm rot="10800000">
              <a:off x="2228848" y="15449549"/>
              <a:ext cx="9448802" cy="952499"/>
            </a:xfrm>
            <a:prstGeom prst="parallelogram">
              <a:avLst>
                <a:gd name="adj" fmla="val 172172"/>
              </a:avLst>
            </a:prstGeom>
            <a:pattFill prst="pct60">
              <a:fgClr>
                <a:srgbClr val="00B050"/>
              </a:fgClr>
              <a:bgClr>
                <a:schemeClr val="bg1"/>
              </a:bgClr>
            </a:pattFill>
            <a:ln w="85725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257" name="Conector recto 256">
              <a:extLst>
                <a:ext uri="{FF2B5EF4-FFF2-40B4-BE49-F238E27FC236}">
                  <a16:creationId xmlns:a16="http://schemas.microsoft.com/office/drawing/2014/main" id="{00000000-0008-0000-0500-000001010000}"/>
                </a:ext>
              </a:extLst>
            </xdr:cNvPr>
            <xdr:cNvCxnSpPr>
              <a:stCxn id="258" idx="0"/>
            </xdr:cNvCxnSpPr>
          </xdr:nvCxnSpPr>
          <xdr:spPr bwMode="auto">
            <a:xfrm flipV="1">
              <a:off x="19096603" y="5456722"/>
              <a:ext cx="20071" cy="209414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58" name="Forma libre 257">
              <a:extLst>
                <a:ext uri="{FF2B5EF4-FFF2-40B4-BE49-F238E27FC236}">
                  <a16:creationId xmlns:a16="http://schemas.microsoft.com/office/drawing/2014/main" id="{00000000-0008-0000-0500-000002010000}"/>
                </a:ext>
              </a:extLst>
            </xdr:cNvPr>
            <xdr:cNvSpPr/>
          </xdr:nvSpPr>
          <xdr:spPr bwMode="auto">
            <a:xfrm>
              <a:off x="19096264" y="7550862"/>
              <a:ext cx="1244370" cy="1177697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05028" h="1368997">
                  <a:moveTo>
                    <a:pt x="301" y="0"/>
                  </a:moveTo>
                  <a:cubicBezTo>
                    <a:pt x="-12976" y="679499"/>
                    <a:pt x="412576" y="1369410"/>
                    <a:pt x="1105028" y="1368997"/>
                  </a:cubicBezTo>
                </a:path>
              </a:pathLst>
            </a:custGeom>
            <a:noFill/>
            <a:ln w="139700" cap="flat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59" name="107 CuadroTexto">
              <a:extLst>
                <a:ext uri="{FF2B5EF4-FFF2-40B4-BE49-F238E27FC236}">
                  <a16:creationId xmlns:a16="http://schemas.microsoft.com/office/drawing/2014/main" id="{00000000-0008-0000-0500-000003010000}"/>
                </a:ext>
              </a:extLst>
            </xdr:cNvPr>
            <xdr:cNvSpPr txBox="1"/>
          </xdr:nvSpPr>
          <xdr:spPr bwMode="auto">
            <a:xfrm>
              <a:off x="5979970" y="7223935"/>
              <a:ext cx="92723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260" name="279 CuadroTexto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SpPr txBox="1"/>
          </xdr:nvSpPr>
          <xdr:spPr bwMode="auto">
            <a:xfrm>
              <a:off x="4501562" y="7067550"/>
              <a:ext cx="1569462" cy="7421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916EB7-211A-4658-86CC-99FA8B2B3EB5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1" name="Forma libre 260">
              <a:extLst>
                <a:ext uri="{FF2B5EF4-FFF2-40B4-BE49-F238E27FC236}">
                  <a16:creationId xmlns:a16="http://schemas.microsoft.com/office/drawing/2014/main" id="{00000000-0008-0000-0500-000005010000}"/>
                </a:ext>
              </a:extLst>
            </xdr:cNvPr>
            <xdr:cNvSpPr/>
          </xdr:nvSpPr>
          <xdr:spPr bwMode="auto">
            <a:xfrm flipH="1">
              <a:off x="3409950" y="9658351"/>
              <a:ext cx="6419847" cy="571499"/>
            </a:xfrm>
            <a:custGeom>
              <a:avLst/>
              <a:gdLst>
                <a:gd name="connsiteX0" fmla="*/ 183469 w 207282"/>
                <a:gd name="connsiteY0" fmla="*/ 0 h 1905000"/>
                <a:gd name="connsiteX1" fmla="*/ 207282 w 207282"/>
                <a:gd name="connsiteY1" fmla="*/ 1905000 h 1905000"/>
                <a:gd name="connsiteX0" fmla="*/ 193724 w 217537"/>
                <a:gd name="connsiteY0" fmla="*/ 349 h 1905349"/>
                <a:gd name="connsiteX1" fmla="*/ 217537 w 217537"/>
                <a:gd name="connsiteY1" fmla="*/ 1905349 h 1905349"/>
                <a:gd name="connsiteX0" fmla="*/ 193481 w 217294"/>
                <a:gd name="connsiteY0" fmla="*/ 71314 h 1976314"/>
                <a:gd name="connsiteX1" fmla="*/ 217294 w 217294"/>
                <a:gd name="connsiteY1" fmla="*/ 1976314 h 1976314"/>
                <a:gd name="connsiteX0" fmla="*/ 205436 w 208805"/>
                <a:gd name="connsiteY0" fmla="*/ 73753 h 1898079"/>
                <a:gd name="connsiteX1" fmla="*/ 208805 w 208805"/>
                <a:gd name="connsiteY1" fmla="*/ 1898079 h 1898079"/>
                <a:gd name="connsiteX0" fmla="*/ 210313 w 213682"/>
                <a:gd name="connsiteY0" fmla="*/ 113700 h 1938026"/>
                <a:gd name="connsiteX1" fmla="*/ 213682 w 213682"/>
                <a:gd name="connsiteY1" fmla="*/ 1938026 h 1938026"/>
                <a:gd name="connsiteX0" fmla="*/ 212430 w 212430"/>
                <a:gd name="connsiteY0" fmla="*/ 85452 h 2434162"/>
                <a:gd name="connsiteX1" fmla="*/ 212294 w 212430"/>
                <a:gd name="connsiteY1" fmla="*/ 2434162 h 2434162"/>
                <a:gd name="connsiteX0" fmla="*/ 212430 w 212430"/>
                <a:gd name="connsiteY0" fmla="*/ 122887 h 1826202"/>
                <a:gd name="connsiteX1" fmla="*/ 212294 w 212430"/>
                <a:gd name="connsiteY1" fmla="*/ 1826202 h 182620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12430" h="1826202">
                  <a:moveTo>
                    <a:pt x="212430" y="122887"/>
                  </a:moveTo>
                  <a:cubicBezTo>
                    <a:pt x="19271" y="-357332"/>
                    <a:pt x="-148638" y="645097"/>
                    <a:pt x="212294" y="1826202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BU$36">
          <xdr:nvSpPr>
            <xdr:cNvPr id="262" name="279 CuadroTexto">
              <a:extLst>
                <a:ext uri="{FF2B5EF4-FFF2-40B4-BE49-F238E27FC236}">
                  <a16:creationId xmlns:a16="http://schemas.microsoft.com/office/drawing/2014/main" id="{00000000-0008-0000-0500-000006010000}"/>
                </a:ext>
              </a:extLst>
            </xdr:cNvPr>
            <xdr:cNvSpPr txBox="1"/>
          </xdr:nvSpPr>
          <xdr:spPr bwMode="auto">
            <a:xfrm>
              <a:off x="16252901" y="4227259"/>
              <a:ext cx="1854993" cy="79266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DF9836C-EDA8-4E37-A863-1103F86C2E38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3" name="Forma libre 262">
              <a:extLst>
                <a:ext uri="{FF2B5EF4-FFF2-40B4-BE49-F238E27FC236}">
                  <a16:creationId xmlns:a16="http://schemas.microsoft.com/office/drawing/2014/main" id="{00000000-0008-0000-0500-000007010000}"/>
                </a:ext>
              </a:extLst>
            </xdr:cNvPr>
            <xdr:cNvSpPr/>
          </xdr:nvSpPr>
          <xdr:spPr bwMode="auto">
            <a:xfrm>
              <a:off x="5753100" y="14420256"/>
              <a:ext cx="12915900" cy="3048594"/>
            </a:xfrm>
            <a:custGeom>
              <a:avLst/>
              <a:gdLst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8580"/>
                <a:gd name="connsiteX1" fmla="*/ 10210800 w 10210800"/>
                <a:gd name="connsiteY1" fmla="*/ 0 h 3778580"/>
                <a:gd name="connsiteX0" fmla="*/ 0 w 11963400"/>
                <a:gd name="connsiteY0" fmla="*/ 3810000 h 3816616"/>
                <a:gd name="connsiteX1" fmla="*/ 11963400 w 11963400"/>
                <a:gd name="connsiteY1" fmla="*/ 0 h 3816616"/>
                <a:gd name="connsiteX0" fmla="*/ 0 w 11963400"/>
                <a:gd name="connsiteY0" fmla="*/ 3810000 h 3816554"/>
                <a:gd name="connsiteX1" fmla="*/ 11963400 w 11963400"/>
                <a:gd name="connsiteY1" fmla="*/ 0 h 3816554"/>
                <a:gd name="connsiteX0" fmla="*/ 0 w 11620500"/>
                <a:gd name="connsiteY0" fmla="*/ 3733800 h 3740481"/>
                <a:gd name="connsiteX1" fmla="*/ 11620500 w 11620500"/>
                <a:gd name="connsiteY1" fmla="*/ 0 h 3740481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86766 h 3986766"/>
                <a:gd name="connsiteX1" fmla="*/ 11620500 w 11620500"/>
                <a:gd name="connsiteY1" fmla="*/ 252966 h 3986766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866477"/>
                <a:gd name="connsiteX1" fmla="*/ 11620500 w 11620500"/>
                <a:gd name="connsiteY1" fmla="*/ 0 h 3866477"/>
                <a:gd name="connsiteX0" fmla="*/ 0 w 11620500"/>
                <a:gd name="connsiteY0" fmla="*/ 3762642 h 3871573"/>
                <a:gd name="connsiteX1" fmla="*/ 11620500 w 11620500"/>
                <a:gd name="connsiteY1" fmla="*/ 28842 h 3871573"/>
                <a:gd name="connsiteX0" fmla="*/ 0 w 11620500"/>
                <a:gd name="connsiteY0" fmla="*/ 3770326 h 3770326"/>
                <a:gd name="connsiteX1" fmla="*/ 11620500 w 11620500"/>
                <a:gd name="connsiteY1" fmla="*/ 36526 h 3770326"/>
                <a:gd name="connsiteX0" fmla="*/ 0 w 11620500"/>
                <a:gd name="connsiteY0" fmla="*/ 3740119 h 3740119"/>
                <a:gd name="connsiteX1" fmla="*/ 11620500 w 11620500"/>
                <a:gd name="connsiteY1" fmla="*/ 6319 h 3740119"/>
                <a:gd name="connsiteX0" fmla="*/ 0 w 11620500"/>
                <a:gd name="connsiteY0" fmla="*/ 3738595 h 3866115"/>
                <a:gd name="connsiteX1" fmla="*/ 11620500 w 11620500"/>
                <a:gd name="connsiteY1" fmla="*/ 4795 h 3866115"/>
                <a:gd name="connsiteX0" fmla="*/ 0 w 11620500"/>
                <a:gd name="connsiteY0" fmla="*/ 3739387 h 3750825"/>
                <a:gd name="connsiteX1" fmla="*/ 11620500 w 11620500"/>
                <a:gd name="connsiteY1" fmla="*/ 5587 h 37508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620500" h="3750825">
                  <a:moveTo>
                    <a:pt x="0" y="3739387"/>
                  </a:moveTo>
                  <a:cubicBezTo>
                    <a:pt x="8056114" y="3996655"/>
                    <a:pt x="5392568" y="-173140"/>
                    <a:pt x="11620500" y="558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AV$89">
          <xdr:nvSpPr>
            <xdr:cNvPr id="264" name="279 CuadroTexto">
              <a:extLst>
                <a:ext uri="{FF2B5EF4-FFF2-40B4-BE49-F238E27FC236}">
                  <a16:creationId xmlns:a16="http://schemas.microsoft.com/office/drawing/2014/main" id="{00000000-0008-0000-0500-000008010000}"/>
                </a:ext>
              </a:extLst>
            </xdr:cNvPr>
            <xdr:cNvSpPr txBox="1"/>
          </xdr:nvSpPr>
          <xdr:spPr bwMode="auto">
            <a:xfrm>
              <a:off x="19578900" y="13992244"/>
              <a:ext cx="1800662" cy="745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14F8CC-F42F-4D96-B751-DE72C6E62B5B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5" name="107 CuadroTexto">
              <a:extLst>
                <a:ext uri="{FF2B5EF4-FFF2-40B4-BE49-F238E27FC236}">
                  <a16:creationId xmlns:a16="http://schemas.microsoft.com/office/drawing/2014/main" id="{00000000-0008-0000-0500-000009010000}"/>
                </a:ext>
              </a:extLst>
            </xdr:cNvPr>
            <xdr:cNvSpPr txBox="1"/>
          </xdr:nvSpPr>
          <xdr:spPr bwMode="auto">
            <a:xfrm>
              <a:off x="18647769" y="14181947"/>
              <a:ext cx="96420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66" name="107 CuadroTexto">
              <a:extLst>
                <a:ext uri="{FF2B5EF4-FFF2-40B4-BE49-F238E27FC236}">
                  <a16:creationId xmlns:a16="http://schemas.microsoft.com/office/drawing/2014/main" id="{00000000-0008-0000-0500-00000A010000}"/>
                </a:ext>
              </a:extLst>
            </xdr:cNvPr>
            <xdr:cNvSpPr txBox="1"/>
          </xdr:nvSpPr>
          <xdr:spPr bwMode="auto">
            <a:xfrm>
              <a:off x="18648220" y="5014135"/>
              <a:ext cx="94628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M$89">
          <xdr:nvSpPr>
            <xdr:cNvPr id="267" name="279 CuadroTexto">
              <a:extLst>
                <a:ext uri="{FF2B5EF4-FFF2-40B4-BE49-F238E27FC236}">
                  <a16:creationId xmlns:a16="http://schemas.microsoft.com/office/drawing/2014/main" id="{00000000-0008-0000-0500-00000B010000}"/>
                </a:ext>
              </a:extLst>
            </xdr:cNvPr>
            <xdr:cNvSpPr txBox="1"/>
          </xdr:nvSpPr>
          <xdr:spPr bwMode="auto">
            <a:xfrm>
              <a:off x="18389012" y="4229100"/>
              <a:ext cx="1613488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622C02-CC55-42B1-B3EA-E9BCDCB052CE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268" name="279 CuadroTexto">
              <a:extLst>
                <a:ext uri="{FF2B5EF4-FFF2-40B4-BE49-F238E27FC236}">
                  <a16:creationId xmlns:a16="http://schemas.microsoft.com/office/drawing/2014/main" id="{00000000-0008-0000-0500-00000C010000}"/>
                </a:ext>
              </a:extLst>
            </xdr:cNvPr>
            <xdr:cNvSpPr txBox="1"/>
          </xdr:nvSpPr>
          <xdr:spPr bwMode="auto">
            <a:xfrm>
              <a:off x="3606629" y="170384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grpSp>
          <xdr:nvGrpSpPr>
            <xdr:cNvPr id="269" name="Grupo 268">
              <a:extLst>
                <a:ext uri="{FF2B5EF4-FFF2-40B4-BE49-F238E27FC236}">
                  <a16:creationId xmlns:a16="http://schemas.microsoft.com/office/drawing/2014/main" id="{00000000-0008-0000-0500-00000D010000}"/>
                </a:ext>
              </a:extLst>
            </xdr:cNvPr>
            <xdr:cNvGrpSpPr/>
          </xdr:nvGrpSpPr>
          <xdr:grpSpPr>
            <a:xfrm>
              <a:off x="2800350" y="15411450"/>
              <a:ext cx="20288250" cy="3238500"/>
              <a:chOff x="2857500" y="15354300"/>
              <a:chExt cx="20154900" cy="3200400"/>
            </a:xfrm>
          </xdr:grpSpPr>
          <xdr:cxnSp macro="">
            <xdr:nvCxnSpPr>
              <xdr:cNvPr id="280" name="Conector recto 279">
                <a:extLst>
                  <a:ext uri="{FF2B5EF4-FFF2-40B4-BE49-F238E27FC236}">
                    <a16:creationId xmlns:a16="http://schemas.microsoft.com/office/drawing/2014/main" id="{00000000-0008-0000-0500-000018010000}"/>
                  </a:ext>
                </a:extLst>
              </xdr:cNvPr>
              <xdr:cNvCxnSpPr>
                <a:endCxn id="281" idx="0"/>
              </xdr:cNvCxnSpPr>
            </xdr:nvCxnSpPr>
            <xdr:spPr bwMode="auto">
              <a:xfrm flipV="1">
                <a:off x="2857500" y="18478500"/>
                <a:ext cx="55245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81" name="Forma libre 280">
                <a:extLst>
                  <a:ext uri="{FF2B5EF4-FFF2-40B4-BE49-F238E27FC236}">
                    <a16:creationId xmlns:a16="http://schemas.microsoft.com/office/drawing/2014/main" id="{00000000-0008-0000-0500-000019010000}"/>
                  </a:ext>
                </a:extLst>
              </xdr:cNvPr>
              <xdr:cNvSpPr/>
            </xdr:nvSpPr>
            <xdr:spPr bwMode="auto">
              <a:xfrm>
                <a:off x="8382000" y="15430500"/>
                <a:ext cx="8953500" cy="3048000"/>
              </a:xfrm>
              <a:custGeom>
                <a:avLst/>
                <a:gdLst>
                  <a:gd name="connsiteX0" fmla="*/ 0 w 4191000"/>
                  <a:gd name="connsiteY0" fmla="*/ 1295446 h 1295446"/>
                  <a:gd name="connsiteX1" fmla="*/ 4191000 w 4191000"/>
                  <a:gd name="connsiteY1" fmla="*/ 46 h 1295446"/>
                  <a:gd name="connsiteX0" fmla="*/ 0 w 4191000"/>
                  <a:gd name="connsiteY0" fmla="*/ 1307757 h 1307757"/>
                  <a:gd name="connsiteX1" fmla="*/ 4191000 w 4191000"/>
                  <a:gd name="connsiteY1" fmla="*/ 12357 h 1307757"/>
                  <a:gd name="connsiteX0" fmla="*/ 0 w 4191000"/>
                  <a:gd name="connsiteY0" fmla="*/ 1306375 h 1306375"/>
                  <a:gd name="connsiteX1" fmla="*/ 4191000 w 4191000"/>
                  <a:gd name="connsiteY1" fmla="*/ 10975 h 1306375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4191000" h="1295400">
                    <a:moveTo>
                      <a:pt x="0" y="1295400"/>
                    </a:moveTo>
                    <a:cubicBezTo>
                      <a:pt x="3682220" y="1139901"/>
                      <a:pt x="2166713" y="190453"/>
                      <a:pt x="41910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/>
              </a:p>
            </xdr:txBody>
          </xdr:sp>
          <xdr:cxnSp macro="">
            <xdr:nvCxnSpPr>
              <xdr:cNvPr id="282" name="Conector recto 281">
                <a:extLst>
                  <a:ext uri="{FF2B5EF4-FFF2-40B4-BE49-F238E27FC236}">
                    <a16:creationId xmlns:a16="http://schemas.microsoft.com/office/drawing/2014/main" id="{00000000-0008-0000-0500-00001A010000}"/>
                  </a:ext>
                </a:extLst>
              </xdr:cNvPr>
              <xdr:cNvCxnSpPr>
                <a:stCxn id="281" idx="1"/>
              </xdr:cNvCxnSpPr>
            </xdr:nvCxnSpPr>
            <xdr:spPr bwMode="auto">
              <a:xfrm flipV="1">
                <a:off x="17335500" y="15354300"/>
                <a:ext cx="56769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</xdr:grpSp>
        <xdr:sp macro="" textlink="">
          <xdr:nvSpPr>
            <xdr:cNvPr id="270" name="Forma libre 269">
              <a:extLst>
                <a:ext uri="{FF2B5EF4-FFF2-40B4-BE49-F238E27FC236}">
                  <a16:creationId xmlns:a16="http://schemas.microsoft.com/office/drawing/2014/main" id="{00000000-0008-0000-0500-00000E010000}"/>
                </a:ext>
              </a:extLst>
            </xdr:cNvPr>
            <xdr:cNvSpPr/>
          </xdr:nvSpPr>
          <xdr:spPr bwMode="auto">
            <a:xfrm>
              <a:off x="3062287" y="3043237"/>
              <a:ext cx="13144500" cy="3214687"/>
            </a:xfrm>
            <a:custGeom>
              <a:avLst/>
              <a:gdLst>
                <a:gd name="connsiteX0" fmla="*/ 12525375 w 13120687"/>
                <a:gd name="connsiteY0" fmla="*/ 809625 h 3214687"/>
                <a:gd name="connsiteX1" fmla="*/ 13120687 w 13120687"/>
                <a:gd name="connsiteY1" fmla="*/ 809625 h 3214687"/>
                <a:gd name="connsiteX2" fmla="*/ 13025437 w 13120687"/>
                <a:gd name="connsiteY2" fmla="*/ 0 h 3214687"/>
                <a:gd name="connsiteX3" fmla="*/ 428625 w 13120687"/>
                <a:gd name="connsiteY3" fmla="*/ 47625 h 3214687"/>
                <a:gd name="connsiteX4" fmla="*/ 0 w 13120687"/>
                <a:gd name="connsiteY4" fmla="*/ 666750 h 3214687"/>
                <a:gd name="connsiteX5" fmla="*/ 0 w 13120687"/>
                <a:gd name="connsiteY5" fmla="*/ 2928937 h 3214687"/>
                <a:gd name="connsiteX6" fmla="*/ 666750 w 13120687"/>
                <a:gd name="connsiteY6" fmla="*/ 3214687 h 3214687"/>
                <a:gd name="connsiteX7" fmla="*/ 690562 w 13120687"/>
                <a:gd name="connsiteY7" fmla="*/ 2714625 h 3214687"/>
                <a:gd name="connsiteX8" fmla="*/ 452437 w 13120687"/>
                <a:gd name="connsiteY8" fmla="*/ 2428875 h 3214687"/>
                <a:gd name="connsiteX9" fmla="*/ 476250 w 13120687"/>
                <a:gd name="connsiteY9" fmla="*/ 762000 h 3214687"/>
                <a:gd name="connsiteX10" fmla="*/ 809625 w 13120687"/>
                <a:gd name="connsiteY10" fmla="*/ 619125 h 3214687"/>
                <a:gd name="connsiteX11" fmla="*/ 12525375 w 13120687"/>
                <a:gd name="connsiteY11" fmla="*/ 809625 h 321468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</a:cxnLst>
              <a:rect l="l" t="t" r="r" b="b"/>
              <a:pathLst>
                <a:path w="13120687" h="3214687">
                  <a:moveTo>
                    <a:pt x="12525375" y="809625"/>
                  </a:moveTo>
                  <a:lnTo>
                    <a:pt x="13120687" y="809625"/>
                  </a:lnTo>
                  <a:lnTo>
                    <a:pt x="13025437" y="0"/>
                  </a:lnTo>
                  <a:lnTo>
                    <a:pt x="428625" y="47625"/>
                  </a:lnTo>
                  <a:lnTo>
                    <a:pt x="0" y="666750"/>
                  </a:lnTo>
                  <a:lnTo>
                    <a:pt x="0" y="2928937"/>
                  </a:lnTo>
                  <a:lnTo>
                    <a:pt x="666750" y="3214687"/>
                  </a:lnTo>
                  <a:lnTo>
                    <a:pt x="690562" y="2714625"/>
                  </a:lnTo>
                  <a:lnTo>
                    <a:pt x="452437" y="2428875"/>
                  </a:lnTo>
                  <a:lnTo>
                    <a:pt x="476250" y="762000"/>
                  </a:lnTo>
                  <a:lnTo>
                    <a:pt x="809625" y="619125"/>
                  </a:lnTo>
                  <a:lnTo>
                    <a:pt x="12525375" y="809625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71" name="Forma libre 270">
              <a:extLst>
                <a:ext uri="{FF2B5EF4-FFF2-40B4-BE49-F238E27FC236}">
                  <a16:creationId xmlns:a16="http://schemas.microsoft.com/office/drawing/2014/main" id="{00000000-0008-0000-0500-00000F010000}"/>
                </a:ext>
              </a:extLst>
            </xdr:cNvPr>
            <xdr:cNvSpPr/>
          </xdr:nvSpPr>
          <xdr:spPr bwMode="auto">
            <a:xfrm>
              <a:off x="20112037" y="3057524"/>
              <a:ext cx="3974523" cy="3364057"/>
            </a:xfrm>
            <a:custGeom>
              <a:avLst/>
              <a:gdLst>
                <a:gd name="connsiteX0" fmla="*/ 0 w 4000500"/>
                <a:gd name="connsiteY0" fmla="*/ 571500 h 3000375"/>
                <a:gd name="connsiteX1" fmla="*/ 333375 w 4000500"/>
                <a:gd name="connsiteY1" fmla="*/ 571500 h 3000375"/>
                <a:gd name="connsiteX2" fmla="*/ 619125 w 4000500"/>
                <a:gd name="connsiteY2" fmla="*/ 285750 h 3000375"/>
                <a:gd name="connsiteX3" fmla="*/ 3333750 w 4000500"/>
                <a:gd name="connsiteY3" fmla="*/ 309563 h 3000375"/>
                <a:gd name="connsiteX4" fmla="*/ 3619500 w 4000500"/>
                <a:gd name="connsiteY4" fmla="*/ 595313 h 3000375"/>
                <a:gd name="connsiteX5" fmla="*/ 3524250 w 4000500"/>
                <a:gd name="connsiteY5" fmla="*/ 2428875 h 3000375"/>
                <a:gd name="connsiteX6" fmla="*/ 3143250 w 4000500"/>
                <a:gd name="connsiteY6" fmla="*/ 2643188 h 3000375"/>
                <a:gd name="connsiteX7" fmla="*/ 3167063 w 4000500"/>
                <a:gd name="connsiteY7" fmla="*/ 3000375 h 3000375"/>
                <a:gd name="connsiteX8" fmla="*/ 3762375 w 4000500"/>
                <a:gd name="connsiteY8" fmla="*/ 2952750 h 3000375"/>
                <a:gd name="connsiteX9" fmla="*/ 3952875 w 4000500"/>
                <a:gd name="connsiteY9" fmla="*/ 2524125 h 3000375"/>
                <a:gd name="connsiteX10" fmla="*/ 4000500 w 4000500"/>
                <a:gd name="connsiteY10" fmla="*/ 238125 h 3000375"/>
                <a:gd name="connsiteX11" fmla="*/ 3500438 w 4000500"/>
                <a:gd name="connsiteY11" fmla="*/ 0 h 3000375"/>
                <a:gd name="connsiteX12" fmla="*/ 238125 w 4000500"/>
                <a:gd name="connsiteY12" fmla="*/ 0 h 3000375"/>
                <a:gd name="connsiteX13" fmla="*/ 0 w 4000500"/>
                <a:gd name="connsiteY13" fmla="*/ 571500 h 3000375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762375 w 4000500"/>
                <a:gd name="connsiteY8" fmla="*/ 2952750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30906 w 4000500"/>
                <a:gd name="connsiteY8" fmla="*/ 3195204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098532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21406"/>
                <a:gd name="connsiteY0" fmla="*/ 571500 h 3364057"/>
                <a:gd name="connsiteX1" fmla="*/ 333375 w 4021406"/>
                <a:gd name="connsiteY1" fmla="*/ 571500 h 3364057"/>
                <a:gd name="connsiteX2" fmla="*/ 619125 w 4021406"/>
                <a:gd name="connsiteY2" fmla="*/ 285750 h 3364057"/>
                <a:gd name="connsiteX3" fmla="*/ 3333750 w 4021406"/>
                <a:gd name="connsiteY3" fmla="*/ 309563 h 3364057"/>
                <a:gd name="connsiteX4" fmla="*/ 3619500 w 4021406"/>
                <a:gd name="connsiteY4" fmla="*/ 595313 h 3364057"/>
                <a:gd name="connsiteX5" fmla="*/ 3524250 w 4021406"/>
                <a:gd name="connsiteY5" fmla="*/ 2428875 h 3364057"/>
                <a:gd name="connsiteX6" fmla="*/ 3143250 w 4021406"/>
                <a:gd name="connsiteY6" fmla="*/ 2643188 h 3364057"/>
                <a:gd name="connsiteX7" fmla="*/ 3098532 w 4021406"/>
                <a:gd name="connsiteY7" fmla="*/ 3364057 h 3364057"/>
                <a:gd name="connsiteX8" fmla="*/ 3899438 w 4021406"/>
                <a:gd name="connsiteY8" fmla="*/ 3281795 h 3364057"/>
                <a:gd name="connsiteX9" fmla="*/ 4021406 w 4021406"/>
                <a:gd name="connsiteY9" fmla="*/ 2506807 h 3364057"/>
                <a:gd name="connsiteX10" fmla="*/ 4000500 w 4021406"/>
                <a:gd name="connsiteY10" fmla="*/ 238125 h 3364057"/>
                <a:gd name="connsiteX11" fmla="*/ 3500438 w 4021406"/>
                <a:gd name="connsiteY11" fmla="*/ 0 h 3364057"/>
                <a:gd name="connsiteX12" fmla="*/ 238125 w 4021406"/>
                <a:gd name="connsiteY12" fmla="*/ 0 h 3364057"/>
                <a:gd name="connsiteX13" fmla="*/ 0 w 4021406"/>
                <a:gd name="connsiteY13" fmla="*/ 571500 h 3364057"/>
                <a:gd name="connsiteX0" fmla="*/ 0 w 4069032"/>
                <a:gd name="connsiteY0" fmla="*/ 571500 h 3364057"/>
                <a:gd name="connsiteX1" fmla="*/ 333375 w 4069032"/>
                <a:gd name="connsiteY1" fmla="*/ 571500 h 3364057"/>
                <a:gd name="connsiteX2" fmla="*/ 619125 w 4069032"/>
                <a:gd name="connsiteY2" fmla="*/ 285750 h 3364057"/>
                <a:gd name="connsiteX3" fmla="*/ 3333750 w 4069032"/>
                <a:gd name="connsiteY3" fmla="*/ 309563 h 3364057"/>
                <a:gd name="connsiteX4" fmla="*/ 3619500 w 4069032"/>
                <a:gd name="connsiteY4" fmla="*/ 595313 h 3364057"/>
                <a:gd name="connsiteX5" fmla="*/ 3524250 w 4069032"/>
                <a:gd name="connsiteY5" fmla="*/ 2428875 h 3364057"/>
                <a:gd name="connsiteX6" fmla="*/ 3143250 w 4069032"/>
                <a:gd name="connsiteY6" fmla="*/ 2643188 h 3364057"/>
                <a:gd name="connsiteX7" fmla="*/ 3098532 w 4069032"/>
                <a:gd name="connsiteY7" fmla="*/ 3364057 h 3364057"/>
                <a:gd name="connsiteX8" fmla="*/ 3899438 w 4069032"/>
                <a:gd name="connsiteY8" fmla="*/ 3281795 h 3364057"/>
                <a:gd name="connsiteX9" fmla="*/ 4021406 w 4069032"/>
                <a:gd name="connsiteY9" fmla="*/ 2506807 h 3364057"/>
                <a:gd name="connsiteX10" fmla="*/ 4069032 w 4069032"/>
                <a:gd name="connsiteY10" fmla="*/ 238125 h 3364057"/>
                <a:gd name="connsiteX11" fmla="*/ 3500438 w 4069032"/>
                <a:gd name="connsiteY11" fmla="*/ 0 h 3364057"/>
                <a:gd name="connsiteX12" fmla="*/ 238125 w 4069032"/>
                <a:gd name="connsiteY12" fmla="*/ 0 h 3364057"/>
                <a:gd name="connsiteX13" fmla="*/ 0 w 4069032"/>
                <a:gd name="connsiteY13" fmla="*/ 571500 h 336405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</a:cxnLst>
              <a:rect l="l" t="t" r="r" b="b"/>
              <a:pathLst>
                <a:path w="4069032" h="3364057">
                  <a:moveTo>
                    <a:pt x="0" y="571500"/>
                  </a:moveTo>
                  <a:lnTo>
                    <a:pt x="333375" y="571500"/>
                  </a:lnTo>
                  <a:lnTo>
                    <a:pt x="619125" y="285750"/>
                  </a:lnTo>
                  <a:lnTo>
                    <a:pt x="3333750" y="309563"/>
                  </a:lnTo>
                  <a:lnTo>
                    <a:pt x="3619500" y="595313"/>
                  </a:lnTo>
                  <a:lnTo>
                    <a:pt x="3524250" y="2428875"/>
                  </a:lnTo>
                  <a:lnTo>
                    <a:pt x="3143250" y="2643188"/>
                  </a:lnTo>
                  <a:cubicBezTo>
                    <a:pt x="3145477" y="2883478"/>
                    <a:pt x="3096305" y="3123767"/>
                    <a:pt x="3098532" y="3364057"/>
                  </a:cubicBezTo>
                  <a:lnTo>
                    <a:pt x="3899438" y="3281795"/>
                  </a:lnTo>
                  <a:lnTo>
                    <a:pt x="4021406" y="2506807"/>
                  </a:lnTo>
                  <a:lnTo>
                    <a:pt x="4069032" y="238125"/>
                  </a:lnTo>
                  <a:lnTo>
                    <a:pt x="3500438" y="0"/>
                  </a:lnTo>
                  <a:lnTo>
                    <a:pt x="238125" y="0"/>
                  </a:lnTo>
                  <a:lnTo>
                    <a:pt x="0" y="571500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pic>
          <xdr:nvPicPr>
            <xdr:cNvPr id="272" name="Imagen 18">
              <a:extLst>
                <a:ext uri="{FF2B5EF4-FFF2-40B4-BE49-F238E27FC236}">
                  <a16:creationId xmlns:a16="http://schemas.microsoft.com/office/drawing/2014/main" id="{00000000-0008-0000-0500-000010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>
              <a:off x="20598958" y="3033333"/>
              <a:ext cx="3292777" cy="291128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73" name="CuadroTexto 10">
              <a:extLst>
                <a:ext uri="{FF2B5EF4-FFF2-40B4-BE49-F238E27FC236}">
                  <a16:creationId xmlns:a16="http://schemas.microsoft.com/office/drawing/2014/main" id="{00000000-0008-0000-0500-000011010000}"/>
                </a:ext>
              </a:extLst>
            </xdr:cNvPr>
            <xdr:cNvSpPr txBox="1"/>
          </xdr:nvSpPr>
          <xdr:spPr bwMode="auto">
            <a:xfrm rot="10800000" flipV="1">
              <a:off x="7469905" y="5279998"/>
              <a:ext cx="4574879" cy="89662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">
          <xdr:nvSpPr>
            <xdr:cNvPr id="274" name="87 Flecha derecha">
              <a:extLst>
                <a:ext uri="{FF2B5EF4-FFF2-40B4-BE49-F238E27FC236}">
                  <a16:creationId xmlns:a16="http://schemas.microsoft.com/office/drawing/2014/main" id="{00000000-0008-0000-0500-000012010000}"/>
                </a:ext>
              </a:extLst>
            </xdr:cNvPr>
            <xdr:cNvSpPr/>
          </xdr:nvSpPr>
          <xdr:spPr bwMode="auto">
            <a:xfrm>
              <a:off x="23447483" y="13313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75" name="CuadroTexto 10">
              <a:extLst>
                <a:ext uri="{FF2B5EF4-FFF2-40B4-BE49-F238E27FC236}">
                  <a16:creationId xmlns:a16="http://schemas.microsoft.com/office/drawing/2014/main" id="{00000000-0008-0000-0500-000013010000}"/>
                </a:ext>
              </a:extLst>
            </xdr:cNvPr>
            <xdr:cNvSpPr txBox="1"/>
          </xdr:nvSpPr>
          <xdr:spPr bwMode="auto">
            <a:xfrm rot="10800000" flipV="1">
              <a:off x="19608789" y="13903611"/>
              <a:ext cx="5019070" cy="177232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San Juan</a:t>
              </a:r>
            </a:p>
          </xdr:txBody>
        </xdr:sp>
        <xdr:sp macro="" textlink="">
          <xdr:nvSpPr>
            <xdr:cNvPr id="276" name="CuadroTexto 10">
              <a:extLst>
                <a:ext uri="{FF2B5EF4-FFF2-40B4-BE49-F238E27FC236}">
                  <a16:creationId xmlns:a16="http://schemas.microsoft.com/office/drawing/2014/main" id="{00000000-0008-0000-0500-000014010000}"/>
                </a:ext>
              </a:extLst>
            </xdr:cNvPr>
            <xdr:cNvSpPr txBox="1"/>
          </xdr:nvSpPr>
          <xdr:spPr bwMode="auto">
            <a:xfrm rot="10800000" flipV="1">
              <a:off x="1104900" y="8341011"/>
              <a:ext cx="486667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Pan. Sur</a:t>
              </a:r>
            </a:p>
          </xdr:txBody>
        </xdr:sp>
        <xdr:sp macro="" textlink="">
          <xdr:nvSpPr>
            <xdr:cNvPr id="277" name="87 Flecha derecha">
              <a:extLst>
                <a:ext uri="{FF2B5EF4-FFF2-40B4-BE49-F238E27FC236}">
                  <a16:creationId xmlns:a16="http://schemas.microsoft.com/office/drawing/2014/main" id="{00000000-0008-0000-0500-000015010000}"/>
                </a:ext>
              </a:extLst>
            </xdr:cNvPr>
            <xdr:cNvSpPr/>
          </xdr:nvSpPr>
          <xdr:spPr bwMode="auto">
            <a:xfrm rot="10800000">
              <a:off x="1673333" y="7598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78" name="CuadroTexto 10">
              <a:extLst>
                <a:ext uri="{FF2B5EF4-FFF2-40B4-BE49-F238E27FC236}">
                  <a16:creationId xmlns:a16="http://schemas.microsoft.com/office/drawing/2014/main" id="{00000000-0008-0000-0500-000016010000}"/>
                </a:ext>
              </a:extLst>
            </xdr:cNvPr>
            <xdr:cNvSpPr txBox="1"/>
          </xdr:nvSpPr>
          <xdr:spPr bwMode="auto">
            <a:xfrm rot="10800000" flipV="1">
              <a:off x="17068800" y="2587911"/>
              <a:ext cx="522862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Ca. M. Arias</a:t>
              </a:r>
            </a:p>
          </xdr:txBody>
        </xdr:sp>
        <xdr:sp macro="" textlink="">
          <xdr:nvSpPr>
            <xdr:cNvPr id="279" name="87 Flecha derecha">
              <a:extLst>
                <a:ext uri="{FF2B5EF4-FFF2-40B4-BE49-F238E27FC236}">
                  <a16:creationId xmlns:a16="http://schemas.microsoft.com/office/drawing/2014/main" id="{00000000-0008-0000-0500-000017010000}"/>
                </a:ext>
              </a:extLst>
            </xdr:cNvPr>
            <xdr:cNvSpPr/>
          </xdr:nvSpPr>
          <xdr:spPr bwMode="auto">
            <a:xfrm rot="16200000">
              <a:off x="16322783" y="2874378"/>
              <a:ext cx="101905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231743</xdr:colOff>
      <xdr:row>7</xdr:row>
      <xdr:rowOff>37754</xdr:rowOff>
    </xdr:from>
    <xdr:to>
      <xdr:col>69</xdr:col>
      <xdr:colOff>50425</xdr:colOff>
      <xdr:row>53</xdr:row>
      <xdr:rowOff>138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D8B296F-4853-4DC1-92CC-92B20D0C3C43}"/>
            </a:ext>
          </a:extLst>
        </xdr:cNvPr>
        <xdr:cNvGrpSpPr/>
      </xdr:nvGrpSpPr>
      <xdr:grpSpPr>
        <a:xfrm>
          <a:off x="993743" y="3371504"/>
          <a:ext cx="20392682" cy="12082947"/>
          <a:chOff x="955643" y="2323754"/>
          <a:chExt cx="24355082" cy="16783534"/>
        </a:xfrm>
      </xdr:grpSpPr>
      <xdr:sp macro="" textlink="">
        <xdr:nvSpPr>
          <xdr:cNvPr id="3" name="Rectángulo redondeado 175">
            <a:extLst>
              <a:ext uri="{FF2B5EF4-FFF2-40B4-BE49-F238E27FC236}">
                <a16:creationId xmlns:a16="http://schemas.microsoft.com/office/drawing/2014/main" id="{57644D62-0ED0-02BB-F0A5-B43DAF405D25}"/>
              </a:ext>
            </a:extLst>
          </xdr:cNvPr>
          <xdr:cNvSpPr/>
        </xdr:nvSpPr>
        <xdr:spPr bwMode="auto">
          <a:xfrm>
            <a:off x="20427370" y="3127579"/>
            <a:ext cx="4649193" cy="3073430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" name="CuadroTexto 10">
            <a:extLst>
              <a:ext uri="{FF2B5EF4-FFF2-40B4-BE49-F238E27FC236}">
                <a16:creationId xmlns:a16="http://schemas.microsoft.com/office/drawing/2014/main" id="{47201F98-4350-DFDD-2A12-7050EF6884DE}"/>
              </a:ext>
            </a:extLst>
          </xdr:cNvPr>
          <xdr:cNvSpPr txBox="1"/>
        </xdr:nvSpPr>
        <xdr:spPr bwMode="auto">
          <a:xfrm rot="10800000" flipV="1">
            <a:off x="19437273" y="17134586"/>
            <a:ext cx="4401456" cy="94037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$AU$89">
        <xdr:nvSpPr>
          <xdr:cNvPr id="5" name="279 CuadroTexto">
            <a:extLst>
              <a:ext uri="{FF2B5EF4-FFF2-40B4-BE49-F238E27FC236}">
                <a16:creationId xmlns:a16="http://schemas.microsoft.com/office/drawing/2014/main" id="{25BC0811-0356-FA52-F89A-CE214AFEEEF3}"/>
              </a:ext>
            </a:extLst>
          </xdr:cNvPr>
          <xdr:cNvSpPr txBox="1"/>
        </xdr:nvSpPr>
        <xdr:spPr bwMode="auto">
          <a:xfrm>
            <a:off x="20188131" y="12195052"/>
            <a:ext cx="1709271" cy="7398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4AE117-DB87-4B1D-9D59-57DE0DF5AAC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6" name="Conector recto 167">
            <a:extLst>
              <a:ext uri="{FF2B5EF4-FFF2-40B4-BE49-F238E27FC236}">
                <a16:creationId xmlns:a16="http://schemas.microsoft.com/office/drawing/2014/main" id="{A21BB6F8-2EC1-5EB8-7B25-0F8E5F4095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4385980" y="12639228"/>
            <a:ext cx="14911457" cy="0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8">
        <xdr:nvSpPr>
          <xdr:cNvPr id="7" name="279 CuadroTexto">
            <a:extLst>
              <a:ext uri="{FF2B5EF4-FFF2-40B4-BE49-F238E27FC236}">
                <a16:creationId xmlns:a16="http://schemas.microsoft.com/office/drawing/2014/main" id="{5A3A51C5-2CA4-ED0F-8799-4370D3F652FF}"/>
              </a:ext>
            </a:extLst>
          </xdr:cNvPr>
          <xdr:cNvSpPr txBox="1"/>
        </xdr:nvSpPr>
        <xdr:spPr bwMode="auto">
          <a:xfrm>
            <a:off x="2365801" y="12278358"/>
            <a:ext cx="1795633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8" name="279 CuadroTexto">
            <a:extLst>
              <a:ext uri="{FF2B5EF4-FFF2-40B4-BE49-F238E27FC236}">
                <a16:creationId xmlns:a16="http://schemas.microsoft.com/office/drawing/2014/main" id="{B03331F2-104E-2F8E-35B4-16B3E997CBE5}"/>
              </a:ext>
            </a:extLst>
          </xdr:cNvPr>
          <xdr:cNvSpPr txBox="1"/>
        </xdr:nvSpPr>
        <xdr:spPr bwMode="auto">
          <a:xfrm>
            <a:off x="2755314" y="8442534"/>
            <a:ext cx="1491614" cy="70118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97EC2C-C462-4AF7-9735-72F6EB04D7B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" name="Forma libre 181">
            <a:extLst>
              <a:ext uri="{FF2B5EF4-FFF2-40B4-BE49-F238E27FC236}">
                <a16:creationId xmlns:a16="http://schemas.microsoft.com/office/drawing/2014/main" id="{E3140BA1-F7BB-12F5-9F74-54602E447E42}"/>
              </a:ext>
            </a:extLst>
          </xdr:cNvPr>
          <xdr:cNvSpPr/>
        </xdr:nvSpPr>
        <xdr:spPr bwMode="auto">
          <a:xfrm rot="10800000">
            <a:off x="5163296" y="5184549"/>
            <a:ext cx="12124244" cy="1544727"/>
          </a:xfrm>
          <a:custGeom>
            <a:avLst/>
            <a:gdLst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  <a:gd name="connsiteX0" fmla="*/ 0 w 8367057"/>
              <a:gd name="connsiteY0" fmla="*/ 1571422 h 1571422"/>
              <a:gd name="connsiteX1" fmla="*/ 8367057 w 8367057"/>
              <a:gd name="connsiteY1" fmla="*/ 83507 h 1571422"/>
              <a:gd name="connsiteX0" fmla="*/ 0 w 8367057"/>
              <a:gd name="connsiteY0" fmla="*/ 1763124 h 1763124"/>
              <a:gd name="connsiteX1" fmla="*/ 8367057 w 8367057"/>
              <a:gd name="connsiteY1" fmla="*/ 275209 h 1763124"/>
              <a:gd name="connsiteX0" fmla="*/ 0 w 8367057"/>
              <a:gd name="connsiteY0" fmla="*/ 1861453 h 1861453"/>
              <a:gd name="connsiteX1" fmla="*/ 1454525 w 8367057"/>
              <a:gd name="connsiteY1" fmla="*/ 636041 h 1861453"/>
              <a:gd name="connsiteX2" fmla="*/ 8367057 w 8367057"/>
              <a:gd name="connsiteY2" fmla="*/ 373538 h 1861453"/>
              <a:gd name="connsiteX0" fmla="*/ 0 w 8367057"/>
              <a:gd name="connsiteY0" fmla="*/ 1602906 h 1602906"/>
              <a:gd name="connsiteX1" fmla="*/ 1454525 w 8367057"/>
              <a:gd name="connsiteY1" fmla="*/ 377494 h 1602906"/>
              <a:gd name="connsiteX2" fmla="*/ 8367057 w 8367057"/>
              <a:gd name="connsiteY2" fmla="*/ 114991 h 1602906"/>
              <a:gd name="connsiteX0" fmla="*/ 0 w 8367057"/>
              <a:gd name="connsiteY0" fmla="*/ 1667643 h 1667643"/>
              <a:gd name="connsiteX1" fmla="*/ 1152024 w 8367057"/>
              <a:gd name="connsiteY1" fmla="*/ 92226 h 1667643"/>
              <a:gd name="connsiteX2" fmla="*/ 8367057 w 8367057"/>
              <a:gd name="connsiteY2" fmla="*/ 179728 h 1667643"/>
              <a:gd name="connsiteX0" fmla="*/ 0 w 8367057"/>
              <a:gd name="connsiteY0" fmla="*/ 1667643 h 1667643"/>
              <a:gd name="connsiteX1" fmla="*/ 1152024 w 8367057"/>
              <a:gd name="connsiteY1" fmla="*/ 92226 h 1667643"/>
              <a:gd name="connsiteX2" fmla="*/ 8367057 w 8367057"/>
              <a:gd name="connsiteY2" fmla="*/ 179728 h 1667643"/>
              <a:gd name="connsiteX0" fmla="*/ 0 w 8367057"/>
              <a:gd name="connsiteY0" fmla="*/ 1667643 h 1667643"/>
              <a:gd name="connsiteX1" fmla="*/ 1152024 w 8367057"/>
              <a:gd name="connsiteY1" fmla="*/ 92226 h 1667643"/>
              <a:gd name="connsiteX2" fmla="*/ 8367057 w 8367057"/>
              <a:gd name="connsiteY2" fmla="*/ 179728 h 1667643"/>
              <a:gd name="connsiteX0" fmla="*/ 0 w 8266223"/>
              <a:gd name="connsiteY0" fmla="*/ 1930147 h 1930147"/>
              <a:gd name="connsiteX1" fmla="*/ 1051190 w 8266223"/>
              <a:gd name="connsiteY1" fmla="*/ 92226 h 1930147"/>
              <a:gd name="connsiteX2" fmla="*/ 8266223 w 8266223"/>
              <a:gd name="connsiteY2" fmla="*/ 179728 h 1930147"/>
              <a:gd name="connsiteX0" fmla="*/ 0 w 8266223"/>
              <a:gd name="connsiteY0" fmla="*/ 1930147 h 1930147"/>
              <a:gd name="connsiteX1" fmla="*/ 1051190 w 8266223"/>
              <a:gd name="connsiteY1" fmla="*/ 92226 h 1930147"/>
              <a:gd name="connsiteX2" fmla="*/ 8266223 w 8266223"/>
              <a:gd name="connsiteY2" fmla="*/ 179728 h 1930147"/>
              <a:gd name="connsiteX0" fmla="*/ 0 w 8266223"/>
              <a:gd name="connsiteY0" fmla="*/ 1953566 h 1953566"/>
              <a:gd name="connsiteX1" fmla="*/ 1051190 w 8266223"/>
              <a:gd name="connsiteY1" fmla="*/ 115645 h 1953566"/>
              <a:gd name="connsiteX2" fmla="*/ 8266223 w 8266223"/>
              <a:gd name="connsiteY2" fmla="*/ 203147 h 19535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266223" h="1953566">
                <a:moveTo>
                  <a:pt x="0" y="1953566"/>
                </a:moveTo>
                <a:cubicBezTo>
                  <a:pt x="10923" y="903420"/>
                  <a:pt x="223514" y="159528"/>
                  <a:pt x="1051190" y="115645"/>
                </a:cubicBezTo>
                <a:cubicBezTo>
                  <a:pt x="2047307" y="97295"/>
                  <a:pt x="7897130" y="-183559"/>
                  <a:pt x="8266223" y="20314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>
              <a:solidFill>
                <a:srgbClr val="00B0F0"/>
              </a:solidFill>
            </a:endParaRPr>
          </a:p>
        </xdr:txBody>
      </xdr:sp>
      <xdr:sp macro="" textlink="">
        <xdr:nvSpPr>
          <xdr:cNvPr id="10" name="107 CuadroTexto">
            <a:extLst>
              <a:ext uri="{FF2B5EF4-FFF2-40B4-BE49-F238E27FC236}">
                <a16:creationId xmlns:a16="http://schemas.microsoft.com/office/drawing/2014/main" id="{4A68CF7B-BB4A-B103-C1FD-2DBB00E12EFF}"/>
              </a:ext>
            </a:extLst>
          </xdr:cNvPr>
          <xdr:cNvSpPr txBox="1"/>
        </xdr:nvSpPr>
        <xdr:spPr bwMode="auto">
          <a:xfrm>
            <a:off x="19304258" y="12431407"/>
            <a:ext cx="915269" cy="3799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" name="107 CuadroTexto">
            <a:extLst>
              <a:ext uri="{FF2B5EF4-FFF2-40B4-BE49-F238E27FC236}">
                <a16:creationId xmlns:a16="http://schemas.microsoft.com/office/drawing/2014/main" id="{67CE852A-6779-D1C3-D3FC-DE64FB93E30F}"/>
              </a:ext>
            </a:extLst>
          </xdr:cNvPr>
          <xdr:cNvSpPr txBox="1"/>
        </xdr:nvSpPr>
        <xdr:spPr bwMode="auto">
          <a:xfrm>
            <a:off x="4258032" y="8587434"/>
            <a:ext cx="880175" cy="3989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2" name="Rectángulo redondeado 186">
            <a:extLst>
              <a:ext uri="{FF2B5EF4-FFF2-40B4-BE49-F238E27FC236}">
                <a16:creationId xmlns:a16="http://schemas.microsoft.com/office/drawing/2014/main" id="{7304EB67-88F8-38C1-FA71-7C385274C105}"/>
              </a:ext>
            </a:extLst>
          </xdr:cNvPr>
          <xdr:cNvSpPr/>
        </xdr:nvSpPr>
        <xdr:spPr bwMode="auto">
          <a:xfrm>
            <a:off x="5232085" y="3165523"/>
            <a:ext cx="10927664" cy="2959599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65A8C724-434C-4132-E5F2-CA72CD7B4C60}"/>
              </a:ext>
            </a:extLst>
          </xdr:cNvPr>
          <xdr:cNvCxnSpPr/>
        </xdr:nvCxnSpPr>
        <xdr:spPr bwMode="auto">
          <a:xfrm flipH="1">
            <a:off x="5060368" y="8723534"/>
            <a:ext cx="17421676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7">
        <xdr:nvSpPr>
          <xdr:cNvPr id="14" name="279 CuadroTexto">
            <a:extLst>
              <a:ext uri="{FF2B5EF4-FFF2-40B4-BE49-F238E27FC236}">
                <a16:creationId xmlns:a16="http://schemas.microsoft.com/office/drawing/2014/main" id="{01FE426F-53D9-E9CC-2066-669176C58D4E}"/>
              </a:ext>
            </a:extLst>
          </xdr:cNvPr>
          <xdr:cNvSpPr txBox="1"/>
        </xdr:nvSpPr>
        <xdr:spPr bwMode="auto">
          <a:xfrm>
            <a:off x="22631908" y="8354377"/>
            <a:ext cx="1773200" cy="7570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A4A72BE-860E-4042-A796-26C9DC36175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" name="Forma libre 189">
            <a:extLst>
              <a:ext uri="{FF2B5EF4-FFF2-40B4-BE49-F238E27FC236}">
                <a16:creationId xmlns:a16="http://schemas.microsoft.com/office/drawing/2014/main" id="{8C77CAAB-3F50-B647-DC2F-D91653BB35AC}"/>
              </a:ext>
            </a:extLst>
          </xdr:cNvPr>
          <xdr:cNvSpPr/>
        </xdr:nvSpPr>
        <xdr:spPr bwMode="auto">
          <a:xfrm>
            <a:off x="4816839" y="8722737"/>
            <a:ext cx="16383722" cy="2053685"/>
          </a:xfrm>
          <a:custGeom>
            <a:avLst/>
            <a:gdLst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701076"/>
              <a:gd name="connsiteX1" fmla="*/ 0 w 10210800"/>
              <a:gd name="connsiteY1" fmla="*/ 4686300 h 4701076"/>
              <a:gd name="connsiteX0" fmla="*/ 10210800 w 10210800"/>
              <a:gd name="connsiteY0" fmla="*/ 560 h 4689066"/>
              <a:gd name="connsiteX1" fmla="*/ 0 w 10210800"/>
              <a:gd name="connsiteY1" fmla="*/ 4686860 h 4689066"/>
              <a:gd name="connsiteX0" fmla="*/ 10178991 w 10178991"/>
              <a:gd name="connsiteY0" fmla="*/ 569 h 4615077"/>
              <a:gd name="connsiteX1" fmla="*/ 0 w 10178991"/>
              <a:gd name="connsiteY1" fmla="*/ 4612837 h 4615077"/>
              <a:gd name="connsiteX0" fmla="*/ 10178991 w 10178991"/>
              <a:gd name="connsiteY0" fmla="*/ 716 h 4612983"/>
              <a:gd name="connsiteX1" fmla="*/ 0 w 10178991"/>
              <a:gd name="connsiteY1" fmla="*/ 4612984 h 4612983"/>
              <a:gd name="connsiteX0" fmla="*/ 10178991 w 10178991"/>
              <a:gd name="connsiteY0" fmla="*/ 609 h 4612877"/>
              <a:gd name="connsiteX1" fmla="*/ 0 w 10178991"/>
              <a:gd name="connsiteY1" fmla="*/ 4612877 h 4612877"/>
              <a:gd name="connsiteX0" fmla="*/ 10178991 w 10178991"/>
              <a:gd name="connsiteY0" fmla="*/ 838 h 4613106"/>
              <a:gd name="connsiteX1" fmla="*/ 0 w 10178991"/>
              <a:gd name="connsiteY1" fmla="*/ 4613106 h 4613106"/>
              <a:gd name="connsiteX0" fmla="*/ 10178991 w 10178991"/>
              <a:gd name="connsiteY0" fmla="*/ 593 h 4612861"/>
              <a:gd name="connsiteX1" fmla="*/ 0 w 10178991"/>
              <a:gd name="connsiteY1" fmla="*/ 4612861 h 4612861"/>
              <a:gd name="connsiteX0" fmla="*/ 22931479 w 22931479"/>
              <a:gd name="connsiteY0" fmla="*/ 603 h 4532521"/>
              <a:gd name="connsiteX1" fmla="*/ 0 w 22931479"/>
              <a:gd name="connsiteY1" fmla="*/ 4532521 h 4532521"/>
              <a:gd name="connsiteX0" fmla="*/ 22931479 w 22931479"/>
              <a:gd name="connsiteY0" fmla="*/ 660 h 4532578"/>
              <a:gd name="connsiteX1" fmla="*/ 0 w 22931479"/>
              <a:gd name="connsiteY1" fmla="*/ 4532578 h 4532578"/>
              <a:gd name="connsiteX0" fmla="*/ 22931479 w 22931479"/>
              <a:gd name="connsiteY0" fmla="*/ 0 h 4531918"/>
              <a:gd name="connsiteX1" fmla="*/ 0 w 22931479"/>
              <a:gd name="connsiteY1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748820 w 22931479"/>
              <a:gd name="connsiteY1" fmla="*/ 4139744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2931479" h="4531918">
                <a:moveTo>
                  <a:pt x="22931479" y="0"/>
                </a:moveTo>
                <a:cubicBezTo>
                  <a:pt x="19703356" y="1219213"/>
                  <a:pt x="20029208" y="3844564"/>
                  <a:pt x="16252309" y="4099568"/>
                </a:cubicBezTo>
                <a:cubicBezTo>
                  <a:pt x="12765868" y="4238222"/>
                  <a:pt x="5735481" y="4418505"/>
                  <a:pt x="0" y="453191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6" name="107 CuadroTexto">
            <a:extLst>
              <a:ext uri="{FF2B5EF4-FFF2-40B4-BE49-F238E27FC236}">
                <a16:creationId xmlns:a16="http://schemas.microsoft.com/office/drawing/2014/main" id="{6C015CBD-CD41-BB87-67AA-6E4FE554C3F3}"/>
              </a:ext>
            </a:extLst>
          </xdr:cNvPr>
          <xdr:cNvSpPr txBox="1"/>
        </xdr:nvSpPr>
        <xdr:spPr bwMode="auto">
          <a:xfrm>
            <a:off x="4018619" y="10544808"/>
            <a:ext cx="889541" cy="569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89">
        <xdr:nvSpPr>
          <xdr:cNvPr id="17" name="279 CuadroTexto">
            <a:extLst>
              <a:ext uri="{FF2B5EF4-FFF2-40B4-BE49-F238E27FC236}">
                <a16:creationId xmlns:a16="http://schemas.microsoft.com/office/drawing/2014/main" id="{02E72B98-69B5-A01D-188C-67288F5E3B55}"/>
              </a:ext>
            </a:extLst>
          </xdr:cNvPr>
          <xdr:cNvSpPr txBox="1"/>
        </xdr:nvSpPr>
        <xdr:spPr bwMode="auto">
          <a:xfrm>
            <a:off x="2515437" y="10426900"/>
            <a:ext cx="1482064" cy="68221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0F7FE2-9460-4022-9BE5-BBF2E872A9A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" name="Terminador 194">
            <a:extLst>
              <a:ext uri="{FF2B5EF4-FFF2-40B4-BE49-F238E27FC236}">
                <a16:creationId xmlns:a16="http://schemas.microsoft.com/office/drawing/2014/main" id="{ECE2C341-93AF-16FC-202F-0FF2971DB37A}"/>
              </a:ext>
            </a:extLst>
          </xdr:cNvPr>
          <xdr:cNvSpPr/>
        </xdr:nvSpPr>
        <xdr:spPr bwMode="auto">
          <a:xfrm rot="10800000">
            <a:off x="2166726" y="15667870"/>
            <a:ext cx="4057296" cy="1671431"/>
          </a:xfrm>
          <a:custGeom>
            <a:avLst/>
            <a:gdLst>
              <a:gd name="connsiteX0" fmla="*/ 3475 w 21600"/>
              <a:gd name="connsiteY0" fmla="*/ 0 h 21600"/>
              <a:gd name="connsiteX1" fmla="*/ 18125 w 21600"/>
              <a:gd name="connsiteY1" fmla="*/ 0 h 21600"/>
              <a:gd name="connsiteX2" fmla="*/ 21600 w 21600"/>
              <a:gd name="connsiteY2" fmla="*/ 10800 h 21600"/>
              <a:gd name="connsiteX3" fmla="*/ 18125 w 21600"/>
              <a:gd name="connsiteY3" fmla="*/ 21600 h 21600"/>
              <a:gd name="connsiteX4" fmla="*/ 3475 w 21600"/>
              <a:gd name="connsiteY4" fmla="*/ 21600 h 21600"/>
              <a:gd name="connsiteX5" fmla="*/ 0 w 21600"/>
              <a:gd name="connsiteY5" fmla="*/ 10800 h 21600"/>
              <a:gd name="connsiteX6" fmla="*/ 3475 w 21600"/>
              <a:gd name="connsiteY6" fmla="*/ 0 h 21600"/>
              <a:gd name="connsiteX0" fmla="*/ 1572 w 19697"/>
              <a:gd name="connsiteY0" fmla="*/ 0 h 21600"/>
              <a:gd name="connsiteX1" fmla="*/ 16222 w 19697"/>
              <a:gd name="connsiteY1" fmla="*/ 0 h 21600"/>
              <a:gd name="connsiteX2" fmla="*/ 19697 w 19697"/>
              <a:gd name="connsiteY2" fmla="*/ 10800 h 21600"/>
              <a:gd name="connsiteX3" fmla="*/ 16222 w 19697"/>
              <a:gd name="connsiteY3" fmla="*/ 21600 h 21600"/>
              <a:gd name="connsiteX4" fmla="*/ 1572 w 19697"/>
              <a:gd name="connsiteY4" fmla="*/ 21600 h 21600"/>
              <a:gd name="connsiteX5" fmla="*/ 30 w 19697"/>
              <a:gd name="connsiteY5" fmla="*/ 10451 h 21600"/>
              <a:gd name="connsiteX6" fmla="*/ 1572 w 19697"/>
              <a:gd name="connsiteY6" fmla="*/ 0 h 21600"/>
              <a:gd name="connsiteX0" fmla="*/ 1189 w 19314"/>
              <a:gd name="connsiteY0" fmla="*/ 0 h 21600"/>
              <a:gd name="connsiteX1" fmla="*/ 15839 w 19314"/>
              <a:gd name="connsiteY1" fmla="*/ 0 h 21600"/>
              <a:gd name="connsiteX2" fmla="*/ 19314 w 19314"/>
              <a:gd name="connsiteY2" fmla="*/ 10800 h 21600"/>
              <a:gd name="connsiteX3" fmla="*/ 15839 w 19314"/>
              <a:gd name="connsiteY3" fmla="*/ 21600 h 21600"/>
              <a:gd name="connsiteX4" fmla="*/ 1189 w 19314"/>
              <a:gd name="connsiteY4" fmla="*/ 21600 h 21600"/>
              <a:gd name="connsiteX5" fmla="*/ 251 w 19314"/>
              <a:gd name="connsiteY5" fmla="*/ 10102 h 21600"/>
              <a:gd name="connsiteX6" fmla="*/ 1189 w 19314"/>
              <a:gd name="connsiteY6" fmla="*/ 0 h 21600"/>
              <a:gd name="connsiteX0" fmla="*/ 1189 w 20245"/>
              <a:gd name="connsiteY0" fmla="*/ 0 h 33118"/>
              <a:gd name="connsiteX1" fmla="*/ 15839 w 20245"/>
              <a:gd name="connsiteY1" fmla="*/ 0 h 33118"/>
              <a:gd name="connsiteX2" fmla="*/ 19314 w 20245"/>
              <a:gd name="connsiteY2" fmla="*/ 10800 h 33118"/>
              <a:gd name="connsiteX3" fmla="*/ 19221 w 20245"/>
              <a:gd name="connsiteY3" fmla="*/ 33118 h 33118"/>
              <a:gd name="connsiteX4" fmla="*/ 1189 w 20245"/>
              <a:gd name="connsiteY4" fmla="*/ 21600 h 33118"/>
              <a:gd name="connsiteX5" fmla="*/ 251 w 20245"/>
              <a:gd name="connsiteY5" fmla="*/ 10102 h 33118"/>
              <a:gd name="connsiteX6" fmla="*/ 1189 w 20245"/>
              <a:gd name="connsiteY6" fmla="*/ 0 h 33118"/>
              <a:gd name="connsiteX0" fmla="*/ 1189 w 19592"/>
              <a:gd name="connsiteY0" fmla="*/ 0 h 33118"/>
              <a:gd name="connsiteX1" fmla="*/ 15839 w 19592"/>
              <a:gd name="connsiteY1" fmla="*/ 0 h 33118"/>
              <a:gd name="connsiteX2" fmla="*/ 19314 w 19592"/>
              <a:gd name="connsiteY2" fmla="*/ 10800 h 33118"/>
              <a:gd name="connsiteX3" fmla="*/ 19221 w 19592"/>
              <a:gd name="connsiteY3" fmla="*/ 33118 h 33118"/>
              <a:gd name="connsiteX4" fmla="*/ 1189 w 19592"/>
              <a:gd name="connsiteY4" fmla="*/ 21600 h 33118"/>
              <a:gd name="connsiteX5" fmla="*/ 251 w 19592"/>
              <a:gd name="connsiteY5" fmla="*/ 10102 h 33118"/>
              <a:gd name="connsiteX6" fmla="*/ 1189 w 19592"/>
              <a:gd name="connsiteY6" fmla="*/ 0 h 33118"/>
              <a:gd name="connsiteX0" fmla="*/ 1189 w 19785"/>
              <a:gd name="connsiteY0" fmla="*/ 349 h 33467"/>
              <a:gd name="connsiteX1" fmla="*/ 13222 w 19785"/>
              <a:gd name="connsiteY1" fmla="*/ 0 h 33467"/>
              <a:gd name="connsiteX2" fmla="*/ 19314 w 19785"/>
              <a:gd name="connsiteY2" fmla="*/ 11149 h 33467"/>
              <a:gd name="connsiteX3" fmla="*/ 19221 w 19785"/>
              <a:gd name="connsiteY3" fmla="*/ 33467 h 33467"/>
              <a:gd name="connsiteX4" fmla="*/ 1189 w 19785"/>
              <a:gd name="connsiteY4" fmla="*/ 21949 h 33467"/>
              <a:gd name="connsiteX5" fmla="*/ 251 w 19785"/>
              <a:gd name="connsiteY5" fmla="*/ 10451 h 33467"/>
              <a:gd name="connsiteX6" fmla="*/ 1189 w 19785"/>
              <a:gd name="connsiteY6" fmla="*/ 349 h 33467"/>
              <a:gd name="connsiteX0" fmla="*/ 1189 w 19785"/>
              <a:gd name="connsiteY0" fmla="*/ 611 h 33729"/>
              <a:gd name="connsiteX1" fmla="*/ 13222 w 19785"/>
              <a:gd name="connsiteY1" fmla="*/ 262 h 33729"/>
              <a:gd name="connsiteX2" fmla="*/ 19314 w 19785"/>
              <a:gd name="connsiteY2" fmla="*/ 11411 h 33729"/>
              <a:gd name="connsiteX3" fmla="*/ 19221 w 19785"/>
              <a:gd name="connsiteY3" fmla="*/ 33729 h 33729"/>
              <a:gd name="connsiteX4" fmla="*/ 1189 w 19785"/>
              <a:gd name="connsiteY4" fmla="*/ 22211 h 33729"/>
              <a:gd name="connsiteX5" fmla="*/ 251 w 19785"/>
              <a:gd name="connsiteY5" fmla="*/ 10713 h 33729"/>
              <a:gd name="connsiteX6" fmla="*/ 1189 w 19785"/>
              <a:gd name="connsiteY6" fmla="*/ 611 h 33729"/>
              <a:gd name="connsiteX0" fmla="*/ 1189 w 20057"/>
              <a:gd name="connsiteY0" fmla="*/ 10604 h 43722"/>
              <a:gd name="connsiteX1" fmla="*/ 18658 w 20057"/>
              <a:gd name="connsiteY1" fmla="*/ 133 h 43722"/>
              <a:gd name="connsiteX2" fmla="*/ 19314 w 20057"/>
              <a:gd name="connsiteY2" fmla="*/ 21404 h 43722"/>
              <a:gd name="connsiteX3" fmla="*/ 19221 w 20057"/>
              <a:gd name="connsiteY3" fmla="*/ 43722 h 43722"/>
              <a:gd name="connsiteX4" fmla="*/ 1189 w 20057"/>
              <a:gd name="connsiteY4" fmla="*/ 32204 h 43722"/>
              <a:gd name="connsiteX5" fmla="*/ 251 w 20057"/>
              <a:gd name="connsiteY5" fmla="*/ 20706 h 43722"/>
              <a:gd name="connsiteX6" fmla="*/ 1189 w 20057"/>
              <a:gd name="connsiteY6" fmla="*/ 10604 h 43722"/>
              <a:gd name="connsiteX0" fmla="*/ 1189 w 19389"/>
              <a:gd name="connsiteY0" fmla="*/ 10471 h 43589"/>
              <a:gd name="connsiteX1" fmla="*/ 18658 w 19389"/>
              <a:gd name="connsiteY1" fmla="*/ 0 h 43589"/>
              <a:gd name="connsiteX2" fmla="*/ 19314 w 19389"/>
              <a:gd name="connsiteY2" fmla="*/ 21271 h 43589"/>
              <a:gd name="connsiteX3" fmla="*/ 19221 w 19389"/>
              <a:gd name="connsiteY3" fmla="*/ 43589 h 43589"/>
              <a:gd name="connsiteX4" fmla="*/ 1189 w 19389"/>
              <a:gd name="connsiteY4" fmla="*/ 32071 h 43589"/>
              <a:gd name="connsiteX5" fmla="*/ 251 w 19389"/>
              <a:gd name="connsiteY5" fmla="*/ 20573 h 43589"/>
              <a:gd name="connsiteX6" fmla="*/ 1189 w 19389"/>
              <a:gd name="connsiteY6" fmla="*/ 10471 h 43589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941 w 19120"/>
              <a:gd name="connsiteY0" fmla="*/ 11169 h 44287"/>
              <a:gd name="connsiteX1" fmla="*/ 18732 w 19120"/>
              <a:gd name="connsiteY1" fmla="*/ 0 h 44287"/>
              <a:gd name="connsiteX2" fmla="*/ 19066 w 19120"/>
              <a:gd name="connsiteY2" fmla="*/ 21969 h 44287"/>
              <a:gd name="connsiteX3" fmla="*/ 18973 w 19120"/>
              <a:gd name="connsiteY3" fmla="*/ 44287 h 44287"/>
              <a:gd name="connsiteX4" fmla="*/ 941 w 19120"/>
              <a:gd name="connsiteY4" fmla="*/ 32769 h 44287"/>
              <a:gd name="connsiteX5" fmla="*/ 3 w 19120"/>
              <a:gd name="connsiteY5" fmla="*/ 21271 h 44287"/>
              <a:gd name="connsiteX6" fmla="*/ 941 w 19120"/>
              <a:gd name="connsiteY6" fmla="*/ 11169 h 44287"/>
              <a:gd name="connsiteX0" fmla="*/ 941 w 19081"/>
              <a:gd name="connsiteY0" fmla="*/ 11169 h 32769"/>
              <a:gd name="connsiteX1" fmla="*/ 18732 w 19081"/>
              <a:gd name="connsiteY1" fmla="*/ 0 h 32769"/>
              <a:gd name="connsiteX2" fmla="*/ 19066 w 19081"/>
              <a:gd name="connsiteY2" fmla="*/ 21969 h 32769"/>
              <a:gd name="connsiteX3" fmla="*/ 18886 w 19081"/>
              <a:gd name="connsiteY3" fmla="*/ 31373 h 32769"/>
              <a:gd name="connsiteX4" fmla="*/ 941 w 19081"/>
              <a:gd name="connsiteY4" fmla="*/ 32769 h 32769"/>
              <a:gd name="connsiteX5" fmla="*/ 3 w 19081"/>
              <a:gd name="connsiteY5" fmla="*/ 21271 h 32769"/>
              <a:gd name="connsiteX6" fmla="*/ 941 w 19081"/>
              <a:gd name="connsiteY6" fmla="*/ 11169 h 32769"/>
              <a:gd name="connsiteX0" fmla="*/ 941 w 19314"/>
              <a:gd name="connsiteY0" fmla="*/ 11169 h 32769"/>
              <a:gd name="connsiteX1" fmla="*/ 18732 w 19314"/>
              <a:gd name="connsiteY1" fmla="*/ 0 h 32769"/>
              <a:gd name="connsiteX2" fmla="*/ 19066 w 19314"/>
              <a:gd name="connsiteY2" fmla="*/ 21969 h 32769"/>
              <a:gd name="connsiteX3" fmla="*/ 19233 w 19314"/>
              <a:gd name="connsiteY3" fmla="*/ 31722 h 32769"/>
              <a:gd name="connsiteX4" fmla="*/ 941 w 19314"/>
              <a:gd name="connsiteY4" fmla="*/ 32769 h 32769"/>
              <a:gd name="connsiteX5" fmla="*/ 3 w 19314"/>
              <a:gd name="connsiteY5" fmla="*/ 21271 h 32769"/>
              <a:gd name="connsiteX6" fmla="*/ 941 w 19314"/>
              <a:gd name="connsiteY6" fmla="*/ 11169 h 32769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2318 h 33816"/>
              <a:gd name="connsiteX6" fmla="*/ 941 w 19432"/>
              <a:gd name="connsiteY6" fmla="*/ 12216 h 33816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4412 h 33816"/>
              <a:gd name="connsiteX6" fmla="*/ 941 w 19432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1460 w 19951"/>
              <a:gd name="connsiteY0" fmla="*/ 12216 h 33816"/>
              <a:gd name="connsiteX1" fmla="*/ 19859 w 19951"/>
              <a:gd name="connsiteY1" fmla="*/ 0 h 33816"/>
              <a:gd name="connsiteX2" fmla="*/ 19585 w 19951"/>
              <a:gd name="connsiteY2" fmla="*/ 23016 h 33816"/>
              <a:gd name="connsiteX3" fmla="*/ 19752 w 19951"/>
              <a:gd name="connsiteY3" fmla="*/ 32769 h 33816"/>
              <a:gd name="connsiteX4" fmla="*/ 1460 w 19951"/>
              <a:gd name="connsiteY4" fmla="*/ 33816 h 33816"/>
              <a:gd name="connsiteX5" fmla="*/ 1 w 19951"/>
              <a:gd name="connsiteY5" fmla="*/ 24412 h 33816"/>
              <a:gd name="connsiteX6" fmla="*/ 1460 w 19951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2293 w 20784"/>
              <a:gd name="connsiteY0" fmla="*/ 12216 h 33816"/>
              <a:gd name="connsiteX1" fmla="*/ 20692 w 20784"/>
              <a:gd name="connsiteY1" fmla="*/ 0 h 33816"/>
              <a:gd name="connsiteX2" fmla="*/ 20418 w 20784"/>
              <a:gd name="connsiteY2" fmla="*/ 23016 h 33816"/>
              <a:gd name="connsiteX3" fmla="*/ 20585 w 20784"/>
              <a:gd name="connsiteY3" fmla="*/ 32769 h 33816"/>
              <a:gd name="connsiteX4" fmla="*/ 2293 w 20784"/>
              <a:gd name="connsiteY4" fmla="*/ 33816 h 33816"/>
              <a:gd name="connsiteX5" fmla="*/ 2293 w 20784"/>
              <a:gd name="connsiteY5" fmla="*/ 12216 h 33816"/>
              <a:gd name="connsiteX0" fmla="*/ 2293 w 20657"/>
              <a:gd name="connsiteY0" fmla="*/ 24911 h 46511"/>
              <a:gd name="connsiteX1" fmla="*/ 20506 w 20657"/>
              <a:gd name="connsiteY1" fmla="*/ 0 h 46511"/>
              <a:gd name="connsiteX2" fmla="*/ 20418 w 20657"/>
              <a:gd name="connsiteY2" fmla="*/ 35711 h 46511"/>
              <a:gd name="connsiteX3" fmla="*/ 20585 w 20657"/>
              <a:gd name="connsiteY3" fmla="*/ 45464 h 46511"/>
              <a:gd name="connsiteX4" fmla="*/ 2293 w 20657"/>
              <a:gd name="connsiteY4" fmla="*/ 46511 h 46511"/>
              <a:gd name="connsiteX5" fmla="*/ 2293 w 20657"/>
              <a:gd name="connsiteY5" fmla="*/ 24911 h 46511"/>
              <a:gd name="connsiteX0" fmla="*/ 2293 w 20657"/>
              <a:gd name="connsiteY0" fmla="*/ 30729 h 46511"/>
              <a:gd name="connsiteX1" fmla="*/ 20506 w 20657"/>
              <a:gd name="connsiteY1" fmla="*/ 0 h 46511"/>
              <a:gd name="connsiteX2" fmla="*/ 20418 w 20657"/>
              <a:gd name="connsiteY2" fmla="*/ 35711 h 46511"/>
              <a:gd name="connsiteX3" fmla="*/ 20585 w 20657"/>
              <a:gd name="connsiteY3" fmla="*/ 45464 h 46511"/>
              <a:gd name="connsiteX4" fmla="*/ 2293 w 20657"/>
              <a:gd name="connsiteY4" fmla="*/ 46511 h 46511"/>
              <a:gd name="connsiteX5" fmla="*/ 2293 w 20657"/>
              <a:gd name="connsiteY5" fmla="*/ 30729 h 46511"/>
              <a:gd name="connsiteX0" fmla="*/ 1777 w 20141"/>
              <a:gd name="connsiteY0" fmla="*/ 30729 h 46511"/>
              <a:gd name="connsiteX1" fmla="*/ 19990 w 20141"/>
              <a:gd name="connsiteY1" fmla="*/ 0 h 46511"/>
              <a:gd name="connsiteX2" fmla="*/ 19902 w 20141"/>
              <a:gd name="connsiteY2" fmla="*/ 35711 h 46511"/>
              <a:gd name="connsiteX3" fmla="*/ 20069 w 20141"/>
              <a:gd name="connsiteY3" fmla="*/ 45464 h 46511"/>
              <a:gd name="connsiteX4" fmla="*/ 1777 w 20141"/>
              <a:gd name="connsiteY4" fmla="*/ 46511 h 46511"/>
              <a:gd name="connsiteX5" fmla="*/ 1777 w 20141"/>
              <a:gd name="connsiteY5" fmla="*/ 30729 h 465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0141" h="46511">
                <a:moveTo>
                  <a:pt x="1777" y="30729"/>
                </a:moveTo>
                <a:lnTo>
                  <a:pt x="19990" y="0"/>
                </a:lnTo>
                <a:cubicBezTo>
                  <a:pt x="20299" y="14311"/>
                  <a:pt x="19889" y="28134"/>
                  <a:pt x="19902" y="35711"/>
                </a:cubicBezTo>
                <a:cubicBezTo>
                  <a:pt x="19915" y="43288"/>
                  <a:pt x="20297" y="28012"/>
                  <a:pt x="20069" y="45464"/>
                </a:cubicBezTo>
                <a:lnTo>
                  <a:pt x="1777" y="46511"/>
                </a:lnTo>
                <a:cubicBezTo>
                  <a:pt x="-1272" y="43085"/>
                  <a:pt x="199" y="35836"/>
                  <a:pt x="1777" y="30729"/>
                </a:cubicBezTo>
                <a:close/>
              </a:path>
            </a:pathLst>
          </a:custGeom>
          <a:pattFill prst="pct60">
            <a:fgClr>
              <a:srgbClr val="00B050"/>
            </a:fgClr>
            <a:bgClr>
              <a:schemeClr val="bg1"/>
            </a:bgClr>
          </a:pattFill>
          <a:ln w="857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9" name="Forma libre 196">
            <a:extLst>
              <a:ext uri="{FF2B5EF4-FFF2-40B4-BE49-F238E27FC236}">
                <a16:creationId xmlns:a16="http://schemas.microsoft.com/office/drawing/2014/main" id="{699A2E2D-4852-62F0-981B-BC8398F7A440}"/>
              </a:ext>
            </a:extLst>
          </xdr:cNvPr>
          <xdr:cNvSpPr/>
        </xdr:nvSpPr>
        <xdr:spPr bwMode="auto">
          <a:xfrm>
            <a:off x="19320201" y="5515510"/>
            <a:ext cx="1872585" cy="3208024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417302 w 417302"/>
              <a:gd name="connsiteY0" fmla="*/ 2314035 h 2414405"/>
              <a:gd name="connsiteX1" fmla="*/ 277772 w 417302"/>
              <a:gd name="connsiteY1" fmla="*/ 0 h 2414405"/>
              <a:gd name="connsiteX0" fmla="*/ 139530 w 147950"/>
              <a:gd name="connsiteY0" fmla="*/ 2314035 h 2459357"/>
              <a:gd name="connsiteX1" fmla="*/ 0 w 147950"/>
              <a:gd name="connsiteY1" fmla="*/ 0 h 2459357"/>
              <a:gd name="connsiteX0" fmla="*/ 1033290 w 1033290"/>
              <a:gd name="connsiteY0" fmla="*/ 3556504 h 3652692"/>
              <a:gd name="connsiteX1" fmla="*/ 0 w 1033290"/>
              <a:gd name="connsiteY1" fmla="*/ 0 h 3652692"/>
              <a:gd name="connsiteX0" fmla="*/ 1033290 w 1033290"/>
              <a:gd name="connsiteY0" fmla="*/ 3556504 h 3556563"/>
              <a:gd name="connsiteX1" fmla="*/ 0 w 1033290"/>
              <a:gd name="connsiteY1" fmla="*/ 0 h 3556563"/>
              <a:gd name="connsiteX0" fmla="*/ 1979624 w 1979624"/>
              <a:gd name="connsiteY0" fmla="*/ 3689625 h 3689681"/>
              <a:gd name="connsiteX1" fmla="*/ 0 w 1979624"/>
              <a:gd name="connsiteY1" fmla="*/ 0 h 3689681"/>
              <a:gd name="connsiteX0" fmla="*/ 1751803 w 1751803"/>
              <a:gd name="connsiteY0" fmla="*/ 3623064 h 3623121"/>
              <a:gd name="connsiteX1" fmla="*/ 0 w 1751803"/>
              <a:gd name="connsiteY1" fmla="*/ 0 h 3623121"/>
              <a:gd name="connsiteX0" fmla="*/ 1751803 w 1751803"/>
              <a:gd name="connsiteY0" fmla="*/ 3623064 h 3623133"/>
              <a:gd name="connsiteX1" fmla="*/ 0 w 1751803"/>
              <a:gd name="connsiteY1" fmla="*/ 0 h 3623133"/>
              <a:gd name="connsiteX0" fmla="*/ 1751803 w 1751803"/>
              <a:gd name="connsiteY0" fmla="*/ 3623064 h 3623143"/>
              <a:gd name="connsiteX1" fmla="*/ 0 w 1751803"/>
              <a:gd name="connsiteY1" fmla="*/ 0 h 3623143"/>
              <a:gd name="connsiteX0" fmla="*/ 1751803 w 1751803"/>
              <a:gd name="connsiteY0" fmla="*/ 3756186 h 3756259"/>
              <a:gd name="connsiteX1" fmla="*/ 0 w 1751803"/>
              <a:gd name="connsiteY1" fmla="*/ 0 h 3756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51803" h="3756259">
                <a:moveTo>
                  <a:pt x="1751803" y="3756186"/>
                </a:moveTo>
                <a:cubicBezTo>
                  <a:pt x="196351" y="3770077"/>
                  <a:pt x="61114" y="1819743"/>
                  <a:pt x="0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107 CuadroTexto">
            <a:extLst>
              <a:ext uri="{FF2B5EF4-FFF2-40B4-BE49-F238E27FC236}">
                <a16:creationId xmlns:a16="http://schemas.microsoft.com/office/drawing/2014/main" id="{9B8028F2-7F28-F781-941A-7FD5116C98DD}"/>
              </a:ext>
            </a:extLst>
          </xdr:cNvPr>
          <xdr:cNvSpPr txBox="1"/>
        </xdr:nvSpPr>
        <xdr:spPr bwMode="auto">
          <a:xfrm rot="1937605">
            <a:off x="4436170" y="6199612"/>
            <a:ext cx="887702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21" name="279 CuadroTexto">
            <a:extLst>
              <a:ext uri="{FF2B5EF4-FFF2-40B4-BE49-F238E27FC236}">
                <a16:creationId xmlns:a16="http://schemas.microsoft.com/office/drawing/2014/main" id="{1DFDEA65-6330-04E6-7ABE-AC6881DCBC4E}"/>
              </a:ext>
            </a:extLst>
          </xdr:cNvPr>
          <xdr:cNvSpPr txBox="1"/>
        </xdr:nvSpPr>
        <xdr:spPr bwMode="auto">
          <a:xfrm rot="1982006">
            <a:off x="3255497" y="5468960"/>
            <a:ext cx="1507933" cy="68707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A1E4B1-2067-47C6-B2A8-F85228D2E11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" name="Forma libre 204">
            <a:extLst>
              <a:ext uri="{FF2B5EF4-FFF2-40B4-BE49-F238E27FC236}">
                <a16:creationId xmlns:a16="http://schemas.microsoft.com/office/drawing/2014/main" id="{B05BAF7A-9F64-BE0F-55D1-33916F1422DB}"/>
              </a:ext>
            </a:extLst>
          </xdr:cNvPr>
          <xdr:cNvSpPr/>
        </xdr:nvSpPr>
        <xdr:spPr bwMode="auto">
          <a:xfrm flipH="1">
            <a:off x="2281641" y="9426839"/>
            <a:ext cx="15712702" cy="891499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3416" h="2860498">
                <a:moveTo>
                  <a:pt x="472903" y="302445"/>
                </a:moveTo>
                <a:cubicBezTo>
                  <a:pt x="313416" y="262621"/>
                  <a:pt x="161718" y="100815"/>
                  <a:pt x="6125" y="0"/>
                </a:cubicBezTo>
                <a:cubicBezTo>
                  <a:pt x="-22562" y="396854"/>
                  <a:pt x="54262" y="2257800"/>
                  <a:pt x="137877" y="2439616"/>
                </a:cubicBezTo>
                <a:cubicBezTo>
                  <a:pt x="223439" y="2499451"/>
                  <a:pt x="415546" y="2881110"/>
                  <a:pt x="473416" y="2859627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5">
        <xdr:nvSpPr>
          <xdr:cNvPr id="23" name="279 CuadroTexto">
            <a:extLst>
              <a:ext uri="{FF2B5EF4-FFF2-40B4-BE49-F238E27FC236}">
                <a16:creationId xmlns:a16="http://schemas.microsoft.com/office/drawing/2014/main" id="{E723ED90-02B8-AEB2-D88D-65B7A1C21660}"/>
              </a:ext>
            </a:extLst>
          </xdr:cNvPr>
          <xdr:cNvSpPr txBox="1"/>
        </xdr:nvSpPr>
        <xdr:spPr bwMode="auto">
          <a:xfrm>
            <a:off x="16470250" y="4245082"/>
            <a:ext cx="1760844" cy="7894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2473C2-13C4-4276-A71E-BFE6B6DB2011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" name="Forma libre 206">
            <a:extLst>
              <a:ext uri="{FF2B5EF4-FFF2-40B4-BE49-F238E27FC236}">
                <a16:creationId xmlns:a16="http://schemas.microsoft.com/office/drawing/2014/main" id="{B471481E-FB29-36E9-61BE-85B8F6B157A5}"/>
              </a:ext>
            </a:extLst>
          </xdr:cNvPr>
          <xdr:cNvSpPr/>
        </xdr:nvSpPr>
        <xdr:spPr bwMode="auto">
          <a:xfrm>
            <a:off x="10296783" y="12630411"/>
            <a:ext cx="9019386" cy="1732347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006699" h="2126858">
                <a:moveTo>
                  <a:pt x="0" y="3072"/>
                </a:moveTo>
                <a:cubicBezTo>
                  <a:pt x="2794844" y="-89715"/>
                  <a:pt x="1778767" y="1948131"/>
                  <a:pt x="8006699" y="2126858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V$89">
        <xdr:nvSpPr>
          <xdr:cNvPr id="25" name="279 CuadroTexto">
            <a:extLst>
              <a:ext uri="{FF2B5EF4-FFF2-40B4-BE49-F238E27FC236}">
                <a16:creationId xmlns:a16="http://schemas.microsoft.com/office/drawing/2014/main" id="{4C6FECC2-2681-1DF4-8406-993513D076D4}"/>
              </a:ext>
            </a:extLst>
          </xdr:cNvPr>
          <xdr:cNvSpPr txBox="1"/>
        </xdr:nvSpPr>
        <xdr:spPr bwMode="auto">
          <a:xfrm>
            <a:off x="20208164" y="13988980"/>
            <a:ext cx="1709271" cy="74209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414F8CC-F42F-4D96-B751-DE72C6E62B5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" name="107 CuadroTexto">
            <a:extLst>
              <a:ext uri="{FF2B5EF4-FFF2-40B4-BE49-F238E27FC236}">
                <a16:creationId xmlns:a16="http://schemas.microsoft.com/office/drawing/2014/main" id="{561EC9CF-3EB7-7D8E-ED7F-4A9557012E7A}"/>
              </a:ext>
            </a:extLst>
          </xdr:cNvPr>
          <xdr:cNvSpPr txBox="1"/>
        </xdr:nvSpPr>
        <xdr:spPr bwMode="auto">
          <a:xfrm>
            <a:off x="19324292" y="14177904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7" name="107 CuadroTexto">
            <a:extLst>
              <a:ext uri="{FF2B5EF4-FFF2-40B4-BE49-F238E27FC236}">
                <a16:creationId xmlns:a16="http://schemas.microsoft.com/office/drawing/2014/main" id="{9C1D6190-1B6D-2AE4-3697-311ED1C76AAE}"/>
              </a:ext>
            </a:extLst>
          </xdr:cNvPr>
          <xdr:cNvSpPr txBox="1"/>
        </xdr:nvSpPr>
        <xdr:spPr bwMode="auto">
          <a:xfrm>
            <a:off x="18875127" y="5028726"/>
            <a:ext cx="898258" cy="3989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28" name="279 CuadroTexto">
            <a:extLst>
              <a:ext uri="{FF2B5EF4-FFF2-40B4-BE49-F238E27FC236}">
                <a16:creationId xmlns:a16="http://schemas.microsoft.com/office/drawing/2014/main" id="{5EF6FA35-387F-7A2B-9810-423DAD7E0664}"/>
              </a:ext>
            </a:extLst>
          </xdr:cNvPr>
          <xdr:cNvSpPr txBox="1"/>
        </xdr:nvSpPr>
        <xdr:spPr bwMode="auto">
          <a:xfrm>
            <a:off x="18497944" y="4246914"/>
            <a:ext cx="1522073" cy="70118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F286935-4BFC-4253-8C8F-1FD3F91E75A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9" name="Forma libre 225">
            <a:extLst>
              <a:ext uri="{FF2B5EF4-FFF2-40B4-BE49-F238E27FC236}">
                <a16:creationId xmlns:a16="http://schemas.microsoft.com/office/drawing/2014/main" id="{863C93C9-7764-CBC3-BBC5-6AE9FA04551F}"/>
              </a:ext>
            </a:extLst>
          </xdr:cNvPr>
          <xdr:cNvSpPr/>
        </xdr:nvSpPr>
        <xdr:spPr bwMode="auto">
          <a:xfrm>
            <a:off x="17536535" y="17239218"/>
            <a:ext cx="407408" cy="1812118"/>
          </a:xfrm>
          <a:custGeom>
            <a:avLst/>
            <a:gdLst>
              <a:gd name="connsiteX0" fmla="*/ 0 w 4191000"/>
              <a:gd name="connsiteY0" fmla="*/ 1295446 h 1295446"/>
              <a:gd name="connsiteX1" fmla="*/ 4191000 w 4191000"/>
              <a:gd name="connsiteY1" fmla="*/ 46 h 1295446"/>
              <a:gd name="connsiteX0" fmla="*/ 0 w 4191000"/>
              <a:gd name="connsiteY0" fmla="*/ 1307757 h 1307757"/>
              <a:gd name="connsiteX1" fmla="*/ 4191000 w 4191000"/>
              <a:gd name="connsiteY1" fmla="*/ 12357 h 1307757"/>
              <a:gd name="connsiteX0" fmla="*/ 0 w 4191000"/>
              <a:gd name="connsiteY0" fmla="*/ 1306375 h 1306375"/>
              <a:gd name="connsiteX1" fmla="*/ 4191000 w 4191000"/>
              <a:gd name="connsiteY1" fmla="*/ 10975 h 1306375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1683794"/>
              <a:gd name="connsiteY0" fmla="*/ 1169978 h 1169978"/>
              <a:gd name="connsiteX1" fmla="*/ 208697 w 1683794"/>
              <a:gd name="connsiteY1" fmla="*/ 0 h 1169978"/>
              <a:gd name="connsiteX0" fmla="*/ 0 w 269127"/>
              <a:gd name="connsiteY0" fmla="*/ 1169978 h 1169978"/>
              <a:gd name="connsiteX1" fmla="*/ 208697 w 269127"/>
              <a:gd name="connsiteY1" fmla="*/ 0 h 1169978"/>
              <a:gd name="connsiteX0" fmla="*/ 0 w 290560"/>
              <a:gd name="connsiteY0" fmla="*/ 1169978 h 1169978"/>
              <a:gd name="connsiteX1" fmla="*/ 208697 w 290560"/>
              <a:gd name="connsiteY1" fmla="*/ 0 h 1169978"/>
              <a:gd name="connsiteX0" fmla="*/ 0 w 219337"/>
              <a:gd name="connsiteY0" fmla="*/ 1169978 h 1169978"/>
              <a:gd name="connsiteX1" fmla="*/ 208697 w 219337"/>
              <a:gd name="connsiteY1" fmla="*/ 0 h 11699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9337" h="1169978">
                <a:moveTo>
                  <a:pt x="0" y="1169978"/>
                </a:moveTo>
                <a:cubicBezTo>
                  <a:pt x="234967" y="1152444"/>
                  <a:pt x="232889" y="667058"/>
                  <a:pt x="208697" y="0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" name="Forma libre 213">
            <a:extLst>
              <a:ext uri="{FF2B5EF4-FFF2-40B4-BE49-F238E27FC236}">
                <a16:creationId xmlns:a16="http://schemas.microsoft.com/office/drawing/2014/main" id="{CB9BB4E2-66F1-5EC9-AAE1-E5993C449623}"/>
              </a:ext>
            </a:extLst>
          </xdr:cNvPr>
          <xdr:cNvSpPr/>
        </xdr:nvSpPr>
        <xdr:spPr bwMode="auto">
          <a:xfrm>
            <a:off x="5075978" y="2777128"/>
            <a:ext cx="11350497" cy="3490279"/>
          </a:xfrm>
          <a:custGeom>
            <a:avLst/>
            <a:gdLst>
              <a:gd name="connsiteX0" fmla="*/ 12525375 w 13120687"/>
              <a:gd name="connsiteY0" fmla="*/ 809625 h 3214687"/>
              <a:gd name="connsiteX1" fmla="*/ 13120687 w 13120687"/>
              <a:gd name="connsiteY1" fmla="*/ 809625 h 3214687"/>
              <a:gd name="connsiteX2" fmla="*/ 13025437 w 13120687"/>
              <a:gd name="connsiteY2" fmla="*/ 0 h 3214687"/>
              <a:gd name="connsiteX3" fmla="*/ 428625 w 13120687"/>
              <a:gd name="connsiteY3" fmla="*/ 47625 h 3214687"/>
              <a:gd name="connsiteX4" fmla="*/ 0 w 13120687"/>
              <a:gd name="connsiteY4" fmla="*/ 666750 h 3214687"/>
              <a:gd name="connsiteX5" fmla="*/ 0 w 13120687"/>
              <a:gd name="connsiteY5" fmla="*/ 2928937 h 3214687"/>
              <a:gd name="connsiteX6" fmla="*/ 666750 w 13120687"/>
              <a:gd name="connsiteY6" fmla="*/ 3214687 h 3214687"/>
              <a:gd name="connsiteX7" fmla="*/ 690562 w 13120687"/>
              <a:gd name="connsiteY7" fmla="*/ 2714625 h 3214687"/>
              <a:gd name="connsiteX8" fmla="*/ 452437 w 13120687"/>
              <a:gd name="connsiteY8" fmla="*/ 2428875 h 3214687"/>
              <a:gd name="connsiteX9" fmla="*/ 476250 w 13120687"/>
              <a:gd name="connsiteY9" fmla="*/ 762000 h 3214687"/>
              <a:gd name="connsiteX10" fmla="*/ 809625 w 13120687"/>
              <a:gd name="connsiteY10" fmla="*/ 619125 h 3214687"/>
              <a:gd name="connsiteX11" fmla="*/ 12525375 w 13120687"/>
              <a:gd name="connsiteY11" fmla="*/ 809625 h 321468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13120687" h="3214687">
                <a:moveTo>
                  <a:pt x="12525375" y="809625"/>
                </a:moveTo>
                <a:lnTo>
                  <a:pt x="13120687" y="809625"/>
                </a:lnTo>
                <a:lnTo>
                  <a:pt x="13025437" y="0"/>
                </a:lnTo>
                <a:lnTo>
                  <a:pt x="428625" y="47625"/>
                </a:lnTo>
                <a:lnTo>
                  <a:pt x="0" y="666750"/>
                </a:lnTo>
                <a:lnTo>
                  <a:pt x="0" y="2928937"/>
                </a:lnTo>
                <a:lnTo>
                  <a:pt x="666750" y="3214687"/>
                </a:lnTo>
                <a:lnTo>
                  <a:pt x="690562" y="2714625"/>
                </a:lnTo>
                <a:lnTo>
                  <a:pt x="452437" y="2428875"/>
                </a:lnTo>
                <a:lnTo>
                  <a:pt x="476250" y="762000"/>
                </a:lnTo>
                <a:lnTo>
                  <a:pt x="809625" y="619125"/>
                </a:lnTo>
                <a:lnTo>
                  <a:pt x="12525375" y="809625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1" name="Forma libre 214">
            <a:extLst>
              <a:ext uri="{FF2B5EF4-FFF2-40B4-BE49-F238E27FC236}">
                <a16:creationId xmlns:a16="http://schemas.microsoft.com/office/drawing/2014/main" id="{D784FE3F-0BE5-75DB-92D5-61EB8A57E000}"/>
              </a:ext>
            </a:extLst>
          </xdr:cNvPr>
          <xdr:cNvSpPr/>
        </xdr:nvSpPr>
        <xdr:spPr bwMode="auto">
          <a:xfrm>
            <a:off x="20133518" y="3080148"/>
            <a:ext cx="5177207" cy="3350245"/>
          </a:xfrm>
          <a:custGeom>
            <a:avLst/>
            <a:gdLst>
              <a:gd name="connsiteX0" fmla="*/ 0 w 4000500"/>
              <a:gd name="connsiteY0" fmla="*/ 571500 h 3000375"/>
              <a:gd name="connsiteX1" fmla="*/ 333375 w 4000500"/>
              <a:gd name="connsiteY1" fmla="*/ 571500 h 3000375"/>
              <a:gd name="connsiteX2" fmla="*/ 619125 w 4000500"/>
              <a:gd name="connsiteY2" fmla="*/ 285750 h 3000375"/>
              <a:gd name="connsiteX3" fmla="*/ 3333750 w 4000500"/>
              <a:gd name="connsiteY3" fmla="*/ 309563 h 3000375"/>
              <a:gd name="connsiteX4" fmla="*/ 3619500 w 4000500"/>
              <a:gd name="connsiteY4" fmla="*/ 595313 h 3000375"/>
              <a:gd name="connsiteX5" fmla="*/ 3524250 w 4000500"/>
              <a:gd name="connsiteY5" fmla="*/ 2428875 h 3000375"/>
              <a:gd name="connsiteX6" fmla="*/ 3143250 w 4000500"/>
              <a:gd name="connsiteY6" fmla="*/ 2643188 h 3000375"/>
              <a:gd name="connsiteX7" fmla="*/ 3167063 w 4000500"/>
              <a:gd name="connsiteY7" fmla="*/ 3000375 h 3000375"/>
              <a:gd name="connsiteX8" fmla="*/ 3762375 w 4000500"/>
              <a:gd name="connsiteY8" fmla="*/ 2952750 h 3000375"/>
              <a:gd name="connsiteX9" fmla="*/ 3952875 w 4000500"/>
              <a:gd name="connsiteY9" fmla="*/ 2524125 h 3000375"/>
              <a:gd name="connsiteX10" fmla="*/ 4000500 w 4000500"/>
              <a:gd name="connsiteY10" fmla="*/ 238125 h 3000375"/>
              <a:gd name="connsiteX11" fmla="*/ 3500438 w 4000500"/>
              <a:gd name="connsiteY11" fmla="*/ 0 h 3000375"/>
              <a:gd name="connsiteX12" fmla="*/ 238125 w 4000500"/>
              <a:gd name="connsiteY12" fmla="*/ 0 h 3000375"/>
              <a:gd name="connsiteX13" fmla="*/ 0 w 4000500"/>
              <a:gd name="connsiteY13" fmla="*/ 571500 h 3000375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762375 w 4000500"/>
              <a:gd name="connsiteY8" fmla="*/ 2952750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30906 w 4000500"/>
              <a:gd name="connsiteY8" fmla="*/ 3195204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098532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21406"/>
              <a:gd name="connsiteY0" fmla="*/ 571500 h 3364057"/>
              <a:gd name="connsiteX1" fmla="*/ 333375 w 4021406"/>
              <a:gd name="connsiteY1" fmla="*/ 571500 h 3364057"/>
              <a:gd name="connsiteX2" fmla="*/ 619125 w 4021406"/>
              <a:gd name="connsiteY2" fmla="*/ 285750 h 3364057"/>
              <a:gd name="connsiteX3" fmla="*/ 3333750 w 4021406"/>
              <a:gd name="connsiteY3" fmla="*/ 309563 h 3364057"/>
              <a:gd name="connsiteX4" fmla="*/ 3619500 w 4021406"/>
              <a:gd name="connsiteY4" fmla="*/ 595313 h 3364057"/>
              <a:gd name="connsiteX5" fmla="*/ 3524250 w 4021406"/>
              <a:gd name="connsiteY5" fmla="*/ 2428875 h 3364057"/>
              <a:gd name="connsiteX6" fmla="*/ 3143250 w 4021406"/>
              <a:gd name="connsiteY6" fmla="*/ 2643188 h 3364057"/>
              <a:gd name="connsiteX7" fmla="*/ 3098532 w 4021406"/>
              <a:gd name="connsiteY7" fmla="*/ 3364057 h 3364057"/>
              <a:gd name="connsiteX8" fmla="*/ 3899438 w 4021406"/>
              <a:gd name="connsiteY8" fmla="*/ 3281795 h 3364057"/>
              <a:gd name="connsiteX9" fmla="*/ 4021406 w 4021406"/>
              <a:gd name="connsiteY9" fmla="*/ 2506807 h 3364057"/>
              <a:gd name="connsiteX10" fmla="*/ 4000500 w 4021406"/>
              <a:gd name="connsiteY10" fmla="*/ 238125 h 3364057"/>
              <a:gd name="connsiteX11" fmla="*/ 3500438 w 4021406"/>
              <a:gd name="connsiteY11" fmla="*/ 0 h 3364057"/>
              <a:gd name="connsiteX12" fmla="*/ 238125 w 4021406"/>
              <a:gd name="connsiteY12" fmla="*/ 0 h 3364057"/>
              <a:gd name="connsiteX13" fmla="*/ 0 w 4021406"/>
              <a:gd name="connsiteY13" fmla="*/ 571500 h 3364057"/>
              <a:gd name="connsiteX0" fmla="*/ 0 w 4069032"/>
              <a:gd name="connsiteY0" fmla="*/ 571500 h 3364057"/>
              <a:gd name="connsiteX1" fmla="*/ 333375 w 4069032"/>
              <a:gd name="connsiteY1" fmla="*/ 571500 h 3364057"/>
              <a:gd name="connsiteX2" fmla="*/ 619125 w 4069032"/>
              <a:gd name="connsiteY2" fmla="*/ 285750 h 3364057"/>
              <a:gd name="connsiteX3" fmla="*/ 3333750 w 4069032"/>
              <a:gd name="connsiteY3" fmla="*/ 309563 h 3364057"/>
              <a:gd name="connsiteX4" fmla="*/ 3619500 w 4069032"/>
              <a:gd name="connsiteY4" fmla="*/ 595313 h 3364057"/>
              <a:gd name="connsiteX5" fmla="*/ 3524250 w 4069032"/>
              <a:gd name="connsiteY5" fmla="*/ 2428875 h 3364057"/>
              <a:gd name="connsiteX6" fmla="*/ 3143250 w 4069032"/>
              <a:gd name="connsiteY6" fmla="*/ 2643188 h 3364057"/>
              <a:gd name="connsiteX7" fmla="*/ 3098532 w 4069032"/>
              <a:gd name="connsiteY7" fmla="*/ 3364057 h 3364057"/>
              <a:gd name="connsiteX8" fmla="*/ 3899438 w 4069032"/>
              <a:gd name="connsiteY8" fmla="*/ 3281795 h 3364057"/>
              <a:gd name="connsiteX9" fmla="*/ 4021406 w 4069032"/>
              <a:gd name="connsiteY9" fmla="*/ 2506807 h 3364057"/>
              <a:gd name="connsiteX10" fmla="*/ 4069032 w 4069032"/>
              <a:gd name="connsiteY10" fmla="*/ 238125 h 3364057"/>
              <a:gd name="connsiteX11" fmla="*/ 3500438 w 4069032"/>
              <a:gd name="connsiteY11" fmla="*/ 0 h 3364057"/>
              <a:gd name="connsiteX12" fmla="*/ 238125 w 4069032"/>
              <a:gd name="connsiteY12" fmla="*/ 0 h 3364057"/>
              <a:gd name="connsiteX13" fmla="*/ 0 w 4069032"/>
              <a:gd name="connsiteY13" fmla="*/ 571500 h 33640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4069032" h="3364057">
                <a:moveTo>
                  <a:pt x="0" y="571500"/>
                </a:moveTo>
                <a:lnTo>
                  <a:pt x="333375" y="571500"/>
                </a:lnTo>
                <a:lnTo>
                  <a:pt x="619125" y="285750"/>
                </a:lnTo>
                <a:lnTo>
                  <a:pt x="3333750" y="309563"/>
                </a:lnTo>
                <a:lnTo>
                  <a:pt x="3619500" y="595313"/>
                </a:lnTo>
                <a:lnTo>
                  <a:pt x="3524250" y="2428875"/>
                </a:lnTo>
                <a:lnTo>
                  <a:pt x="3143250" y="2643188"/>
                </a:lnTo>
                <a:cubicBezTo>
                  <a:pt x="3145477" y="2883478"/>
                  <a:pt x="3096305" y="3123767"/>
                  <a:pt x="3098532" y="3364057"/>
                </a:cubicBezTo>
                <a:lnTo>
                  <a:pt x="3899438" y="3281795"/>
                </a:lnTo>
                <a:lnTo>
                  <a:pt x="4021406" y="2506807"/>
                </a:lnTo>
                <a:lnTo>
                  <a:pt x="4069032" y="238125"/>
                </a:lnTo>
                <a:lnTo>
                  <a:pt x="3500438" y="0"/>
                </a:lnTo>
                <a:lnTo>
                  <a:pt x="238125" y="0"/>
                </a:lnTo>
                <a:lnTo>
                  <a:pt x="0" y="5715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32" name="Imagen 18">
            <a:extLst>
              <a:ext uri="{FF2B5EF4-FFF2-40B4-BE49-F238E27FC236}">
                <a16:creationId xmlns:a16="http://schemas.microsoft.com/office/drawing/2014/main" id="{D7058312-D0D8-413D-4136-C8264DC9A11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1694595" y="2989434"/>
            <a:ext cx="3135021" cy="2899330"/>
          </a:xfrm>
          <a:prstGeom prst="rect">
            <a:avLst/>
          </a:prstGeom>
          <a:ln w="9525">
            <a:noFill/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CuadroTexto 10">
            <a:extLst>
              <a:ext uri="{FF2B5EF4-FFF2-40B4-BE49-F238E27FC236}">
                <a16:creationId xmlns:a16="http://schemas.microsoft.com/office/drawing/2014/main" id="{1E53798B-D9CF-08DF-F4FB-DB99595496D8}"/>
              </a:ext>
            </a:extLst>
          </xdr:cNvPr>
          <xdr:cNvSpPr txBox="1"/>
        </xdr:nvSpPr>
        <xdr:spPr bwMode="auto">
          <a:xfrm rot="10800000" flipV="1">
            <a:off x="7636600" y="5293497"/>
            <a:ext cx="4342685" cy="89294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">
        <xdr:nvSpPr>
          <xdr:cNvPr id="34" name="87 Flecha derecha">
            <a:extLst>
              <a:ext uri="{FF2B5EF4-FFF2-40B4-BE49-F238E27FC236}">
                <a16:creationId xmlns:a16="http://schemas.microsoft.com/office/drawing/2014/main" id="{0B51E5C8-80AA-10FD-2EFC-4110A659F76C}"/>
              </a:ext>
            </a:extLst>
          </xdr:cNvPr>
          <xdr:cNvSpPr/>
        </xdr:nvSpPr>
        <xdr:spPr bwMode="auto">
          <a:xfrm>
            <a:off x="24311258" y="13047185"/>
            <a:ext cx="913087" cy="86657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5" name="CuadroTexto 10">
            <a:extLst>
              <a:ext uri="{FF2B5EF4-FFF2-40B4-BE49-F238E27FC236}">
                <a16:creationId xmlns:a16="http://schemas.microsoft.com/office/drawing/2014/main" id="{C247C351-D034-29AA-6E84-9D33782E6B75}"/>
              </a:ext>
            </a:extLst>
          </xdr:cNvPr>
          <xdr:cNvSpPr txBox="1"/>
        </xdr:nvSpPr>
        <xdr:spPr bwMode="auto">
          <a:xfrm rot="10800000" flipV="1">
            <a:off x="21657793" y="11831358"/>
            <a:ext cx="3600533" cy="13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36" name="CuadroTexto 10">
            <a:extLst>
              <a:ext uri="{FF2B5EF4-FFF2-40B4-BE49-F238E27FC236}">
                <a16:creationId xmlns:a16="http://schemas.microsoft.com/office/drawing/2014/main" id="{BC5A5C23-E63D-98AC-7F74-71C435C61156}"/>
              </a:ext>
            </a:extLst>
          </xdr:cNvPr>
          <xdr:cNvSpPr txBox="1"/>
        </xdr:nvSpPr>
        <xdr:spPr bwMode="auto">
          <a:xfrm rot="10800000" flipV="1">
            <a:off x="955643" y="6155124"/>
            <a:ext cx="2063781" cy="20164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Pan. Sur</a:t>
            </a:r>
          </a:p>
        </xdr:txBody>
      </xdr:sp>
      <xdr:sp macro="" textlink="">
        <xdr:nvSpPr>
          <xdr:cNvPr id="37" name="CuadroTexto 10">
            <a:extLst>
              <a:ext uri="{FF2B5EF4-FFF2-40B4-BE49-F238E27FC236}">
                <a16:creationId xmlns:a16="http://schemas.microsoft.com/office/drawing/2014/main" id="{1FF93ABB-5290-026E-B2A1-1797AC35B87E}"/>
              </a:ext>
            </a:extLst>
          </xdr:cNvPr>
          <xdr:cNvSpPr txBox="1"/>
        </xdr:nvSpPr>
        <xdr:spPr bwMode="auto">
          <a:xfrm rot="10800000" flipV="1">
            <a:off x="14932650" y="2716936"/>
            <a:ext cx="4053261" cy="15275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B. Rey</a:t>
            </a:r>
          </a:p>
        </xdr:txBody>
      </xdr:sp>
      <xdr:sp macro="" textlink="">
        <xdr:nvSpPr>
          <xdr:cNvPr id="38" name="87 Flecha derecha">
            <a:extLst>
              <a:ext uri="{FF2B5EF4-FFF2-40B4-BE49-F238E27FC236}">
                <a16:creationId xmlns:a16="http://schemas.microsoft.com/office/drawing/2014/main" id="{91438C71-DF66-FDD7-6632-D1B85805F1B5}"/>
              </a:ext>
            </a:extLst>
          </xdr:cNvPr>
          <xdr:cNvSpPr/>
        </xdr:nvSpPr>
        <xdr:spPr bwMode="auto">
          <a:xfrm rot="16200000">
            <a:off x="18910638" y="3032100"/>
            <a:ext cx="1014873" cy="82598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9" name="CuadroTexto 10">
            <a:extLst>
              <a:ext uri="{FF2B5EF4-FFF2-40B4-BE49-F238E27FC236}">
                <a16:creationId xmlns:a16="http://schemas.microsoft.com/office/drawing/2014/main" id="{25233884-D58D-4A38-7FF9-32E06B461546}"/>
              </a:ext>
            </a:extLst>
          </xdr:cNvPr>
          <xdr:cNvSpPr txBox="1"/>
        </xdr:nvSpPr>
        <xdr:spPr bwMode="auto">
          <a:xfrm rot="5400000" flipV="1">
            <a:off x="13228958" y="3679797"/>
            <a:ext cx="4492042" cy="177995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2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Los Conquistadores</a:t>
            </a:r>
          </a:p>
        </xdr:txBody>
      </xdr:sp>
      <xdr:grpSp>
        <xdr:nvGrpSpPr>
          <xdr:cNvPr id="40" name="Grupo 39">
            <a:extLst>
              <a:ext uri="{FF2B5EF4-FFF2-40B4-BE49-F238E27FC236}">
                <a16:creationId xmlns:a16="http://schemas.microsoft.com/office/drawing/2014/main" id="{0D66B164-82CB-15D4-B27F-4D6F3967FF79}"/>
              </a:ext>
            </a:extLst>
          </xdr:cNvPr>
          <xdr:cNvGrpSpPr/>
        </xdr:nvGrpSpPr>
        <xdr:grpSpPr>
          <a:xfrm>
            <a:off x="2312863" y="9735722"/>
            <a:ext cx="21798950" cy="1634351"/>
            <a:chOff x="3583464" y="9682163"/>
            <a:chExt cx="20438585" cy="1637943"/>
          </a:xfrm>
        </xdr:grpSpPr>
        <xdr:sp macro="" textlink="">
          <xdr:nvSpPr>
            <xdr:cNvPr id="128" name="Forma libre 227">
              <a:extLst>
                <a:ext uri="{FF2B5EF4-FFF2-40B4-BE49-F238E27FC236}">
                  <a16:creationId xmlns:a16="http://schemas.microsoft.com/office/drawing/2014/main" id="{80F62D41-300E-9E89-4ECE-18657DA2CA43}"/>
                </a:ext>
              </a:extLst>
            </xdr:cNvPr>
            <xdr:cNvSpPr/>
          </xdr:nvSpPr>
          <xdr:spPr bwMode="auto">
            <a:xfrm>
              <a:off x="19462911" y="9685665"/>
              <a:ext cx="2438715" cy="995957"/>
            </a:xfrm>
            <a:custGeom>
              <a:avLst/>
              <a:gdLst>
                <a:gd name="connsiteX0" fmla="*/ 0 w 1357313"/>
                <a:gd name="connsiteY0" fmla="*/ 1715147 h 1715147"/>
                <a:gd name="connsiteX1" fmla="*/ 1357313 w 1357313"/>
                <a:gd name="connsiteY1" fmla="*/ 647 h 1715147"/>
                <a:gd name="connsiteX0" fmla="*/ 0 w 1670489"/>
                <a:gd name="connsiteY0" fmla="*/ 1857136 h 1857137"/>
                <a:gd name="connsiteX1" fmla="*/ 1670489 w 1670489"/>
                <a:gd name="connsiteY1" fmla="*/ 559 h 1857137"/>
                <a:gd name="connsiteX0" fmla="*/ 0 w 1670489"/>
                <a:gd name="connsiteY0" fmla="*/ 1856938 h 1856937"/>
                <a:gd name="connsiteX1" fmla="*/ 1670489 w 1670489"/>
                <a:gd name="connsiteY1" fmla="*/ 361 h 1856937"/>
                <a:gd name="connsiteX0" fmla="*/ 0 w 1670489"/>
                <a:gd name="connsiteY0" fmla="*/ 1856992 h 1856993"/>
                <a:gd name="connsiteX1" fmla="*/ 1670489 w 1670489"/>
                <a:gd name="connsiteY1" fmla="*/ 415 h 18569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670489" h="1856993">
                  <a:moveTo>
                    <a:pt x="0" y="1856992"/>
                  </a:moveTo>
                  <a:cubicBezTo>
                    <a:pt x="600849" y="1341044"/>
                    <a:pt x="1071208" y="-27366"/>
                    <a:pt x="1670489" y="415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  <xdr:sp macro="" textlink="">
          <xdr:nvSpPr>
            <xdr:cNvPr id="129" name="Forma libre 229">
              <a:extLst>
                <a:ext uri="{FF2B5EF4-FFF2-40B4-BE49-F238E27FC236}">
                  <a16:creationId xmlns:a16="http://schemas.microsoft.com/office/drawing/2014/main" id="{785D3C70-C47E-49CC-D7DC-CFFE5DBC9046}"/>
                </a:ext>
              </a:extLst>
            </xdr:cNvPr>
            <xdr:cNvSpPr/>
          </xdr:nvSpPr>
          <xdr:spPr bwMode="auto">
            <a:xfrm>
              <a:off x="3583464" y="10648286"/>
              <a:ext cx="15980886" cy="671820"/>
            </a:xfrm>
            <a:custGeom>
              <a:avLst/>
              <a:gdLst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102669"/>
                <a:gd name="connsiteY0" fmla="*/ 867027 h 867027"/>
                <a:gd name="connsiteX1" fmla="*/ 2102669 w 2102669"/>
                <a:gd name="connsiteY1" fmla="*/ 0 h 867027"/>
                <a:gd name="connsiteX0" fmla="*/ 0 w 2102669"/>
                <a:gd name="connsiteY0" fmla="*/ 867027 h 867027"/>
                <a:gd name="connsiteX1" fmla="*/ 2102669 w 2102669"/>
                <a:gd name="connsiteY1" fmla="*/ 0 h 867027"/>
                <a:gd name="connsiteX0" fmla="*/ 0 w 2064434"/>
                <a:gd name="connsiteY0" fmla="*/ 635886 h 635886"/>
                <a:gd name="connsiteX1" fmla="*/ 2064434 w 2064434"/>
                <a:gd name="connsiteY1" fmla="*/ 0 h 635886"/>
                <a:gd name="connsiteX0" fmla="*/ 0 w 2007015"/>
                <a:gd name="connsiteY0" fmla="*/ 543430 h 543430"/>
                <a:gd name="connsiteX1" fmla="*/ 2007015 w 2007015"/>
                <a:gd name="connsiteY1" fmla="*/ 0 h 543430"/>
                <a:gd name="connsiteX0" fmla="*/ 0 w 2007015"/>
                <a:gd name="connsiteY0" fmla="*/ 543430 h 543430"/>
                <a:gd name="connsiteX1" fmla="*/ 2007015 w 2007015"/>
                <a:gd name="connsiteY1" fmla="*/ 0 h 543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007015" h="543430">
                  <a:moveTo>
                    <a:pt x="0" y="543430"/>
                  </a:moveTo>
                  <a:cubicBezTo>
                    <a:pt x="1172517" y="490339"/>
                    <a:pt x="1842266" y="544812"/>
                    <a:pt x="2007015" y="0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  <xdr:cxnSp macro="">
          <xdr:nvCxnSpPr>
            <xdr:cNvPr id="130" name="Conector recto 129">
              <a:extLst>
                <a:ext uri="{FF2B5EF4-FFF2-40B4-BE49-F238E27FC236}">
                  <a16:creationId xmlns:a16="http://schemas.microsoft.com/office/drawing/2014/main" id="{B17B9D8D-3419-EF12-EAEB-59158087E2BD}"/>
                </a:ext>
              </a:extLst>
            </xdr:cNvPr>
            <xdr:cNvCxnSpPr/>
          </xdr:nvCxnSpPr>
          <xdr:spPr bwMode="auto">
            <a:xfrm>
              <a:off x="21764624" y="9682163"/>
              <a:ext cx="2257425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1" name="Conector recto 40">
            <a:extLst>
              <a:ext uri="{FF2B5EF4-FFF2-40B4-BE49-F238E27FC236}">
                <a16:creationId xmlns:a16="http://schemas.microsoft.com/office/drawing/2014/main" id="{CFCD9189-8D6D-3A78-4111-C2DEFDE60408}"/>
              </a:ext>
            </a:extLst>
          </xdr:cNvPr>
          <xdr:cNvCxnSpPr/>
        </xdr:nvCxnSpPr>
        <xdr:spPr bwMode="auto">
          <a:xfrm>
            <a:off x="2281641" y="11707825"/>
            <a:ext cx="21905105" cy="0"/>
          </a:xfrm>
          <a:prstGeom prst="line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2" name="Forma libre 14">
            <a:extLst>
              <a:ext uri="{FF2B5EF4-FFF2-40B4-BE49-F238E27FC236}">
                <a16:creationId xmlns:a16="http://schemas.microsoft.com/office/drawing/2014/main" id="{E4E0A9F1-E623-51E0-426A-FA89FCD27BB2}"/>
              </a:ext>
            </a:extLst>
          </xdr:cNvPr>
          <xdr:cNvSpPr/>
        </xdr:nvSpPr>
        <xdr:spPr bwMode="auto">
          <a:xfrm>
            <a:off x="3724771" y="3708879"/>
            <a:ext cx="1991250" cy="2410529"/>
          </a:xfrm>
          <a:custGeom>
            <a:avLst/>
            <a:gdLst>
              <a:gd name="connsiteX0" fmla="*/ 2476500 w 2476500"/>
              <a:gd name="connsiteY0" fmla="*/ 2476500 h 2476500"/>
              <a:gd name="connsiteX1" fmla="*/ 1085850 w 2476500"/>
              <a:gd name="connsiteY1" fmla="*/ 1428750 h 2476500"/>
              <a:gd name="connsiteX2" fmla="*/ 0 w 2476500"/>
              <a:gd name="connsiteY2" fmla="*/ 0 h 2476500"/>
              <a:gd name="connsiteX0" fmla="*/ 2443872 w 2443872"/>
              <a:gd name="connsiteY0" fmla="*/ 2444750 h 2444750"/>
              <a:gd name="connsiteX1" fmla="*/ 1085850 w 2443872"/>
              <a:gd name="connsiteY1" fmla="*/ 1428750 h 2444750"/>
              <a:gd name="connsiteX2" fmla="*/ 0 w 2443872"/>
              <a:gd name="connsiteY2" fmla="*/ 0 h 2444750"/>
              <a:gd name="connsiteX0" fmla="*/ 2443872 w 2443872"/>
              <a:gd name="connsiteY0" fmla="*/ 2444750 h 2444750"/>
              <a:gd name="connsiteX1" fmla="*/ 1085850 w 2443872"/>
              <a:gd name="connsiteY1" fmla="*/ 1428750 h 2444750"/>
              <a:gd name="connsiteX2" fmla="*/ 0 w 2443872"/>
              <a:gd name="connsiteY2" fmla="*/ 0 h 2444750"/>
              <a:gd name="connsiteX0" fmla="*/ 2525443 w 2525443"/>
              <a:gd name="connsiteY0" fmla="*/ 2460625 h 2460625"/>
              <a:gd name="connsiteX1" fmla="*/ 1085850 w 2525443"/>
              <a:gd name="connsiteY1" fmla="*/ 1428750 h 2460625"/>
              <a:gd name="connsiteX2" fmla="*/ 0 w 2525443"/>
              <a:gd name="connsiteY2" fmla="*/ 0 h 2460625"/>
              <a:gd name="connsiteX0" fmla="*/ 2476500 w 2476500"/>
              <a:gd name="connsiteY0" fmla="*/ 2413000 h 2413000"/>
              <a:gd name="connsiteX1" fmla="*/ 1085850 w 2476500"/>
              <a:gd name="connsiteY1" fmla="*/ 1428750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1085850 w 2476500"/>
              <a:gd name="connsiteY1" fmla="*/ 1428750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759566 w 2476500"/>
              <a:gd name="connsiteY1" fmla="*/ 1444625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759566 w 2476500"/>
              <a:gd name="connsiteY1" fmla="*/ 1444625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710623 w 2476500"/>
              <a:gd name="connsiteY1" fmla="*/ 1492250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0 w 2476500"/>
              <a:gd name="connsiteY1" fmla="*/ 0 h 2413000"/>
              <a:gd name="connsiteX0" fmla="*/ 2476500 w 2476500"/>
              <a:gd name="connsiteY0" fmla="*/ 2413000 h 2413000"/>
              <a:gd name="connsiteX1" fmla="*/ 0 w 2476500"/>
              <a:gd name="connsiteY1" fmla="*/ 0 h 2413000"/>
              <a:gd name="connsiteX0" fmla="*/ 2476500 w 2476500"/>
              <a:gd name="connsiteY0" fmla="*/ 2413000 h 2413000"/>
              <a:gd name="connsiteX1" fmla="*/ 0 w 2476500"/>
              <a:gd name="connsiteY1" fmla="*/ 0 h 2413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76500" h="2413000">
                <a:moveTo>
                  <a:pt x="2476500" y="2413000"/>
                </a:moveTo>
                <a:cubicBezTo>
                  <a:pt x="1406287" y="2370667"/>
                  <a:pt x="91360" y="1185333"/>
                  <a:pt x="0" y="0"/>
                </a:cubicBezTo>
              </a:path>
            </a:pathLst>
          </a:cu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232">
            <a:extLst>
              <a:ext uri="{FF2B5EF4-FFF2-40B4-BE49-F238E27FC236}">
                <a16:creationId xmlns:a16="http://schemas.microsoft.com/office/drawing/2014/main" id="{3BB6A726-7AFE-A6D6-C2C7-E5CB11E08F25}"/>
              </a:ext>
            </a:extLst>
          </xdr:cNvPr>
          <xdr:cNvSpPr/>
        </xdr:nvSpPr>
        <xdr:spPr bwMode="auto">
          <a:xfrm flipH="1">
            <a:off x="2980124" y="7402393"/>
            <a:ext cx="1663722" cy="357027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  <a:gd name="connsiteX0" fmla="*/ 540534 w 540534"/>
              <a:gd name="connsiteY0" fmla="*/ 797 h 4185262"/>
              <a:gd name="connsiteX1" fmla="*/ 6125 w 540534"/>
              <a:gd name="connsiteY1" fmla="*/ 1324764 h 4185262"/>
              <a:gd name="connsiteX2" fmla="*/ 137877 w 540534"/>
              <a:gd name="connsiteY2" fmla="*/ 3764380 h 4185262"/>
              <a:gd name="connsiteX3" fmla="*/ 473416 w 540534"/>
              <a:gd name="connsiteY3" fmla="*/ 4184391 h 4185262"/>
              <a:gd name="connsiteX0" fmla="*/ 540534 w 540534"/>
              <a:gd name="connsiteY0" fmla="*/ 0 h 4184465"/>
              <a:gd name="connsiteX1" fmla="*/ 6125 w 540534"/>
              <a:gd name="connsiteY1" fmla="*/ 1323967 h 4184465"/>
              <a:gd name="connsiteX2" fmla="*/ 137877 w 540534"/>
              <a:gd name="connsiteY2" fmla="*/ 3763583 h 4184465"/>
              <a:gd name="connsiteX3" fmla="*/ 473416 w 540534"/>
              <a:gd name="connsiteY3" fmla="*/ 4183594 h 4184465"/>
              <a:gd name="connsiteX0" fmla="*/ 653232 w 653232"/>
              <a:gd name="connsiteY0" fmla="*/ 0 h 6641843"/>
              <a:gd name="connsiteX1" fmla="*/ 2884 w 653232"/>
              <a:gd name="connsiteY1" fmla="*/ 6609808 h 6641843"/>
              <a:gd name="connsiteX2" fmla="*/ 250575 w 653232"/>
              <a:gd name="connsiteY2" fmla="*/ 3763583 h 6641843"/>
              <a:gd name="connsiteX3" fmla="*/ 586114 w 653232"/>
              <a:gd name="connsiteY3" fmla="*/ 4183594 h 6641843"/>
              <a:gd name="connsiteX0" fmla="*/ 653367 w 653367"/>
              <a:gd name="connsiteY0" fmla="*/ 0 h 8541775"/>
              <a:gd name="connsiteX1" fmla="*/ 3019 w 653367"/>
              <a:gd name="connsiteY1" fmla="*/ 6609808 h 8541775"/>
              <a:gd name="connsiteX2" fmla="*/ 241048 w 653367"/>
              <a:gd name="connsiteY2" fmla="*/ 8541169 h 8541775"/>
              <a:gd name="connsiteX3" fmla="*/ 586249 w 653367"/>
              <a:gd name="connsiteY3" fmla="*/ 4183594 h 8541775"/>
              <a:gd name="connsiteX0" fmla="*/ 653367 w 673203"/>
              <a:gd name="connsiteY0" fmla="*/ 0 h 8553432"/>
              <a:gd name="connsiteX1" fmla="*/ 3019 w 673203"/>
              <a:gd name="connsiteY1" fmla="*/ 6609808 h 8553432"/>
              <a:gd name="connsiteX2" fmla="*/ 241048 w 673203"/>
              <a:gd name="connsiteY2" fmla="*/ 8541169 h 8553432"/>
              <a:gd name="connsiteX3" fmla="*/ 673203 w 673203"/>
              <a:gd name="connsiteY3" fmla="*/ 8402102 h 8553432"/>
              <a:gd name="connsiteX0" fmla="*/ 653367 w 653367"/>
              <a:gd name="connsiteY0" fmla="*/ 0 h 8557085"/>
              <a:gd name="connsiteX1" fmla="*/ 3019 w 653367"/>
              <a:gd name="connsiteY1" fmla="*/ 6609808 h 8557085"/>
              <a:gd name="connsiteX2" fmla="*/ 241048 w 653367"/>
              <a:gd name="connsiteY2" fmla="*/ 8541169 h 8557085"/>
              <a:gd name="connsiteX3" fmla="*/ 610403 w 653367"/>
              <a:gd name="connsiteY3" fmla="*/ 8452927 h 8557085"/>
              <a:gd name="connsiteX0" fmla="*/ 653367 w 653367"/>
              <a:gd name="connsiteY0" fmla="*/ 0 h 8709465"/>
              <a:gd name="connsiteX1" fmla="*/ 3019 w 653367"/>
              <a:gd name="connsiteY1" fmla="*/ 6609808 h 8709465"/>
              <a:gd name="connsiteX2" fmla="*/ 241048 w 653367"/>
              <a:gd name="connsiteY2" fmla="*/ 8541169 h 8709465"/>
              <a:gd name="connsiteX3" fmla="*/ 605572 w 653367"/>
              <a:gd name="connsiteY3" fmla="*/ 8707054 h 8709465"/>
              <a:gd name="connsiteX0" fmla="*/ 653367 w 653367"/>
              <a:gd name="connsiteY0" fmla="*/ 0 h 8709465"/>
              <a:gd name="connsiteX1" fmla="*/ 3019 w 653367"/>
              <a:gd name="connsiteY1" fmla="*/ 6609808 h 8709465"/>
              <a:gd name="connsiteX2" fmla="*/ 241048 w 653367"/>
              <a:gd name="connsiteY2" fmla="*/ 8541169 h 8709465"/>
              <a:gd name="connsiteX3" fmla="*/ 605572 w 653367"/>
              <a:gd name="connsiteY3" fmla="*/ 8707054 h 8709465"/>
              <a:gd name="connsiteX0" fmla="*/ 687458 w 687458"/>
              <a:gd name="connsiteY0" fmla="*/ 0 h 8709465"/>
              <a:gd name="connsiteX1" fmla="*/ 37110 w 687458"/>
              <a:gd name="connsiteY1" fmla="*/ 6609808 h 8709465"/>
              <a:gd name="connsiteX2" fmla="*/ 275139 w 687458"/>
              <a:gd name="connsiteY2" fmla="*/ 8541169 h 8709465"/>
              <a:gd name="connsiteX3" fmla="*/ 639663 w 687458"/>
              <a:gd name="connsiteY3" fmla="*/ 8707054 h 8709465"/>
              <a:gd name="connsiteX0" fmla="*/ 687458 w 687458"/>
              <a:gd name="connsiteY0" fmla="*/ 0 h 8709465"/>
              <a:gd name="connsiteX1" fmla="*/ 37110 w 687458"/>
              <a:gd name="connsiteY1" fmla="*/ 6609808 h 8709465"/>
              <a:gd name="connsiteX2" fmla="*/ 275139 w 687458"/>
              <a:gd name="connsiteY2" fmla="*/ 8541169 h 8709465"/>
              <a:gd name="connsiteX3" fmla="*/ 639663 w 687458"/>
              <a:gd name="connsiteY3" fmla="*/ 8707054 h 8709465"/>
              <a:gd name="connsiteX0" fmla="*/ 700195 w 700195"/>
              <a:gd name="connsiteY0" fmla="*/ 0 h 8709465"/>
              <a:gd name="connsiteX1" fmla="*/ 49847 w 700195"/>
              <a:gd name="connsiteY1" fmla="*/ 6609808 h 8709465"/>
              <a:gd name="connsiteX2" fmla="*/ 287876 w 700195"/>
              <a:gd name="connsiteY2" fmla="*/ 8541169 h 8709465"/>
              <a:gd name="connsiteX3" fmla="*/ 652400 w 700195"/>
              <a:gd name="connsiteY3" fmla="*/ 8707054 h 8709465"/>
              <a:gd name="connsiteX0" fmla="*/ 682160 w 682160"/>
              <a:gd name="connsiteY0" fmla="*/ 0 h 8709465"/>
              <a:gd name="connsiteX1" fmla="*/ 31812 w 682160"/>
              <a:gd name="connsiteY1" fmla="*/ 6609808 h 8709465"/>
              <a:gd name="connsiteX2" fmla="*/ 269841 w 682160"/>
              <a:gd name="connsiteY2" fmla="*/ 8541169 h 8709465"/>
              <a:gd name="connsiteX3" fmla="*/ 634365 w 682160"/>
              <a:gd name="connsiteY3" fmla="*/ 8707054 h 8709465"/>
              <a:gd name="connsiteX0" fmla="*/ 682160 w 682160"/>
              <a:gd name="connsiteY0" fmla="*/ 0 h 8578516"/>
              <a:gd name="connsiteX1" fmla="*/ 31812 w 682160"/>
              <a:gd name="connsiteY1" fmla="*/ 6609808 h 8578516"/>
              <a:gd name="connsiteX2" fmla="*/ 269841 w 682160"/>
              <a:gd name="connsiteY2" fmla="*/ 8541169 h 8578516"/>
              <a:gd name="connsiteX3" fmla="*/ 653688 w 682160"/>
              <a:gd name="connsiteY3" fmla="*/ 8554578 h 8578516"/>
              <a:gd name="connsiteX0" fmla="*/ 682160 w 682160"/>
              <a:gd name="connsiteY0" fmla="*/ 0 h 8578516"/>
              <a:gd name="connsiteX1" fmla="*/ 31812 w 682160"/>
              <a:gd name="connsiteY1" fmla="*/ 6609808 h 8578516"/>
              <a:gd name="connsiteX2" fmla="*/ 269841 w 682160"/>
              <a:gd name="connsiteY2" fmla="*/ 8541169 h 8578516"/>
              <a:gd name="connsiteX3" fmla="*/ 653688 w 682160"/>
              <a:gd name="connsiteY3" fmla="*/ 8554578 h 8578516"/>
              <a:gd name="connsiteX0" fmla="*/ 692105 w 692105"/>
              <a:gd name="connsiteY0" fmla="*/ 0 h 8578516"/>
              <a:gd name="connsiteX1" fmla="*/ 41757 w 692105"/>
              <a:gd name="connsiteY1" fmla="*/ 6609808 h 8578516"/>
              <a:gd name="connsiteX2" fmla="*/ 279786 w 692105"/>
              <a:gd name="connsiteY2" fmla="*/ 8541169 h 8578516"/>
              <a:gd name="connsiteX3" fmla="*/ 663633 w 692105"/>
              <a:gd name="connsiteY3" fmla="*/ 8554578 h 8578516"/>
              <a:gd name="connsiteX0" fmla="*/ 692105 w 692105"/>
              <a:gd name="connsiteY0" fmla="*/ 0 h 8578516"/>
              <a:gd name="connsiteX1" fmla="*/ 41757 w 692105"/>
              <a:gd name="connsiteY1" fmla="*/ 6609808 h 8578516"/>
              <a:gd name="connsiteX2" fmla="*/ 279786 w 692105"/>
              <a:gd name="connsiteY2" fmla="*/ 8541169 h 8578516"/>
              <a:gd name="connsiteX3" fmla="*/ 663633 w 692105"/>
              <a:gd name="connsiteY3" fmla="*/ 8554578 h 8578516"/>
              <a:gd name="connsiteX0" fmla="*/ 706319 w 706319"/>
              <a:gd name="connsiteY0" fmla="*/ 0 h 8578516"/>
              <a:gd name="connsiteX1" fmla="*/ 55971 w 706319"/>
              <a:gd name="connsiteY1" fmla="*/ 6609808 h 8578516"/>
              <a:gd name="connsiteX2" fmla="*/ 294000 w 706319"/>
              <a:gd name="connsiteY2" fmla="*/ 8541169 h 8578516"/>
              <a:gd name="connsiteX3" fmla="*/ 677847 w 706319"/>
              <a:gd name="connsiteY3" fmla="*/ 8554578 h 85785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06319" h="8578516">
                <a:moveTo>
                  <a:pt x="706319" y="0"/>
                </a:moveTo>
                <a:cubicBezTo>
                  <a:pt x="677263" y="3009699"/>
                  <a:pt x="269533" y="5897417"/>
                  <a:pt x="55971" y="6609808"/>
                </a:cubicBezTo>
                <a:cubicBezTo>
                  <a:pt x="-98316" y="7209964"/>
                  <a:pt x="94447" y="8410179"/>
                  <a:pt x="294000" y="8541169"/>
                </a:cubicBezTo>
                <a:cubicBezTo>
                  <a:pt x="379562" y="8601004"/>
                  <a:pt x="499208" y="8576060"/>
                  <a:pt x="677847" y="8554578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grpSp>
        <xdr:nvGrpSpPr>
          <xdr:cNvPr id="44" name="Grupo 43">
            <a:extLst>
              <a:ext uri="{FF2B5EF4-FFF2-40B4-BE49-F238E27FC236}">
                <a16:creationId xmlns:a16="http://schemas.microsoft.com/office/drawing/2014/main" id="{E8824614-1377-A1D7-46AB-AAD23DEC3F38}"/>
              </a:ext>
            </a:extLst>
          </xdr:cNvPr>
          <xdr:cNvGrpSpPr/>
        </xdr:nvGrpSpPr>
        <xdr:grpSpPr>
          <a:xfrm>
            <a:off x="2347048" y="14438673"/>
            <a:ext cx="21914630" cy="646279"/>
            <a:chOff x="1838325" y="14398625"/>
            <a:chExt cx="22050375" cy="647700"/>
          </a:xfrm>
        </xdr:grpSpPr>
        <xdr:cxnSp macro="">
          <xdr:nvCxnSpPr>
            <xdr:cNvPr id="125" name="Conector recto 124">
              <a:extLst>
                <a:ext uri="{FF2B5EF4-FFF2-40B4-BE49-F238E27FC236}">
                  <a16:creationId xmlns:a16="http://schemas.microsoft.com/office/drawing/2014/main" id="{43D76A5A-BF90-3377-7986-B3B2BF1CA42B}"/>
                </a:ext>
              </a:extLst>
            </xdr:cNvPr>
            <xdr:cNvCxnSpPr/>
          </xdr:nvCxnSpPr>
          <xdr:spPr bwMode="auto">
            <a:xfrm>
              <a:off x="1838325" y="14404975"/>
              <a:ext cx="932497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6" name="Conector recto 125">
              <a:extLst>
                <a:ext uri="{FF2B5EF4-FFF2-40B4-BE49-F238E27FC236}">
                  <a16:creationId xmlns:a16="http://schemas.microsoft.com/office/drawing/2014/main" id="{F6DB3733-6C29-A024-F9F9-FCB3F973D9D3}"/>
                </a:ext>
              </a:extLst>
            </xdr:cNvPr>
            <xdr:cNvCxnSpPr/>
          </xdr:nvCxnSpPr>
          <xdr:spPr bwMode="auto">
            <a:xfrm>
              <a:off x="14481175" y="15046325"/>
              <a:ext cx="940752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7" name="Conector recto 126">
              <a:extLst>
                <a:ext uri="{FF2B5EF4-FFF2-40B4-BE49-F238E27FC236}">
                  <a16:creationId xmlns:a16="http://schemas.microsoft.com/office/drawing/2014/main" id="{968527D2-E4FE-B2BC-D84A-6404DDEAE3AF}"/>
                </a:ext>
              </a:extLst>
            </xdr:cNvPr>
            <xdr:cNvCxnSpPr/>
          </xdr:nvCxnSpPr>
          <xdr:spPr bwMode="auto">
            <a:xfrm>
              <a:off x="11160125" y="14398625"/>
              <a:ext cx="3321050" cy="64770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45" name="Forma libre 239">
            <a:extLst>
              <a:ext uri="{FF2B5EF4-FFF2-40B4-BE49-F238E27FC236}">
                <a16:creationId xmlns:a16="http://schemas.microsoft.com/office/drawing/2014/main" id="{20A80BF8-74F4-AD9C-8216-42F2A96899C2}"/>
              </a:ext>
            </a:extLst>
          </xdr:cNvPr>
          <xdr:cNvSpPr/>
        </xdr:nvSpPr>
        <xdr:spPr bwMode="auto">
          <a:xfrm>
            <a:off x="18941509" y="13263333"/>
            <a:ext cx="5307679" cy="364322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  <a:gd name="connsiteX0" fmla="*/ 476249 w 476249"/>
              <a:gd name="connsiteY0" fmla="*/ 99144 h 2860498"/>
              <a:gd name="connsiteX1" fmla="*/ 6125 w 476249"/>
              <a:gd name="connsiteY1" fmla="*/ 0 h 2860498"/>
              <a:gd name="connsiteX2" fmla="*/ 137877 w 476249"/>
              <a:gd name="connsiteY2" fmla="*/ 2439616 h 2860498"/>
              <a:gd name="connsiteX3" fmla="*/ 473416 w 476249"/>
              <a:gd name="connsiteY3" fmla="*/ 2859627 h 2860498"/>
              <a:gd name="connsiteX0" fmla="*/ 476249 w 476249"/>
              <a:gd name="connsiteY0" fmla="*/ 99144 h 2894300"/>
              <a:gd name="connsiteX1" fmla="*/ 6125 w 476249"/>
              <a:gd name="connsiteY1" fmla="*/ 0 h 2894300"/>
              <a:gd name="connsiteX2" fmla="*/ 137877 w 476249"/>
              <a:gd name="connsiteY2" fmla="*/ 2439616 h 2894300"/>
              <a:gd name="connsiteX3" fmla="*/ 473416 w 476249"/>
              <a:gd name="connsiteY3" fmla="*/ 2859627 h 2894300"/>
              <a:gd name="connsiteX0" fmla="*/ 493586 w 493586"/>
              <a:gd name="connsiteY0" fmla="*/ 99144 h 3027996"/>
              <a:gd name="connsiteX1" fmla="*/ 23462 w 493586"/>
              <a:gd name="connsiteY1" fmla="*/ 0 h 3027996"/>
              <a:gd name="connsiteX2" fmla="*/ 61535 w 493586"/>
              <a:gd name="connsiteY2" fmla="*/ 2998695 h 3027996"/>
              <a:gd name="connsiteX3" fmla="*/ 490753 w 493586"/>
              <a:gd name="connsiteY3" fmla="*/ 2859627 h 3027996"/>
              <a:gd name="connsiteX0" fmla="*/ 509442 w 509442"/>
              <a:gd name="connsiteY0" fmla="*/ 99144 h 3027993"/>
              <a:gd name="connsiteX1" fmla="*/ 39318 w 509442"/>
              <a:gd name="connsiteY1" fmla="*/ 0 h 3027993"/>
              <a:gd name="connsiteX2" fmla="*/ 47280 w 509442"/>
              <a:gd name="connsiteY2" fmla="*/ 2998695 h 3027993"/>
              <a:gd name="connsiteX3" fmla="*/ 506609 w 509442"/>
              <a:gd name="connsiteY3" fmla="*/ 2859627 h 3027993"/>
              <a:gd name="connsiteX0" fmla="*/ 508736 w 508736"/>
              <a:gd name="connsiteY0" fmla="*/ 99144 h 3027993"/>
              <a:gd name="connsiteX1" fmla="*/ 38612 w 508736"/>
              <a:gd name="connsiteY1" fmla="*/ 0 h 3027993"/>
              <a:gd name="connsiteX2" fmla="*/ 46574 w 508736"/>
              <a:gd name="connsiteY2" fmla="*/ 2998695 h 3027993"/>
              <a:gd name="connsiteX3" fmla="*/ 505903 w 508736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7666 w 517666"/>
              <a:gd name="connsiteY0" fmla="*/ 99144 h 3027993"/>
              <a:gd name="connsiteX1" fmla="*/ 47542 w 517666"/>
              <a:gd name="connsiteY1" fmla="*/ 0 h 3027993"/>
              <a:gd name="connsiteX2" fmla="*/ 55504 w 517666"/>
              <a:gd name="connsiteY2" fmla="*/ 2998695 h 3027993"/>
              <a:gd name="connsiteX3" fmla="*/ 514833 w 517666"/>
              <a:gd name="connsiteY3" fmla="*/ 2859627 h 3027993"/>
              <a:gd name="connsiteX0" fmla="*/ 517666 w 517666"/>
              <a:gd name="connsiteY0" fmla="*/ 99144 h 3137168"/>
              <a:gd name="connsiteX1" fmla="*/ 47542 w 517666"/>
              <a:gd name="connsiteY1" fmla="*/ 0 h 3137168"/>
              <a:gd name="connsiteX2" fmla="*/ 55504 w 517666"/>
              <a:gd name="connsiteY2" fmla="*/ 2998695 h 3137168"/>
              <a:gd name="connsiteX3" fmla="*/ 513160 w 517666"/>
              <a:gd name="connsiteY3" fmla="*/ 3062929 h 3137168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66707"/>
              <a:gd name="connsiteX1" fmla="*/ 47542 w 517666"/>
              <a:gd name="connsiteY1" fmla="*/ 0 h 3066707"/>
              <a:gd name="connsiteX2" fmla="*/ 55504 w 517666"/>
              <a:gd name="connsiteY2" fmla="*/ 2998695 h 3066707"/>
              <a:gd name="connsiteX3" fmla="*/ 513160 w 517666"/>
              <a:gd name="connsiteY3" fmla="*/ 3062929 h 3066707"/>
              <a:gd name="connsiteX0" fmla="*/ 512935 w 512935"/>
              <a:gd name="connsiteY0" fmla="*/ 99144 h 3066707"/>
              <a:gd name="connsiteX1" fmla="*/ 52848 w 512935"/>
              <a:gd name="connsiteY1" fmla="*/ 0 h 3066707"/>
              <a:gd name="connsiteX2" fmla="*/ 50773 w 512935"/>
              <a:gd name="connsiteY2" fmla="*/ 2998695 h 3066707"/>
              <a:gd name="connsiteX3" fmla="*/ 508429 w 512935"/>
              <a:gd name="connsiteY3" fmla="*/ 3062929 h 3066707"/>
              <a:gd name="connsiteX0" fmla="*/ 509338 w 509338"/>
              <a:gd name="connsiteY0" fmla="*/ 99144 h 3071244"/>
              <a:gd name="connsiteX1" fmla="*/ 49251 w 509338"/>
              <a:gd name="connsiteY1" fmla="*/ 0 h 3071244"/>
              <a:gd name="connsiteX2" fmla="*/ 53867 w 509338"/>
              <a:gd name="connsiteY2" fmla="*/ 3049521 h 3071244"/>
              <a:gd name="connsiteX3" fmla="*/ 504832 w 509338"/>
              <a:gd name="connsiteY3" fmla="*/ 3062929 h 3071244"/>
              <a:gd name="connsiteX0" fmla="*/ 498483 w 498483"/>
              <a:gd name="connsiteY0" fmla="*/ 100919 h 3073019"/>
              <a:gd name="connsiteX1" fmla="*/ 38396 w 498483"/>
              <a:gd name="connsiteY1" fmla="*/ 1775 h 3073019"/>
              <a:gd name="connsiteX2" fmla="*/ 43012 w 498483"/>
              <a:gd name="connsiteY2" fmla="*/ 3051296 h 3073019"/>
              <a:gd name="connsiteX3" fmla="*/ 493977 w 498483"/>
              <a:gd name="connsiteY3" fmla="*/ 3064704 h 3073019"/>
              <a:gd name="connsiteX0" fmla="*/ 498483 w 498483"/>
              <a:gd name="connsiteY0" fmla="*/ 99144 h 3071244"/>
              <a:gd name="connsiteX1" fmla="*/ 38396 w 498483"/>
              <a:gd name="connsiteY1" fmla="*/ 0 h 3071244"/>
              <a:gd name="connsiteX2" fmla="*/ 43012 w 498483"/>
              <a:gd name="connsiteY2" fmla="*/ 3049521 h 3071244"/>
              <a:gd name="connsiteX3" fmla="*/ 493977 w 498483"/>
              <a:gd name="connsiteY3" fmla="*/ 3062929 h 3071244"/>
              <a:gd name="connsiteX0" fmla="*/ 480821 w 480821"/>
              <a:gd name="connsiteY0" fmla="*/ 99144 h 3071244"/>
              <a:gd name="connsiteX1" fmla="*/ 20734 w 480821"/>
              <a:gd name="connsiteY1" fmla="*/ 0 h 3071244"/>
              <a:gd name="connsiteX2" fmla="*/ 25350 w 480821"/>
              <a:gd name="connsiteY2" fmla="*/ 3049521 h 3071244"/>
              <a:gd name="connsiteX3" fmla="*/ 476315 w 480821"/>
              <a:gd name="connsiteY3" fmla="*/ 3062929 h 3071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80821" h="3071244">
                <a:moveTo>
                  <a:pt x="480821" y="99144"/>
                </a:moveTo>
                <a:cubicBezTo>
                  <a:pt x="321334" y="59320"/>
                  <a:pt x="94357" y="49990"/>
                  <a:pt x="20734" y="0"/>
                </a:cubicBezTo>
                <a:cubicBezTo>
                  <a:pt x="-7428" y="41075"/>
                  <a:pt x="-7861" y="2842443"/>
                  <a:pt x="25350" y="3049521"/>
                </a:cubicBezTo>
                <a:cubicBezTo>
                  <a:pt x="117603" y="3058531"/>
                  <a:pt x="324766" y="3084412"/>
                  <a:pt x="476315" y="3062929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Rectángulo 45">
            <a:extLst>
              <a:ext uri="{FF2B5EF4-FFF2-40B4-BE49-F238E27FC236}">
                <a16:creationId xmlns:a16="http://schemas.microsoft.com/office/drawing/2014/main" id="{ED3083D4-C0E8-DE03-0FCF-5C03C08C3618}"/>
              </a:ext>
            </a:extLst>
          </xdr:cNvPr>
          <xdr:cNvSpPr/>
        </xdr:nvSpPr>
        <xdr:spPr bwMode="auto">
          <a:xfrm>
            <a:off x="1875760" y="15604511"/>
            <a:ext cx="421492" cy="1824789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47" name="Conector recto 46">
            <a:extLst>
              <a:ext uri="{FF2B5EF4-FFF2-40B4-BE49-F238E27FC236}">
                <a16:creationId xmlns:a16="http://schemas.microsoft.com/office/drawing/2014/main" id="{377FEB25-2520-B04E-6D42-3652B7BE7C29}"/>
              </a:ext>
            </a:extLst>
          </xdr:cNvPr>
          <xdr:cNvCxnSpPr/>
        </xdr:nvCxnSpPr>
        <xdr:spPr bwMode="auto">
          <a:xfrm>
            <a:off x="17908073" y="17258226"/>
            <a:ext cx="6372338" cy="0"/>
          </a:xfrm>
          <a:prstGeom prst="line">
            <a:avLst/>
          </a:pr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8" name="Forma libre 244">
            <a:extLst>
              <a:ext uri="{FF2B5EF4-FFF2-40B4-BE49-F238E27FC236}">
                <a16:creationId xmlns:a16="http://schemas.microsoft.com/office/drawing/2014/main" id="{0E5300DA-9009-1FE7-E85D-EB65417BECCB}"/>
              </a:ext>
            </a:extLst>
          </xdr:cNvPr>
          <xdr:cNvSpPr/>
        </xdr:nvSpPr>
        <xdr:spPr bwMode="auto">
          <a:xfrm>
            <a:off x="12890792" y="17258226"/>
            <a:ext cx="5062644" cy="1680087"/>
          </a:xfrm>
          <a:custGeom>
            <a:avLst/>
            <a:gdLst>
              <a:gd name="connsiteX0" fmla="*/ 0 w 4191000"/>
              <a:gd name="connsiteY0" fmla="*/ 1295446 h 1295446"/>
              <a:gd name="connsiteX1" fmla="*/ 4191000 w 4191000"/>
              <a:gd name="connsiteY1" fmla="*/ 46 h 1295446"/>
              <a:gd name="connsiteX0" fmla="*/ 0 w 4191000"/>
              <a:gd name="connsiteY0" fmla="*/ 1307757 h 1307757"/>
              <a:gd name="connsiteX1" fmla="*/ 4191000 w 4191000"/>
              <a:gd name="connsiteY1" fmla="*/ 12357 h 1307757"/>
              <a:gd name="connsiteX0" fmla="*/ 0 w 4191000"/>
              <a:gd name="connsiteY0" fmla="*/ 1306375 h 1306375"/>
              <a:gd name="connsiteX1" fmla="*/ 4191000 w 4191000"/>
              <a:gd name="connsiteY1" fmla="*/ 10975 h 1306375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1683794"/>
              <a:gd name="connsiteY0" fmla="*/ 1169978 h 1169978"/>
              <a:gd name="connsiteX1" fmla="*/ 208697 w 1683794"/>
              <a:gd name="connsiteY1" fmla="*/ 0 h 1169978"/>
              <a:gd name="connsiteX0" fmla="*/ 0 w 269127"/>
              <a:gd name="connsiteY0" fmla="*/ 1169978 h 1169978"/>
              <a:gd name="connsiteX1" fmla="*/ 208697 w 269127"/>
              <a:gd name="connsiteY1" fmla="*/ 0 h 1169978"/>
              <a:gd name="connsiteX0" fmla="*/ 0 w 290560"/>
              <a:gd name="connsiteY0" fmla="*/ 1169978 h 1169978"/>
              <a:gd name="connsiteX1" fmla="*/ 208697 w 290560"/>
              <a:gd name="connsiteY1" fmla="*/ 0 h 1169978"/>
              <a:gd name="connsiteX0" fmla="*/ 0 w 219337"/>
              <a:gd name="connsiteY0" fmla="*/ 1169978 h 1169978"/>
              <a:gd name="connsiteX1" fmla="*/ 208697 w 219337"/>
              <a:gd name="connsiteY1" fmla="*/ 0 h 1169978"/>
              <a:gd name="connsiteX0" fmla="*/ 0 w 614848"/>
              <a:gd name="connsiteY0" fmla="*/ 1220147 h 1220147"/>
              <a:gd name="connsiteX1" fmla="*/ 613807 w 614848"/>
              <a:gd name="connsiteY1" fmla="*/ 0 h 1220147"/>
              <a:gd name="connsiteX0" fmla="*/ 0 w 613807"/>
              <a:gd name="connsiteY0" fmla="*/ 1220147 h 1220147"/>
              <a:gd name="connsiteX1" fmla="*/ 613807 w 613807"/>
              <a:gd name="connsiteY1" fmla="*/ 0 h 1220147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78841" h="1546246">
                <a:moveTo>
                  <a:pt x="0" y="1546246"/>
                </a:moveTo>
                <a:cubicBezTo>
                  <a:pt x="494848" y="926683"/>
                  <a:pt x="1134831" y="39945"/>
                  <a:pt x="2478841" y="0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9" name="Terminador 194">
            <a:extLst>
              <a:ext uri="{FF2B5EF4-FFF2-40B4-BE49-F238E27FC236}">
                <a16:creationId xmlns:a16="http://schemas.microsoft.com/office/drawing/2014/main" id="{E9A9223B-E7AF-AAB2-1B75-E0CA68E98522}"/>
              </a:ext>
            </a:extLst>
          </xdr:cNvPr>
          <xdr:cNvSpPr/>
        </xdr:nvSpPr>
        <xdr:spPr bwMode="auto">
          <a:xfrm rot="9705891">
            <a:off x="3395521" y="17395706"/>
            <a:ext cx="4854381" cy="369239"/>
          </a:xfrm>
          <a:custGeom>
            <a:avLst/>
            <a:gdLst>
              <a:gd name="connsiteX0" fmla="*/ 3475 w 21600"/>
              <a:gd name="connsiteY0" fmla="*/ 0 h 21600"/>
              <a:gd name="connsiteX1" fmla="*/ 18125 w 21600"/>
              <a:gd name="connsiteY1" fmla="*/ 0 h 21600"/>
              <a:gd name="connsiteX2" fmla="*/ 21600 w 21600"/>
              <a:gd name="connsiteY2" fmla="*/ 10800 h 21600"/>
              <a:gd name="connsiteX3" fmla="*/ 18125 w 21600"/>
              <a:gd name="connsiteY3" fmla="*/ 21600 h 21600"/>
              <a:gd name="connsiteX4" fmla="*/ 3475 w 21600"/>
              <a:gd name="connsiteY4" fmla="*/ 21600 h 21600"/>
              <a:gd name="connsiteX5" fmla="*/ 0 w 21600"/>
              <a:gd name="connsiteY5" fmla="*/ 10800 h 21600"/>
              <a:gd name="connsiteX6" fmla="*/ 3475 w 21600"/>
              <a:gd name="connsiteY6" fmla="*/ 0 h 21600"/>
              <a:gd name="connsiteX0" fmla="*/ 1572 w 19697"/>
              <a:gd name="connsiteY0" fmla="*/ 0 h 21600"/>
              <a:gd name="connsiteX1" fmla="*/ 16222 w 19697"/>
              <a:gd name="connsiteY1" fmla="*/ 0 h 21600"/>
              <a:gd name="connsiteX2" fmla="*/ 19697 w 19697"/>
              <a:gd name="connsiteY2" fmla="*/ 10800 h 21600"/>
              <a:gd name="connsiteX3" fmla="*/ 16222 w 19697"/>
              <a:gd name="connsiteY3" fmla="*/ 21600 h 21600"/>
              <a:gd name="connsiteX4" fmla="*/ 1572 w 19697"/>
              <a:gd name="connsiteY4" fmla="*/ 21600 h 21600"/>
              <a:gd name="connsiteX5" fmla="*/ 30 w 19697"/>
              <a:gd name="connsiteY5" fmla="*/ 10451 h 21600"/>
              <a:gd name="connsiteX6" fmla="*/ 1572 w 19697"/>
              <a:gd name="connsiteY6" fmla="*/ 0 h 21600"/>
              <a:gd name="connsiteX0" fmla="*/ 1189 w 19314"/>
              <a:gd name="connsiteY0" fmla="*/ 0 h 21600"/>
              <a:gd name="connsiteX1" fmla="*/ 15839 w 19314"/>
              <a:gd name="connsiteY1" fmla="*/ 0 h 21600"/>
              <a:gd name="connsiteX2" fmla="*/ 19314 w 19314"/>
              <a:gd name="connsiteY2" fmla="*/ 10800 h 21600"/>
              <a:gd name="connsiteX3" fmla="*/ 15839 w 19314"/>
              <a:gd name="connsiteY3" fmla="*/ 21600 h 21600"/>
              <a:gd name="connsiteX4" fmla="*/ 1189 w 19314"/>
              <a:gd name="connsiteY4" fmla="*/ 21600 h 21600"/>
              <a:gd name="connsiteX5" fmla="*/ 251 w 19314"/>
              <a:gd name="connsiteY5" fmla="*/ 10102 h 21600"/>
              <a:gd name="connsiteX6" fmla="*/ 1189 w 19314"/>
              <a:gd name="connsiteY6" fmla="*/ 0 h 21600"/>
              <a:gd name="connsiteX0" fmla="*/ 1189 w 20245"/>
              <a:gd name="connsiteY0" fmla="*/ 0 h 33118"/>
              <a:gd name="connsiteX1" fmla="*/ 15839 w 20245"/>
              <a:gd name="connsiteY1" fmla="*/ 0 h 33118"/>
              <a:gd name="connsiteX2" fmla="*/ 19314 w 20245"/>
              <a:gd name="connsiteY2" fmla="*/ 10800 h 33118"/>
              <a:gd name="connsiteX3" fmla="*/ 19221 w 20245"/>
              <a:gd name="connsiteY3" fmla="*/ 33118 h 33118"/>
              <a:gd name="connsiteX4" fmla="*/ 1189 w 20245"/>
              <a:gd name="connsiteY4" fmla="*/ 21600 h 33118"/>
              <a:gd name="connsiteX5" fmla="*/ 251 w 20245"/>
              <a:gd name="connsiteY5" fmla="*/ 10102 h 33118"/>
              <a:gd name="connsiteX6" fmla="*/ 1189 w 20245"/>
              <a:gd name="connsiteY6" fmla="*/ 0 h 33118"/>
              <a:gd name="connsiteX0" fmla="*/ 1189 w 19592"/>
              <a:gd name="connsiteY0" fmla="*/ 0 h 33118"/>
              <a:gd name="connsiteX1" fmla="*/ 15839 w 19592"/>
              <a:gd name="connsiteY1" fmla="*/ 0 h 33118"/>
              <a:gd name="connsiteX2" fmla="*/ 19314 w 19592"/>
              <a:gd name="connsiteY2" fmla="*/ 10800 h 33118"/>
              <a:gd name="connsiteX3" fmla="*/ 19221 w 19592"/>
              <a:gd name="connsiteY3" fmla="*/ 33118 h 33118"/>
              <a:gd name="connsiteX4" fmla="*/ 1189 w 19592"/>
              <a:gd name="connsiteY4" fmla="*/ 21600 h 33118"/>
              <a:gd name="connsiteX5" fmla="*/ 251 w 19592"/>
              <a:gd name="connsiteY5" fmla="*/ 10102 h 33118"/>
              <a:gd name="connsiteX6" fmla="*/ 1189 w 19592"/>
              <a:gd name="connsiteY6" fmla="*/ 0 h 33118"/>
              <a:gd name="connsiteX0" fmla="*/ 1189 w 19785"/>
              <a:gd name="connsiteY0" fmla="*/ 349 h 33467"/>
              <a:gd name="connsiteX1" fmla="*/ 13222 w 19785"/>
              <a:gd name="connsiteY1" fmla="*/ 0 h 33467"/>
              <a:gd name="connsiteX2" fmla="*/ 19314 w 19785"/>
              <a:gd name="connsiteY2" fmla="*/ 11149 h 33467"/>
              <a:gd name="connsiteX3" fmla="*/ 19221 w 19785"/>
              <a:gd name="connsiteY3" fmla="*/ 33467 h 33467"/>
              <a:gd name="connsiteX4" fmla="*/ 1189 w 19785"/>
              <a:gd name="connsiteY4" fmla="*/ 21949 h 33467"/>
              <a:gd name="connsiteX5" fmla="*/ 251 w 19785"/>
              <a:gd name="connsiteY5" fmla="*/ 10451 h 33467"/>
              <a:gd name="connsiteX6" fmla="*/ 1189 w 19785"/>
              <a:gd name="connsiteY6" fmla="*/ 349 h 33467"/>
              <a:gd name="connsiteX0" fmla="*/ 1189 w 19785"/>
              <a:gd name="connsiteY0" fmla="*/ 611 h 33729"/>
              <a:gd name="connsiteX1" fmla="*/ 13222 w 19785"/>
              <a:gd name="connsiteY1" fmla="*/ 262 h 33729"/>
              <a:gd name="connsiteX2" fmla="*/ 19314 w 19785"/>
              <a:gd name="connsiteY2" fmla="*/ 11411 h 33729"/>
              <a:gd name="connsiteX3" fmla="*/ 19221 w 19785"/>
              <a:gd name="connsiteY3" fmla="*/ 33729 h 33729"/>
              <a:gd name="connsiteX4" fmla="*/ 1189 w 19785"/>
              <a:gd name="connsiteY4" fmla="*/ 22211 h 33729"/>
              <a:gd name="connsiteX5" fmla="*/ 251 w 19785"/>
              <a:gd name="connsiteY5" fmla="*/ 10713 h 33729"/>
              <a:gd name="connsiteX6" fmla="*/ 1189 w 19785"/>
              <a:gd name="connsiteY6" fmla="*/ 611 h 33729"/>
              <a:gd name="connsiteX0" fmla="*/ 1189 w 20057"/>
              <a:gd name="connsiteY0" fmla="*/ 10604 h 43722"/>
              <a:gd name="connsiteX1" fmla="*/ 18658 w 20057"/>
              <a:gd name="connsiteY1" fmla="*/ 133 h 43722"/>
              <a:gd name="connsiteX2" fmla="*/ 19314 w 20057"/>
              <a:gd name="connsiteY2" fmla="*/ 21404 h 43722"/>
              <a:gd name="connsiteX3" fmla="*/ 19221 w 20057"/>
              <a:gd name="connsiteY3" fmla="*/ 43722 h 43722"/>
              <a:gd name="connsiteX4" fmla="*/ 1189 w 20057"/>
              <a:gd name="connsiteY4" fmla="*/ 32204 h 43722"/>
              <a:gd name="connsiteX5" fmla="*/ 251 w 20057"/>
              <a:gd name="connsiteY5" fmla="*/ 20706 h 43722"/>
              <a:gd name="connsiteX6" fmla="*/ 1189 w 20057"/>
              <a:gd name="connsiteY6" fmla="*/ 10604 h 43722"/>
              <a:gd name="connsiteX0" fmla="*/ 1189 w 19389"/>
              <a:gd name="connsiteY0" fmla="*/ 10471 h 43589"/>
              <a:gd name="connsiteX1" fmla="*/ 18658 w 19389"/>
              <a:gd name="connsiteY1" fmla="*/ 0 h 43589"/>
              <a:gd name="connsiteX2" fmla="*/ 19314 w 19389"/>
              <a:gd name="connsiteY2" fmla="*/ 21271 h 43589"/>
              <a:gd name="connsiteX3" fmla="*/ 19221 w 19389"/>
              <a:gd name="connsiteY3" fmla="*/ 43589 h 43589"/>
              <a:gd name="connsiteX4" fmla="*/ 1189 w 19389"/>
              <a:gd name="connsiteY4" fmla="*/ 32071 h 43589"/>
              <a:gd name="connsiteX5" fmla="*/ 251 w 19389"/>
              <a:gd name="connsiteY5" fmla="*/ 20573 h 43589"/>
              <a:gd name="connsiteX6" fmla="*/ 1189 w 19389"/>
              <a:gd name="connsiteY6" fmla="*/ 10471 h 43589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941 w 19120"/>
              <a:gd name="connsiteY0" fmla="*/ 11169 h 44287"/>
              <a:gd name="connsiteX1" fmla="*/ 18732 w 19120"/>
              <a:gd name="connsiteY1" fmla="*/ 0 h 44287"/>
              <a:gd name="connsiteX2" fmla="*/ 19066 w 19120"/>
              <a:gd name="connsiteY2" fmla="*/ 21969 h 44287"/>
              <a:gd name="connsiteX3" fmla="*/ 18973 w 19120"/>
              <a:gd name="connsiteY3" fmla="*/ 44287 h 44287"/>
              <a:gd name="connsiteX4" fmla="*/ 941 w 19120"/>
              <a:gd name="connsiteY4" fmla="*/ 32769 h 44287"/>
              <a:gd name="connsiteX5" fmla="*/ 3 w 19120"/>
              <a:gd name="connsiteY5" fmla="*/ 21271 h 44287"/>
              <a:gd name="connsiteX6" fmla="*/ 941 w 19120"/>
              <a:gd name="connsiteY6" fmla="*/ 11169 h 44287"/>
              <a:gd name="connsiteX0" fmla="*/ 941 w 19081"/>
              <a:gd name="connsiteY0" fmla="*/ 11169 h 32769"/>
              <a:gd name="connsiteX1" fmla="*/ 18732 w 19081"/>
              <a:gd name="connsiteY1" fmla="*/ 0 h 32769"/>
              <a:gd name="connsiteX2" fmla="*/ 19066 w 19081"/>
              <a:gd name="connsiteY2" fmla="*/ 21969 h 32769"/>
              <a:gd name="connsiteX3" fmla="*/ 18886 w 19081"/>
              <a:gd name="connsiteY3" fmla="*/ 31373 h 32769"/>
              <a:gd name="connsiteX4" fmla="*/ 941 w 19081"/>
              <a:gd name="connsiteY4" fmla="*/ 32769 h 32769"/>
              <a:gd name="connsiteX5" fmla="*/ 3 w 19081"/>
              <a:gd name="connsiteY5" fmla="*/ 21271 h 32769"/>
              <a:gd name="connsiteX6" fmla="*/ 941 w 19081"/>
              <a:gd name="connsiteY6" fmla="*/ 11169 h 32769"/>
              <a:gd name="connsiteX0" fmla="*/ 941 w 19314"/>
              <a:gd name="connsiteY0" fmla="*/ 11169 h 32769"/>
              <a:gd name="connsiteX1" fmla="*/ 18732 w 19314"/>
              <a:gd name="connsiteY1" fmla="*/ 0 h 32769"/>
              <a:gd name="connsiteX2" fmla="*/ 19066 w 19314"/>
              <a:gd name="connsiteY2" fmla="*/ 21969 h 32769"/>
              <a:gd name="connsiteX3" fmla="*/ 19233 w 19314"/>
              <a:gd name="connsiteY3" fmla="*/ 31722 h 32769"/>
              <a:gd name="connsiteX4" fmla="*/ 941 w 19314"/>
              <a:gd name="connsiteY4" fmla="*/ 32769 h 32769"/>
              <a:gd name="connsiteX5" fmla="*/ 3 w 19314"/>
              <a:gd name="connsiteY5" fmla="*/ 21271 h 32769"/>
              <a:gd name="connsiteX6" fmla="*/ 941 w 19314"/>
              <a:gd name="connsiteY6" fmla="*/ 11169 h 32769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2318 h 33816"/>
              <a:gd name="connsiteX6" fmla="*/ 941 w 19432"/>
              <a:gd name="connsiteY6" fmla="*/ 12216 h 33816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4412 h 33816"/>
              <a:gd name="connsiteX6" fmla="*/ 941 w 19432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1460 w 19951"/>
              <a:gd name="connsiteY0" fmla="*/ 12216 h 33816"/>
              <a:gd name="connsiteX1" fmla="*/ 19859 w 19951"/>
              <a:gd name="connsiteY1" fmla="*/ 0 h 33816"/>
              <a:gd name="connsiteX2" fmla="*/ 19585 w 19951"/>
              <a:gd name="connsiteY2" fmla="*/ 23016 h 33816"/>
              <a:gd name="connsiteX3" fmla="*/ 19752 w 19951"/>
              <a:gd name="connsiteY3" fmla="*/ 32769 h 33816"/>
              <a:gd name="connsiteX4" fmla="*/ 1460 w 19951"/>
              <a:gd name="connsiteY4" fmla="*/ 33816 h 33816"/>
              <a:gd name="connsiteX5" fmla="*/ 1 w 19951"/>
              <a:gd name="connsiteY5" fmla="*/ 24412 h 33816"/>
              <a:gd name="connsiteX6" fmla="*/ 1460 w 19951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2293 w 20784"/>
              <a:gd name="connsiteY0" fmla="*/ 12216 h 33816"/>
              <a:gd name="connsiteX1" fmla="*/ 20692 w 20784"/>
              <a:gd name="connsiteY1" fmla="*/ 0 h 33816"/>
              <a:gd name="connsiteX2" fmla="*/ 20418 w 20784"/>
              <a:gd name="connsiteY2" fmla="*/ 23016 h 33816"/>
              <a:gd name="connsiteX3" fmla="*/ 20585 w 20784"/>
              <a:gd name="connsiteY3" fmla="*/ 32769 h 33816"/>
              <a:gd name="connsiteX4" fmla="*/ 2293 w 20784"/>
              <a:gd name="connsiteY4" fmla="*/ 33816 h 33816"/>
              <a:gd name="connsiteX5" fmla="*/ 2293 w 20784"/>
              <a:gd name="connsiteY5" fmla="*/ 12216 h 338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0784" h="33816">
                <a:moveTo>
                  <a:pt x="2293" y="12216"/>
                </a:moveTo>
                <a:lnTo>
                  <a:pt x="20692" y="0"/>
                </a:lnTo>
                <a:cubicBezTo>
                  <a:pt x="21001" y="14311"/>
                  <a:pt x="20436" y="17555"/>
                  <a:pt x="20418" y="23016"/>
                </a:cubicBezTo>
                <a:cubicBezTo>
                  <a:pt x="20400" y="28477"/>
                  <a:pt x="20813" y="15317"/>
                  <a:pt x="20585" y="32769"/>
                </a:cubicBezTo>
                <a:lnTo>
                  <a:pt x="2293" y="33816"/>
                </a:lnTo>
                <a:cubicBezTo>
                  <a:pt x="-756" y="30390"/>
                  <a:pt x="-773" y="17852"/>
                  <a:pt x="2293" y="12216"/>
                </a:cubicBezTo>
                <a:close/>
              </a:path>
            </a:pathLst>
          </a:custGeom>
          <a:pattFill prst="pct60">
            <a:fgClr>
              <a:srgbClr val="00B050"/>
            </a:fgClr>
            <a:bgClr>
              <a:schemeClr val="bg1"/>
            </a:bgClr>
          </a:pattFill>
          <a:ln w="857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0" name="Rectángulo 49">
            <a:extLst>
              <a:ext uri="{FF2B5EF4-FFF2-40B4-BE49-F238E27FC236}">
                <a16:creationId xmlns:a16="http://schemas.microsoft.com/office/drawing/2014/main" id="{8143297F-6049-2617-A7EE-EC1ACD96FB2F}"/>
              </a:ext>
            </a:extLst>
          </xdr:cNvPr>
          <xdr:cNvSpPr/>
        </xdr:nvSpPr>
        <xdr:spPr bwMode="auto">
          <a:xfrm rot="20992581">
            <a:off x="3370390" y="17699925"/>
            <a:ext cx="421492" cy="140736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1" name="Forma libre 247">
            <a:extLst>
              <a:ext uri="{FF2B5EF4-FFF2-40B4-BE49-F238E27FC236}">
                <a16:creationId xmlns:a16="http://schemas.microsoft.com/office/drawing/2014/main" id="{D80E27AA-8A8C-C0EC-2CEE-8DFC537AF5E5}"/>
              </a:ext>
            </a:extLst>
          </xdr:cNvPr>
          <xdr:cNvSpPr/>
        </xdr:nvSpPr>
        <xdr:spPr bwMode="auto">
          <a:xfrm rot="8982144">
            <a:off x="8741628" y="18088849"/>
            <a:ext cx="3227534" cy="185552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  <a:gd name="connsiteX0" fmla="*/ 476249 w 476249"/>
              <a:gd name="connsiteY0" fmla="*/ 99144 h 2860498"/>
              <a:gd name="connsiteX1" fmla="*/ 6125 w 476249"/>
              <a:gd name="connsiteY1" fmla="*/ 0 h 2860498"/>
              <a:gd name="connsiteX2" fmla="*/ 137877 w 476249"/>
              <a:gd name="connsiteY2" fmla="*/ 2439616 h 2860498"/>
              <a:gd name="connsiteX3" fmla="*/ 473416 w 476249"/>
              <a:gd name="connsiteY3" fmla="*/ 2859627 h 2860498"/>
              <a:gd name="connsiteX0" fmla="*/ 476249 w 476249"/>
              <a:gd name="connsiteY0" fmla="*/ 99144 h 2894300"/>
              <a:gd name="connsiteX1" fmla="*/ 6125 w 476249"/>
              <a:gd name="connsiteY1" fmla="*/ 0 h 2894300"/>
              <a:gd name="connsiteX2" fmla="*/ 137877 w 476249"/>
              <a:gd name="connsiteY2" fmla="*/ 2439616 h 2894300"/>
              <a:gd name="connsiteX3" fmla="*/ 473416 w 476249"/>
              <a:gd name="connsiteY3" fmla="*/ 2859627 h 2894300"/>
              <a:gd name="connsiteX0" fmla="*/ 493586 w 493586"/>
              <a:gd name="connsiteY0" fmla="*/ 99144 h 3027996"/>
              <a:gd name="connsiteX1" fmla="*/ 23462 w 493586"/>
              <a:gd name="connsiteY1" fmla="*/ 0 h 3027996"/>
              <a:gd name="connsiteX2" fmla="*/ 61535 w 493586"/>
              <a:gd name="connsiteY2" fmla="*/ 2998695 h 3027996"/>
              <a:gd name="connsiteX3" fmla="*/ 490753 w 493586"/>
              <a:gd name="connsiteY3" fmla="*/ 2859627 h 3027996"/>
              <a:gd name="connsiteX0" fmla="*/ 509442 w 509442"/>
              <a:gd name="connsiteY0" fmla="*/ 99144 h 3027993"/>
              <a:gd name="connsiteX1" fmla="*/ 39318 w 509442"/>
              <a:gd name="connsiteY1" fmla="*/ 0 h 3027993"/>
              <a:gd name="connsiteX2" fmla="*/ 47280 w 509442"/>
              <a:gd name="connsiteY2" fmla="*/ 2998695 h 3027993"/>
              <a:gd name="connsiteX3" fmla="*/ 506609 w 509442"/>
              <a:gd name="connsiteY3" fmla="*/ 2859627 h 3027993"/>
              <a:gd name="connsiteX0" fmla="*/ 508736 w 508736"/>
              <a:gd name="connsiteY0" fmla="*/ 99144 h 3027993"/>
              <a:gd name="connsiteX1" fmla="*/ 38612 w 508736"/>
              <a:gd name="connsiteY1" fmla="*/ 0 h 3027993"/>
              <a:gd name="connsiteX2" fmla="*/ 46574 w 508736"/>
              <a:gd name="connsiteY2" fmla="*/ 2998695 h 3027993"/>
              <a:gd name="connsiteX3" fmla="*/ 505903 w 508736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7666 w 517666"/>
              <a:gd name="connsiteY0" fmla="*/ 99144 h 3027993"/>
              <a:gd name="connsiteX1" fmla="*/ 47542 w 517666"/>
              <a:gd name="connsiteY1" fmla="*/ 0 h 3027993"/>
              <a:gd name="connsiteX2" fmla="*/ 55504 w 517666"/>
              <a:gd name="connsiteY2" fmla="*/ 2998695 h 3027993"/>
              <a:gd name="connsiteX3" fmla="*/ 514833 w 517666"/>
              <a:gd name="connsiteY3" fmla="*/ 2859627 h 3027993"/>
              <a:gd name="connsiteX0" fmla="*/ 517666 w 517666"/>
              <a:gd name="connsiteY0" fmla="*/ 99144 h 3137168"/>
              <a:gd name="connsiteX1" fmla="*/ 47542 w 517666"/>
              <a:gd name="connsiteY1" fmla="*/ 0 h 3137168"/>
              <a:gd name="connsiteX2" fmla="*/ 55504 w 517666"/>
              <a:gd name="connsiteY2" fmla="*/ 2998695 h 3137168"/>
              <a:gd name="connsiteX3" fmla="*/ 513160 w 517666"/>
              <a:gd name="connsiteY3" fmla="*/ 3062929 h 3137168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66707"/>
              <a:gd name="connsiteX1" fmla="*/ 47542 w 517666"/>
              <a:gd name="connsiteY1" fmla="*/ 0 h 3066707"/>
              <a:gd name="connsiteX2" fmla="*/ 55504 w 517666"/>
              <a:gd name="connsiteY2" fmla="*/ 2998695 h 3066707"/>
              <a:gd name="connsiteX3" fmla="*/ 513160 w 517666"/>
              <a:gd name="connsiteY3" fmla="*/ 3062929 h 3066707"/>
              <a:gd name="connsiteX0" fmla="*/ 512935 w 512935"/>
              <a:gd name="connsiteY0" fmla="*/ 99144 h 3066707"/>
              <a:gd name="connsiteX1" fmla="*/ 52848 w 512935"/>
              <a:gd name="connsiteY1" fmla="*/ 0 h 3066707"/>
              <a:gd name="connsiteX2" fmla="*/ 50773 w 512935"/>
              <a:gd name="connsiteY2" fmla="*/ 2998695 h 3066707"/>
              <a:gd name="connsiteX3" fmla="*/ 508429 w 512935"/>
              <a:gd name="connsiteY3" fmla="*/ 3062929 h 3066707"/>
              <a:gd name="connsiteX0" fmla="*/ 509338 w 509338"/>
              <a:gd name="connsiteY0" fmla="*/ 99144 h 3071244"/>
              <a:gd name="connsiteX1" fmla="*/ 49251 w 509338"/>
              <a:gd name="connsiteY1" fmla="*/ 0 h 3071244"/>
              <a:gd name="connsiteX2" fmla="*/ 53867 w 509338"/>
              <a:gd name="connsiteY2" fmla="*/ 3049521 h 3071244"/>
              <a:gd name="connsiteX3" fmla="*/ 504832 w 509338"/>
              <a:gd name="connsiteY3" fmla="*/ 3062929 h 3071244"/>
              <a:gd name="connsiteX0" fmla="*/ 498483 w 498483"/>
              <a:gd name="connsiteY0" fmla="*/ 100919 h 3073019"/>
              <a:gd name="connsiteX1" fmla="*/ 38396 w 498483"/>
              <a:gd name="connsiteY1" fmla="*/ 1775 h 3073019"/>
              <a:gd name="connsiteX2" fmla="*/ 43012 w 498483"/>
              <a:gd name="connsiteY2" fmla="*/ 3051296 h 3073019"/>
              <a:gd name="connsiteX3" fmla="*/ 493977 w 498483"/>
              <a:gd name="connsiteY3" fmla="*/ 3064704 h 3073019"/>
              <a:gd name="connsiteX0" fmla="*/ 498483 w 498483"/>
              <a:gd name="connsiteY0" fmla="*/ 99144 h 3071244"/>
              <a:gd name="connsiteX1" fmla="*/ 38396 w 498483"/>
              <a:gd name="connsiteY1" fmla="*/ 0 h 3071244"/>
              <a:gd name="connsiteX2" fmla="*/ 43012 w 498483"/>
              <a:gd name="connsiteY2" fmla="*/ 3049521 h 3071244"/>
              <a:gd name="connsiteX3" fmla="*/ 493977 w 498483"/>
              <a:gd name="connsiteY3" fmla="*/ 3062929 h 3071244"/>
              <a:gd name="connsiteX0" fmla="*/ 480821 w 480821"/>
              <a:gd name="connsiteY0" fmla="*/ 99144 h 3071244"/>
              <a:gd name="connsiteX1" fmla="*/ 20734 w 480821"/>
              <a:gd name="connsiteY1" fmla="*/ 0 h 3071244"/>
              <a:gd name="connsiteX2" fmla="*/ 25350 w 480821"/>
              <a:gd name="connsiteY2" fmla="*/ 3049521 h 3071244"/>
              <a:gd name="connsiteX3" fmla="*/ 476315 w 480821"/>
              <a:gd name="connsiteY3" fmla="*/ 3062929 h 3071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80821" h="3071244">
                <a:moveTo>
                  <a:pt x="480821" y="99144"/>
                </a:moveTo>
                <a:cubicBezTo>
                  <a:pt x="321334" y="59320"/>
                  <a:pt x="94357" y="49990"/>
                  <a:pt x="20734" y="0"/>
                </a:cubicBezTo>
                <a:cubicBezTo>
                  <a:pt x="-7428" y="41075"/>
                  <a:pt x="-7861" y="2842443"/>
                  <a:pt x="25350" y="3049521"/>
                </a:cubicBezTo>
                <a:cubicBezTo>
                  <a:pt x="117603" y="3058531"/>
                  <a:pt x="324766" y="3084412"/>
                  <a:pt x="476315" y="3062929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pic>
        <xdr:nvPicPr>
          <xdr:cNvPr id="52" name="Imagen 51" descr="Resultado de imagen para metro supermercado logo">
            <a:extLst>
              <a:ext uri="{FF2B5EF4-FFF2-40B4-BE49-F238E27FC236}">
                <a16:creationId xmlns:a16="http://schemas.microsoft.com/office/drawing/2014/main" id="{7D352DA9-5A23-4B91-C31A-730BB23B56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91081" y="2875612"/>
            <a:ext cx="3192606" cy="3215558"/>
          </a:xfrm>
          <a:prstGeom prst="rect">
            <a:avLst/>
          </a:prstGeom>
          <a:noFill/>
          <a:effectLst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3" name="87 Flecha derecha">
            <a:extLst>
              <a:ext uri="{FF2B5EF4-FFF2-40B4-BE49-F238E27FC236}">
                <a16:creationId xmlns:a16="http://schemas.microsoft.com/office/drawing/2014/main" id="{4C4E2837-C2C3-AD22-04B0-27EDBF3E3BFC}"/>
              </a:ext>
            </a:extLst>
          </xdr:cNvPr>
          <xdr:cNvSpPr/>
        </xdr:nvSpPr>
        <xdr:spPr bwMode="auto">
          <a:xfrm rot="10800000">
            <a:off x="2037008" y="7723573"/>
            <a:ext cx="941444" cy="86657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5EB680D5-82C0-606B-A3D9-057B91B6BA74}"/>
              </a:ext>
            </a:extLst>
          </xdr:cNvPr>
          <xdr:cNvSpPr/>
        </xdr:nvSpPr>
        <xdr:spPr bwMode="auto">
          <a:xfrm>
            <a:off x="12497363" y="9540888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5" name="Rectángulo 54">
            <a:extLst>
              <a:ext uri="{FF2B5EF4-FFF2-40B4-BE49-F238E27FC236}">
                <a16:creationId xmlns:a16="http://schemas.microsoft.com/office/drawing/2014/main" id="{6341B572-7E88-D794-7AC7-E7670BC29964}"/>
              </a:ext>
            </a:extLst>
          </xdr:cNvPr>
          <xdr:cNvSpPr/>
        </xdr:nvSpPr>
        <xdr:spPr bwMode="auto">
          <a:xfrm>
            <a:off x="13377813" y="95598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6" name="Rectángulo 55">
            <a:extLst>
              <a:ext uri="{FF2B5EF4-FFF2-40B4-BE49-F238E27FC236}">
                <a16:creationId xmlns:a16="http://schemas.microsoft.com/office/drawing/2014/main" id="{00A771A2-B03F-49BF-93B9-C925B07359CC}"/>
              </a:ext>
            </a:extLst>
          </xdr:cNvPr>
          <xdr:cNvSpPr/>
        </xdr:nvSpPr>
        <xdr:spPr bwMode="auto">
          <a:xfrm>
            <a:off x="10736462" y="9521879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7" name="Rectángulo 56">
            <a:extLst>
              <a:ext uri="{FF2B5EF4-FFF2-40B4-BE49-F238E27FC236}">
                <a16:creationId xmlns:a16="http://schemas.microsoft.com/office/drawing/2014/main" id="{E2C2E146-602B-4CCE-9CC6-3A76783E9681}"/>
              </a:ext>
            </a:extLst>
          </xdr:cNvPr>
          <xdr:cNvSpPr/>
        </xdr:nvSpPr>
        <xdr:spPr bwMode="auto">
          <a:xfrm>
            <a:off x="11616912" y="9540888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8" name="Rectángulo 57">
            <a:extLst>
              <a:ext uri="{FF2B5EF4-FFF2-40B4-BE49-F238E27FC236}">
                <a16:creationId xmlns:a16="http://schemas.microsoft.com/office/drawing/2014/main" id="{A4E943EB-04EF-415D-E226-6ED9086D291C}"/>
              </a:ext>
            </a:extLst>
          </xdr:cNvPr>
          <xdr:cNvSpPr/>
        </xdr:nvSpPr>
        <xdr:spPr bwMode="auto">
          <a:xfrm>
            <a:off x="9387687" y="95598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9" name="Rectángulo 58">
            <a:extLst>
              <a:ext uri="{FF2B5EF4-FFF2-40B4-BE49-F238E27FC236}">
                <a16:creationId xmlns:a16="http://schemas.microsoft.com/office/drawing/2014/main" id="{C0753E2F-FA60-C4F8-E6CD-95D2E4DC1D6D}"/>
              </a:ext>
            </a:extLst>
          </xdr:cNvPr>
          <xdr:cNvSpPr/>
        </xdr:nvSpPr>
        <xdr:spPr bwMode="auto">
          <a:xfrm>
            <a:off x="10268137" y="95789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0" name="Rectángulo 59">
            <a:extLst>
              <a:ext uri="{FF2B5EF4-FFF2-40B4-BE49-F238E27FC236}">
                <a16:creationId xmlns:a16="http://schemas.microsoft.com/office/drawing/2014/main" id="{31B26CAB-4663-92BE-7FD6-2BCEE77B4191}"/>
              </a:ext>
            </a:extLst>
          </xdr:cNvPr>
          <xdr:cNvSpPr/>
        </xdr:nvSpPr>
        <xdr:spPr bwMode="auto">
          <a:xfrm>
            <a:off x="7720451" y="9559896"/>
            <a:ext cx="852049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1" name="Rectángulo 60">
            <a:extLst>
              <a:ext uri="{FF2B5EF4-FFF2-40B4-BE49-F238E27FC236}">
                <a16:creationId xmlns:a16="http://schemas.microsoft.com/office/drawing/2014/main" id="{F21D634A-B0F7-3382-A05E-300B1E19E537}"/>
              </a:ext>
            </a:extLst>
          </xdr:cNvPr>
          <xdr:cNvSpPr/>
        </xdr:nvSpPr>
        <xdr:spPr bwMode="auto">
          <a:xfrm>
            <a:off x="8572500" y="9578904"/>
            <a:ext cx="858980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2" name="Rectángulo 61">
            <a:extLst>
              <a:ext uri="{FF2B5EF4-FFF2-40B4-BE49-F238E27FC236}">
                <a16:creationId xmlns:a16="http://schemas.microsoft.com/office/drawing/2014/main" id="{DDC5C12F-F603-5B31-F8A3-AACC88663B0A}"/>
              </a:ext>
            </a:extLst>
          </xdr:cNvPr>
          <xdr:cNvSpPr/>
        </xdr:nvSpPr>
        <xdr:spPr bwMode="auto">
          <a:xfrm>
            <a:off x="6165613" y="95789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3" name="Rectángulo 62">
            <a:extLst>
              <a:ext uri="{FF2B5EF4-FFF2-40B4-BE49-F238E27FC236}">
                <a16:creationId xmlns:a16="http://schemas.microsoft.com/office/drawing/2014/main" id="{669C230C-F844-5D39-1075-73D96EA39112}"/>
              </a:ext>
            </a:extLst>
          </xdr:cNvPr>
          <xdr:cNvSpPr/>
        </xdr:nvSpPr>
        <xdr:spPr bwMode="auto">
          <a:xfrm>
            <a:off x="7046064" y="9597913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4" name="Rectángulo 63">
            <a:extLst>
              <a:ext uri="{FF2B5EF4-FFF2-40B4-BE49-F238E27FC236}">
                <a16:creationId xmlns:a16="http://schemas.microsoft.com/office/drawing/2014/main" id="{EB0B8704-35AE-E6F1-AB1B-6D710BABC496}"/>
              </a:ext>
            </a:extLst>
          </xdr:cNvPr>
          <xdr:cNvSpPr/>
        </xdr:nvSpPr>
        <xdr:spPr bwMode="auto">
          <a:xfrm>
            <a:off x="4760639" y="9597913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5" name="Rectángulo 64">
            <a:extLst>
              <a:ext uri="{FF2B5EF4-FFF2-40B4-BE49-F238E27FC236}">
                <a16:creationId xmlns:a16="http://schemas.microsoft.com/office/drawing/2014/main" id="{60A0EEB2-C1BE-4D06-5FA7-D5DAFFDFE586}"/>
              </a:ext>
            </a:extLst>
          </xdr:cNvPr>
          <xdr:cNvSpPr/>
        </xdr:nvSpPr>
        <xdr:spPr bwMode="auto">
          <a:xfrm>
            <a:off x="5641090" y="961692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6" name="Rectángulo 65">
            <a:extLst>
              <a:ext uri="{FF2B5EF4-FFF2-40B4-BE49-F238E27FC236}">
                <a16:creationId xmlns:a16="http://schemas.microsoft.com/office/drawing/2014/main" id="{AC2B9700-5BA0-7F24-F9AF-318BEBE9945F}"/>
              </a:ext>
            </a:extLst>
          </xdr:cNvPr>
          <xdr:cNvSpPr/>
        </xdr:nvSpPr>
        <xdr:spPr bwMode="auto">
          <a:xfrm>
            <a:off x="14876452" y="9521879"/>
            <a:ext cx="749320" cy="399173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7" name="Rectángulo 66">
            <a:extLst>
              <a:ext uri="{FF2B5EF4-FFF2-40B4-BE49-F238E27FC236}">
                <a16:creationId xmlns:a16="http://schemas.microsoft.com/office/drawing/2014/main" id="{90905BB2-617F-D78F-FAA3-983A351DA5AE}"/>
              </a:ext>
            </a:extLst>
          </xdr:cNvPr>
          <xdr:cNvSpPr/>
        </xdr:nvSpPr>
        <xdr:spPr bwMode="auto">
          <a:xfrm>
            <a:off x="4198650" y="9635929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8" name="Rectángulo 67">
            <a:extLst>
              <a:ext uri="{FF2B5EF4-FFF2-40B4-BE49-F238E27FC236}">
                <a16:creationId xmlns:a16="http://schemas.microsoft.com/office/drawing/2014/main" id="{DA99D90A-6581-8DF9-3B6A-63947EF3D01A}"/>
              </a:ext>
            </a:extLst>
          </xdr:cNvPr>
          <xdr:cNvSpPr/>
        </xdr:nvSpPr>
        <xdr:spPr bwMode="auto">
          <a:xfrm>
            <a:off x="16318892" y="9483863"/>
            <a:ext cx="524523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9" name="Rectángulo 68">
            <a:extLst>
              <a:ext uri="{FF2B5EF4-FFF2-40B4-BE49-F238E27FC236}">
                <a16:creationId xmlns:a16="http://schemas.microsoft.com/office/drawing/2014/main" id="{EB635E5E-67C5-5BCD-391A-AF85D1B9D826}"/>
              </a:ext>
            </a:extLst>
          </xdr:cNvPr>
          <xdr:cNvSpPr/>
        </xdr:nvSpPr>
        <xdr:spPr bwMode="auto">
          <a:xfrm>
            <a:off x="14220797" y="9559896"/>
            <a:ext cx="749320" cy="399173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0" name="Rectángulo 69">
            <a:extLst>
              <a:ext uri="{FF2B5EF4-FFF2-40B4-BE49-F238E27FC236}">
                <a16:creationId xmlns:a16="http://schemas.microsoft.com/office/drawing/2014/main" id="{EE3525DE-0E10-6596-A13F-778983873BF0}"/>
              </a:ext>
            </a:extLst>
          </xdr:cNvPr>
          <xdr:cNvSpPr/>
        </xdr:nvSpPr>
        <xdr:spPr bwMode="auto">
          <a:xfrm>
            <a:off x="15569572" y="9502871"/>
            <a:ext cx="749320" cy="323140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1" name="Rectángulo 70">
            <a:extLst>
              <a:ext uri="{FF2B5EF4-FFF2-40B4-BE49-F238E27FC236}">
                <a16:creationId xmlns:a16="http://schemas.microsoft.com/office/drawing/2014/main" id="{8F2E32BD-23EC-BA30-8FE4-05C3A8655A88}"/>
              </a:ext>
            </a:extLst>
          </xdr:cNvPr>
          <xdr:cNvSpPr/>
        </xdr:nvSpPr>
        <xdr:spPr bwMode="auto">
          <a:xfrm>
            <a:off x="3393132" y="961692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2" name="Rectángulo 71">
            <a:extLst>
              <a:ext uri="{FF2B5EF4-FFF2-40B4-BE49-F238E27FC236}">
                <a16:creationId xmlns:a16="http://schemas.microsoft.com/office/drawing/2014/main" id="{73D2442C-6E0E-6582-29E4-54FE91F30A86}"/>
              </a:ext>
            </a:extLst>
          </xdr:cNvPr>
          <xdr:cNvSpPr/>
        </xdr:nvSpPr>
        <xdr:spPr bwMode="auto">
          <a:xfrm>
            <a:off x="23044034" y="986402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3" name="Rectángulo 72">
            <a:extLst>
              <a:ext uri="{FF2B5EF4-FFF2-40B4-BE49-F238E27FC236}">
                <a16:creationId xmlns:a16="http://schemas.microsoft.com/office/drawing/2014/main" id="{8DB329BC-02EB-A134-88E6-A4A5B2C16CEA}"/>
              </a:ext>
            </a:extLst>
          </xdr:cNvPr>
          <xdr:cNvSpPr/>
        </xdr:nvSpPr>
        <xdr:spPr bwMode="auto">
          <a:xfrm>
            <a:off x="2568880" y="95789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4" name="Rectángulo 73">
            <a:extLst>
              <a:ext uri="{FF2B5EF4-FFF2-40B4-BE49-F238E27FC236}">
                <a16:creationId xmlns:a16="http://schemas.microsoft.com/office/drawing/2014/main" id="{9BD97AFA-A5D2-D5B1-06EE-90DDE4E148CE}"/>
              </a:ext>
            </a:extLst>
          </xdr:cNvPr>
          <xdr:cNvSpPr/>
        </xdr:nvSpPr>
        <xdr:spPr bwMode="auto">
          <a:xfrm>
            <a:off x="23006567" y="10453282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5" name="Rectángulo 74">
            <a:extLst>
              <a:ext uri="{FF2B5EF4-FFF2-40B4-BE49-F238E27FC236}">
                <a16:creationId xmlns:a16="http://schemas.microsoft.com/office/drawing/2014/main" id="{901BA8C5-FE1C-3C47-FAA8-4B02D4AD88F2}"/>
              </a:ext>
            </a:extLst>
          </xdr:cNvPr>
          <xdr:cNvSpPr/>
        </xdr:nvSpPr>
        <xdr:spPr bwMode="auto">
          <a:xfrm>
            <a:off x="20515081" y="10244192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6" name="Rectángulo 75">
            <a:extLst>
              <a:ext uri="{FF2B5EF4-FFF2-40B4-BE49-F238E27FC236}">
                <a16:creationId xmlns:a16="http://schemas.microsoft.com/office/drawing/2014/main" id="{6B508D43-2971-D9A4-1620-70729B591178}"/>
              </a:ext>
            </a:extLst>
          </xdr:cNvPr>
          <xdr:cNvSpPr/>
        </xdr:nvSpPr>
        <xdr:spPr bwMode="auto">
          <a:xfrm>
            <a:off x="22969101" y="1104253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7" name="Rectángulo 76">
            <a:extLst>
              <a:ext uri="{FF2B5EF4-FFF2-40B4-BE49-F238E27FC236}">
                <a16:creationId xmlns:a16="http://schemas.microsoft.com/office/drawing/2014/main" id="{B880BD5A-0665-25D9-2389-B7E5087BE837}"/>
              </a:ext>
            </a:extLst>
          </xdr:cNvPr>
          <xdr:cNvSpPr/>
        </xdr:nvSpPr>
        <xdr:spPr bwMode="auto">
          <a:xfrm>
            <a:off x="19484766" y="10719398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8" name="Rectángulo 77">
            <a:extLst>
              <a:ext uri="{FF2B5EF4-FFF2-40B4-BE49-F238E27FC236}">
                <a16:creationId xmlns:a16="http://schemas.microsoft.com/office/drawing/2014/main" id="{BA4B0447-4859-4C21-1BA9-151CB36269CC}"/>
              </a:ext>
            </a:extLst>
          </xdr:cNvPr>
          <xdr:cNvSpPr/>
        </xdr:nvSpPr>
        <xdr:spPr bwMode="auto">
          <a:xfrm>
            <a:off x="22219783" y="9921052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9" name="Rectángulo 78">
            <a:extLst>
              <a:ext uri="{FF2B5EF4-FFF2-40B4-BE49-F238E27FC236}">
                <a16:creationId xmlns:a16="http://schemas.microsoft.com/office/drawing/2014/main" id="{A07D08CA-2D67-0484-B9C1-B37BBB4B2778}"/>
              </a:ext>
            </a:extLst>
          </xdr:cNvPr>
          <xdr:cNvSpPr/>
        </xdr:nvSpPr>
        <xdr:spPr bwMode="auto">
          <a:xfrm>
            <a:off x="22126117" y="1051030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0" name="Rectángulo 79">
            <a:extLst>
              <a:ext uri="{FF2B5EF4-FFF2-40B4-BE49-F238E27FC236}">
                <a16:creationId xmlns:a16="http://schemas.microsoft.com/office/drawing/2014/main" id="{7A0D0E03-4541-7B3E-0DC9-C379B1C8EF49}"/>
              </a:ext>
            </a:extLst>
          </xdr:cNvPr>
          <xdr:cNvSpPr/>
        </xdr:nvSpPr>
        <xdr:spPr bwMode="auto">
          <a:xfrm>
            <a:off x="22126117" y="1100452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1" name="Rectángulo 80">
            <a:extLst>
              <a:ext uri="{FF2B5EF4-FFF2-40B4-BE49-F238E27FC236}">
                <a16:creationId xmlns:a16="http://schemas.microsoft.com/office/drawing/2014/main" id="{93C68114-D0A8-18CC-4E29-011E120F8A3D}"/>
              </a:ext>
            </a:extLst>
          </xdr:cNvPr>
          <xdr:cNvSpPr/>
        </xdr:nvSpPr>
        <xdr:spPr bwMode="auto">
          <a:xfrm>
            <a:off x="21320599" y="10738406"/>
            <a:ext cx="853601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2" name="Rectángulo 81">
            <a:extLst>
              <a:ext uri="{FF2B5EF4-FFF2-40B4-BE49-F238E27FC236}">
                <a16:creationId xmlns:a16="http://schemas.microsoft.com/office/drawing/2014/main" id="{2DBD09E7-CED7-648D-DD16-11951CDE769D}"/>
              </a:ext>
            </a:extLst>
          </xdr:cNvPr>
          <xdr:cNvSpPr/>
        </xdr:nvSpPr>
        <xdr:spPr bwMode="auto">
          <a:xfrm>
            <a:off x="21457540" y="9921052"/>
            <a:ext cx="874640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3" name="Rectángulo 82">
            <a:extLst>
              <a:ext uri="{FF2B5EF4-FFF2-40B4-BE49-F238E27FC236}">
                <a16:creationId xmlns:a16="http://schemas.microsoft.com/office/drawing/2014/main" id="{95D266A6-FC43-5759-6071-5B487B5561CA}"/>
              </a:ext>
            </a:extLst>
          </xdr:cNvPr>
          <xdr:cNvSpPr/>
        </xdr:nvSpPr>
        <xdr:spPr bwMode="auto">
          <a:xfrm>
            <a:off x="21457540" y="10415266"/>
            <a:ext cx="874640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4" name="Rectángulo 83">
            <a:extLst>
              <a:ext uri="{FF2B5EF4-FFF2-40B4-BE49-F238E27FC236}">
                <a16:creationId xmlns:a16="http://schemas.microsoft.com/office/drawing/2014/main" id="{6C644D2F-530B-77FA-D2DF-D9FBF9BC852E}"/>
              </a:ext>
            </a:extLst>
          </xdr:cNvPr>
          <xdr:cNvSpPr/>
        </xdr:nvSpPr>
        <xdr:spPr bwMode="auto">
          <a:xfrm>
            <a:off x="20833542" y="1009212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5" name="Rectángulo 84">
            <a:extLst>
              <a:ext uri="{FF2B5EF4-FFF2-40B4-BE49-F238E27FC236}">
                <a16:creationId xmlns:a16="http://schemas.microsoft.com/office/drawing/2014/main" id="{22FC28EC-71FC-9EE2-3B2E-9B55DDB00C6B}"/>
              </a:ext>
            </a:extLst>
          </xdr:cNvPr>
          <xdr:cNvSpPr/>
        </xdr:nvSpPr>
        <xdr:spPr bwMode="auto">
          <a:xfrm>
            <a:off x="21283133" y="11061546"/>
            <a:ext cx="861718" cy="541745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6" name="Rectángulo 85">
            <a:extLst>
              <a:ext uri="{FF2B5EF4-FFF2-40B4-BE49-F238E27FC236}">
                <a16:creationId xmlns:a16="http://schemas.microsoft.com/office/drawing/2014/main" id="{3DC5B128-585A-93B7-E26D-4B5D78A08525}"/>
              </a:ext>
            </a:extLst>
          </xdr:cNvPr>
          <xdr:cNvSpPr/>
        </xdr:nvSpPr>
        <xdr:spPr bwMode="auto">
          <a:xfrm>
            <a:off x="20552547" y="109665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7" name="Rectángulo 86">
            <a:extLst>
              <a:ext uri="{FF2B5EF4-FFF2-40B4-BE49-F238E27FC236}">
                <a16:creationId xmlns:a16="http://schemas.microsoft.com/office/drawing/2014/main" id="{5323BE51-393E-2AEF-370B-76666614DF9B}"/>
              </a:ext>
            </a:extLst>
          </xdr:cNvPr>
          <xdr:cNvSpPr/>
        </xdr:nvSpPr>
        <xdr:spPr bwMode="auto">
          <a:xfrm>
            <a:off x="20515081" y="10472290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8" name="Rectángulo 87">
            <a:extLst>
              <a:ext uri="{FF2B5EF4-FFF2-40B4-BE49-F238E27FC236}">
                <a16:creationId xmlns:a16="http://schemas.microsoft.com/office/drawing/2014/main" id="{BEDEB458-1F00-49CD-802E-715478D2E13B}"/>
              </a:ext>
            </a:extLst>
          </xdr:cNvPr>
          <xdr:cNvSpPr/>
        </xdr:nvSpPr>
        <xdr:spPr bwMode="auto">
          <a:xfrm>
            <a:off x="19784495" y="1068138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9" name="Rectángulo 88">
            <a:extLst>
              <a:ext uri="{FF2B5EF4-FFF2-40B4-BE49-F238E27FC236}">
                <a16:creationId xmlns:a16="http://schemas.microsoft.com/office/drawing/2014/main" id="{5F6673E9-A754-473F-B364-D7E2DACBCA50}"/>
              </a:ext>
            </a:extLst>
          </xdr:cNvPr>
          <xdr:cNvSpPr/>
        </xdr:nvSpPr>
        <xdr:spPr bwMode="auto">
          <a:xfrm>
            <a:off x="19690829" y="109474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0" name="Rectángulo 89">
            <a:extLst>
              <a:ext uri="{FF2B5EF4-FFF2-40B4-BE49-F238E27FC236}">
                <a16:creationId xmlns:a16="http://schemas.microsoft.com/office/drawing/2014/main" id="{4B6C1C42-AC47-7302-95A7-CA42B4E35A34}"/>
              </a:ext>
            </a:extLst>
          </xdr:cNvPr>
          <xdr:cNvSpPr/>
        </xdr:nvSpPr>
        <xdr:spPr bwMode="auto">
          <a:xfrm>
            <a:off x="18061059" y="1104743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1" name="Rectángulo 90">
            <a:extLst>
              <a:ext uri="{FF2B5EF4-FFF2-40B4-BE49-F238E27FC236}">
                <a16:creationId xmlns:a16="http://schemas.microsoft.com/office/drawing/2014/main" id="{73746F14-7B32-322E-CAB7-61924F390224}"/>
              </a:ext>
            </a:extLst>
          </xdr:cNvPr>
          <xdr:cNvSpPr/>
        </xdr:nvSpPr>
        <xdr:spPr bwMode="auto">
          <a:xfrm>
            <a:off x="15138714" y="11270636"/>
            <a:ext cx="861718" cy="332655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2" name="Rectángulo 91">
            <a:extLst>
              <a:ext uri="{FF2B5EF4-FFF2-40B4-BE49-F238E27FC236}">
                <a16:creationId xmlns:a16="http://schemas.microsoft.com/office/drawing/2014/main" id="{A9F754C8-227A-990D-4399-FA3A830D4904}"/>
              </a:ext>
            </a:extLst>
          </xdr:cNvPr>
          <xdr:cNvSpPr/>
        </xdr:nvSpPr>
        <xdr:spPr bwMode="auto">
          <a:xfrm>
            <a:off x="18866578" y="109474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3" name="Rectángulo 92">
            <a:extLst>
              <a:ext uri="{FF2B5EF4-FFF2-40B4-BE49-F238E27FC236}">
                <a16:creationId xmlns:a16="http://schemas.microsoft.com/office/drawing/2014/main" id="{BBFDEF37-5078-9857-F637-A1D3EE88D736}"/>
              </a:ext>
            </a:extLst>
          </xdr:cNvPr>
          <xdr:cNvSpPr/>
        </xdr:nvSpPr>
        <xdr:spPr bwMode="auto">
          <a:xfrm>
            <a:off x="17199342" y="11194603"/>
            <a:ext cx="861718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4" name="Rectángulo 93">
            <a:extLst>
              <a:ext uri="{FF2B5EF4-FFF2-40B4-BE49-F238E27FC236}">
                <a16:creationId xmlns:a16="http://schemas.microsoft.com/office/drawing/2014/main" id="{B9730DF0-D59B-6D9A-9FB8-A4E0D8A0CE82}"/>
              </a:ext>
            </a:extLst>
          </xdr:cNvPr>
          <xdr:cNvSpPr/>
        </xdr:nvSpPr>
        <xdr:spPr bwMode="auto">
          <a:xfrm>
            <a:off x="16019164" y="11289644"/>
            <a:ext cx="861718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grpSp>
        <xdr:nvGrpSpPr>
          <xdr:cNvPr id="95" name="Grupo 94">
            <a:extLst>
              <a:ext uri="{FF2B5EF4-FFF2-40B4-BE49-F238E27FC236}">
                <a16:creationId xmlns:a16="http://schemas.microsoft.com/office/drawing/2014/main" id="{300FD043-9D7C-F432-3CAB-857B5952C49C}"/>
              </a:ext>
            </a:extLst>
          </xdr:cNvPr>
          <xdr:cNvGrpSpPr/>
        </xdr:nvGrpSpPr>
        <xdr:grpSpPr>
          <a:xfrm>
            <a:off x="2375306" y="14647763"/>
            <a:ext cx="21905105" cy="646279"/>
            <a:chOff x="1838325" y="14398625"/>
            <a:chExt cx="22050375" cy="647700"/>
          </a:xfrm>
        </xdr:grpSpPr>
        <xdr:cxnSp macro="">
          <xdr:nvCxnSpPr>
            <xdr:cNvPr id="122" name="Conector recto 121">
              <a:extLst>
                <a:ext uri="{FF2B5EF4-FFF2-40B4-BE49-F238E27FC236}">
                  <a16:creationId xmlns:a16="http://schemas.microsoft.com/office/drawing/2014/main" id="{5E1543B8-A140-033E-13C6-E6F22F86507B}"/>
                </a:ext>
              </a:extLst>
            </xdr:cNvPr>
            <xdr:cNvCxnSpPr/>
          </xdr:nvCxnSpPr>
          <xdr:spPr bwMode="auto">
            <a:xfrm>
              <a:off x="1838325" y="14404975"/>
              <a:ext cx="932497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3" name="Conector recto 122">
              <a:extLst>
                <a:ext uri="{FF2B5EF4-FFF2-40B4-BE49-F238E27FC236}">
                  <a16:creationId xmlns:a16="http://schemas.microsoft.com/office/drawing/2014/main" id="{B9EFD520-F4DF-1FDA-21CF-878D2B34F926}"/>
                </a:ext>
              </a:extLst>
            </xdr:cNvPr>
            <xdr:cNvCxnSpPr/>
          </xdr:nvCxnSpPr>
          <xdr:spPr bwMode="auto">
            <a:xfrm>
              <a:off x="14481175" y="15046325"/>
              <a:ext cx="940752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4" name="Conector recto 123">
              <a:extLst>
                <a:ext uri="{FF2B5EF4-FFF2-40B4-BE49-F238E27FC236}">
                  <a16:creationId xmlns:a16="http://schemas.microsoft.com/office/drawing/2014/main" id="{BEA449F4-648B-21FF-227F-4FB006977ED7}"/>
                </a:ext>
              </a:extLst>
            </xdr:cNvPr>
            <xdr:cNvCxnSpPr/>
          </xdr:nvCxnSpPr>
          <xdr:spPr bwMode="auto">
            <a:xfrm>
              <a:off x="11160125" y="14398625"/>
              <a:ext cx="3321050" cy="64770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96" name="Rectángulo 95">
            <a:extLst>
              <a:ext uri="{FF2B5EF4-FFF2-40B4-BE49-F238E27FC236}">
                <a16:creationId xmlns:a16="http://schemas.microsoft.com/office/drawing/2014/main" id="{B785673A-9CBA-901C-DD94-22BE80D300E2}"/>
              </a:ext>
            </a:extLst>
          </xdr:cNvPr>
          <xdr:cNvSpPr/>
        </xdr:nvSpPr>
        <xdr:spPr bwMode="auto">
          <a:xfrm>
            <a:off x="16843416" y="11308652"/>
            <a:ext cx="861718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7" name="CuadroTexto 10">
            <a:extLst>
              <a:ext uri="{FF2B5EF4-FFF2-40B4-BE49-F238E27FC236}">
                <a16:creationId xmlns:a16="http://schemas.microsoft.com/office/drawing/2014/main" id="{D441F92B-FE65-6A4F-FEFD-B2EA9A81A835}"/>
              </a:ext>
            </a:extLst>
          </xdr:cNvPr>
          <xdr:cNvSpPr txBox="1"/>
        </xdr:nvSpPr>
        <xdr:spPr bwMode="auto">
          <a:xfrm rot="9342211" flipV="1">
            <a:off x="12657041" y="17857932"/>
            <a:ext cx="4342685" cy="89294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Los Lirios</a:t>
            </a:r>
          </a:p>
        </xdr:txBody>
      </xdr:sp>
      <xdr:sp macro="" textlink="$BU$41">
        <xdr:nvSpPr>
          <xdr:cNvPr id="98" name="279 CuadroTexto">
            <a:extLst>
              <a:ext uri="{FF2B5EF4-FFF2-40B4-BE49-F238E27FC236}">
                <a16:creationId xmlns:a16="http://schemas.microsoft.com/office/drawing/2014/main" id="{CBA51BA9-64F5-0121-C3C7-71B101992B56}"/>
              </a:ext>
            </a:extLst>
          </xdr:cNvPr>
          <xdr:cNvSpPr txBox="1"/>
        </xdr:nvSpPr>
        <xdr:spPr bwMode="auto">
          <a:xfrm>
            <a:off x="2227233" y="14779719"/>
            <a:ext cx="1795633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D6EC521-842D-48AF-9C20-380D0BE0CFB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Forma libre 388">
            <a:extLst>
              <a:ext uri="{FF2B5EF4-FFF2-40B4-BE49-F238E27FC236}">
                <a16:creationId xmlns:a16="http://schemas.microsoft.com/office/drawing/2014/main" id="{D8BED888-B88C-1FF4-774A-57895CAD855E}"/>
              </a:ext>
            </a:extLst>
          </xdr:cNvPr>
          <xdr:cNvSpPr/>
        </xdr:nvSpPr>
        <xdr:spPr bwMode="auto">
          <a:xfrm>
            <a:off x="4302228" y="15148314"/>
            <a:ext cx="15426067" cy="560133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0 w 13178525"/>
              <a:gd name="connsiteY0" fmla="*/ 2974 h 2196771"/>
              <a:gd name="connsiteX1" fmla="*/ 13178525 w 13178525"/>
              <a:gd name="connsiteY1" fmla="*/ 2196771 h 2196771"/>
              <a:gd name="connsiteX0" fmla="*/ 0 w 13610896"/>
              <a:gd name="connsiteY0" fmla="*/ 0 h 513533"/>
              <a:gd name="connsiteX1" fmla="*/ 13610896 w 13610896"/>
              <a:gd name="connsiteY1" fmla="*/ 513533 h 513533"/>
              <a:gd name="connsiteX0" fmla="*/ 0 w 13694044"/>
              <a:gd name="connsiteY0" fmla="*/ 0 h 630218"/>
              <a:gd name="connsiteX1" fmla="*/ 13694044 w 13694044"/>
              <a:gd name="connsiteY1" fmla="*/ 630218 h 630218"/>
              <a:gd name="connsiteX0" fmla="*/ 0 w 13694044"/>
              <a:gd name="connsiteY0" fmla="*/ 3252 h 633470"/>
              <a:gd name="connsiteX1" fmla="*/ 13694044 w 13694044"/>
              <a:gd name="connsiteY1" fmla="*/ 633470 h 633470"/>
              <a:gd name="connsiteX0" fmla="*/ 0 w 13694044"/>
              <a:gd name="connsiteY0" fmla="*/ 2232 h 633018"/>
              <a:gd name="connsiteX1" fmla="*/ 13694044 w 13694044"/>
              <a:gd name="connsiteY1" fmla="*/ 632450 h 633018"/>
              <a:gd name="connsiteX0" fmla="*/ 0 w 13694044"/>
              <a:gd name="connsiteY0" fmla="*/ 0 h 630788"/>
              <a:gd name="connsiteX1" fmla="*/ 8954590 w 13694044"/>
              <a:gd name="connsiteY1" fmla="*/ 474493 h 630788"/>
              <a:gd name="connsiteX2" fmla="*/ 13694044 w 13694044"/>
              <a:gd name="connsiteY2" fmla="*/ 630218 h 630788"/>
              <a:gd name="connsiteX0" fmla="*/ 0 w 13694044"/>
              <a:gd name="connsiteY0" fmla="*/ 0 h 633248"/>
              <a:gd name="connsiteX1" fmla="*/ 8954590 w 13694044"/>
              <a:gd name="connsiteY1" fmla="*/ 474493 h 633248"/>
              <a:gd name="connsiteX2" fmla="*/ 13694044 w 13694044"/>
              <a:gd name="connsiteY2" fmla="*/ 630218 h 633248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5545509 w 13694044"/>
              <a:gd name="connsiteY1" fmla="*/ 357807 h 668964"/>
              <a:gd name="connsiteX2" fmla="*/ 9137517 w 13694044"/>
              <a:gd name="connsiteY2" fmla="*/ 637852 h 668964"/>
              <a:gd name="connsiteX3" fmla="*/ 13694044 w 13694044"/>
              <a:gd name="connsiteY3" fmla="*/ 630218 h 668964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687692"/>
              <a:gd name="connsiteX1" fmla="*/ 6376992 w 13694044"/>
              <a:gd name="connsiteY1" fmla="*/ 0 h 687692"/>
              <a:gd name="connsiteX2" fmla="*/ 9270554 w 13694044"/>
              <a:gd name="connsiteY2" fmla="*/ 676774 h 687692"/>
              <a:gd name="connsiteX3" fmla="*/ 13694044 w 13694044"/>
              <a:gd name="connsiteY3" fmla="*/ 669140 h 687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3694044" h="687692">
                <a:moveTo>
                  <a:pt x="0" y="38922"/>
                </a:moveTo>
                <a:lnTo>
                  <a:pt x="6376992" y="0"/>
                </a:lnTo>
                <a:cubicBezTo>
                  <a:pt x="7463464" y="38895"/>
                  <a:pt x="8466787" y="684553"/>
                  <a:pt x="9270554" y="676774"/>
                </a:cubicBezTo>
                <a:cubicBezTo>
                  <a:pt x="10069101" y="692398"/>
                  <a:pt x="9960847" y="692437"/>
                  <a:pt x="13694044" y="669140"/>
                </a:cubicBezTo>
              </a:path>
            </a:pathLst>
          </a:custGeom>
          <a:noFill/>
          <a:ln w="139700" algn="ctr">
            <a:solidFill>
              <a:srgbClr val="66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A$89">
        <xdr:nvSpPr>
          <xdr:cNvPr id="100" name="279 CuadroTexto">
            <a:extLst>
              <a:ext uri="{FF2B5EF4-FFF2-40B4-BE49-F238E27FC236}">
                <a16:creationId xmlns:a16="http://schemas.microsoft.com/office/drawing/2014/main" id="{F7E7AA8E-917F-4307-54E6-DB4ACAA178B1}"/>
              </a:ext>
            </a:extLst>
          </xdr:cNvPr>
          <xdr:cNvSpPr txBox="1"/>
        </xdr:nvSpPr>
        <xdr:spPr bwMode="auto">
          <a:xfrm>
            <a:off x="20470425" y="16593107"/>
            <a:ext cx="1703775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BCF9D63-3371-4356-94F8-337A42815B9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2BF27B74-05E6-8BBF-FFAA-321DA8399DDF}"/>
              </a:ext>
            </a:extLst>
          </xdr:cNvPr>
          <xdr:cNvSpPr txBox="1"/>
        </xdr:nvSpPr>
        <xdr:spPr bwMode="auto">
          <a:xfrm>
            <a:off x="19642752" y="15432447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102" name="279 CuadroTexto">
            <a:extLst>
              <a:ext uri="{FF2B5EF4-FFF2-40B4-BE49-F238E27FC236}">
                <a16:creationId xmlns:a16="http://schemas.microsoft.com/office/drawing/2014/main" id="{86A7D977-9D03-DB31-C71A-3495435553B1}"/>
              </a:ext>
            </a:extLst>
          </xdr:cNvPr>
          <xdr:cNvSpPr txBox="1"/>
        </xdr:nvSpPr>
        <xdr:spPr bwMode="auto">
          <a:xfrm>
            <a:off x="20470425" y="15357572"/>
            <a:ext cx="1703775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15AC781-60E3-432B-B221-D9E1BDF72A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Y$89">
        <xdr:nvSpPr>
          <xdr:cNvPr id="103" name="279 CuadroTexto">
            <a:extLst>
              <a:ext uri="{FF2B5EF4-FFF2-40B4-BE49-F238E27FC236}">
                <a16:creationId xmlns:a16="http://schemas.microsoft.com/office/drawing/2014/main" id="{1187EADA-0D12-2925-2F53-DD62DA37C169}"/>
              </a:ext>
            </a:extLst>
          </xdr:cNvPr>
          <xdr:cNvSpPr txBox="1"/>
        </xdr:nvSpPr>
        <xdr:spPr bwMode="auto">
          <a:xfrm>
            <a:off x="20470425" y="15984843"/>
            <a:ext cx="1703775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304D87F-F1FB-4A9A-8530-8AAA60E921E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107 CuadroTexto">
            <a:extLst>
              <a:ext uri="{FF2B5EF4-FFF2-40B4-BE49-F238E27FC236}">
                <a16:creationId xmlns:a16="http://schemas.microsoft.com/office/drawing/2014/main" id="{B6E64232-9417-C768-385B-4A067DD46550}"/>
              </a:ext>
            </a:extLst>
          </xdr:cNvPr>
          <xdr:cNvSpPr txBox="1"/>
        </xdr:nvSpPr>
        <xdr:spPr bwMode="auto">
          <a:xfrm>
            <a:off x="19624019" y="16059718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133F76B4-9598-BAD0-4DEB-9B5C1617DA96}"/>
              </a:ext>
            </a:extLst>
          </xdr:cNvPr>
          <xdr:cNvSpPr txBox="1"/>
        </xdr:nvSpPr>
        <xdr:spPr bwMode="auto">
          <a:xfrm>
            <a:off x="19624019" y="16667981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106" name="279 CuadroTexto">
            <a:extLst>
              <a:ext uri="{FF2B5EF4-FFF2-40B4-BE49-F238E27FC236}">
                <a16:creationId xmlns:a16="http://schemas.microsoft.com/office/drawing/2014/main" id="{818A746B-93E3-1984-03BA-C86970D7F585}"/>
              </a:ext>
            </a:extLst>
          </xdr:cNvPr>
          <xdr:cNvSpPr txBox="1"/>
        </xdr:nvSpPr>
        <xdr:spPr bwMode="auto">
          <a:xfrm>
            <a:off x="22393845" y="15952982"/>
            <a:ext cx="1815942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D6365A1-10F6-4E06-BF5E-19215FDDC20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AA0C56A-B617-D66F-7CDA-0CB4FA21E615}"/>
              </a:ext>
            </a:extLst>
          </xdr:cNvPr>
          <xdr:cNvSpPr txBox="1"/>
        </xdr:nvSpPr>
        <xdr:spPr bwMode="auto">
          <a:xfrm rot="3553132">
            <a:off x="8130527" y="16885343"/>
            <a:ext cx="915269" cy="446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8" name="279 CuadroTexto">
            <a:extLst>
              <a:ext uri="{FF2B5EF4-FFF2-40B4-BE49-F238E27FC236}">
                <a16:creationId xmlns:a16="http://schemas.microsoft.com/office/drawing/2014/main" id="{815D5CCF-CE38-4636-2833-A851720E259A}"/>
              </a:ext>
            </a:extLst>
          </xdr:cNvPr>
          <xdr:cNvSpPr txBox="1"/>
        </xdr:nvSpPr>
        <xdr:spPr bwMode="auto">
          <a:xfrm rot="20086501">
            <a:off x="7063855" y="17239242"/>
            <a:ext cx="1319282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58E8A42-551A-48D0-AD7D-CE649E88AD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66132B0B-19D8-4EB0-ACC0-C74A759B0C93}"/>
              </a:ext>
            </a:extLst>
          </xdr:cNvPr>
          <xdr:cNvSpPr txBox="1"/>
        </xdr:nvSpPr>
        <xdr:spPr bwMode="auto">
          <a:xfrm rot="3701988">
            <a:off x="8568386" y="17589358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110" name="279 CuadroTexto">
            <a:extLst>
              <a:ext uri="{FF2B5EF4-FFF2-40B4-BE49-F238E27FC236}">
                <a16:creationId xmlns:a16="http://schemas.microsoft.com/office/drawing/2014/main" id="{09BDFAE1-D648-F7EF-91FF-F7F7A0C44C92}"/>
              </a:ext>
            </a:extLst>
          </xdr:cNvPr>
          <xdr:cNvSpPr txBox="1"/>
        </xdr:nvSpPr>
        <xdr:spPr bwMode="auto">
          <a:xfrm rot="20066452">
            <a:off x="7492191" y="17976595"/>
            <a:ext cx="1319282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4B548D-B010-4D46-BCFD-8021FDACB43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400">
            <a:extLst>
              <a:ext uri="{FF2B5EF4-FFF2-40B4-BE49-F238E27FC236}">
                <a16:creationId xmlns:a16="http://schemas.microsoft.com/office/drawing/2014/main" id="{C49402E2-2D0B-DA29-7609-1FC01A9DFE48}"/>
              </a:ext>
            </a:extLst>
          </xdr:cNvPr>
          <xdr:cNvSpPr/>
        </xdr:nvSpPr>
        <xdr:spPr bwMode="auto">
          <a:xfrm>
            <a:off x="8572500" y="15167322"/>
            <a:ext cx="1238879" cy="1953865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1430348 w 2435956"/>
              <a:gd name="connsiteY0" fmla="*/ 2471 h 2639670"/>
              <a:gd name="connsiteX1" fmla="*/ 2435957 w 2435956"/>
              <a:gd name="connsiteY1" fmla="*/ 2639671 h 2639670"/>
              <a:gd name="connsiteX0" fmla="*/ 0 w 1897420"/>
              <a:gd name="connsiteY0" fmla="*/ 3283 h 2640483"/>
              <a:gd name="connsiteX1" fmla="*/ 1005609 w 1897420"/>
              <a:gd name="connsiteY1" fmla="*/ 2640483 h 2640483"/>
              <a:gd name="connsiteX0" fmla="*/ 0 w 1597916"/>
              <a:gd name="connsiteY0" fmla="*/ 2938 h 2873507"/>
              <a:gd name="connsiteX1" fmla="*/ 340423 w 1597916"/>
              <a:gd name="connsiteY1" fmla="*/ 2873508 h 28735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97916" h="2873507">
                <a:moveTo>
                  <a:pt x="0" y="2938"/>
                </a:moveTo>
                <a:cubicBezTo>
                  <a:pt x="2794844" y="-89849"/>
                  <a:pt x="1263246" y="2041345"/>
                  <a:pt x="340423" y="2873508"/>
                </a:cubicBezTo>
              </a:path>
            </a:pathLst>
          </a:custGeom>
          <a:noFill/>
          <a:ln w="139700" algn="ctr">
            <a:solidFill>
              <a:srgbClr val="66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12" name="279 CuadroTexto">
            <a:extLst>
              <a:ext uri="{FF2B5EF4-FFF2-40B4-BE49-F238E27FC236}">
                <a16:creationId xmlns:a16="http://schemas.microsoft.com/office/drawing/2014/main" id="{0414D186-8E94-D17B-E5BA-4943C06C776F}"/>
              </a:ext>
            </a:extLst>
          </xdr:cNvPr>
          <xdr:cNvSpPr txBox="1"/>
        </xdr:nvSpPr>
        <xdr:spPr bwMode="auto">
          <a:xfrm rot="20500808">
            <a:off x="2798430" y="17174755"/>
            <a:ext cx="1805158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7EB71DE-17DC-49DB-A7CF-8C37035E6046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3" name="Forma libre 402">
            <a:extLst>
              <a:ext uri="{FF2B5EF4-FFF2-40B4-BE49-F238E27FC236}">
                <a16:creationId xmlns:a16="http://schemas.microsoft.com/office/drawing/2014/main" id="{9E61E662-DB49-2208-4EA1-2824BF380022}"/>
              </a:ext>
            </a:extLst>
          </xdr:cNvPr>
          <xdr:cNvSpPr/>
        </xdr:nvSpPr>
        <xdr:spPr bwMode="auto">
          <a:xfrm>
            <a:off x="4789285" y="16240124"/>
            <a:ext cx="14922702" cy="1011788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0 w 13178525"/>
              <a:gd name="connsiteY0" fmla="*/ 2974 h 2196771"/>
              <a:gd name="connsiteX1" fmla="*/ 13178525 w 13178525"/>
              <a:gd name="connsiteY1" fmla="*/ 2196771 h 2196771"/>
              <a:gd name="connsiteX0" fmla="*/ 0 w 13610896"/>
              <a:gd name="connsiteY0" fmla="*/ 0 h 513533"/>
              <a:gd name="connsiteX1" fmla="*/ 13610896 w 13610896"/>
              <a:gd name="connsiteY1" fmla="*/ 513533 h 513533"/>
              <a:gd name="connsiteX0" fmla="*/ 0 w 13694044"/>
              <a:gd name="connsiteY0" fmla="*/ 0 h 630218"/>
              <a:gd name="connsiteX1" fmla="*/ 13694044 w 13694044"/>
              <a:gd name="connsiteY1" fmla="*/ 630218 h 630218"/>
              <a:gd name="connsiteX0" fmla="*/ 0 w 13694044"/>
              <a:gd name="connsiteY0" fmla="*/ 3252 h 633470"/>
              <a:gd name="connsiteX1" fmla="*/ 13694044 w 13694044"/>
              <a:gd name="connsiteY1" fmla="*/ 633470 h 633470"/>
              <a:gd name="connsiteX0" fmla="*/ 0 w 13694044"/>
              <a:gd name="connsiteY0" fmla="*/ 2232 h 633018"/>
              <a:gd name="connsiteX1" fmla="*/ 13694044 w 13694044"/>
              <a:gd name="connsiteY1" fmla="*/ 632450 h 633018"/>
              <a:gd name="connsiteX0" fmla="*/ 0 w 13694044"/>
              <a:gd name="connsiteY0" fmla="*/ 0 h 630788"/>
              <a:gd name="connsiteX1" fmla="*/ 8954590 w 13694044"/>
              <a:gd name="connsiteY1" fmla="*/ 474493 h 630788"/>
              <a:gd name="connsiteX2" fmla="*/ 13694044 w 13694044"/>
              <a:gd name="connsiteY2" fmla="*/ 630218 h 630788"/>
              <a:gd name="connsiteX0" fmla="*/ 0 w 13694044"/>
              <a:gd name="connsiteY0" fmla="*/ 0 h 633248"/>
              <a:gd name="connsiteX1" fmla="*/ 8954590 w 13694044"/>
              <a:gd name="connsiteY1" fmla="*/ 474493 h 633248"/>
              <a:gd name="connsiteX2" fmla="*/ 13694044 w 13694044"/>
              <a:gd name="connsiteY2" fmla="*/ 630218 h 633248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5545509 w 13694044"/>
              <a:gd name="connsiteY1" fmla="*/ 357807 h 668964"/>
              <a:gd name="connsiteX2" fmla="*/ 9137517 w 13694044"/>
              <a:gd name="connsiteY2" fmla="*/ 637852 h 668964"/>
              <a:gd name="connsiteX3" fmla="*/ 13694044 w 13694044"/>
              <a:gd name="connsiteY3" fmla="*/ 630218 h 668964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687692"/>
              <a:gd name="connsiteX1" fmla="*/ 6376992 w 13694044"/>
              <a:gd name="connsiteY1" fmla="*/ 0 h 687692"/>
              <a:gd name="connsiteX2" fmla="*/ 9270554 w 13694044"/>
              <a:gd name="connsiteY2" fmla="*/ 676774 h 687692"/>
              <a:gd name="connsiteX3" fmla="*/ 13694044 w 13694044"/>
              <a:gd name="connsiteY3" fmla="*/ 669140 h 687692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195154"/>
              <a:gd name="connsiteY0" fmla="*/ 1812531 h 1812531"/>
              <a:gd name="connsiteX1" fmla="*/ 5778324 w 13195154"/>
              <a:gd name="connsiteY1" fmla="*/ 0 h 1812531"/>
              <a:gd name="connsiteX2" fmla="*/ 8671886 w 13195154"/>
              <a:gd name="connsiteY2" fmla="*/ 676774 h 1812531"/>
              <a:gd name="connsiteX3" fmla="*/ 13195154 w 13195154"/>
              <a:gd name="connsiteY3" fmla="*/ 669140 h 1812531"/>
              <a:gd name="connsiteX0" fmla="*/ 0 w 13195154"/>
              <a:gd name="connsiteY0" fmla="*/ 1143391 h 1143391"/>
              <a:gd name="connsiteX1" fmla="*/ 8671886 w 13195154"/>
              <a:gd name="connsiteY1" fmla="*/ 7634 h 1143391"/>
              <a:gd name="connsiteX2" fmla="*/ 13195154 w 13195154"/>
              <a:gd name="connsiteY2" fmla="*/ 0 h 1143391"/>
              <a:gd name="connsiteX0" fmla="*/ 0 w 13195154"/>
              <a:gd name="connsiteY0" fmla="*/ 1392463 h 1392463"/>
              <a:gd name="connsiteX1" fmla="*/ 4813804 w 13195154"/>
              <a:gd name="connsiteY1" fmla="*/ 0 h 1392463"/>
              <a:gd name="connsiteX2" fmla="*/ 13195154 w 13195154"/>
              <a:gd name="connsiteY2" fmla="*/ 249072 h 1392463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78524"/>
              <a:gd name="connsiteY0" fmla="*/ 1166728 h 1166728"/>
              <a:gd name="connsiteX1" fmla="*/ 4797175 w 13178524"/>
              <a:gd name="connsiteY1" fmla="*/ 30972 h 1166728"/>
              <a:gd name="connsiteX2" fmla="*/ 13178524 w 13178524"/>
              <a:gd name="connsiteY2" fmla="*/ 0 h 1166728"/>
              <a:gd name="connsiteX0" fmla="*/ 0 w 13245043"/>
              <a:gd name="connsiteY0" fmla="*/ 1260076 h 1260076"/>
              <a:gd name="connsiteX1" fmla="*/ 4797175 w 13245043"/>
              <a:gd name="connsiteY1" fmla="*/ 124320 h 1260076"/>
              <a:gd name="connsiteX2" fmla="*/ 13245043 w 13245043"/>
              <a:gd name="connsiteY2" fmla="*/ 0 h 12600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3245043" h="1260076">
                <a:moveTo>
                  <a:pt x="0" y="1260076"/>
                </a:moveTo>
                <a:cubicBezTo>
                  <a:pt x="1823273" y="626732"/>
                  <a:pt x="3412837" y="174863"/>
                  <a:pt x="4797175" y="124320"/>
                </a:cubicBezTo>
                <a:lnTo>
                  <a:pt x="13245043" y="0"/>
                </a:lnTo>
              </a:path>
            </a:pathLst>
          </a:custGeom>
          <a:noFill/>
          <a:ln w="1397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4" name="Forma libre 403">
            <a:extLst>
              <a:ext uri="{FF2B5EF4-FFF2-40B4-BE49-F238E27FC236}">
                <a16:creationId xmlns:a16="http://schemas.microsoft.com/office/drawing/2014/main" id="{8DC027C9-35BD-DAB3-4D34-DF1A1CDFADB8}"/>
              </a:ext>
            </a:extLst>
          </xdr:cNvPr>
          <xdr:cNvSpPr/>
        </xdr:nvSpPr>
        <xdr:spPr bwMode="auto">
          <a:xfrm>
            <a:off x="9501187" y="16323519"/>
            <a:ext cx="1486567" cy="1369168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1430348 w 2435956"/>
              <a:gd name="connsiteY0" fmla="*/ 2471 h 2639670"/>
              <a:gd name="connsiteX1" fmla="*/ 2435957 w 2435956"/>
              <a:gd name="connsiteY1" fmla="*/ 2639671 h 2639670"/>
              <a:gd name="connsiteX0" fmla="*/ 0 w 1897420"/>
              <a:gd name="connsiteY0" fmla="*/ 3283 h 2640483"/>
              <a:gd name="connsiteX1" fmla="*/ 1005609 w 1897420"/>
              <a:gd name="connsiteY1" fmla="*/ 2640483 h 2640483"/>
              <a:gd name="connsiteX0" fmla="*/ 0 w 1597916"/>
              <a:gd name="connsiteY0" fmla="*/ 2938 h 2873507"/>
              <a:gd name="connsiteX1" fmla="*/ 340423 w 1597916"/>
              <a:gd name="connsiteY1" fmla="*/ 2873508 h 2873507"/>
              <a:gd name="connsiteX0" fmla="*/ 0 w 1535038"/>
              <a:gd name="connsiteY0" fmla="*/ 2936 h 2873507"/>
              <a:gd name="connsiteX1" fmla="*/ 174126 w 1535038"/>
              <a:gd name="connsiteY1" fmla="*/ 2873506 h 2873507"/>
              <a:gd name="connsiteX0" fmla="*/ 507690 w 1825009"/>
              <a:gd name="connsiteY0" fmla="*/ 2936 h 2873505"/>
              <a:gd name="connsiteX1" fmla="*/ 0 w 1825009"/>
              <a:gd name="connsiteY1" fmla="*/ 2873506 h 2873505"/>
              <a:gd name="connsiteX0" fmla="*/ 507690 w 1316126"/>
              <a:gd name="connsiteY0" fmla="*/ 196 h 2870766"/>
              <a:gd name="connsiteX1" fmla="*/ 0 w 1316126"/>
              <a:gd name="connsiteY1" fmla="*/ 2870766 h 28707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16126" h="2870766">
                <a:moveTo>
                  <a:pt x="507690" y="196"/>
                </a:moveTo>
                <a:cubicBezTo>
                  <a:pt x="2155087" y="-23076"/>
                  <a:pt x="922823" y="2038603"/>
                  <a:pt x="0" y="2870766"/>
                </a:cubicBezTo>
              </a:path>
            </a:pathLst>
          </a:custGeom>
          <a:noFill/>
          <a:ln w="1397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5" name="Forma libre 404">
            <a:extLst>
              <a:ext uri="{FF2B5EF4-FFF2-40B4-BE49-F238E27FC236}">
                <a16:creationId xmlns:a16="http://schemas.microsoft.com/office/drawing/2014/main" id="{C79CFD98-7FF9-8094-320A-C1505D176D7F}"/>
              </a:ext>
            </a:extLst>
          </xdr:cNvPr>
          <xdr:cNvSpPr/>
        </xdr:nvSpPr>
        <xdr:spPr bwMode="auto">
          <a:xfrm>
            <a:off x="12628494" y="16840045"/>
            <a:ext cx="7043602" cy="1058146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0 w 13178525"/>
              <a:gd name="connsiteY0" fmla="*/ 2974 h 2196771"/>
              <a:gd name="connsiteX1" fmla="*/ 13178525 w 13178525"/>
              <a:gd name="connsiteY1" fmla="*/ 2196771 h 2196771"/>
              <a:gd name="connsiteX0" fmla="*/ 0 w 13610896"/>
              <a:gd name="connsiteY0" fmla="*/ 0 h 513533"/>
              <a:gd name="connsiteX1" fmla="*/ 13610896 w 13610896"/>
              <a:gd name="connsiteY1" fmla="*/ 513533 h 513533"/>
              <a:gd name="connsiteX0" fmla="*/ 0 w 13694044"/>
              <a:gd name="connsiteY0" fmla="*/ 0 h 630218"/>
              <a:gd name="connsiteX1" fmla="*/ 13694044 w 13694044"/>
              <a:gd name="connsiteY1" fmla="*/ 630218 h 630218"/>
              <a:gd name="connsiteX0" fmla="*/ 0 w 13694044"/>
              <a:gd name="connsiteY0" fmla="*/ 3252 h 633470"/>
              <a:gd name="connsiteX1" fmla="*/ 13694044 w 13694044"/>
              <a:gd name="connsiteY1" fmla="*/ 633470 h 633470"/>
              <a:gd name="connsiteX0" fmla="*/ 0 w 13694044"/>
              <a:gd name="connsiteY0" fmla="*/ 2232 h 633018"/>
              <a:gd name="connsiteX1" fmla="*/ 13694044 w 13694044"/>
              <a:gd name="connsiteY1" fmla="*/ 632450 h 633018"/>
              <a:gd name="connsiteX0" fmla="*/ 0 w 13694044"/>
              <a:gd name="connsiteY0" fmla="*/ 0 h 630788"/>
              <a:gd name="connsiteX1" fmla="*/ 8954590 w 13694044"/>
              <a:gd name="connsiteY1" fmla="*/ 474493 h 630788"/>
              <a:gd name="connsiteX2" fmla="*/ 13694044 w 13694044"/>
              <a:gd name="connsiteY2" fmla="*/ 630218 h 630788"/>
              <a:gd name="connsiteX0" fmla="*/ 0 w 13694044"/>
              <a:gd name="connsiteY0" fmla="*/ 0 h 633248"/>
              <a:gd name="connsiteX1" fmla="*/ 8954590 w 13694044"/>
              <a:gd name="connsiteY1" fmla="*/ 474493 h 633248"/>
              <a:gd name="connsiteX2" fmla="*/ 13694044 w 13694044"/>
              <a:gd name="connsiteY2" fmla="*/ 630218 h 633248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5545509 w 13694044"/>
              <a:gd name="connsiteY1" fmla="*/ 357807 h 668964"/>
              <a:gd name="connsiteX2" fmla="*/ 9137517 w 13694044"/>
              <a:gd name="connsiteY2" fmla="*/ 637852 h 668964"/>
              <a:gd name="connsiteX3" fmla="*/ 13694044 w 13694044"/>
              <a:gd name="connsiteY3" fmla="*/ 630218 h 668964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687692"/>
              <a:gd name="connsiteX1" fmla="*/ 6376992 w 13694044"/>
              <a:gd name="connsiteY1" fmla="*/ 0 h 687692"/>
              <a:gd name="connsiteX2" fmla="*/ 9270554 w 13694044"/>
              <a:gd name="connsiteY2" fmla="*/ 676774 h 687692"/>
              <a:gd name="connsiteX3" fmla="*/ 13694044 w 13694044"/>
              <a:gd name="connsiteY3" fmla="*/ 669140 h 687692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195154"/>
              <a:gd name="connsiteY0" fmla="*/ 1812531 h 1812531"/>
              <a:gd name="connsiteX1" fmla="*/ 5778324 w 13195154"/>
              <a:gd name="connsiteY1" fmla="*/ 0 h 1812531"/>
              <a:gd name="connsiteX2" fmla="*/ 8671886 w 13195154"/>
              <a:gd name="connsiteY2" fmla="*/ 676774 h 1812531"/>
              <a:gd name="connsiteX3" fmla="*/ 13195154 w 13195154"/>
              <a:gd name="connsiteY3" fmla="*/ 669140 h 1812531"/>
              <a:gd name="connsiteX0" fmla="*/ 0 w 13195154"/>
              <a:gd name="connsiteY0" fmla="*/ 1143391 h 1143391"/>
              <a:gd name="connsiteX1" fmla="*/ 8671886 w 13195154"/>
              <a:gd name="connsiteY1" fmla="*/ 7634 h 1143391"/>
              <a:gd name="connsiteX2" fmla="*/ 13195154 w 13195154"/>
              <a:gd name="connsiteY2" fmla="*/ 0 h 1143391"/>
              <a:gd name="connsiteX0" fmla="*/ 0 w 13195154"/>
              <a:gd name="connsiteY0" fmla="*/ 1392463 h 1392463"/>
              <a:gd name="connsiteX1" fmla="*/ 4813804 w 13195154"/>
              <a:gd name="connsiteY1" fmla="*/ 0 h 1392463"/>
              <a:gd name="connsiteX2" fmla="*/ 13195154 w 13195154"/>
              <a:gd name="connsiteY2" fmla="*/ 249072 h 1392463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2637150"/>
              <a:gd name="connsiteY0" fmla="*/ 1376761 h 1376761"/>
              <a:gd name="connsiteX1" fmla="*/ 4239171 w 12637150"/>
              <a:gd name="connsiteY1" fmla="*/ 7635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239171 w 12637150"/>
              <a:gd name="connsiteY1" fmla="*/ 7635 h 1376761"/>
              <a:gd name="connsiteX2" fmla="*/ 12637150 w 12637150"/>
              <a:gd name="connsiteY2" fmla="*/ 0 h 1376761"/>
              <a:gd name="connsiteX0" fmla="*/ 0 w 12637150"/>
              <a:gd name="connsiteY0" fmla="*/ 1462770 h 1462770"/>
              <a:gd name="connsiteX1" fmla="*/ 4239171 w 12637150"/>
              <a:gd name="connsiteY1" fmla="*/ 93644 h 1462770"/>
              <a:gd name="connsiteX2" fmla="*/ 12637150 w 12637150"/>
              <a:gd name="connsiteY2" fmla="*/ 86009 h 1462770"/>
              <a:gd name="connsiteX0" fmla="*/ 0 w 12637150"/>
              <a:gd name="connsiteY0" fmla="*/ 1462770 h 1462770"/>
              <a:gd name="connsiteX1" fmla="*/ 4239171 w 12637150"/>
              <a:gd name="connsiteY1" fmla="*/ 93644 h 1462770"/>
              <a:gd name="connsiteX2" fmla="*/ 12637150 w 12637150"/>
              <a:gd name="connsiteY2" fmla="*/ 86009 h 1462770"/>
              <a:gd name="connsiteX0" fmla="*/ 0 w 12637150"/>
              <a:gd name="connsiteY0" fmla="*/ 1376761 h 1376761"/>
              <a:gd name="connsiteX1" fmla="*/ 3910934 w 12637150"/>
              <a:gd name="connsiteY1" fmla="*/ 217668 h 1376761"/>
              <a:gd name="connsiteX2" fmla="*/ 12637150 w 12637150"/>
              <a:gd name="connsiteY2" fmla="*/ 0 h 1376761"/>
              <a:gd name="connsiteX0" fmla="*/ 0 w 12637150"/>
              <a:gd name="connsiteY0" fmla="*/ 1397098 h 1397098"/>
              <a:gd name="connsiteX1" fmla="*/ 3910934 w 12637150"/>
              <a:gd name="connsiteY1" fmla="*/ 238005 h 1397098"/>
              <a:gd name="connsiteX2" fmla="*/ 12637150 w 12637150"/>
              <a:gd name="connsiteY2" fmla="*/ 20337 h 1397098"/>
              <a:gd name="connsiteX0" fmla="*/ 0 w 12637150"/>
              <a:gd name="connsiteY0" fmla="*/ 1397098 h 1397098"/>
              <a:gd name="connsiteX1" fmla="*/ 3910934 w 12637150"/>
              <a:gd name="connsiteY1" fmla="*/ 238005 h 1397098"/>
              <a:gd name="connsiteX2" fmla="*/ 12637150 w 12637150"/>
              <a:gd name="connsiteY2" fmla="*/ 20337 h 1397098"/>
              <a:gd name="connsiteX0" fmla="*/ 0 w 12637150"/>
              <a:gd name="connsiteY0" fmla="*/ 1579487 h 1579487"/>
              <a:gd name="connsiteX1" fmla="*/ 3910934 w 12637150"/>
              <a:gd name="connsiteY1" fmla="*/ 420394 h 1579487"/>
              <a:gd name="connsiteX2" fmla="*/ 12637150 w 12637150"/>
              <a:gd name="connsiteY2" fmla="*/ 202726 h 1579487"/>
              <a:gd name="connsiteX0" fmla="*/ 0 w 12637150"/>
              <a:gd name="connsiteY0" fmla="*/ 1579487 h 1579487"/>
              <a:gd name="connsiteX1" fmla="*/ 3910934 w 12637150"/>
              <a:gd name="connsiteY1" fmla="*/ 420394 h 1579487"/>
              <a:gd name="connsiteX2" fmla="*/ 12637150 w 12637150"/>
              <a:gd name="connsiteY2" fmla="*/ 202726 h 1579487"/>
              <a:gd name="connsiteX0" fmla="*/ 0 w 12637150"/>
              <a:gd name="connsiteY0" fmla="*/ 1410601 h 1410601"/>
              <a:gd name="connsiteX1" fmla="*/ 3205136 w 12637150"/>
              <a:gd name="connsiteY1" fmla="*/ 573020 h 1410601"/>
              <a:gd name="connsiteX2" fmla="*/ 12637150 w 12637150"/>
              <a:gd name="connsiteY2" fmla="*/ 33840 h 1410601"/>
              <a:gd name="connsiteX0" fmla="*/ 0 w 12637150"/>
              <a:gd name="connsiteY0" fmla="*/ 1410601 h 1410601"/>
              <a:gd name="connsiteX1" fmla="*/ 3205136 w 12637150"/>
              <a:gd name="connsiteY1" fmla="*/ 573020 h 1410601"/>
              <a:gd name="connsiteX2" fmla="*/ 12637150 w 12637150"/>
              <a:gd name="connsiteY2" fmla="*/ 33840 h 1410601"/>
              <a:gd name="connsiteX0" fmla="*/ 0 w 12637150"/>
              <a:gd name="connsiteY0" fmla="*/ 1376761 h 1376761"/>
              <a:gd name="connsiteX1" fmla="*/ 3205136 w 12637150"/>
              <a:gd name="connsiteY1" fmla="*/ 53918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078981 w 12637150"/>
              <a:gd name="connsiteY1" fmla="*/ 39079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078981 w 12637150"/>
              <a:gd name="connsiteY1" fmla="*/ 39079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078981 w 12637150"/>
              <a:gd name="connsiteY1" fmla="*/ 39079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2637150" h="1376761">
                <a:moveTo>
                  <a:pt x="0" y="1376761"/>
                </a:moveTo>
                <a:cubicBezTo>
                  <a:pt x="1270036" y="619421"/>
                  <a:pt x="2909775" y="307251"/>
                  <a:pt x="4112591" y="242399"/>
                </a:cubicBezTo>
                <a:cubicBezTo>
                  <a:pt x="5448106" y="197776"/>
                  <a:pt x="8903953" y="23297"/>
                  <a:pt x="12637150" y="0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6">
        <xdr:nvSpPr>
          <xdr:cNvPr id="116" name="279 CuadroTexto">
            <a:extLst>
              <a:ext uri="{FF2B5EF4-FFF2-40B4-BE49-F238E27FC236}">
                <a16:creationId xmlns:a16="http://schemas.microsoft.com/office/drawing/2014/main" id="{E5531FA0-BE91-329F-39CA-BBD3B74D1CAC}"/>
              </a:ext>
            </a:extLst>
          </xdr:cNvPr>
          <xdr:cNvSpPr txBox="1"/>
        </xdr:nvSpPr>
        <xdr:spPr bwMode="auto">
          <a:xfrm rot="19666269">
            <a:off x="11029629" y="17993476"/>
            <a:ext cx="1579817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D7605EB-2FEE-4E52-9750-15BBF5FDF88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7" name="Forma libre 189">
            <a:extLst>
              <a:ext uri="{FF2B5EF4-FFF2-40B4-BE49-F238E27FC236}">
                <a16:creationId xmlns:a16="http://schemas.microsoft.com/office/drawing/2014/main" id="{99F1A571-CAE9-DF31-1520-937EA3647AFA}"/>
              </a:ext>
            </a:extLst>
          </xdr:cNvPr>
          <xdr:cNvSpPr/>
        </xdr:nvSpPr>
        <xdr:spPr bwMode="auto">
          <a:xfrm flipV="1">
            <a:off x="5095601" y="7333355"/>
            <a:ext cx="15488671" cy="1415268"/>
          </a:xfrm>
          <a:custGeom>
            <a:avLst/>
            <a:gdLst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701076"/>
              <a:gd name="connsiteX1" fmla="*/ 0 w 10210800"/>
              <a:gd name="connsiteY1" fmla="*/ 4686300 h 4701076"/>
              <a:gd name="connsiteX0" fmla="*/ 10210800 w 10210800"/>
              <a:gd name="connsiteY0" fmla="*/ 560 h 4689066"/>
              <a:gd name="connsiteX1" fmla="*/ 0 w 10210800"/>
              <a:gd name="connsiteY1" fmla="*/ 4686860 h 4689066"/>
              <a:gd name="connsiteX0" fmla="*/ 10178991 w 10178991"/>
              <a:gd name="connsiteY0" fmla="*/ 569 h 4615077"/>
              <a:gd name="connsiteX1" fmla="*/ 0 w 10178991"/>
              <a:gd name="connsiteY1" fmla="*/ 4612837 h 4615077"/>
              <a:gd name="connsiteX0" fmla="*/ 10178991 w 10178991"/>
              <a:gd name="connsiteY0" fmla="*/ 716 h 4612983"/>
              <a:gd name="connsiteX1" fmla="*/ 0 w 10178991"/>
              <a:gd name="connsiteY1" fmla="*/ 4612984 h 4612983"/>
              <a:gd name="connsiteX0" fmla="*/ 10178991 w 10178991"/>
              <a:gd name="connsiteY0" fmla="*/ 609 h 4612877"/>
              <a:gd name="connsiteX1" fmla="*/ 0 w 10178991"/>
              <a:gd name="connsiteY1" fmla="*/ 4612877 h 4612877"/>
              <a:gd name="connsiteX0" fmla="*/ 10178991 w 10178991"/>
              <a:gd name="connsiteY0" fmla="*/ 838 h 4613106"/>
              <a:gd name="connsiteX1" fmla="*/ 0 w 10178991"/>
              <a:gd name="connsiteY1" fmla="*/ 4613106 h 4613106"/>
              <a:gd name="connsiteX0" fmla="*/ 10178991 w 10178991"/>
              <a:gd name="connsiteY0" fmla="*/ 593 h 4612861"/>
              <a:gd name="connsiteX1" fmla="*/ 0 w 10178991"/>
              <a:gd name="connsiteY1" fmla="*/ 4612861 h 4612861"/>
              <a:gd name="connsiteX0" fmla="*/ 22931479 w 22931479"/>
              <a:gd name="connsiteY0" fmla="*/ 603 h 4532521"/>
              <a:gd name="connsiteX1" fmla="*/ 0 w 22931479"/>
              <a:gd name="connsiteY1" fmla="*/ 4532521 h 4532521"/>
              <a:gd name="connsiteX0" fmla="*/ 22931479 w 22931479"/>
              <a:gd name="connsiteY0" fmla="*/ 660 h 4532578"/>
              <a:gd name="connsiteX1" fmla="*/ 0 w 22931479"/>
              <a:gd name="connsiteY1" fmla="*/ 4532578 h 4532578"/>
              <a:gd name="connsiteX0" fmla="*/ 22931479 w 22931479"/>
              <a:gd name="connsiteY0" fmla="*/ 0 h 4531918"/>
              <a:gd name="connsiteX1" fmla="*/ 0 w 22931479"/>
              <a:gd name="connsiteY1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748820 w 22931479"/>
              <a:gd name="connsiteY1" fmla="*/ 4139744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2931479" h="4531918">
                <a:moveTo>
                  <a:pt x="22931479" y="0"/>
                </a:moveTo>
                <a:cubicBezTo>
                  <a:pt x="19703356" y="1219213"/>
                  <a:pt x="20029208" y="3844564"/>
                  <a:pt x="16252309" y="4099568"/>
                </a:cubicBezTo>
                <a:cubicBezTo>
                  <a:pt x="12765868" y="4238222"/>
                  <a:pt x="5735481" y="4418505"/>
                  <a:pt x="0" y="453191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5026A279-1ECF-697D-1455-9E7477B850D4}"/>
              </a:ext>
            </a:extLst>
          </xdr:cNvPr>
          <xdr:cNvSpPr txBox="1"/>
        </xdr:nvSpPr>
        <xdr:spPr bwMode="auto">
          <a:xfrm rot="1790812">
            <a:off x="4165389" y="6907248"/>
            <a:ext cx="87754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19" name="279 CuadroTexto">
            <a:extLst>
              <a:ext uri="{FF2B5EF4-FFF2-40B4-BE49-F238E27FC236}">
                <a16:creationId xmlns:a16="http://schemas.microsoft.com/office/drawing/2014/main" id="{B6C277E8-F833-FF7B-4242-5C80BC170CE6}"/>
              </a:ext>
            </a:extLst>
          </xdr:cNvPr>
          <xdr:cNvSpPr txBox="1"/>
        </xdr:nvSpPr>
        <xdr:spPr bwMode="auto">
          <a:xfrm rot="1982006">
            <a:off x="2759095" y="6114225"/>
            <a:ext cx="1616300" cy="7375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52492DD-2741-40BD-A2B8-2F9226DEB3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120" name="279 CuadroTexto">
            <a:extLst>
              <a:ext uri="{FF2B5EF4-FFF2-40B4-BE49-F238E27FC236}">
                <a16:creationId xmlns:a16="http://schemas.microsoft.com/office/drawing/2014/main" id="{9707DE7C-ECA6-A419-E317-6177450C7B69}"/>
              </a:ext>
            </a:extLst>
          </xdr:cNvPr>
          <xdr:cNvSpPr txBox="1"/>
        </xdr:nvSpPr>
        <xdr:spPr bwMode="auto">
          <a:xfrm rot="18202327">
            <a:off x="1812531" y="4982347"/>
            <a:ext cx="1769107" cy="81444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7164AC0-BA17-4056-B4DD-4340AC9CF8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121" name="279 CuadroTexto">
            <a:extLst>
              <a:ext uri="{FF2B5EF4-FFF2-40B4-BE49-F238E27FC236}">
                <a16:creationId xmlns:a16="http://schemas.microsoft.com/office/drawing/2014/main" id="{826C77CB-E6DD-23D5-C67D-89BBA2AC57C8}"/>
              </a:ext>
            </a:extLst>
          </xdr:cNvPr>
          <xdr:cNvSpPr txBox="1"/>
        </xdr:nvSpPr>
        <xdr:spPr bwMode="auto">
          <a:xfrm rot="20166623">
            <a:off x="5725951" y="18135219"/>
            <a:ext cx="1564984" cy="7549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3FAFF86-DED7-4B26-B18C-1A36D9D27D0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304800</xdr:colOff>
      <xdr:row>7</xdr:row>
      <xdr:rowOff>0</xdr:rowOff>
    </xdr:from>
    <xdr:to>
      <xdr:col>69</xdr:col>
      <xdr:colOff>74138</xdr:colOff>
      <xdr:row>106</xdr:row>
      <xdr:rowOff>0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GrpSpPr/>
      </xdr:nvGrpSpPr>
      <xdr:grpSpPr>
        <a:xfrm>
          <a:off x="1028700" y="2286000"/>
          <a:ext cx="23943788" cy="31394400"/>
          <a:chOff x="1276350" y="2533650"/>
          <a:chExt cx="23719951" cy="31162514"/>
        </a:xfrm>
      </xdr:grpSpPr>
      <xdr:grpSp>
        <xdr:nvGrpSpPr>
          <xdr:cNvPr id="172" name="Grupo 171">
            <a:extLst>
              <a:ext uri="{FF2B5EF4-FFF2-40B4-BE49-F238E27FC236}">
                <a16:creationId xmlns:a16="http://schemas.microsoft.com/office/drawing/2014/main" id="{00000000-0008-0000-0700-0000AC000000}"/>
              </a:ext>
            </a:extLst>
          </xdr:cNvPr>
          <xdr:cNvGrpSpPr/>
        </xdr:nvGrpSpPr>
        <xdr:grpSpPr>
          <a:xfrm>
            <a:off x="23441327" y="31835398"/>
            <a:ext cx="1554974" cy="1860766"/>
            <a:chOff x="26365212" y="30669201"/>
            <a:chExt cx="2535174" cy="2348469"/>
          </a:xfrm>
        </xdr:grpSpPr>
        <xdr:sp macro="" textlink="">
          <xdr:nvSpPr>
            <xdr:cNvPr id="223" name="Rectángulo 222">
              <a:extLst>
                <a:ext uri="{FF2B5EF4-FFF2-40B4-BE49-F238E27FC236}">
                  <a16:creationId xmlns:a16="http://schemas.microsoft.com/office/drawing/2014/main" id="{00000000-0008-0000-0700-0000DF000000}"/>
                </a:ext>
              </a:extLst>
            </xdr:cNvPr>
            <xdr:cNvSpPr/>
          </xdr:nvSpPr>
          <xdr:spPr bwMode="auto">
            <a:xfrm>
              <a:off x="26365212" y="30669201"/>
              <a:ext cx="2535174" cy="2348469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24" name="Rectángulo 223">
              <a:extLst>
                <a:ext uri="{FF2B5EF4-FFF2-40B4-BE49-F238E27FC236}">
                  <a16:creationId xmlns:a16="http://schemas.microsoft.com/office/drawing/2014/main" id="{00000000-0008-0000-0700-0000E0000000}"/>
                </a:ext>
              </a:extLst>
            </xdr:cNvPr>
            <xdr:cNvSpPr/>
          </xdr:nvSpPr>
          <xdr:spPr bwMode="auto">
            <a:xfrm>
              <a:off x="26437819" y="30729483"/>
              <a:ext cx="2410077" cy="689922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0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25" name="Rectángulo 224">
              <a:extLst>
                <a:ext uri="{FF2B5EF4-FFF2-40B4-BE49-F238E27FC236}">
                  <a16:creationId xmlns:a16="http://schemas.microsoft.com/office/drawing/2014/main" id="{00000000-0008-0000-0700-0000E1000000}"/>
                </a:ext>
              </a:extLst>
            </xdr:cNvPr>
            <xdr:cNvSpPr/>
          </xdr:nvSpPr>
          <xdr:spPr bwMode="auto">
            <a:xfrm>
              <a:off x="26385332" y="31815698"/>
              <a:ext cx="2494933" cy="776659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36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SP01</a:t>
              </a:fld>
              <a:endParaRPr lang="es-PE" sz="36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26" name="Conector recto 225">
              <a:extLst>
                <a:ext uri="{FF2B5EF4-FFF2-40B4-BE49-F238E27FC236}">
                  <a16:creationId xmlns:a16="http://schemas.microsoft.com/office/drawing/2014/main" id="{00000000-0008-0000-0700-0000E2000000}"/>
                </a:ext>
              </a:extLst>
            </xdr:cNvPr>
            <xdr:cNvCxnSpPr/>
          </xdr:nvCxnSpPr>
          <xdr:spPr bwMode="auto">
            <a:xfrm>
              <a:off x="26385332" y="31593795"/>
              <a:ext cx="2515054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73" name="Grupo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GrpSpPr/>
        </xdr:nvGrpSpPr>
        <xdr:grpSpPr>
          <a:xfrm>
            <a:off x="1276350" y="2533650"/>
            <a:ext cx="22780009" cy="16023939"/>
            <a:chOff x="1104900" y="2587911"/>
            <a:chExt cx="23522959" cy="16062039"/>
          </a:xfrm>
        </xdr:grpSpPr>
        <xdr:sp macro="" textlink="">
          <xdr:nvSpPr>
            <xdr:cNvPr id="174" name="Rectángulo redondeado 173">
              <a:extLst>
                <a:ext uri="{FF2B5EF4-FFF2-40B4-BE49-F238E27FC236}">
                  <a16:creationId xmlns:a16="http://schemas.microsoft.com/office/drawing/2014/main" id="{00000000-0008-0000-0700-0000AE000000}"/>
                </a:ext>
              </a:extLst>
            </xdr:cNvPr>
            <xdr:cNvSpPr/>
          </xdr:nvSpPr>
          <xdr:spPr bwMode="auto">
            <a:xfrm>
              <a:off x="20421600" y="3105150"/>
              <a:ext cx="3524250" cy="30861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75" name="CuadroTexto 10">
              <a:extLst>
                <a:ext uri="{FF2B5EF4-FFF2-40B4-BE49-F238E27FC236}">
                  <a16:creationId xmlns:a16="http://schemas.microsoft.com/office/drawing/2014/main" id="{00000000-0008-0000-0700-0000AF000000}"/>
                </a:ext>
              </a:extLst>
            </xdr:cNvPr>
            <xdr:cNvSpPr txBox="1"/>
          </xdr:nvSpPr>
          <xdr:spPr bwMode="auto">
            <a:xfrm rot="10800000" flipV="1">
              <a:off x="17661655" y="15757498"/>
              <a:ext cx="4636791" cy="944249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$AU$89">
          <xdr:nvSpPr>
            <xdr:cNvPr id="176" name="279 CuadroTexto">
              <a:extLst>
                <a:ext uri="{FF2B5EF4-FFF2-40B4-BE49-F238E27FC236}">
                  <a16:creationId xmlns:a16="http://schemas.microsoft.com/office/drawing/2014/main" id="{00000000-0008-0000-0700-0000B0000000}"/>
                </a:ext>
              </a:extLst>
            </xdr:cNvPr>
            <xdr:cNvSpPr txBox="1"/>
          </xdr:nvSpPr>
          <xdr:spPr bwMode="auto">
            <a:xfrm>
              <a:off x="19617000" y="12763518"/>
              <a:ext cx="1800662" cy="74293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24AE117-DB87-4B1D-9D59-57DE0DF5AACF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177" name="Conector recto 167">
              <a:extLst>
                <a:ext uri="{FF2B5EF4-FFF2-40B4-BE49-F238E27FC236}">
                  <a16:creationId xmlns:a16="http://schemas.microsoft.com/office/drawing/2014/main" id="{00000000-0008-0000-0700-0000B1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5638800" y="13233884"/>
              <a:ext cx="13054012" cy="120166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8">
          <xdr:nvSpPr>
            <xdr:cNvPr id="178" name="279 CuadroTexto">
              <a:extLst>
                <a:ext uri="{FF2B5EF4-FFF2-40B4-BE49-F238E27FC236}">
                  <a16:creationId xmlns:a16="http://schemas.microsoft.com/office/drawing/2014/main" id="{00000000-0008-0000-0700-0000B2000000}"/>
                </a:ext>
              </a:extLst>
            </xdr:cNvPr>
            <xdr:cNvSpPr txBox="1"/>
          </xdr:nvSpPr>
          <xdr:spPr bwMode="auto">
            <a:xfrm>
              <a:off x="3378029" y="129998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L$89">
          <xdr:nvSpPr>
            <xdr:cNvPr id="179" name="279 CuadroTexto">
              <a:extLst>
                <a:ext uri="{FF2B5EF4-FFF2-40B4-BE49-F238E27FC236}">
                  <a16:creationId xmlns:a16="http://schemas.microsoft.com/office/drawing/2014/main" id="{00000000-0008-0000-0700-0000B3000000}"/>
                </a:ext>
              </a:extLst>
            </xdr:cNvPr>
            <xdr:cNvSpPr txBox="1"/>
          </xdr:nvSpPr>
          <xdr:spPr bwMode="auto">
            <a:xfrm>
              <a:off x="4492040" y="8258175"/>
              <a:ext cx="1569462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4097EC2C-C462-4AF7-9735-72F6EB04D7B7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0" name="Forma libre 179">
              <a:extLst>
                <a:ext uri="{FF2B5EF4-FFF2-40B4-BE49-F238E27FC236}">
                  <a16:creationId xmlns:a16="http://schemas.microsoft.com/office/drawing/2014/main" id="{00000000-0008-0000-0700-0000B4000000}"/>
                </a:ext>
              </a:extLst>
            </xdr:cNvPr>
            <xdr:cNvSpPr/>
          </xdr:nvSpPr>
          <xdr:spPr bwMode="auto">
            <a:xfrm rot="10800000">
              <a:off x="6838950" y="5361468"/>
              <a:ext cx="10439398" cy="2087082"/>
            </a:xfrm>
            <a:custGeom>
              <a:avLst/>
              <a:gdLst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6400800" h="2209800">
                  <a:moveTo>
                    <a:pt x="0" y="2209800"/>
                  </a:moveTo>
                  <a:cubicBezTo>
                    <a:pt x="50800" y="25400"/>
                    <a:pt x="-88900" y="50800"/>
                    <a:pt x="6400800" y="0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solidFill>
                  <a:srgbClr val="00B0F0"/>
                </a:solidFill>
              </a:endParaRPr>
            </a:p>
          </xdr:txBody>
        </xdr:sp>
        <xdr:sp macro="" textlink="$BU$48">
          <xdr:nvSpPr>
            <xdr:cNvPr id="181" name="279 CuadroTexto">
              <a:extLst>
                <a:ext uri="{FF2B5EF4-FFF2-40B4-BE49-F238E27FC236}">
                  <a16:creationId xmlns:a16="http://schemas.microsoft.com/office/drawing/2014/main" id="{00000000-0008-0000-0700-0000B5000000}"/>
                </a:ext>
              </a:extLst>
            </xdr:cNvPr>
            <xdr:cNvSpPr txBox="1"/>
          </xdr:nvSpPr>
          <xdr:spPr bwMode="auto">
            <a:xfrm>
              <a:off x="21618109" y="13482638"/>
              <a:ext cx="1541033" cy="7231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3D0F195-DA00-49A2-A488-7803F09F57EC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2" name="107 CuadroTexto">
              <a:extLst>
                <a:ext uri="{FF2B5EF4-FFF2-40B4-BE49-F238E27FC236}">
                  <a16:creationId xmlns:a16="http://schemas.microsoft.com/office/drawing/2014/main" id="{00000000-0008-0000-0700-0000B6000000}"/>
                </a:ext>
              </a:extLst>
            </xdr:cNvPr>
            <xdr:cNvSpPr txBox="1"/>
          </xdr:nvSpPr>
          <xdr:spPr bwMode="auto">
            <a:xfrm>
              <a:off x="18685869" y="13000847"/>
              <a:ext cx="964206" cy="3814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3" name="107 CuadroTexto">
              <a:extLst>
                <a:ext uri="{FF2B5EF4-FFF2-40B4-BE49-F238E27FC236}">
                  <a16:creationId xmlns:a16="http://schemas.microsoft.com/office/drawing/2014/main" id="{00000000-0008-0000-0700-0000B7000000}"/>
                </a:ext>
              </a:extLst>
            </xdr:cNvPr>
            <xdr:cNvSpPr txBox="1"/>
          </xdr:nvSpPr>
          <xdr:spPr bwMode="auto">
            <a:xfrm>
              <a:off x="5994261" y="8457422"/>
              <a:ext cx="92723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49">
          <xdr:nvSpPr>
            <xdr:cNvPr id="184" name="279 CuadroTexto">
              <a:extLst>
                <a:ext uri="{FF2B5EF4-FFF2-40B4-BE49-F238E27FC236}">
                  <a16:creationId xmlns:a16="http://schemas.microsoft.com/office/drawing/2014/main" id="{00000000-0008-0000-0700-0000B8000000}"/>
                </a:ext>
              </a:extLst>
            </xdr:cNvPr>
            <xdr:cNvSpPr txBox="1"/>
          </xdr:nvSpPr>
          <xdr:spPr bwMode="auto">
            <a:xfrm>
              <a:off x="2762250" y="7596188"/>
              <a:ext cx="1581060" cy="84296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F9CA034-2976-4452-9BC6-74BDA1B22091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5" name="Rectángulo redondeado 184">
              <a:extLst>
                <a:ext uri="{FF2B5EF4-FFF2-40B4-BE49-F238E27FC236}">
                  <a16:creationId xmlns:a16="http://schemas.microsoft.com/office/drawing/2014/main" id="{00000000-0008-0000-0700-0000B9000000}"/>
                </a:ext>
              </a:extLst>
            </xdr:cNvPr>
            <xdr:cNvSpPr/>
          </xdr:nvSpPr>
          <xdr:spPr bwMode="auto">
            <a:xfrm>
              <a:off x="3238499" y="3143250"/>
              <a:ext cx="12687301" cy="29718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186" name="Conector recto 185">
              <a:extLst>
                <a:ext uri="{FF2B5EF4-FFF2-40B4-BE49-F238E27FC236}">
                  <a16:creationId xmlns:a16="http://schemas.microsoft.com/office/drawing/2014/main" id="{00000000-0008-0000-0700-0000BA000000}"/>
                </a:ext>
              </a:extLst>
            </xdr:cNvPr>
            <xdr:cNvCxnSpPr/>
          </xdr:nvCxnSpPr>
          <xdr:spPr bwMode="auto">
            <a:xfrm flipH="1" flipV="1">
              <a:off x="6953250" y="8705850"/>
              <a:ext cx="14314562" cy="22691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7">
          <xdr:nvSpPr>
            <xdr:cNvPr id="187" name="279 CuadroTexto">
              <a:extLst>
                <a:ext uri="{FF2B5EF4-FFF2-40B4-BE49-F238E27FC236}">
                  <a16:creationId xmlns:a16="http://schemas.microsoft.com/office/drawing/2014/main" id="{00000000-0008-0000-0700-0000BB000000}"/>
                </a:ext>
              </a:extLst>
            </xdr:cNvPr>
            <xdr:cNvSpPr txBox="1"/>
          </xdr:nvSpPr>
          <xdr:spPr bwMode="auto">
            <a:xfrm>
              <a:off x="21485766" y="8315324"/>
              <a:ext cx="1853372" cy="76021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A4A72BE-860E-4042-A796-26C9DC361757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8" name="Forma libre 187">
              <a:extLst>
                <a:ext uri="{FF2B5EF4-FFF2-40B4-BE49-F238E27FC236}">
                  <a16:creationId xmlns:a16="http://schemas.microsoft.com/office/drawing/2014/main" id="{00000000-0008-0000-0700-0000BC000000}"/>
                </a:ext>
              </a:extLst>
            </xdr:cNvPr>
            <xdr:cNvSpPr/>
          </xdr:nvSpPr>
          <xdr:spPr bwMode="auto">
            <a:xfrm>
              <a:off x="6553200" y="8703891"/>
              <a:ext cx="7677150" cy="2191605"/>
            </a:xfrm>
            <a:custGeom>
              <a:avLst/>
              <a:gdLst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701076"/>
                <a:gd name="connsiteX1" fmla="*/ 0 w 10210800"/>
                <a:gd name="connsiteY1" fmla="*/ 4686300 h 4701076"/>
                <a:gd name="connsiteX0" fmla="*/ 10210800 w 10210800"/>
                <a:gd name="connsiteY0" fmla="*/ 560 h 4689066"/>
                <a:gd name="connsiteX1" fmla="*/ 0 w 10210800"/>
                <a:gd name="connsiteY1" fmla="*/ 4686860 h 4689066"/>
                <a:gd name="connsiteX0" fmla="*/ 10178991 w 10178991"/>
                <a:gd name="connsiteY0" fmla="*/ 569 h 4615077"/>
                <a:gd name="connsiteX1" fmla="*/ 0 w 10178991"/>
                <a:gd name="connsiteY1" fmla="*/ 4612837 h 4615077"/>
                <a:gd name="connsiteX0" fmla="*/ 10178991 w 10178991"/>
                <a:gd name="connsiteY0" fmla="*/ 716 h 4612983"/>
                <a:gd name="connsiteX1" fmla="*/ 0 w 10178991"/>
                <a:gd name="connsiteY1" fmla="*/ 4612984 h 4612983"/>
                <a:gd name="connsiteX0" fmla="*/ 10178991 w 10178991"/>
                <a:gd name="connsiteY0" fmla="*/ 609 h 4612877"/>
                <a:gd name="connsiteX1" fmla="*/ 0 w 10178991"/>
                <a:gd name="connsiteY1" fmla="*/ 4612877 h 4612877"/>
                <a:gd name="connsiteX0" fmla="*/ 10178991 w 10178991"/>
                <a:gd name="connsiteY0" fmla="*/ 838 h 4613106"/>
                <a:gd name="connsiteX1" fmla="*/ 0 w 10178991"/>
                <a:gd name="connsiteY1" fmla="*/ 4613106 h 46131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178991" h="4613106">
                  <a:moveTo>
                    <a:pt x="10178991" y="838"/>
                  </a:moveTo>
                  <a:cubicBezTo>
                    <a:pt x="6807735" y="-59700"/>
                    <a:pt x="10021154" y="3173907"/>
                    <a:pt x="0" y="4613106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grpSp>
          <xdr:nvGrpSpPr>
            <xdr:cNvPr id="189" name="Grupo 188">
              <a:extLst>
                <a:ext uri="{FF2B5EF4-FFF2-40B4-BE49-F238E27FC236}">
                  <a16:creationId xmlns:a16="http://schemas.microsoft.com/office/drawing/2014/main" id="{00000000-0008-0000-0700-0000BD000000}"/>
                </a:ext>
              </a:extLst>
            </xdr:cNvPr>
            <xdr:cNvGrpSpPr/>
          </xdr:nvGrpSpPr>
          <xdr:grpSpPr>
            <a:xfrm>
              <a:off x="3238500" y="9353550"/>
              <a:ext cx="18916650" cy="2419351"/>
              <a:chOff x="3314700" y="9334500"/>
              <a:chExt cx="18707100" cy="2400301"/>
            </a:xfrm>
          </xdr:grpSpPr>
          <xdr:sp macro="" textlink="">
            <xdr:nvSpPr>
              <xdr:cNvPr id="220" name="Forma libre 219">
                <a:extLst>
                  <a:ext uri="{FF2B5EF4-FFF2-40B4-BE49-F238E27FC236}">
                    <a16:creationId xmlns:a16="http://schemas.microsoft.com/office/drawing/2014/main" id="{00000000-0008-0000-0700-0000DC000000}"/>
                  </a:ext>
                </a:extLst>
              </xdr:cNvPr>
              <xdr:cNvSpPr/>
            </xdr:nvSpPr>
            <xdr:spPr bwMode="auto">
              <a:xfrm>
                <a:off x="12801601" y="9366743"/>
                <a:ext cx="1790699" cy="914391"/>
              </a:xfrm>
              <a:custGeom>
                <a:avLst/>
                <a:gdLst>
                  <a:gd name="connsiteX0" fmla="*/ 0 w 1357313"/>
                  <a:gd name="connsiteY0" fmla="*/ 1715147 h 1715147"/>
                  <a:gd name="connsiteX1" fmla="*/ 1357313 w 1357313"/>
                  <a:gd name="connsiteY1" fmla="*/ 647 h 1715147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357313" h="1715147">
                    <a:moveTo>
                      <a:pt x="0" y="1715147"/>
                    </a:moveTo>
                    <a:cubicBezTo>
                      <a:pt x="379016" y="844006"/>
                      <a:pt x="758032" y="-27134"/>
                      <a:pt x="1357313" y="647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  <xdr:cxnSp macro="">
            <xdr:nvCxnSpPr>
              <xdr:cNvPr id="221" name="Conector recto 220">
                <a:extLst>
                  <a:ext uri="{FF2B5EF4-FFF2-40B4-BE49-F238E27FC236}">
                    <a16:creationId xmlns:a16="http://schemas.microsoft.com/office/drawing/2014/main" id="{00000000-0008-0000-0700-0000DD000000}"/>
                  </a:ext>
                </a:extLst>
              </xdr:cNvPr>
              <xdr:cNvCxnSpPr>
                <a:stCxn id="220" idx="1"/>
              </xdr:cNvCxnSpPr>
            </xdr:nvCxnSpPr>
            <xdr:spPr bwMode="auto">
              <a:xfrm flipV="1">
                <a:off x="14592300" y="9334500"/>
                <a:ext cx="7429500" cy="32588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22" name="Forma libre 221">
                <a:extLst>
                  <a:ext uri="{FF2B5EF4-FFF2-40B4-BE49-F238E27FC236}">
                    <a16:creationId xmlns:a16="http://schemas.microsoft.com/office/drawing/2014/main" id="{00000000-0008-0000-0700-0000DE000000}"/>
                  </a:ext>
                </a:extLst>
              </xdr:cNvPr>
              <xdr:cNvSpPr/>
            </xdr:nvSpPr>
            <xdr:spPr bwMode="auto">
              <a:xfrm>
                <a:off x="3314700" y="10281135"/>
                <a:ext cx="9486898" cy="1453666"/>
              </a:xfrm>
              <a:custGeom>
                <a:avLst/>
                <a:gdLst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095500" h="1190625">
                    <a:moveTo>
                      <a:pt x="0" y="1190625"/>
                    </a:moveTo>
                    <a:cubicBezTo>
                      <a:pt x="1150937" y="890984"/>
                      <a:pt x="1930751" y="544812"/>
                      <a:pt x="20955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</xdr:grpSp>
        <xdr:sp macro="" textlink="">
          <xdr:nvSpPr>
            <xdr:cNvPr id="190" name="107 CuadroTexto">
              <a:extLst>
                <a:ext uri="{FF2B5EF4-FFF2-40B4-BE49-F238E27FC236}">
                  <a16:creationId xmlns:a16="http://schemas.microsoft.com/office/drawing/2014/main" id="{00000000-0008-0000-0700-0000BE000000}"/>
                </a:ext>
              </a:extLst>
            </xdr:cNvPr>
            <xdr:cNvSpPr txBox="1"/>
          </xdr:nvSpPr>
          <xdr:spPr bwMode="auto">
            <a:xfrm>
              <a:off x="5779948" y="10533872"/>
              <a:ext cx="927236" cy="5722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K$89">
          <xdr:nvSpPr>
            <xdr:cNvPr id="191" name="279 CuadroTexto">
              <a:extLst>
                <a:ext uri="{FF2B5EF4-FFF2-40B4-BE49-F238E27FC236}">
                  <a16:creationId xmlns:a16="http://schemas.microsoft.com/office/drawing/2014/main" id="{00000000-0008-0000-0700-0000BF000000}"/>
                </a:ext>
              </a:extLst>
            </xdr:cNvPr>
            <xdr:cNvSpPr txBox="1"/>
          </xdr:nvSpPr>
          <xdr:spPr bwMode="auto">
            <a:xfrm>
              <a:off x="4344403" y="10472737"/>
              <a:ext cx="1521837" cy="6850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00F7FE2-9460-4022-9BE5-BBF2E872A9A8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192" name="Conector recto 191">
              <a:extLst>
                <a:ext uri="{FF2B5EF4-FFF2-40B4-BE49-F238E27FC236}">
                  <a16:creationId xmlns:a16="http://schemas.microsoft.com/office/drawing/2014/main" id="{00000000-0008-0000-0700-0000C0000000}"/>
                </a:ext>
              </a:extLst>
            </xdr:cNvPr>
            <xdr:cNvCxnSpPr/>
          </xdr:nvCxnSpPr>
          <xdr:spPr bwMode="auto">
            <a:xfrm flipV="1">
              <a:off x="3276600" y="11982450"/>
              <a:ext cx="19126200" cy="1905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193" name="Paralelogramo 192">
              <a:extLst>
                <a:ext uri="{FF2B5EF4-FFF2-40B4-BE49-F238E27FC236}">
                  <a16:creationId xmlns:a16="http://schemas.microsoft.com/office/drawing/2014/main" id="{00000000-0008-0000-0700-0000C1000000}"/>
                </a:ext>
              </a:extLst>
            </xdr:cNvPr>
            <xdr:cNvSpPr/>
          </xdr:nvSpPr>
          <xdr:spPr bwMode="auto">
            <a:xfrm rot="10800000">
              <a:off x="2228848" y="15449549"/>
              <a:ext cx="9448802" cy="952499"/>
            </a:xfrm>
            <a:prstGeom prst="parallelogram">
              <a:avLst>
                <a:gd name="adj" fmla="val 172172"/>
              </a:avLst>
            </a:prstGeom>
            <a:pattFill prst="pct60">
              <a:fgClr>
                <a:srgbClr val="00B050"/>
              </a:fgClr>
              <a:bgClr>
                <a:schemeClr val="bg1"/>
              </a:bgClr>
            </a:pattFill>
            <a:ln w="85725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194" name="Conector recto 193">
              <a:extLst>
                <a:ext uri="{FF2B5EF4-FFF2-40B4-BE49-F238E27FC236}">
                  <a16:creationId xmlns:a16="http://schemas.microsoft.com/office/drawing/2014/main" id="{00000000-0008-0000-0700-0000C2000000}"/>
                </a:ext>
              </a:extLst>
            </xdr:cNvPr>
            <xdr:cNvCxnSpPr>
              <a:stCxn id="195" idx="0"/>
            </xdr:cNvCxnSpPr>
          </xdr:nvCxnSpPr>
          <xdr:spPr bwMode="auto">
            <a:xfrm flipV="1">
              <a:off x="19096603" y="5456722"/>
              <a:ext cx="20071" cy="209414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5" name="Forma libre 194">
              <a:extLst>
                <a:ext uri="{FF2B5EF4-FFF2-40B4-BE49-F238E27FC236}">
                  <a16:creationId xmlns:a16="http://schemas.microsoft.com/office/drawing/2014/main" id="{00000000-0008-0000-0700-0000C3000000}"/>
                </a:ext>
              </a:extLst>
            </xdr:cNvPr>
            <xdr:cNvSpPr/>
          </xdr:nvSpPr>
          <xdr:spPr bwMode="auto">
            <a:xfrm>
              <a:off x="19096264" y="7550862"/>
              <a:ext cx="1244370" cy="1177697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05028" h="1368997">
                  <a:moveTo>
                    <a:pt x="301" y="0"/>
                  </a:moveTo>
                  <a:cubicBezTo>
                    <a:pt x="-12976" y="679499"/>
                    <a:pt x="412576" y="1369410"/>
                    <a:pt x="1105028" y="1368997"/>
                  </a:cubicBezTo>
                </a:path>
              </a:pathLst>
            </a:custGeom>
            <a:noFill/>
            <a:ln w="139700" cap="flat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96" name="107 CuadroTexto">
              <a:extLst>
                <a:ext uri="{FF2B5EF4-FFF2-40B4-BE49-F238E27FC236}">
                  <a16:creationId xmlns:a16="http://schemas.microsoft.com/office/drawing/2014/main" id="{00000000-0008-0000-0700-0000C4000000}"/>
                </a:ext>
              </a:extLst>
            </xdr:cNvPr>
            <xdr:cNvSpPr txBox="1"/>
          </xdr:nvSpPr>
          <xdr:spPr bwMode="auto">
            <a:xfrm>
              <a:off x="5979970" y="7223935"/>
              <a:ext cx="92723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197" name="279 CuadroTexto">
              <a:extLst>
                <a:ext uri="{FF2B5EF4-FFF2-40B4-BE49-F238E27FC236}">
                  <a16:creationId xmlns:a16="http://schemas.microsoft.com/office/drawing/2014/main" id="{00000000-0008-0000-0700-0000C5000000}"/>
                </a:ext>
              </a:extLst>
            </xdr:cNvPr>
            <xdr:cNvSpPr txBox="1"/>
          </xdr:nvSpPr>
          <xdr:spPr bwMode="auto">
            <a:xfrm>
              <a:off x="4501562" y="7067550"/>
              <a:ext cx="1569462" cy="7421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916EB7-211A-4658-86CC-99FA8B2B3EB5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98" name="Forma libre 197">
              <a:extLst>
                <a:ext uri="{FF2B5EF4-FFF2-40B4-BE49-F238E27FC236}">
                  <a16:creationId xmlns:a16="http://schemas.microsoft.com/office/drawing/2014/main" id="{00000000-0008-0000-0700-0000C6000000}"/>
                </a:ext>
              </a:extLst>
            </xdr:cNvPr>
            <xdr:cNvSpPr/>
          </xdr:nvSpPr>
          <xdr:spPr bwMode="auto">
            <a:xfrm flipH="1">
              <a:off x="3409950" y="9658351"/>
              <a:ext cx="6419847" cy="571499"/>
            </a:xfrm>
            <a:custGeom>
              <a:avLst/>
              <a:gdLst>
                <a:gd name="connsiteX0" fmla="*/ 183469 w 207282"/>
                <a:gd name="connsiteY0" fmla="*/ 0 h 1905000"/>
                <a:gd name="connsiteX1" fmla="*/ 207282 w 207282"/>
                <a:gd name="connsiteY1" fmla="*/ 1905000 h 1905000"/>
                <a:gd name="connsiteX0" fmla="*/ 193724 w 217537"/>
                <a:gd name="connsiteY0" fmla="*/ 349 h 1905349"/>
                <a:gd name="connsiteX1" fmla="*/ 217537 w 217537"/>
                <a:gd name="connsiteY1" fmla="*/ 1905349 h 1905349"/>
                <a:gd name="connsiteX0" fmla="*/ 193481 w 217294"/>
                <a:gd name="connsiteY0" fmla="*/ 71314 h 1976314"/>
                <a:gd name="connsiteX1" fmla="*/ 217294 w 217294"/>
                <a:gd name="connsiteY1" fmla="*/ 1976314 h 1976314"/>
                <a:gd name="connsiteX0" fmla="*/ 205436 w 208805"/>
                <a:gd name="connsiteY0" fmla="*/ 73753 h 1898079"/>
                <a:gd name="connsiteX1" fmla="*/ 208805 w 208805"/>
                <a:gd name="connsiteY1" fmla="*/ 1898079 h 1898079"/>
                <a:gd name="connsiteX0" fmla="*/ 210313 w 213682"/>
                <a:gd name="connsiteY0" fmla="*/ 113700 h 1938026"/>
                <a:gd name="connsiteX1" fmla="*/ 213682 w 213682"/>
                <a:gd name="connsiteY1" fmla="*/ 1938026 h 1938026"/>
                <a:gd name="connsiteX0" fmla="*/ 212430 w 212430"/>
                <a:gd name="connsiteY0" fmla="*/ 85452 h 2434162"/>
                <a:gd name="connsiteX1" fmla="*/ 212294 w 212430"/>
                <a:gd name="connsiteY1" fmla="*/ 2434162 h 2434162"/>
                <a:gd name="connsiteX0" fmla="*/ 212430 w 212430"/>
                <a:gd name="connsiteY0" fmla="*/ 122887 h 1826202"/>
                <a:gd name="connsiteX1" fmla="*/ 212294 w 212430"/>
                <a:gd name="connsiteY1" fmla="*/ 1826202 h 182620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12430" h="1826202">
                  <a:moveTo>
                    <a:pt x="212430" y="122887"/>
                  </a:moveTo>
                  <a:cubicBezTo>
                    <a:pt x="19271" y="-357332"/>
                    <a:pt x="-148638" y="645097"/>
                    <a:pt x="212294" y="1826202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BU$36">
          <xdr:nvSpPr>
            <xdr:cNvPr id="199" name="279 CuadroTexto">
              <a:extLst>
                <a:ext uri="{FF2B5EF4-FFF2-40B4-BE49-F238E27FC236}">
                  <a16:creationId xmlns:a16="http://schemas.microsoft.com/office/drawing/2014/main" id="{00000000-0008-0000-0700-0000C7000000}"/>
                </a:ext>
              </a:extLst>
            </xdr:cNvPr>
            <xdr:cNvSpPr txBox="1"/>
          </xdr:nvSpPr>
          <xdr:spPr bwMode="auto">
            <a:xfrm>
              <a:off x="16252901" y="4227259"/>
              <a:ext cx="1854993" cy="79266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DF9836C-EDA8-4E37-A863-1103F86C2E38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00" name="Forma libre 199">
              <a:extLst>
                <a:ext uri="{FF2B5EF4-FFF2-40B4-BE49-F238E27FC236}">
                  <a16:creationId xmlns:a16="http://schemas.microsoft.com/office/drawing/2014/main" id="{00000000-0008-0000-0700-0000C8000000}"/>
                </a:ext>
              </a:extLst>
            </xdr:cNvPr>
            <xdr:cNvSpPr/>
          </xdr:nvSpPr>
          <xdr:spPr bwMode="auto">
            <a:xfrm>
              <a:off x="5753100" y="14420256"/>
              <a:ext cx="12915900" cy="3048594"/>
            </a:xfrm>
            <a:custGeom>
              <a:avLst/>
              <a:gdLst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8580"/>
                <a:gd name="connsiteX1" fmla="*/ 10210800 w 10210800"/>
                <a:gd name="connsiteY1" fmla="*/ 0 h 3778580"/>
                <a:gd name="connsiteX0" fmla="*/ 0 w 11963400"/>
                <a:gd name="connsiteY0" fmla="*/ 3810000 h 3816616"/>
                <a:gd name="connsiteX1" fmla="*/ 11963400 w 11963400"/>
                <a:gd name="connsiteY1" fmla="*/ 0 h 3816616"/>
                <a:gd name="connsiteX0" fmla="*/ 0 w 11963400"/>
                <a:gd name="connsiteY0" fmla="*/ 3810000 h 3816554"/>
                <a:gd name="connsiteX1" fmla="*/ 11963400 w 11963400"/>
                <a:gd name="connsiteY1" fmla="*/ 0 h 3816554"/>
                <a:gd name="connsiteX0" fmla="*/ 0 w 11620500"/>
                <a:gd name="connsiteY0" fmla="*/ 3733800 h 3740481"/>
                <a:gd name="connsiteX1" fmla="*/ 11620500 w 11620500"/>
                <a:gd name="connsiteY1" fmla="*/ 0 h 3740481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86766 h 3986766"/>
                <a:gd name="connsiteX1" fmla="*/ 11620500 w 11620500"/>
                <a:gd name="connsiteY1" fmla="*/ 252966 h 3986766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866477"/>
                <a:gd name="connsiteX1" fmla="*/ 11620500 w 11620500"/>
                <a:gd name="connsiteY1" fmla="*/ 0 h 3866477"/>
                <a:gd name="connsiteX0" fmla="*/ 0 w 11620500"/>
                <a:gd name="connsiteY0" fmla="*/ 3762642 h 3871573"/>
                <a:gd name="connsiteX1" fmla="*/ 11620500 w 11620500"/>
                <a:gd name="connsiteY1" fmla="*/ 28842 h 3871573"/>
                <a:gd name="connsiteX0" fmla="*/ 0 w 11620500"/>
                <a:gd name="connsiteY0" fmla="*/ 3770326 h 3770326"/>
                <a:gd name="connsiteX1" fmla="*/ 11620500 w 11620500"/>
                <a:gd name="connsiteY1" fmla="*/ 36526 h 3770326"/>
                <a:gd name="connsiteX0" fmla="*/ 0 w 11620500"/>
                <a:gd name="connsiteY0" fmla="*/ 3740119 h 3740119"/>
                <a:gd name="connsiteX1" fmla="*/ 11620500 w 11620500"/>
                <a:gd name="connsiteY1" fmla="*/ 6319 h 3740119"/>
                <a:gd name="connsiteX0" fmla="*/ 0 w 11620500"/>
                <a:gd name="connsiteY0" fmla="*/ 3738595 h 3866115"/>
                <a:gd name="connsiteX1" fmla="*/ 11620500 w 11620500"/>
                <a:gd name="connsiteY1" fmla="*/ 4795 h 3866115"/>
                <a:gd name="connsiteX0" fmla="*/ 0 w 11620500"/>
                <a:gd name="connsiteY0" fmla="*/ 3739387 h 3750825"/>
                <a:gd name="connsiteX1" fmla="*/ 11620500 w 11620500"/>
                <a:gd name="connsiteY1" fmla="*/ 5587 h 37508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620500" h="3750825">
                  <a:moveTo>
                    <a:pt x="0" y="3739387"/>
                  </a:moveTo>
                  <a:cubicBezTo>
                    <a:pt x="8056114" y="3996655"/>
                    <a:pt x="5392568" y="-173140"/>
                    <a:pt x="11620500" y="558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AV$89">
          <xdr:nvSpPr>
            <xdr:cNvPr id="201" name="279 CuadroTexto">
              <a:extLst>
                <a:ext uri="{FF2B5EF4-FFF2-40B4-BE49-F238E27FC236}">
                  <a16:creationId xmlns:a16="http://schemas.microsoft.com/office/drawing/2014/main" id="{00000000-0008-0000-0700-0000C9000000}"/>
                </a:ext>
              </a:extLst>
            </xdr:cNvPr>
            <xdr:cNvSpPr txBox="1"/>
          </xdr:nvSpPr>
          <xdr:spPr bwMode="auto">
            <a:xfrm>
              <a:off x="19578900" y="13992244"/>
              <a:ext cx="1800662" cy="745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14F8CC-F42F-4D96-B751-DE72C6E62B5B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02" name="107 CuadroTexto">
              <a:extLst>
                <a:ext uri="{FF2B5EF4-FFF2-40B4-BE49-F238E27FC236}">
                  <a16:creationId xmlns:a16="http://schemas.microsoft.com/office/drawing/2014/main" id="{00000000-0008-0000-0700-0000CA000000}"/>
                </a:ext>
              </a:extLst>
            </xdr:cNvPr>
            <xdr:cNvSpPr txBox="1"/>
          </xdr:nvSpPr>
          <xdr:spPr bwMode="auto">
            <a:xfrm>
              <a:off x="18647769" y="14181947"/>
              <a:ext cx="96420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03" name="107 CuadroTexto">
              <a:extLst>
                <a:ext uri="{FF2B5EF4-FFF2-40B4-BE49-F238E27FC236}">
                  <a16:creationId xmlns:a16="http://schemas.microsoft.com/office/drawing/2014/main" id="{00000000-0008-0000-0700-0000CB000000}"/>
                </a:ext>
              </a:extLst>
            </xdr:cNvPr>
            <xdr:cNvSpPr txBox="1"/>
          </xdr:nvSpPr>
          <xdr:spPr bwMode="auto">
            <a:xfrm>
              <a:off x="18648220" y="5014135"/>
              <a:ext cx="94628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M$89">
          <xdr:nvSpPr>
            <xdr:cNvPr id="204" name="279 CuadroTexto">
              <a:extLst>
                <a:ext uri="{FF2B5EF4-FFF2-40B4-BE49-F238E27FC236}">
                  <a16:creationId xmlns:a16="http://schemas.microsoft.com/office/drawing/2014/main" id="{00000000-0008-0000-0700-0000CC000000}"/>
                </a:ext>
              </a:extLst>
            </xdr:cNvPr>
            <xdr:cNvSpPr txBox="1"/>
          </xdr:nvSpPr>
          <xdr:spPr bwMode="auto">
            <a:xfrm>
              <a:off x="18389012" y="4229100"/>
              <a:ext cx="1613488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622C02-CC55-42B1-B3EA-E9BCDCB052CE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205" name="279 CuadroTexto">
              <a:extLst>
                <a:ext uri="{FF2B5EF4-FFF2-40B4-BE49-F238E27FC236}">
                  <a16:creationId xmlns:a16="http://schemas.microsoft.com/office/drawing/2014/main" id="{00000000-0008-0000-0700-0000CD000000}"/>
                </a:ext>
              </a:extLst>
            </xdr:cNvPr>
            <xdr:cNvSpPr txBox="1"/>
          </xdr:nvSpPr>
          <xdr:spPr bwMode="auto">
            <a:xfrm>
              <a:off x="3606629" y="170384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grpSp>
          <xdr:nvGrpSpPr>
            <xdr:cNvPr id="206" name="Grupo 205">
              <a:extLst>
                <a:ext uri="{FF2B5EF4-FFF2-40B4-BE49-F238E27FC236}">
                  <a16:creationId xmlns:a16="http://schemas.microsoft.com/office/drawing/2014/main" id="{00000000-0008-0000-0700-0000CE000000}"/>
                </a:ext>
              </a:extLst>
            </xdr:cNvPr>
            <xdr:cNvGrpSpPr/>
          </xdr:nvGrpSpPr>
          <xdr:grpSpPr>
            <a:xfrm>
              <a:off x="2800350" y="15411450"/>
              <a:ext cx="20288250" cy="3238500"/>
              <a:chOff x="2857500" y="15354300"/>
              <a:chExt cx="20154900" cy="3200400"/>
            </a:xfrm>
          </xdr:grpSpPr>
          <xdr:cxnSp macro="">
            <xdr:nvCxnSpPr>
              <xdr:cNvPr id="217" name="Conector recto 216">
                <a:extLst>
                  <a:ext uri="{FF2B5EF4-FFF2-40B4-BE49-F238E27FC236}">
                    <a16:creationId xmlns:a16="http://schemas.microsoft.com/office/drawing/2014/main" id="{00000000-0008-0000-0700-0000D9000000}"/>
                  </a:ext>
                </a:extLst>
              </xdr:cNvPr>
              <xdr:cNvCxnSpPr>
                <a:endCxn id="218" idx="0"/>
              </xdr:cNvCxnSpPr>
            </xdr:nvCxnSpPr>
            <xdr:spPr bwMode="auto">
              <a:xfrm flipV="1">
                <a:off x="2857500" y="18478500"/>
                <a:ext cx="55245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18" name="Forma libre 217">
                <a:extLst>
                  <a:ext uri="{FF2B5EF4-FFF2-40B4-BE49-F238E27FC236}">
                    <a16:creationId xmlns:a16="http://schemas.microsoft.com/office/drawing/2014/main" id="{00000000-0008-0000-0700-0000DA000000}"/>
                  </a:ext>
                </a:extLst>
              </xdr:cNvPr>
              <xdr:cNvSpPr/>
            </xdr:nvSpPr>
            <xdr:spPr bwMode="auto">
              <a:xfrm>
                <a:off x="8382000" y="15430500"/>
                <a:ext cx="8953500" cy="3048000"/>
              </a:xfrm>
              <a:custGeom>
                <a:avLst/>
                <a:gdLst>
                  <a:gd name="connsiteX0" fmla="*/ 0 w 4191000"/>
                  <a:gd name="connsiteY0" fmla="*/ 1295446 h 1295446"/>
                  <a:gd name="connsiteX1" fmla="*/ 4191000 w 4191000"/>
                  <a:gd name="connsiteY1" fmla="*/ 46 h 1295446"/>
                  <a:gd name="connsiteX0" fmla="*/ 0 w 4191000"/>
                  <a:gd name="connsiteY0" fmla="*/ 1307757 h 1307757"/>
                  <a:gd name="connsiteX1" fmla="*/ 4191000 w 4191000"/>
                  <a:gd name="connsiteY1" fmla="*/ 12357 h 1307757"/>
                  <a:gd name="connsiteX0" fmla="*/ 0 w 4191000"/>
                  <a:gd name="connsiteY0" fmla="*/ 1306375 h 1306375"/>
                  <a:gd name="connsiteX1" fmla="*/ 4191000 w 4191000"/>
                  <a:gd name="connsiteY1" fmla="*/ 10975 h 1306375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4191000" h="1295400">
                    <a:moveTo>
                      <a:pt x="0" y="1295400"/>
                    </a:moveTo>
                    <a:cubicBezTo>
                      <a:pt x="3682220" y="1139901"/>
                      <a:pt x="2166713" y="190453"/>
                      <a:pt x="41910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/>
              </a:p>
            </xdr:txBody>
          </xdr:sp>
          <xdr:cxnSp macro="">
            <xdr:nvCxnSpPr>
              <xdr:cNvPr id="219" name="Conector recto 218">
                <a:extLst>
                  <a:ext uri="{FF2B5EF4-FFF2-40B4-BE49-F238E27FC236}">
                    <a16:creationId xmlns:a16="http://schemas.microsoft.com/office/drawing/2014/main" id="{00000000-0008-0000-0700-0000DB000000}"/>
                  </a:ext>
                </a:extLst>
              </xdr:cNvPr>
              <xdr:cNvCxnSpPr>
                <a:stCxn id="218" idx="1"/>
              </xdr:cNvCxnSpPr>
            </xdr:nvCxnSpPr>
            <xdr:spPr bwMode="auto">
              <a:xfrm flipV="1">
                <a:off x="17335500" y="15354300"/>
                <a:ext cx="56769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</xdr:grpSp>
        <xdr:sp macro="" textlink="">
          <xdr:nvSpPr>
            <xdr:cNvPr id="207" name="Forma libre 206">
              <a:extLst>
                <a:ext uri="{FF2B5EF4-FFF2-40B4-BE49-F238E27FC236}">
                  <a16:creationId xmlns:a16="http://schemas.microsoft.com/office/drawing/2014/main" id="{00000000-0008-0000-0700-0000CF000000}"/>
                </a:ext>
              </a:extLst>
            </xdr:cNvPr>
            <xdr:cNvSpPr/>
          </xdr:nvSpPr>
          <xdr:spPr bwMode="auto">
            <a:xfrm>
              <a:off x="3062287" y="3043237"/>
              <a:ext cx="13144500" cy="3214687"/>
            </a:xfrm>
            <a:custGeom>
              <a:avLst/>
              <a:gdLst>
                <a:gd name="connsiteX0" fmla="*/ 12525375 w 13120687"/>
                <a:gd name="connsiteY0" fmla="*/ 809625 h 3214687"/>
                <a:gd name="connsiteX1" fmla="*/ 13120687 w 13120687"/>
                <a:gd name="connsiteY1" fmla="*/ 809625 h 3214687"/>
                <a:gd name="connsiteX2" fmla="*/ 13025437 w 13120687"/>
                <a:gd name="connsiteY2" fmla="*/ 0 h 3214687"/>
                <a:gd name="connsiteX3" fmla="*/ 428625 w 13120687"/>
                <a:gd name="connsiteY3" fmla="*/ 47625 h 3214687"/>
                <a:gd name="connsiteX4" fmla="*/ 0 w 13120687"/>
                <a:gd name="connsiteY4" fmla="*/ 666750 h 3214687"/>
                <a:gd name="connsiteX5" fmla="*/ 0 w 13120687"/>
                <a:gd name="connsiteY5" fmla="*/ 2928937 h 3214687"/>
                <a:gd name="connsiteX6" fmla="*/ 666750 w 13120687"/>
                <a:gd name="connsiteY6" fmla="*/ 3214687 h 3214687"/>
                <a:gd name="connsiteX7" fmla="*/ 690562 w 13120687"/>
                <a:gd name="connsiteY7" fmla="*/ 2714625 h 3214687"/>
                <a:gd name="connsiteX8" fmla="*/ 452437 w 13120687"/>
                <a:gd name="connsiteY8" fmla="*/ 2428875 h 3214687"/>
                <a:gd name="connsiteX9" fmla="*/ 476250 w 13120687"/>
                <a:gd name="connsiteY9" fmla="*/ 762000 h 3214687"/>
                <a:gd name="connsiteX10" fmla="*/ 809625 w 13120687"/>
                <a:gd name="connsiteY10" fmla="*/ 619125 h 3214687"/>
                <a:gd name="connsiteX11" fmla="*/ 12525375 w 13120687"/>
                <a:gd name="connsiteY11" fmla="*/ 809625 h 321468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</a:cxnLst>
              <a:rect l="l" t="t" r="r" b="b"/>
              <a:pathLst>
                <a:path w="13120687" h="3214687">
                  <a:moveTo>
                    <a:pt x="12525375" y="809625"/>
                  </a:moveTo>
                  <a:lnTo>
                    <a:pt x="13120687" y="809625"/>
                  </a:lnTo>
                  <a:lnTo>
                    <a:pt x="13025437" y="0"/>
                  </a:lnTo>
                  <a:lnTo>
                    <a:pt x="428625" y="47625"/>
                  </a:lnTo>
                  <a:lnTo>
                    <a:pt x="0" y="666750"/>
                  </a:lnTo>
                  <a:lnTo>
                    <a:pt x="0" y="2928937"/>
                  </a:lnTo>
                  <a:lnTo>
                    <a:pt x="666750" y="3214687"/>
                  </a:lnTo>
                  <a:lnTo>
                    <a:pt x="690562" y="2714625"/>
                  </a:lnTo>
                  <a:lnTo>
                    <a:pt x="452437" y="2428875"/>
                  </a:lnTo>
                  <a:lnTo>
                    <a:pt x="476250" y="762000"/>
                  </a:lnTo>
                  <a:lnTo>
                    <a:pt x="809625" y="619125"/>
                  </a:lnTo>
                  <a:lnTo>
                    <a:pt x="12525375" y="809625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08" name="Forma libre 207">
              <a:extLst>
                <a:ext uri="{FF2B5EF4-FFF2-40B4-BE49-F238E27FC236}">
                  <a16:creationId xmlns:a16="http://schemas.microsoft.com/office/drawing/2014/main" id="{00000000-0008-0000-0700-0000D0000000}"/>
                </a:ext>
              </a:extLst>
            </xdr:cNvPr>
            <xdr:cNvSpPr/>
          </xdr:nvSpPr>
          <xdr:spPr bwMode="auto">
            <a:xfrm>
              <a:off x="20112037" y="3057524"/>
              <a:ext cx="3974523" cy="3364057"/>
            </a:xfrm>
            <a:custGeom>
              <a:avLst/>
              <a:gdLst>
                <a:gd name="connsiteX0" fmla="*/ 0 w 4000500"/>
                <a:gd name="connsiteY0" fmla="*/ 571500 h 3000375"/>
                <a:gd name="connsiteX1" fmla="*/ 333375 w 4000500"/>
                <a:gd name="connsiteY1" fmla="*/ 571500 h 3000375"/>
                <a:gd name="connsiteX2" fmla="*/ 619125 w 4000500"/>
                <a:gd name="connsiteY2" fmla="*/ 285750 h 3000375"/>
                <a:gd name="connsiteX3" fmla="*/ 3333750 w 4000500"/>
                <a:gd name="connsiteY3" fmla="*/ 309563 h 3000375"/>
                <a:gd name="connsiteX4" fmla="*/ 3619500 w 4000500"/>
                <a:gd name="connsiteY4" fmla="*/ 595313 h 3000375"/>
                <a:gd name="connsiteX5" fmla="*/ 3524250 w 4000500"/>
                <a:gd name="connsiteY5" fmla="*/ 2428875 h 3000375"/>
                <a:gd name="connsiteX6" fmla="*/ 3143250 w 4000500"/>
                <a:gd name="connsiteY6" fmla="*/ 2643188 h 3000375"/>
                <a:gd name="connsiteX7" fmla="*/ 3167063 w 4000500"/>
                <a:gd name="connsiteY7" fmla="*/ 3000375 h 3000375"/>
                <a:gd name="connsiteX8" fmla="*/ 3762375 w 4000500"/>
                <a:gd name="connsiteY8" fmla="*/ 2952750 h 3000375"/>
                <a:gd name="connsiteX9" fmla="*/ 3952875 w 4000500"/>
                <a:gd name="connsiteY9" fmla="*/ 2524125 h 3000375"/>
                <a:gd name="connsiteX10" fmla="*/ 4000500 w 4000500"/>
                <a:gd name="connsiteY10" fmla="*/ 238125 h 3000375"/>
                <a:gd name="connsiteX11" fmla="*/ 3500438 w 4000500"/>
                <a:gd name="connsiteY11" fmla="*/ 0 h 3000375"/>
                <a:gd name="connsiteX12" fmla="*/ 238125 w 4000500"/>
                <a:gd name="connsiteY12" fmla="*/ 0 h 3000375"/>
                <a:gd name="connsiteX13" fmla="*/ 0 w 4000500"/>
                <a:gd name="connsiteY13" fmla="*/ 571500 h 3000375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762375 w 4000500"/>
                <a:gd name="connsiteY8" fmla="*/ 2952750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30906 w 4000500"/>
                <a:gd name="connsiteY8" fmla="*/ 3195204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098532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21406"/>
                <a:gd name="connsiteY0" fmla="*/ 571500 h 3364057"/>
                <a:gd name="connsiteX1" fmla="*/ 333375 w 4021406"/>
                <a:gd name="connsiteY1" fmla="*/ 571500 h 3364057"/>
                <a:gd name="connsiteX2" fmla="*/ 619125 w 4021406"/>
                <a:gd name="connsiteY2" fmla="*/ 285750 h 3364057"/>
                <a:gd name="connsiteX3" fmla="*/ 3333750 w 4021406"/>
                <a:gd name="connsiteY3" fmla="*/ 309563 h 3364057"/>
                <a:gd name="connsiteX4" fmla="*/ 3619500 w 4021406"/>
                <a:gd name="connsiteY4" fmla="*/ 595313 h 3364057"/>
                <a:gd name="connsiteX5" fmla="*/ 3524250 w 4021406"/>
                <a:gd name="connsiteY5" fmla="*/ 2428875 h 3364057"/>
                <a:gd name="connsiteX6" fmla="*/ 3143250 w 4021406"/>
                <a:gd name="connsiteY6" fmla="*/ 2643188 h 3364057"/>
                <a:gd name="connsiteX7" fmla="*/ 3098532 w 4021406"/>
                <a:gd name="connsiteY7" fmla="*/ 3364057 h 3364057"/>
                <a:gd name="connsiteX8" fmla="*/ 3899438 w 4021406"/>
                <a:gd name="connsiteY8" fmla="*/ 3281795 h 3364057"/>
                <a:gd name="connsiteX9" fmla="*/ 4021406 w 4021406"/>
                <a:gd name="connsiteY9" fmla="*/ 2506807 h 3364057"/>
                <a:gd name="connsiteX10" fmla="*/ 4000500 w 4021406"/>
                <a:gd name="connsiteY10" fmla="*/ 238125 h 3364057"/>
                <a:gd name="connsiteX11" fmla="*/ 3500438 w 4021406"/>
                <a:gd name="connsiteY11" fmla="*/ 0 h 3364057"/>
                <a:gd name="connsiteX12" fmla="*/ 238125 w 4021406"/>
                <a:gd name="connsiteY12" fmla="*/ 0 h 3364057"/>
                <a:gd name="connsiteX13" fmla="*/ 0 w 4021406"/>
                <a:gd name="connsiteY13" fmla="*/ 571500 h 3364057"/>
                <a:gd name="connsiteX0" fmla="*/ 0 w 4069032"/>
                <a:gd name="connsiteY0" fmla="*/ 571500 h 3364057"/>
                <a:gd name="connsiteX1" fmla="*/ 333375 w 4069032"/>
                <a:gd name="connsiteY1" fmla="*/ 571500 h 3364057"/>
                <a:gd name="connsiteX2" fmla="*/ 619125 w 4069032"/>
                <a:gd name="connsiteY2" fmla="*/ 285750 h 3364057"/>
                <a:gd name="connsiteX3" fmla="*/ 3333750 w 4069032"/>
                <a:gd name="connsiteY3" fmla="*/ 309563 h 3364057"/>
                <a:gd name="connsiteX4" fmla="*/ 3619500 w 4069032"/>
                <a:gd name="connsiteY4" fmla="*/ 595313 h 3364057"/>
                <a:gd name="connsiteX5" fmla="*/ 3524250 w 4069032"/>
                <a:gd name="connsiteY5" fmla="*/ 2428875 h 3364057"/>
                <a:gd name="connsiteX6" fmla="*/ 3143250 w 4069032"/>
                <a:gd name="connsiteY6" fmla="*/ 2643188 h 3364057"/>
                <a:gd name="connsiteX7" fmla="*/ 3098532 w 4069032"/>
                <a:gd name="connsiteY7" fmla="*/ 3364057 h 3364057"/>
                <a:gd name="connsiteX8" fmla="*/ 3899438 w 4069032"/>
                <a:gd name="connsiteY8" fmla="*/ 3281795 h 3364057"/>
                <a:gd name="connsiteX9" fmla="*/ 4021406 w 4069032"/>
                <a:gd name="connsiteY9" fmla="*/ 2506807 h 3364057"/>
                <a:gd name="connsiteX10" fmla="*/ 4069032 w 4069032"/>
                <a:gd name="connsiteY10" fmla="*/ 238125 h 3364057"/>
                <a:gd name="connsiteX11" fmla="*/ 3500438 w 4069032"/>
                <a:gd name="connsiteY11" fmla="*/ 0 h 3364057"/>
                <a:gd name="connsiteX12" fmla="*/ 238125 w 4069032"/>
                <a:gd name="connsiteY12" fmla="*/ 0 h 3364057"/>
                <a:gd name="connsiteX13" fmla="*/ 0 w 4069032"/>
                <a:gd name="connsiteY13" fmla="*/ 571500 h 336405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</a:cxnLst>
              <a:rect l="l" t="t" r="r" b="b"/>
              <a:pathLst>
                <a:path w="4069032" h="3364057">
                  <a:moveTo>
                    <a:pt x="0" y="571500"/>
                  </a:moveTo>
                  <a:lnTo>
                    <a:pt x="333375" y="571500"/>
                  </a:lnTo>
                  <a:lnTo>
                    <a:pt x="619125" y="285750"/>
                  </a:lnTo>
                  <a:lnTo>
                    <a:pt x="3333750" y="309563"/>
                  </a:lnTo>
                  <a:lnTo>
                    <a:pt x="3619500" y="595313"/>
                  </a:lnTo>
                  <a:lnTo>
                    <a:pt x="3524250" y="2428875"/>
                  </a:lnTo>
                  <a:lnTo>
                    <a:pt x="3143250" y="2643188"/>
                  </a:lnTo>
                  <a:cubicBezTo>
                    <a:pt x="3145477" y="2883478"/>
                    <a:pt x="3096305" y="3123767"/>
                    <a:pt x="3098532" y="3364057"/>
                  </a:cubicBezTo>
                  <a:lnTo>
                    <a:pt x="3899438" y="3281795"/>
                  </a:lnTo>
                  <a:lnTo>
                    <a:pt x="4021406" y="2506807"/>
                  </a:lnTo>
                  <a:lnTo>
                    <a:pt x="4069032" y="238125"/>
                  </a:lnTo>
                  <a:lnTo>
                    <a:pt x="3500438" y="0"/>
                  </a:lnTo>
                  <a:lnTo>
                    <a:pt x="238125" y="0"/>
                  </a:lnTo>
                  <a:lnTo>
                    <a:pt x="0" y="571500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pic>
          <xdr:nvPicPr>
            <xdr:cNvPr id="209" name="Imagen 18">
              <a:extLst>
                <a:ext uri="{FF2B5EF4-FFF2-40B4-BE49-F238E27FC236}">
                  <a16:creationId xmlns:a16="http://schemas.microsoft.com/office/drawing/2014/main" id="{00000000-0008-0000-0700-0000D1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>
              <a:off x="20598958" y="3033333"/>
              <a:ext cx="3292777" cy="291128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10" name="CuadroTexto 10">
              <a:extLst>
                <a:ext uri="{FF2B5EF4-FFF2-40B4-BE49-F238E27FC236}">
                  <a16:creationId xmlns:a16="http://schemas.microsoft.com/office/drawing/2014/main" id="{00000000-0008-0000-0700-0000D2000000}"/>
                </a:ext>
              </a:extLst>
            </xdr:cNvPr>
            <xdr:cNvSpPr txBox="1"/>
          </xdr:nvSpPr>
          <xdr:spPr bwMode="auto">
            <a:xfrm rot="10800000" flipV="1">
              <a:off x="7469905" y="5279998"/>
              <a:ext cx="4574879" cy="89662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">
          <xdr:nvSpPr>
            <xdr:cNvPr id="211" name="87 Flecha derecha">
              <a:extLst>
                <a:ext uri="{FF2B5EF4-FFF2-40B4-BE49-F238E27FC236}">
                  <a16:creationId xmlns:a16="http://schemas.microsoft.com/office/drawing/2014/main" id="{00000000-0008-0000-0700-0000D3000000}"/>
                </a:ext>
              </a:extLst>
            </xdr:cNvPr>
            <xdr:cNvSpPr/>
          </xdr:nvSpPr>
          <xdr:spPr bwMode="auto">
            <a:xfrm>
              <a:off x="23447483" y="13313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700-0000D4000000}"/>
                </a:ext>
              </a:extLst>
            </xdr:cNvPr>
            <xdr:cNvSpPr txBox="1"/>
          </xdr:nvSpPr>
          <xdr:spPr bwMode="auto">
            <a:xfrm rot="10800000" flipV="1">
              <a:off x="19608789" y="13903611"/>
              <a:ext cx="5019070" cy="177232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San Juan</a:t>
              </a:r>
            </a:p>
          </xdr:txBody>
        </xdr:sp>
        <xdr:sp macro="" textlink="">
          <xdr:nvSpPr>
            <xdr:cNvPr id="213" name="CuadroTexto 10">
              <a:extLst>
                <a:ext uri="{FF2B5EF4-FFF2-40B4-BE49-F238E27FC236}">
                  <a16:creationId xmlns:a16="http://schemas.microsoft.com/office/drawing/2014/main" id="{00000000-0008-0000-0700-0000D5000000}"/>
                </a:ext>
              </a:extLst>
            </xdr:cNvPr>
            <xdr:cNvSpPr txBox="1"/>
          </xdr:nvSpPr>
          <xdr:spPr bwMode="auto">
            <a:xfrm rot="10800000" flipV="1">
              <a:off x="1104900" y="8341011"/>
              <a:ext cx="486667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Pan. Sur</a:t>
              </a:r>
            </a:p>
          </xdr:txBody>
        </xdr:sp>
        <xdr:sp macro="" textlink="">
          <xdr:nvSpPr>
            <xdr:cNvPr id="214" name="87 Flecha derecha">
              <a:extLst>
                <a:ext uri="{FF2B5EF4-FFF2-40B4-BE49-F238E27FC236}">
                  <a16:creationId xmlns:a16="http://schemas.microsoft.com/office/drawing/2014/main" id="{00000000-0008-0000-0700-0000D6000000}"/>
                </a:ext>
              </a:extLst>
            </xdr:cNvPr>
            <xdr:cNvSpPr/>
          </xdr:nvSpPr>
          <xdr:spPr bwMode="auto">
            <a:xfrm rot="10800000">
              <a:off x="1673333" y="7598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5" name="CuadroTexto 10">
              <a:extLst>
                <a:ext uri="{FF2B5EF4-FFF2-40B4-BE49-F238E27FC236}">
                  <a16:creationId xmlns:a16="http://schemas.microsoft.com/office/drawing/2014/main" id="{00000000-0008-0000-0700-0000D7000000}"/>
                </a:ext>
              </a:extLst>
            </xdr:cNvPr>
            <xdr:cNvSpPr txBox="1"/>
          </xdr:nvSpPr>
          <xdr:spPr bwMode="auto">
            <a:xfrm rot="10800000" flipV="1">
              <a:off x="17068800" y="2587911"/>
              <a:ext cx="522862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Ca. M. Arias</a:t>
              </a:r>
            </a:p>
          </xdr:txBody>
        </xdr:sp>
        <xdr:sp macro="" textlink="">
          <xdr:nvSpPr>
            <xdr:cNvPr id="216" name="87 Flecha derecha">
              <a:extLst>
                <a:ext uri="{FF2B5EF4-FFF2-40B4-BE49-F238E27FC236}">
                  <a16:creationId xmlns:a16="http://schemas.microsoft.com/office/drawing/2014/main" id="{00000000-0008-0000-0700-0000D8000000}"/>
                </a:ext>
              </a:extLst>
            </xdr:cNvPr>
            <xdr:cNvSpPr/>
          </xdr:nvSpPr>
          <xdr:spPr bwMode="auto">
            <a:xfrm rot="16200000">
              <a:off x="16322783" y="2874378"/>
              <a:ext cx="101905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</xdr:grp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50" zoomScaleNormal="50" zoomScaleSheetLayoutView="55" workbookViewId="0">
      <selection activeCell="A2" sqref="A2"/>
    </sheetView>
  </sheetViews>
  <sheetFormatPr baseColWidth="10" defaultColWidth="11.42578125" defaultRowHeight="12.75"/>
  <cols>
    <col min="1" max="1" width="11.42578125" style="205"/>
    <col min="2" max="2" width="1.7109375" style="205" customWidth="1"/>
    <col min="3" max="3" width="4.7109375" style="205" customWidth="1"/>
    <col min="4" max="4" width="14.7109375" style="205" customWidth="1"/>
    <col min="5" max="5" width="13.42578125" style="205" customWidth="1"/>
    <col min="6" max="6" width="24.7109375" style="225" customWidth="1"/>
    <col min="7" max="7" width="11.42578125" style="205"/>
    <col min="8" max="8" width="14.7109375" style="205" customWidth="1"/>
    <col min="9" max="9" width="15.140625" style="205" bestFit="1" customWidth="1"/>
    <col min="10" max="10" width="24.7109375" style="205" customWidth="1"/>
    <col min="11" max="11" width="11.42578125" style="205"/>
    <col min="12" max="13" width="4.7109375" style="205" customWidth="1"/>
    <col min="14" max="14" width="1.7109375" style="205" customWidth="1"/>
    <col min="15" max="15" width="11.42578125" style="205"/>
    <col min="16" max="16" width="0" style="205" hidden="1" customWidth="1"/>
    <col min="17" max="17" width="4.85546875" style="205" hidden="1" customWidth="1"/>
    <col min="18" max="23" width="11.42578125" style="205"/>
    <col min="24" max="25" width="11.42578125" style="205" hidden="1" customWidth="1"/>
    <col min="26" max="26" width="0" style="205" hidden="1" customWidth="1"/>
    <col min="27" max="16384" width="11.42578125" style="205"/>
  </cols>
  <sheetData>
    <row r="2" spans="2:25" ht="39.950000000000003" customHeight="1">
      <c r="B2" s="528" t="s">
        <v>165</v>
      </c>
      <c r="C2" s="529"/>
      <c r="D2" s="529"/>
      <c r="E2" s="529"/>
      <c r="F2" s="529"/>
      <c r="G2" s="529"/>
      <c r="H2" s="529"/>
      <c r="I2" s="529"/>
      <c r="J2" s="529"/>
      <c r="K2" s="529"/>
      <c r="L2" s="529"/>
      <c r="M2" s="529"/>
      <c r="N2" s="530"/>
    </row>
    <row r="3" spans="2:25" ht="45" customHeight="1">
      <c r="B3" s="531"/>
      <c r="C3" s="532"/>
      <c r="D3" s="532"/>
      <c r="E3" s="532"/>
      <c r="F3" s="532"/>
      <c r="G3" s="532"/>
      <c r="H3" s="532"/>
      <c r="I3" s="532"/>
      <c r="J3" s="532"/>
      <c r="K3" s="532"/>
      <c r="L3" s="532"/>
      <c r="M3" s="532"/>
      <c r="N3" s="533"/>
    </row>
    <row r="4" spans="2:25" ht="39.950000000000003" customHeight="1">
      <c r="B4" s="236"/>
      <c r="C4" s="206"/>
      <c r="D4" s="226" t="s">
        <v>195</v>
      </c>
      <c r="E4" s="207"/>
      <c r="F4" s="208" t="s">
        <v>0</v>
      </c>
      <c r="G4" s="534" t="s">
        <v>882</v>
      </c>
      <c r="H4" s="534"/>
      <c r="I4" s="534"/>
      <c r="J4" s="534"/>
      <c r="K4" s="534"/>
      <c r="L4" s="534"/>
      <c r="M4" s="535"/>
      <c r="N4" s="213"/>
    </row>
    <row r="5" spans="2:25" ht="4.9000000000000004" customHeight="1">
      <c r="B5" s="236"/>
      <c r="C5" s="209"/>
      <c r="D5" s="227"/>
      <c r="E5" s="210"/>
      <c r="F5" s="211"/>
      <c r="G5" s="210"/>
      <c r="H5" s="210"/>
      <c r="I5" s="210"/>
      <c r="J5" s="210"/>
      <c r="K5" s="210"/>
      <c r="L5" s="212"/>
      <c r="M5" s="213"/>
      <c r="N5" s="213"/>
    </row>
    <row r="6" spans="2:25" s="214" customFormat="1" ht="39.950000000000003" customHeight="1">
      <c r="B6" s="237"/>
      <c r="C6" s="215"/>
      <c r="D6" s="228" t="s">
        <v>158</v>
      </c>
      <c r="E6" s="216"/>
      <c r="F6" s="211" t="s">
        <v>0</v>
      </c>
      <c r="G6" s="536" t="s">
        <v>881</v>
      </c>
      <c r="H6" s="536"/>
      <c r="I6" s="536"/>
      <c r="J6" s="536"/>
      <c r="K6" s="536"/>
      <c r="L6" s="536"/>
      <c r="M6" s="537"/>
      <c r="N6" s="238"/>
      <c r="X6" s="231" t="s">
        <v>198</v>
      </c>
      <c r="Y6" s="232" t="s">
        <v>199</v>
      </c>
    </row>
    <row r="7" spans="2:25" ht="10.15" customHeight="1">
      <c r="B7" s="236"/>
      <c r="C7" s="209"/>
      <c r="D7" s="227"/>
      <c r="E7" s="217"/>
      <c r="F7" s="211"/>
      <c r="G7" s="217"/>
      <c r="H7" s="217"/>
      <c r="I7" s="217"/>
      <c r="J7" s="217"/>
      <c r="K7" s="210"/>
      <c r="L7" s="212"/>
      <c r="M7" s="213"/>
      <c r="N7" s="213"/>
      <c r="X7" s="231" t="s">
        <v>200</v>
      </c>
      <c r="Y7" s="232" t="s">
        <v>201</v>
      </c>
    </row>
    <row r="8" spans="2:25" s="214" customFormat="1" ht="39.950000000000003" customHeight="1">
      <c r="B8" s="237"/>
      <c r="C8" s="215"/>
      <c r="D8" s="228" t="s">
        <v>159</v>
      </c>
      <c r="E8" s="216"/>
      <c r="F8" s="211" t="s">
        <v>0</v>
      </c>
      <c r="G8" s="538"/>
      <c r="H8" s="538"/>
      <c r="I8" s="538"/>
      <c r="J8" s="538"/>
      <c r="K8" s="538"/>
      <c r="L8" s="538"/>
      <c r="M8" s="539"/>
      <c r="N8" s="238"/>
      <c r="X8" s="231" t="s">
        <v>202</v>
      </c>
      <c r="Y8" s="232" t="s">
        <v>203</v>
      </c>
    </row>
    <row r="9" spans="2:25" ht="10.15" customHeight="1">
      <c r="B9" s="236"/>
      <c r="C9" s="209"/>
      <c r="D9" s="227"/>
      <c r="E9" s="217"/>
      <c r="F9" s="211"/>
      <c r="G9" s="217"/>
      <c r="H9" s="217"/>
      <c r="I9" s="217"/>
      <c r="J9" s="217"/>
      <c r="K9" s="210"/>
      <c r="L9" s="212"/>
      <c r="M9" s="213"/>
      <c r="N9" s="213"/>
      <c r="X9" s="231" t="s">
        <v>204</v>
      </c>
      <c r="Y9" s="232" t="s">
        <v>205</v>
      </c>
    </row>
    <row r="10" spans="2:25" ht="39.950000000000003" customHeight="1">
      <c r="B10" s="236"/>
      <c r="C10" s="209"/>
      <c r="D10" s="227" t="s">
        <v>162</v>
      </c>
      <c r="E10" s="217"/>
      <c r="F10" s="211" t="s">
        <v>0</v>
      </c>
      <c r="G10" s="542">
        <f>+G8</f>
        <v>0</v>
      </c>
      <c r="H10" s="542"/>
      <c r="I10" s="542"/>
      <c r="J10" s="542"/>
      <c r="K10" s="542"/>
      <c r="L10" s="542"/>
      <c r="M10" s="543"/>
      <c r="N10" s="213"/>
      <c r="X10" s="231" t="s">
        <v>206</v>
      </c>
      <c r="Y10" s="232" t="s">
        <v>207</v>
      </c>
    </row>
    <row r="11" spans="2:25" ht="10.15" customHeight="1">
      <c r="B11" s="236"/>
      <c r="C11" s="209"/>
      <c r="D11" s="227"/>
      <c r="E11" s="217"/>
      <c r="F11" s="211"/>
      <c r="G11" s="217"/>
      <c r="H11" s="217"/>
      <c r="I11" s="217"/>
      <c r="J11" s="217"/>
      <c r="K11" s="210"/>
      <c r="L11" s="212"/>
      <c r="M11" s="213"/>
      <c r="N11" s="213"/>
      <c r="X11" s="231" t="s">
        <v>208</v>
      </c>
      <c r="Y11" s="232" t="s">
        <v>209</v>
      </c>
    </row>
    <row r="12" spans="2:25" ht="39.950000000000003" customHeight="1">
      <c r="B12" s="236"/>
      <c r="C12" s="209"/>
      <c r="D12" s="227" t="s">
        <v>160</v>
      </c>
      <c r="E12" s="217"/>
      <c r="F12" s="211" t="s">
        <v>0</v>
      </c>
      <c r="G12" s="540">
        <f>+G10</f>
        <v>0</v>
      </c>
      <c r="H12" s="540"/>
      <c r="I12" s="540"/>
      <c r="J12" s="540"/>
      <c r="K12" s="540"/>
      <c r="L12" s="540"/>
      <c r="M12" s="541"/>
      <c r="N12" s="213"/>
      <c r="O12" s="218"/>
      <c r="X12" s="231" t="s">
        <v>210</v>
      </c>
      <c r="Y12" s="232" t="s">
        <v>211</v>
      </c>
    </row>
    <row r="13" spans="2:25" ht="10.15" customHeight="1">
      <c r="B13" s="236"/>
      <c r="C13" s="209"/>
      <c r="D13" s="227"/>
      <c r="E13" s="217"/>
      <c r="F13" s="211"/>
      <c r="G13" s="217"/>
      <c r="H13" s="217"/>
      <c r="I13" s="217"/>
      <c r="J13" s="217"/>
      <c r="K13" s="210"/>
      <c r="L13" s="212"/>
      <c r="M13" s="213"/>
      <c r="N13" s="213"/>
      <c r="X13" s="231" t="s">
        <v>212</v>
      </c>
      <c r="Y13" s="232" t="s">
        <v>213</v>
      </c>
    </row>
    <row r="14" spans="2:25" s="214" customFormat="1" ht="39.950000000000003" customHeight="1">
      <c r="B14" s="237"/>
      <c r="C14" s="215"/>
      <c r="D14" s="228" t="s">
        <v>161</v>
      </c>
      <c r="E14" s="216"/>
      <c r="F14" s="211" t="s">
        <v>0</v>
      </c>
      <c r="G14" s="536" t="s">
        <v>876</v>
      </c>
      <c r="H14" s="536"/>
      <c r="I14" s="536"/>
      <c r="J14" s="536"/>
      <c r="K14" s="536"/>
      <c r="L14" s="536"/>
      <c r="M14" s="537"/>
      <c r="N14" s="238"/>
      <c r="X14" s="231" t="s">
        <v>214</v>
      </c>
      <c r="Y14" s="232" t="s">
        <v>215</v>
      </c>
    </row>
    <row r="15" spans="2:25" ht="4.9000000000000004" customHeight="1">
      <c r="B15" s="236"/>
      <c r="C15" s="209"/>
      <c r="D15" s="210"/>
      <c r="E15" s="210"/>
      <c r="F15" s="219"/>
      <c r="G15" s="210"/>
      <c r="H15" s="210"/>
      <c r="I15" s="210"/>
      <c r="J15" s="210"/>
      <c r="K15" s="210"/>
      <c r="L15" s="212"/>
      <c r="M15" s="213"/>
      <c r="N15" s="213"/>
      <c r="X15" s="231" t="s">
        <v>216</v>
      </c>
      <c r="Y15" s="232" t="s">
        <v>217</v>
      </c>
    </row>
    <row r="16" spans="2:25" ht="4.9000000000000004" customHeight="1">
      <c r="B16" s="236"/>
      <c r="C16" s="220"/>
      <c r="D16" s="221"/>
      <c r="E16" s="221"/>
      <c r="F16" s="222"/>
      <c r="G16" s="221"/>
      <c r="H16" s="221"/>
      <c r="I16" s="221"/>
      <c r="J16" s="221"/>
      <c r="K16" s="221"/>
      <c r="L16" s="223"/>
      <c r="M16" s="224"/>
      <c r="N16" s="213"/>
      <c r="X16" s="231" t="s">
        <v>218</v>
      </c>
      <c r="Y16" s="232" t="s">
        <v>219</v>
      </c>
    </row>
    <row r="17" spans="2:25" ht="8.1" customHeight="1">
      <c r="B17" s="236"/>
      <c r="C17" s="212"/>
      <c r="D17" s="212"/>
      <c r="E17" s="212"/>
      <c r="F17" s="230"/>
      <c r="G17" s="212"/>
      <c r="H17" s="212"/>
      <c r="I17" s="212"/>
      <c r="J17" s="212"/>
      <c r="K17" s="212"/>
      <c r="L17" s="212"/>
      <c r="M17" s="212"/>
      <c r="N17" s="213"/>
      <c r="X17" s="231" t="s">
        <v>220</v>
      </c>
      <c r="Y17" s="232" t="s">
        <v>221</v>
      </c>
    </row>
    <row r="18" spans="2:25" ht="50.1" customHeight="1">
      <c r="B18" s="236"/>
      <c r="C18" s="527" t="s">
        <v>196</v>
      </c>
      <c r="D18" s="527"/>
      <c r="E18" s="527"/>
      <c r="F18" s="527"/>
      <c r="G18" s="527"/>
      <c r="H18" s="527"/>
      <c r="I18" s="527"/>
      <c r="J18" s="527"/>
      <c r="K18" s="527"/>
      <c r="L18" s="527"/>
      <c r="M18" s="527"/>
      <c r="N18" s="213"/>
      <c r="X18" s="231" t="s">
        <v>222</v>
      </c>
      <c r="Y18" s="232" t="s">
        <v>223</v>
      </c>
    </row>
    <row r="19" spans="2:25" ht="8.1" customHeight="1">
      <c r="B19" s="236"/>
      <c r="C19" s="212"/>
      <c r="D19" s="212"/>
      <c r="E19" s="212"/>
      <c r="F19" s="230"/>
      <c r="G19" s="212"/>
      <c r="H19" s="212"/>
      <c r="I19" s="212"/>
      <c r="J19" s="212"/>
      <c r="K19" s="212"/>
      <c r="L19" s="212"/>
      <c r="M19" s="212"/>
      <c r="N19" s="213"/>
      <c r="X19" s="231" t="s">
        <v>224</v>
      </c>
      <c r="Y19" s="232" t="s">
        <v>225</v>
      </c>
    </row>
    <row r="20" spans="2:25" ht="54.95" customHeight="1">
      <c r="B20" s="236"/>
      <c r="C20" s="212"/>
      <c r="D20" s="507" t="s">
        <v>835</v>
      </c>
      <c r="E20" s="503" t="s">
        <v>164</v>
      </c>
      <c r="F20" s="503" t="s">
        <v>152</v>
      </c>
      <c r="G20" s="503" t="s">
        <v>139</v>
      </c>
      <c r="H20" s="508" t="s">
        <v>834</v>
      </c>
      <c r="I20" s="502" t="s">
        <v>164</v>
      </c>
      <c r="J20" s="502" t="s">
        <v>152</v>
      </c>
      <c r="K20" s="502" t="s">
        <v>139</v>
      </c>
      <c r="L20" s="212"/>
      <c r="M20" s="212"/>
      <c r="N20" s="213"/>
      <c r="X20" s="231" t="s">
        <v>226</v>
      </c>
      <c r="Y20" s="232" t="s">
        <v>227</v>
      </c>
    </row>
    <row r="21" spans="2:25" ht="19.899999999999999" customHeight="1">
      <c r="B21" s="236"/>
      <c r="C21" s="212"/>
      <c r="D21" s="491">
        <v>1</v>
      </c>
      <c r="E21" s="506">
        <v>13</v>
      </c>
      <c r="F21" s="489" t="s">
        <v>880</v>
      </c>
      <c r="G21" s="490" t="s">
        <v>87</v>
      </c>
      <c r="H21" s="491">
        <v>1</v>
      </c>
      <c r="I21" s="491">
        <v>23</v>
      </c>
      <c r="J21" s="489" t="s">
        <v>879</v>
      </c>
      <c r="K21" s="491" t="s">
        <v>12</v>
      </c>
      <c r="L21" s="212"/>
      <c r="M21" s="212"/>
      <c r="N21" s="213"/>
      <c r="P21" s="205" t="s">
        <v>87</v>
      </c>
      <c r="Q21" s="225">
        <f>+COUNTIF(E21:E30,"")</f>
        <v>9</v>
      </c>
      <c r="X21" s="231" t="s">
        <v>228</v>
      </c>
      <c r="Y21" s="232" t="s">
        <v>229</v>
      </c>
    </row>
    <row r="22" spans="2:25" ht="19.899999999999999" customHeight="1">
      <c r="B22" s="236"/>
      <c r="C22" s="212"/>
      <c r="D22" s="493"/>
      <c r="E22" s="493"/>
      <c r="F22" s="492" t="s">
        <v>880</v>
      </c>
      <c r="G22" s="493" t="s">
        <v>87</v>
      </c>
      <c r="H22" s="493"/>
      <c r="I22" s="493"/>
      <c r="J22" s="492"/>
      <c r="K22" s="493" t="s">
        <v>12</v>
      </c>
      <c r="L22" s="212"/>
      <c r="M22" s="212"/>
      <c r="N22" s="213"/>
      <c r="P22" s="205" t="s">
        <v>12</v>
      </c>
      <c r="Q22" s="225">
        <f>+COUNTIF(I21:I30,"")</f>
        <v>9</v>
      </c>
      <c r="X22" s="231" t="s">
        <v>230</v>
      </c>
      <c r="Y22" s="232" t="s">
        <v>231</v>
      </c>
    </row>
    <row r="23" spans="2:25" ht="19.899999999999999" customHeight="1">
      <c r="B23" s="236"/>
      <c r="C23" s="212"/>
      <c r="D23" s="493"/>
      <c r="E23" s="493"/>
      <c r="F23" s="492" t="s">
        <v>880</v>
      </c>
      <c r="G23" s="493" t="s">
        <v>87</v>
      </c>
      <c r="H23" s="493"/>
      <c r="I23" s="493"/>
      <c r="J23" s="492"/>
      <c r="K23" s="493" t="s">
        <v>12</v>
      </c>
      <c r="L23" s="212"/>
      <c r="M23" s="212"/>
      <c r="N23" s="213"/>
      <c r="P23" s="205" t="s">
        <v>13</v>
      </c>
      <c r="Q23" s="225">
        <f>+COUNTIF(E33:E42,"")</f>
        <v>6</v>
      </c>
      <c r="X23" s="231" t="s">
        <v>232</v>
      </c>
      <c r="Y23" s="232" t="s">
        <v>233</v>
      </c>
    </row>
    <row r="24" spans="2:25" ht="19.899999999999999" customHeight="1">
      <c r="B24" s="236"/>
      <c r="C24" s="212"/>
      <c r="D24" s="493"/>
      <c r="E24" s="493"/>
      <c r="F24" s="492" t="s">
        <v>880</v>
      </c>
      <c r="G24" s="493" t="s">
        <v>87</v>
      </c>
      <c r="H24" s="493"/>
      <c r="I24" s="493"/>
      <c r="J24" s="492"/>
      <c r="K24" s="493" t="s">
        <v>12</v>
      </c>
      <c r="L24" s="212"/>
      <c r="M24" s="212"/>
      <c r="N24" s="213"/>
      <c r="P24" s="205" t="s">
        <v>14</v>
      </c>
      <c r="Q24" s="225">
        <f>+COUNTIF(I33:I42,"")</f>
        <v>4</v>
      </c>
      <c r="X24" s="231" t="s">
        <v>234</v>
      </c>
      <c r="Y24" s="232" t="s">
        <v>235</v>
      </c>
    </row>
    <row r="25" spans="2:25" ht="19.899999999999999" customHeight="1">
      <c r="B25" s="236"/>
      <c r="C25" s="212"/>
      <c r="D25" s="493"/>
      <c r="E25" s="493"/>
      <c r="F25" s="492" t="s">
        <v>880</v>
      </c>
      <c r="G25" s="493" t="s">
        <v>87</v>
      </c>
      <c r="H25" s="493"/>
      <c r="I25" s="493"/>
      <c r="J25" s="492"/>
      <c r="K25" s="493" t="s">
        <v>12</v>
      </c>
      <c r="L25" s="212"/>
      <c r="M25" s="212"/>
      <c r="N25" s="213"/>
      <c r="X25" s="231" t="s">
        <v>197</v>
      </c>
      <c r="Y25" s="232" t="s">
        <v>236</v>
      </c>
    </row>
    <row r="26" spans="2:25" ht="19.899999999999999" customHeight="1">
      <c r="B26" s="236"/>
      <c r="C26" s="212"/>
      <c r="D26" s="493"/>
      <c r="E26" s="493"/>
      <c r="F26" s="492" t="s">
        <v>880</v>
      </c>
      <c r="G26" s="493" t="s">
        <v>87</v>
      </c>
      <c r="H26" s="493"/>
      <c r="I26" s="493"/>
      <c r="J26" s="492"/>
      <c r="K26" s="493" t="s">
        <v>12</v>
      </c>
      <c r="L26" s="212"/>
      <c r="M26" s="212"/>
      <c r="N26" s="213"/>
      <c r="X26" s="231" t="s">
        <v>237</v>
      </c>
      <c r="Y26" s="232" t="s">
        <v>238</v>
      </c>
    </row>
    <row r="27" spans="2:25" ht="19.899999999999999" customHeight="1">
      <c r="B27" s="236"/>
      <c r="C27" s="212"/>
      <c r="D27" s="493"/>
      <c r="E27" s="493"/>
      <c r="F27" s="492" t="s">
        <v>880</v>
      </c>
      <c r="G27" s="493" t="s">
        <v>87</v>
      </c>
      <c r="H27" s="493"/>
      <c r="I27" s="493"/>
      <c r="J27" s="492"/>
      <c r="K27" s="493" t="s">
        <v>12</v>
      </c>
      <c r="L27" s="212"/>
      <c r="M27" s="212"/>
      <c r="N27" s="213"/>
      <c r="X27" s="231" t="s">
        <v>239</v>
      </c>
      <c r="Y27" s="232" t="s">
        <v>240</v>
      </c>
    </row>
    <row r="28" spans="2:25" ht="19.899999999999999" customHeight="1">
      <c r="B28" s="236"/>
      <c r="C28" s="212"/>
      <c r="D28" s="493"/>
      <c r="E28" s="493"/>
      <c r="F28" s="492" t="s">
        <v>880</v>
      </c>
      <c r="G28" s="493" t="s">
        <v>87</v>
      </c>
      <c r="H28" s="493"/>
      <c r="I28" s="493"/>
      <c r="J28" s="492"/>
      <c r="K28" s="493" t="s">
        <v>12</v>
      </c>
      <c r="L28" s="212"/>
      <c r="M28" s="212"/>
      <c r="N28" s="213"/>
      <c r="X28" s="231" t="s">
        <v>241</v>
      </c>
      <c r="Y28" s="232" t="s">
        <v>242</v>
      </c>
    </row>
    <row r="29" spans="2:25" ht="19.899999999999999" customHeight="1">
      <c r="B29" s="236"/>
      <c r="C29" s="212"/>
      <c r="D29" s="493"/>
      <c r="E29" s="493"/>
      <c r="F29" s="492" t="s">
        <v>880</v>
      </c>
      <c r="G29" s="493" t="s">
        <v>87</v>
      </c>
      <c r="H29" s="493"/>
      <c r="I29" s="493"/>
      <c r="J29" s="492"/>
      <c r="K29" s="493" t="s">
        <v>12</v>
      </c>
      <c r="L29" s="212"/>
      <c r="M29" s="212"/>
      <c r="N29" s="213"/>
      <c r="X29" s="231" t="s">
        <v>243</v>
      </c>
      <c r="Y29" s="232" t="s">
        <v>244</v>
      </c>
    </row>
    <row r="30" spans="2:25" ht="19.899999999999999" customHeight="1">
      <c r="B30" s="236"/>
      <c r="C30" s="212"/>
      <c r="D30" s="494"/>
      <c r="E30" s="494"/>
      <c r="F30" s="495" t="s">
        <v>880</v>
      </c>
      <c r="G30" s="494" t="s">
        <v>87</v>
      </c>
      <c r="H30" s="494"/>
      <c r="I30" s="494"/>
      <c r="J30" s="495"/>
      <c r="K30" s="494" t="s">
        <v>12</v>
      </c>
      <c r="L30" s="212"/>
      <c r="M30" s="212"/>
      <c r="N30" s="213"/>
      <c r="X30" s="231" t="s">
        <v>245</v>
      </c>
      <c r="Y30" s="232" t="s">
        <v>246</v>
      </c>
    </row>
    <row r="31" spans="2:25">
      <c r="B31" s="236"/>
      <c r="C31" s="212"/>
      <c r="D31" s="212"/>
      <c r="E31" s="212"/>
      <c r="F31" s="230"/>
      <c r="G31" s="212"/>
      <c r="H31" s="212"/>
      <c r="I31" s="212"/>
      <c r="J31" s="212"/>
      <c r="K31" s="212"/>
      <c r="L31" s="212"/>
      <c r="M31" s="212"/>
      <c r="N31" s="213"/>
      <c r="X31" s="231" t="s">
        <v>247</v>
      </c>
      <c r="Y31" s="232" t="s">
        <v>248</v>
      </c>
    </row>
    <row r="32" spans="2:25" ht="50.1" customHeight="1">
      <c r="B32" s="236"/>
      <c r="C32" s="212"/>
      <c r="D32" s="510" t="s">
        <v>834</v>
      </c>
      <c r="E32" s="505" t="s">
        <v>164</v>
      </c>
      <c r="F32" s="505" t="s">
        <v>152</v>
      </c>
      <c r="G32" s="505" t="s">
        <v>139</v>
      </c>
      <c r="H32" s="509" t="s">
        <v>834</v>
      </c>
      <c r="I32" s="504" t="s">
        <v>164</v>
      </c>
      <c r="J32" s="504" t="s">
        <v>152</v>
      </c>
      <c r="K32" s="504" t="s">
        <v>139</v>
      </c>
      <c r="L32" s="212"/>
      <c r="M32" s="212"/>
      <c r="N32" s="213"/>
      <c r="X32" s="231" t="s">
        <v>249</v>
      </c>
      <c r="Y32" s="232" t="s">
        <v>250</v>
      </c>
    </row>
    <row r="33" spans="2:25" ht="19.899999999999999" customHeight="1">
      <c r="B33" s="236"/>
      <c r="C33" s="212"/>
      <c r="D33" s="491">
        <v>1</v>
      </c>
      <c r="E33" s="506">
        <v>31</v>
      </c>
      <c r="F33" s="489" t="s">
        <v>877</v>
      </c>
      <c r="G33" s="490" t="s">
        <v>13</v>
      </c>
      <c r="H33" s="491">
        <v>1</v>
      </c>
      <c r="I33" s="491">
        <v>42</v>
      </c>
      <c r="J33" s="489" t="s">
        <v>877</v>
      </c>
      <c r="K33" s="491" t="s">
        <v>14</v>
      </c>
      <c r="L33" s="212"/>
      <c r="M33" s="212"/>
      <c r="N33" s="213"/>
      <c r="X33" s="231" t="s">
        <v>251</v>
      </c>
      <c r="Y33" s="232" t="s">
        <v>252</v>
      </c>
    </row>
    <row r="34" spans="2:25" ht="19.899999999999999" customHeight="1">
      <c r="B34" s="236"/>
      <c r="C34" s="212"/>
      <c r="D34" s="493">
        <v>1</v>
      </c>
      <c r="E34" s="493">
        <v>32</v>
      </c>
      <c r="F34" s="492" t="s">
        <v>877</v>
      </c>
      <c r="G34" s="493" t="s">
        <v>13</v>
      </c>
      <c r="H34" s="493">
        <v>1</v>
      </c>
      <c r="I34" s="493">
        <v>43</v>
      </c>
      <c r="J34" s="492" t="s">
        <v>877</v>
      </c>
      <c r="K34" s="493" t="s">
        <v>14</v>
      </c>
      <c r="L34" s="212"/>
      <c r="M34" s="212"/>
      <c r="N34" s="213"/>
      <c r="X34" s="231" t="s">
        <v>253</v>
      </c>
      <c r="Y34" s="232" t="s">
        <v>254</v>
      </c>
    </row>
    <row r="35" spans="2:25" ht="19.899999999999999" customHeight="1">
      <c r="B35" s="236"/>
      <c r="C35" s="212"/>
      <c r="D35" s="493">
        <v>1</v>
      </c>
      <c r="E35" s="493">
        <v>33</v>
      </c>
      <c r="F35" s="492" t="s">
        <v>877</v>
      </c>
      <c r="G35" s="493" t="s">
        <v>13</v>
      </c>
      <c r="H35" s="493">
        <v>1</v>
      </c>
      <c r="I35" s="493">
        <v>44</v>
      </c>
      <c r="J35" s="492" t="s">
        <v>878</v>
      </c>
      <c r="K35" s="493" t="s">
        <v>14</v>
      </c>
      <c r="L35" s="212"/>
      <c r="M35" s="212"/>
      <c r="N35" s="213"/>
      <c r="X35" s="231" t="s">
        <v>255</v>
      </c>
      <c r="Y35" s="232" t="s">
        <v>256</v>
      </c>
    </row>
    <row r="36" spans="2:25" ht="19.899999999999999" customHeight="1">
      <c r="B36" s="236"/>
      <c r="C36" s="212"/>
      <c r="D36" s="493">
        <v>1</v>
      </c>
      <c r="E36" s="493">
        <v>34</v>
      </c>
      <c r="F36" s="492" t="s">
        <v>877</v>
      </c>
      <c r="G36" s="493" t="s">
        <v>13</v>
      </c>
      <c r="H36" s="493">
        <v>1</v>
      </c>
      <c r="I36" s="493">
        <v>45</v>
      </c>
      <c r="J36" s="492" t="s">
        <v>878</v>
      </c>
      <c r="K36" s="493" t="s">
        <v>14</v>
      </c>
      <c r="L36" s="212"/>
      <c r="M36" s="212"/>
      <c r="N36" s="213"/>
      <c r="X36" s="231" t="s">
        <v>257</v>
      </c>
      <c r="Y36" s="232" t="s">
        <v>258</v>
      </c>
    </row>
    <row r="37" spans="2:25" ht="19.899999999999999" customHeight="1">
      <c r="B37" s="236"/>
      <c r="C37" s="212"/>
      <c r="D37" s="493"/>
      <c r="E37" s="493"/>
      <c r="F37" s="492" t="s">
        <v>877</v>
      </c>
      <c r="G37" s="493" t="s">
        <v>13</v>
      </c>
      <c r="H37" s="493">
        <v>1</v>
      </c>
      <c r="I37" s="493">
        <v>46</v>
      </c>
      <c r="J37" s="492" t="s">
        <v>878</v>
      </c>
      <c r="K37" s="493" t="s">
        <v>14</v>
      </c>
      <c r="L37" s="212"/>
      <c r="M37" s="212"/>
      <c r="N37" s="213"/>
      <c r="X37" s="231" t="s">
        <v>259</v>
      </c>
      <c r="Y37" s="232" t="s">
        <v>260</v>
      </c>
    </row>
    <row r="38" spans="2:25" ht="19.899999999999999" customHeight="1">
      <c r="B38" s="236"/>
      <c r="C38" s="212"/>
      <c r="D38" s="493"/>
      <c r="E38" s="493"/>
      <c r="F38" s="492" t="s">
        <v>877</v>
      </c>
      <c r="G38" s="493" t="s">
        <v>13</v>
      </c>
      <c r="H38" s="493">
        <v>1</v>
      </c>
      <c r="I38" s="493">
        <v>47</v>
      </c>
      <c r="J38" s="492" t="s">
        <v>878</v>
      </c>
      <c r="K38" s="493" t="s">
        <v>14</v>
      </c>
      <c r="L38" s="212"/>
      <c r="M38" s="212"/>
      <c r="N38" s="213"/>
      <c r="X38" s="231" t="s">
        <v>261</v>
      </c>
      <c r="Y38" s="232" t="s">
        <v>262</v>
      </c>
    </row>
    <row r="39" spans="2:25" ht="19.899999999999999" customHeight="1">
      <c r="B39" s="236"/>
      <c r="C39" s="212"/>
      <c r="D39" s="493"/>
      <c r="E39" s="493"/>
      <c r="F39" s="492" t="s">
        <v>877</v>
      </c>
      <c r="G39" s="493" t="s">
        <v>13</v>
      </c>
      <c r="H39" s="493"/>
      <c r="I39" s="493"/>
      <c r="J39" s="492"/>
      <c r="K39" s="493" t="s">
        <v>14</v>
      </c>
      <c r="L39" s="212"/>
      <c r="M39" s="212"/>
      <c r="N39" s="213"/>
      <c r="X39" s="231" t="s">
        <v>263</v>
      </c>
      <c r="Y39" s="232" t="s">
        <v>264</v>
      </c>
    </row>
    <row r="40" spans="2:25" ht="19.899999999999999" customHeight="1">
      <c r="B40" s="236"/>
      <c r="C40" s="212"/>
      <c r="D40" s="493"/>
      <c r="E40" s="493"/>
      <c r="F40" s="492" t="s">
        <v>877</v>
      </c>
      <c r="G40" s="493" t="s">
        <v>13</v>
      </c>
      <c r="H40" s="493"/>
      <c r="I40" s="493"/>
      <c r="J40" s="492"/>
      <c r="K40" s="493" t="s">
        <v>14</v>
      </c>
      <c r="L40" s="212"/>
      <c r="M40" s="212"/>
      <c r="N40" s="213"/>
      <c r="X40" s="231" t="s">
        <v>265</v>
      </c>
      <c r="Y40" s="232" t="s">
        <v>266</v>
      </c>
    </row>
    <row r="41" spans="2:25" ht="19.899999999999999" customHeight="1">
      <c r="B41" s="236"/>
      <c r="C41" s="212"/>
      <c r="D41" s="493"/>
      <c r="E41" s="493"/>
      <c r="F41" s="492" t="s">
        <v>877</v>
      </c>
      <c r="G41" s="493" t="s">
        <v>13</v>
      </c>
      <c r="H41" s="493"/>
      <c r="I41" s="493"/>
      <c r="J41" s="492"/>
      <c r="K41" s="493" t="s">
        <v>14</v>
      </c>
      <c r="L41" s="212"/>
      <c r="M41" s="212"/>
      <c r="N41" s="213"/>
      <c r="X41" s="231" t="s">
        <v>267</v>
      </c>
      <c r="Y41" s="232" t="s">
        <v>268</v>
      </c>
    </row>
    <row r="42" spans="2:25" ht="19.899999999999999" customHeight="1">
      <c r="B42" s="236"/>
      <c r="C42" s="212"/>
      <c r="D42" s="494"/>
      <c r="E42" s="494"/>
      <c r="F42" s="495" t="s">
        <v>877</v>
      </c>
      <c r="G42" s="494" t="s">
        <v>13</v>
      </c>
      <c r="H42" s="494"/>
      <c r="I42" s="494"/>
      <c r="J42" s="495"/>
      <c r="K42" s="494" t="s">
        <v>14</v>
      </c>
      <c r="L42" s="212"/>
      <c r="M42" s="212"/>
      <c r="N42" s="213"/>
      <c r="X42" s="231" t="s">
        <v>269</v>
      </c>
      <c r="Y42" s="232" t="s">
        <v>270</v>
      </c>
    </row>
    <row r="43" spans="2:25">
      <c r="B43" s="239"/>
      <c r="C43" s="223"/>
      <c r="D43" s="223"/>
      <c r="E43" s="223"/>
      <c r="F43" s="240"/>
      <c r="G43" s="223"/>
      <c r="H43" s="223"/>
      <c r="I43" s="223"/>
      <c r="J43" s="223"/>
      <c r="K43" s="223"/>
      <c r="L43" s="223"/>
      <c r="M43" s="223"/>
      <c r="N43" s="224"/>
      <c r="X43" s="231" t="s">
        <v>271</v>
      </c>
      <c r="Y43" s="232" t="s">
        <v>272</v>
      </c>
    </row>
    <row r="44" spans="2:25">
      <c r="X44" s="231" t="s">
        <v>273</v>
      </c>
      <c r="Y44" s="232" t="s">
        <v>274</v>
      </c>
    </row>
    <row r="45" spans="2:25">
      <c r="X45" s="231" t="s">
        <v>275</v>
      </c>
      <c r="Y45" s="232" t="s">
        <v>276</v>
      </c>
    </row>
    <row r="46" spans="2:25">
      <c r="X46" s="231" t="s">
        <v>277</v>
      </c>
      <c r="Y46" s="232" t="s">
        <v>278</v>
      </c>
    </row>
    <row r="47" spans="2:25">
      <c r="X47" s="231" t="s">
        <v>279</v>
      </c>
      <c r="Y47" s="232" t="s">
        <v>280</v>
      </c>
    </row>
    <row r="48" spans="2:25">
      <c r="X48" s="231" t="s">
        <v>281</v>
      </c>
      <c r="Y48" s="232" t="s">
        <v>282</v>
      </c>
    </row>
    <row r="49" spans="24:25">
      <c r="X49" s="231" t="s">
        <v>283</v>
      </c>
      <c r="Y49" s="232" t="s">
        <v>284</v>
      </c>
    </row>
    <row r="50" spans="24:25">
      <c r="X50" s="231" t="s">
        <v>285</v>
      </c>
      <c r="Y50" s="232" t="s">
        <v>286</v>
      </c>
    </row>
    <row r="51" spans="24:25">
      <c r="X51" s="231" t="s">
        <v>287</v>
      </c>
      <c r="Y51" s="232" t="s">
        <v>288</v>
      </c>
    </row>
    <row r="52" spans="24:25">
      <c r="X52" s="231" t="s">
        <v>289</v>
      </c>
      <c r="Y52" s="232" t="s">
        <v>290</v>
      </c>
    </row>
    <row r="53" spans="24:25">
      <c r="X53" s="231" t="s">
        <v>291</v>
      </c>
      <c r="Y53" s="232" t="s">
        <v>292</v>
      </c>
    </row>
    <row r="54" spans="24:25">
      <c r="X54" s="231" t="s">
        <v>293</v>
      </c>
      <c r="Y54" s="232" t="s">
        <v>294</v>
      </c>
    </row>
    <row r="55" spans="24:25">
      <c r="X55" s="231" t="s">
        <v>295</v>
      </c>
      <c r="Y55" s="232" t="s">
        <v>296</v>
      </c>
    </row>
    <row r="56" spans="24:25">
      <c r="X56" s="231" t="s">
        <v>297</v>
      </c>
      <c r="Y56" s="232" t="s">
        <v>298</v>
      </c>
    </row>
    <row r="57" spans="24:25">
      <c r="X57" s="231" t="s">
        <v>299</v>
      </c>
      <c r="Y57" s="232" t="s">
        <v>300</v>
      </c>
    </row>
    <row r="58" spans="24:25">
      <c r="X58" s="231" t="s">
        <v>301</v>
      </c>
      <c r="Y58" s="232" t="s">
        <v>302</v>
      </c>
    </row>
    <row r="59" spans="24:25">
      <c r="X59" s="231" t="s">
        <v>303</v>
      </c>
      <c r="Y59" s="232" t="s">
        <v>304</v>
      </c>
    </row>
    <row r="60" spans="24:25">
      <c r="X60" s="231" t="s">
        <v>305</v>
      </c>
      <c r="Y60" s="232" t="s">
        <v>306</v>
      </c>
    </row>
    <row r="61" spans="24:25">
      <c r="X61" s="231" t="s">
        <v>307</v>
      </c>
      <c r="Y61" s="232" t="s">
        <v>308</v>
      </c>
    </row>
    <row r="62" spans="24:25">
      <c r="X62" s="231" t="s">
        <v>309</v>
      </c>
      <c r="Y62" s="232" t="s">
        <v>310</v>
      </c>
    </row>
    <row r="63" spans="24:25">
      <c r="X63" s="231" t="s">
        <v>311</v>
      </c>
      <c r="Y63" s="232" t="s">
        <v>312</v>
      </c>
    </row>
    <row r="64" spans="24:25">
      <c r="X64" s="231" t="s">
        <v>313</v>
      </c>
      <c r="Y64" s="232" t="s">
        <v>314</v>
      </c>
    </row>
    <row r="65" spans="24:25">
      <c r="X65" s="231" t="s">
        <v>315</v>
      </c>
      <c r="Y65" s="232" t="s">
        <v>316</v>
      </c>
    </row>
    <row r="66" spans="24:25">
      <c r="X66" s="231" t="s">
        <v>317</v>
      </c>
      <c r="Y66" s="232" t="s">
        <v>318</v>
      </c>
    </row>
    <row r="67" spans="24:25">
      <c r="X67" s="231" t="s">
        <v>319</v>
      </c>
      <c r="Y67" s="232" t="s">
        <v>320</v>
      </c>
    </row>
    <row r="68" spans="24:25">
      <c r="X68" s="231" t="s">
        <v>321</v>
      </c>
      <c r="Y68" s="232" t="s">
        <v>322</v>
      </c>
    </row>
    <row r="69" spans="24:25">
      <c r="X69" s="231" t="s">
        <v>323</v>
      </c>
      <c r="Y69" s="232" t="s">
        <v>324</v>
      </c>
    </row>
    <row r="70" spans="24:25">
      <c r="X70" s="231" t="s">
        <v>325</v>
      </c>
      <c r="Y70" s="232" t="s">
        <v>326</v>
      </c>
    </row>
    <row r="71" spans="24:25">
      <c r="X71" s="231" t="s">
        <v>327</v>
      </c>
      <c r="Y71" s="232" t="s">
        <v>328</v>
      </c>
    </row>
    <row r="72" spans="24:25">
      <c r="X72" s="231" t="s">
        <v>329</v>
      </c>
      <c r="Y72" s="232" t="s">
        <v>330</v>
      </c>
    </row>
    <row r="73" spans="24:25">
      <c r="X73" s="231" t="s">
        <v>331</v>
      </c>
      <c r="Y73" s="232" t="s">
        <v>332</v>
      </c>
    </row>
    <row r="74" spans="24:25">
      <c r="X74" s="231" t="s">
        <v>333</v>
      </c>
      <c r="Y74" s="232" t="s">
        <v>334</v>
      </c>
    </row>
    <row r="75" spans="24:25">
      <c r="X75" s="231" t="s">
        <v>335</v>
      </c>
      <c r="Y75" s="232" t="s">
        <v>336</v>
      </c>
    </row>
    <row r="76" spans="24:25">
      <c r="X76" s="231" t="s">
        <v>337</v>
      </c>
      <c r="Y76" s="232" t="s">
        <v>338</v>
      </c>
    </row>
    <row r="77" spans="24:25">
      <c r="X77" s="231" t="s">
        <v>339</v>
      </c>
      <c r="Y77" s="232" t="s">
        <v>340</v>
      </c>
    </row>
    <row r="78" spans="24:25">
      <c r="X78" s="231" t="s">
        <v>341</v>
      </c>
      <c r="Y78" s="232" t="s">
        <v>342</v>
      </c>
    </row>
    <row r="79" spans="24:25">
      <c r="X79" s="231" t="s">
        <v>343</v>
      </c>
      <c r="Y79" s="232" t="s">
        <v>344</v>
      </c>
    </row>
    <row r="80" spans="24:25">
      <c r="X80" s="231" t="s">
        <v>345</v>
      </c>
      <c r="Y80" s="232" t="s">
        <v>346</v>
      </c>
    </row>
    <row r="81" spans="24:25">
      <c r="X81" s="231" t="s">
        <v>347</v>
      </c>
      <c r="Y81" s="232" t="s">
        <v>348</v>
      </c>
    </row>
    <row r="82" spans="24:25">
      <c r="X82" s="231" t="s">
        <v>349</v>
      </c>
      <c r="Y82" s="232" t="s">
        <v>350</v>
      </c>
    </row>
    <row r="83" spans="24:25">
      <c r="X83" s="231" t="s">
        <v>351</v>
      </c>
      <c r="Y83" s="232" t="s">
        <v>352</v>
      </c>
    </row>
    <row r="84" spans="24:25">
      <c r="X84" s="231" t="s">
        <v>353</v>
      </c>
      <c r="Y84" s="232" t="s">
        <v>354</v>
      </c>
    </row>
    <row r="85" spans="24:25">
      <c r="X85" s="231" t="s">
        <v>355</v>
      </c>
      <c r="Y85" s="232" t="s">
        <v>356</v>
      </c>
    </row>
    <row r="86" spans="24:25">
      <c r="X86" s="231" t="s">
        <v>357</v>
      </c>
      <c r="Y86" s="232" t="s">
        <v>358</v>
      </c>
    </row>
    <row r="87" spans="24:25">
      <c r="X87" s="231" t="s">
        <v>359</v>
      </c>
      <c r="Y87" s="232" t="s">
        <v>360</v>
      </c>
    </row>
    <row r="88" spans="24:25">
      <c r="X88" s="231" t="s">
        <v>361</v>
      </c>
      <c r="Y88" s="232" t="s">
        <v>362</v>
      </c>
    </row>
    <row r="89" spans="24:25">
      <c r="X89" s="231" t="s">
        <v>363</v>
      </c>
      <c r="Y89" s="232" t="s">
        <v>364</v>
      </c>
    </row>
    <row r="90" spans="24:25">
      <c r="X90" s="231" t="s">
        <v>365</v>
      </c>
      <c r="Y90" s="232" t="s">
        <v>366</v>
      </c>
    </row>
    <row r="91" spans="24:25">
      <c r="X91" s="231" t="s">
        <v>367</v>
      </c>
      <c r="Y91" s="232" t="s">
        <v>368</v>
      </c>
    </row>
    <row r="92" spans="24:25">
      <c r="X92" s="231" t="s">
        <v>369</v>
      </c>
      <c r="Y92" s="232" t="s">
        <v>370</v>
      </c>
    </row>
    <row r="93" spans="24:25">
      <c r="X93" s="231" t="s">
        <v>371</v>
      </c>
      <c r="Y93" s="232" t="s">
        <v>372</v>
      </c>
    </row>
    <row r="94" spans="24:25">
      <c r="X94" s="231" t="s">
        <v>373</v>
      </c>
      <c r="Y94" s="232" t="s">
        <v>374</v>
      </c>
    </row>
    <row r="95" spans="24:25">
      <c r="X95" s="231" t="s">
        <v>375</v>
      </c>
      <c r="Y95" s="232" t="s">
        <v>376</v>
      </c>
    </row>
    <row r="96" spans="24:25">
      <c r="X96" s="231" t="s">
        <v>377</v>
      </c>
      <c r="Y96" s="232" t="s">
        <v>378</v>
      </c>
    </row>
    <row r="97" spans="24:25">
      <c r="X97" s="231" t="s">
        <v>379</v>
      </c>
      <c r="Y97" s="232" t="s">
        <v>380</v>
      </c>
    </row>
    <row r="98" spans="24:25">
      <c r="X98" s="231" t="s">
        <v>381</v>
      </c>
      <c r="Y98" s="232" t="s">
        <v>382</v>
      </c>
    </row>
    <row r="99" spans="24:25">
      <c r="X99" s="231" t="s">
        <v>383</v>
      </c>
      <c r="Y99" s="232" t="s">
        <v>384</v>
      </c>
    </row>
    <row r="100" spans="24:25">
      <c r="X100" s="231" t="s">
        <v>385</v>
      </c>
      <c r="Y100" s="232" t="s">
        <v>386</v>
      </c>
    </row>
    <row r="101" spans="24:25">
      <c r="X101" s="231" t="s">
        <v>387</v>
      </c>
      <c r="Y101" s="232" t="s">
        <v>388</v>
      </c>
    </row>
    <row r="102" spans="24:25">
      <c r="X102" s="231" t="s">
        <v>389</v>
      </c>
      <c r="Y102" s="232" t="s">
        <v>390</v>
      </c>
    </row>
    <row r="103" spans="24:25">
      <c r="X103" s="231" t="s">
        <v>391</v>
      </c>
      <c r="Y103" s="232" t="s">
        <v>392</v>
      </c>
    </row>
    <row r="104" spans="24:25">
      <c r="X104" s="231" t="s">
        <v>393</v>
      </c>
      <c r="Y104" s="232" t="s">
        <v>394</v>
      </c>
    </row>
    <row r="105" spans="24:25">
      <c r="X105" s="231" t="s">
        <v>395</v>
      </c>
      <c r="Y105" s="232" t="s">
        <v>396</v>
      </c>
    </row>
    <row r="106" spans="24:25">
      <c r="X106" s="231" t="s">
        <v>397</v>
      </c>
      <c r="Y106" s="232" t="s">
        <v>398</v>
      </c>
    </row>
    <row r="107" spans="24:25">
      <c r="X107" s="231" t="s">
        <v>399</v>
      </c>
      <c r="Y107" s="232" t="s">
        <v>400</v>
      </c>
    </row>
    <row r="108" spans="24:25">
      <c r="X108" s="231" t="s">
        <v>401</v>
      </c>
      <c r="Y108" s="232" t="s">
        <v>402</v>
      </c>
    </row>
    <row r="109" spans="24:25">
      <c r="X109" s="231" t="s">
        <v>403</v>
      </c>
      <c r="Y109" s="232" t="s">
        <v>404</v>
      </c>
    </row>
    <row r="110" spans="24:25">
      <c r="X110" s="231" t="s">
        <v>405</v>
      </c>
      <c r="Y110" s="232" t="s">
        <v>406</v>
      </c>
    </row>
    <row r="111" spans="24:25">
      <c r="X111" s="231" t="s">
        <v>407</v>
      </c>
      <c r="Y111" s="232" t="s">
        <v>408</v>
      </c>
    </row>
    <row r="112" spans="24:25">
      <c r="X112" s="231" t="s">
        <v>409</v>
      </c>
      <c r="Y112" s="232" t="s">
        <v>410</v>
      </c>
    </row>
    <row r="113" spans="24:25">
      <c r="X113" s="231" t="s">
        <v>411</v>
      </c>
      <c r="Y113" s="232" t="s">
        <v>412</v>
      </c>
    </row>
    <row r="114" spans="24:25">
      <c r="X114" s="231" t="s">
        <v>413</v>
      </c>
      <c r="Y114" s="232" t="s">
        <v>414</v>
      </c>
    </row>
    <row r="115" spans="24:25">
      <c r="X115" s="231" t="s">
        <v>415</v>
      </c>
      <c r="Y115" s="232" t="s">
        <v>416</v>
      </c>
    </row>
    <row r="116" spans="24:25">
      <c r="X116" s="231" t="s">
        <v>417</v>
      </c>
      <c r="Y116" s="232" t="s">
        <v>418</v>
      </c>
    </row>
    <row r="117" spans="24:25">
      <c r="X117" s="231" t="s">
        <v>419</v>
      </c>
      <c r="Y117" s="232" t="s">
        <v>420</v>
      </c>
    </row>
    <row r="118" spans="24:25">
      <c r="X118" s="231" t="s">
        <v>421</v>
      </c>
      <c r="Y118" s="232" t="s">
        <v>422</v>
      </c>
    </row>
    <row r="119" spans="24:25">
      <c r="X119" s="231" t="s">
        <v>423</v>
      </c>
      <c r="Y119" s="232" t="s">
        <v>424</v>
      </c>
    </row>
    <row r="120" spans="24:25">
      <c r="X120" s="231" t="s">
        <v>425</v>
      </c>
      <c r="Y120" s="232" t="s">
        <v>426</v>
      </c>
    </row>
    <row r="121" spans="24:25">
      <c r="X121" s="231" t="s">
        <v>427</v>
      </c>
      <c r="Y121" s="232" t="s">
        <v>428</v>
      </c>
    </row>
    <row r="122" spans="24:25">
      <c r="X122" s="231" t="s">
        <v>429</v>
      </c>
      <c r="Y122" s="232" t="s">
        <v>430</v>
      </c>
    </row>
    <row r="123" spans="24:25">
      <c r="X123" s="231" t="s">
        <v>431</v>
      </c>
      <c r="Y123" s="232" t="s">
        <v>432</v>
      </c>
    </row>
    <row r="124" spans="24:25">
      <c r="X124" s="231" t="s">
        <v>433</v>
      </c>
      <c r="Y124" s="232" t="s">
        <v>434</v>
      </c>
    </row>
    <row r="125" spans="24:25">
      <c r="X125" s="231" t="s">
        <v>435</v>
      </c>
      <c r="Y125" s="232" t="s">
        <v>436</v>
      </c>
    </row>
    <row r="126" spans="24:25">
      <c r="X126" s="231" t="s">
        <v>437</v>
      </c>
      <c r="Y126" s="232" t="s">
        <v>438</v>
      </c>
    </row>
    <row r="127" spans="24:25">
      <c r="X127" s="231" t="s">
        <v>439</v>
      </c>
      <c r="Y127" s="232" t="s">
        <v>440</v>
      </c>
    </row>
    <row r="128" spans="24:25">
      <c r="X128" s="231" t="s">
        <v>441</v>
      </c>
      <c r="Y128" s="232" t="s">
        <v>442</v>
      </c>
    </row>
    <row r="129" spans="24:25">
      <c r="X129" s="231" t="s">
        <v>443</v>
      </c>
      <c r="Y129" s="232" t="s">
        <v>444</v>
      </c>
    </row>
    <row r="130" spans="24:25">
      <c r="X130" s="231" t="s">
        <v>445</v>
      </c>
      <c r="Y130" s="232" t="s">
        <v>446</v>
      </c>
    </row>
    <row r="131" spans="24:25">
      <c r="X131" s="231" t="s">
        <v>447</v>
      </c>
      <c r="Y131" s="232" t="s">
        <v>448</v>
      </c>
    </row>
    <row r="132" spans="24:25">
      <c r="X132" s="231" t="s">
        <v>449</v>
      </c>
      <c r="Y132" s="232" t="s">
        <v>450</v>
      </c>
    </row>
    <row r="133" spans="24:25">
      <c r="X133" s="231" t="s">
        <v>451</v>
      </c>
      <c r="Y133" s="232" t="s">
        <v>452</v>
      </c>
    </row>
    <row r="134" spans="24:25">
      <c r="X134" s="231" t="s">
        <v>453</v>
      </c>
      <c r="Y134" s="232" t="s">
        <v>454</v>
      </c>
    </row>
    <row r="135" spans="24:25">
      <c r="X135" s="231" t="s">
        <v>455</v>
      </c>
      <c r="Y135" s="232" t="s">
        <v>456</v>
      </c>
    </row>
    <row r="136" spans="24:25">
      <c r="X136" s="231" t="s">
        <v>457</v>
      </c>
      <c r="Y136" s="232" t="s">
        <v>458</v>
      </c>
    </row>
    <row r="137" spans="24:25">
      <c r="X137" s="231" t="s">
        <v>459</v>
      </c>
      <c r="Y137" s="232" t="s">
        <v>460</v>
      </c>
    </row>
    <row r="138" spans="24:25">
      <c r="X138" s="231" t="s">
        <v>461</v>
      </c>
      <c r="Y138" s="232" t="s">
        <v>462</v>
      </c>
    </row>
    <row r="139" spans="24:25">
      <c r="X139" s="231" t="s">
        <v>463</v>
      </c>
      <c r="Y139" s="232" t="s">
        <v>464</v>
      </c>
    </row>
    <row r="140" spans="24:25">
      <c r="X140" s="231" t="s">
        <v>465</v>
      </c>
      <c r="Y140" s="232" t="s">
        <v>466</v>
      </c>
    </row>
    <row r="141" spans="24:25">
      <c r="X141" s="231" t="s">
        <v>467</v>
      </c>
      <c r="Y141" s="232" t="s">
        <v>468</v>
      </c>
    </row>
    <row r="142" spans="24:25">
      <c r="X142" s="231" t="s">
        <v>469</v>
      </c>
      <c r="Y142" s="232" t="s">
        <v>470</v>
      </c>
    </row>
    <row r="143" spans="24:25">
      <c r="X143" s="231" t="s">
        <v>471</v>
      </c>
      <c r="Y143" s="232" t="s">
        <v>472</v>
      </c>
    </row>
    <row r="144" spans="24:25">
      <c r="X144" s="231" t="s">
        <v>473</v>
      </c>
      <c r="Y144" s="232" t="s">
        <v>474</v>
      </c>
    </row>
    <row r="145" spans="24:25">
      <c r="X145" s="231" t="s">
        <v>475</v>
      </c>
      <c r="Y145" s="232" t="s">
        <v>476</v>
      </c>
    </row>
    <row r="146" spans="24:25">
      <c r="X146" s="231" t="s">
        <v>477</v>
      </c>
      <c r="Y146" s="232" t="s">
        <v>478</v>
      </c>
    </row>
    <row r="147" spans="24:25">
      <c r="X147" s="231" t="s">
        <v>479</v>
      </c>
      <c r="Y147" s="232" t="s">
        <v>480</v>
      </c>
    </row>
    <row r="148" spans="24:25">
      <c r="X148" s="231" t="s">
        <v>481</v>
      </c>
      <c r="Y148" s="232" t="s">
        <v>482</v>
      </c>
    </row>
    <row r="149" spans="24:25">
      <c r="X149" s="231" t="s">
        <v>483</v>
      </c>
      <c r="Y149" s="232" t="s">
        <v>484</v>
      </c>
    </row>
    <row r="150" spans="24:25">
      <c r="X150" s="231" t="s">
        <v>485</v>
      </c>
      <c r="Y150" s="232" t="s">
        <v>486</v>
      </c>
    </row>
    <row r="151" spans="24:25">
      <c r="X151" s="231" t="s">
        <v>487</v>
      </c>
      <c r="Y151" s="232" t="s">
        <v>488</v>
      </c>
    </row>
    <row r="152" spans="24:25">
      <c r="X152" s="231" t="s">
        <v>489</v>
      </c>
      <c r="Y152" s="232" t="s">
        <v>490</v>
      </c>
    </row>
    <row r="153" spans="24:25">
      <c r="X153" s="231" t="s">
        <v>491</v>
      </c>
      <c r="Y153" s="232" t="s">
        <v>492</v>
      </c>
    </row>
    <row r="154" spans="24:25">
      <c r="X154" s="231" t="s">
        <v>493</v>
      </c>
      <c r="Y154" s="232" t="s">
        <v>494</v>
      </c>
    </row>
    <row r="155" spans="24:25">
      <c r="X155" s="231" t="s">
        <v>495</v>
      </c>
      <c r="Y155" s="232" t="s">
        <v>496</v>
      </c>
    </row>
    <row r="156" spans="24:25">
      <c r="X156" s="231" t="s">
        <v>497</v>
      </c>
      <c r="Y156" s="232" t="s">
        <v>498</v>
      </c>
    </row>
    <row r="157" spans="24:25">
      <c r="X157" s="231" t="s">
        <v>499</v>
      </c>
      <c r="Y157" s="232" t="s">
        <v>500</v>
      </c>
    </row>
    <row r="158" spans="24:25">
      <c r="X158" s="231" t="s">
        <v>501</v>
      </c>
      <c r="Y158" s="232" t="s">
        <v>502</v>
      </c>
    </row>
    <row r="159" spans="24:25">
      <c r="X159" s="231" t="s">
        <v>503</v>
      </c>
      <c r="Y159" s="232" t="s">
        <v>504</v>
      </c>
    </row>
    <row r="160" spans="24:25">
      <c r="X160" s="231" t="s">
        <v>505</v>
      </c>
      <c r="Y160" s="232" t="s">
        <v>506</v>
      </c>
    </row>
    <row r="161" spans="24:25">
      <c r="X161" s="231" t="s">
        <v>507</v>
      </c>
      <c r="Y161" s="232" t="s">
        <v>508</v>
      </c>
    </row>
    <row r="162" spans="24:25">
      <c r="X162" s="231" t="s">
        <v>509</v>
      </c>
      <c r="Y162" s="232" t="s">
        <v>510</v>
      </c>
    </row>
    <row r="163" spans="24:25">
      <c r="X163" s="231" t="s">
        <v>511</v>
      </c>
      <c r="Y163" s="232" t="s">
        <v>512</v>
      </c>
    </row>
    <row r="164" spans="24:25">
      <c r="X164" s="231" t="s">
        <v>513</v>
      </c>
      <c r="Y164" s="232" t="s">
        <v>514</v>
      </c>
    </row>
    <row r="165" spans="24:25">
      <c r="X165" s="231" t="s">
        <v>515</v>
      </c>
      <c r="Y165" s="232" t="s">
        <v>516</v>
      </c>
    </row>
    <row r="166" spans="24:25">
      <c r="X166" s="231" t="s">
        <v>517</v>
      </c>
      <c r="Y166" s="232" t="s">
        <v>518</v>
      </c>
    </row>
    <row r="167" spans="24:25">
      <c r="X167" s="231" t="s">
        <v>519</v>
      </c>
      <c r="Y167" s="232" t="s">
        <v>520</v>
      </c>
    </row>
    <row r="168" spans="24:25">
      <c r="X168" s="231" t="s">
        <v>521</v>
      </c>
      <c r="Y168" s="232" t="s">
        <v>522</v>
      </c>
    </row>
    <row r="169" spans="24:25">
      <c r="X169" s="231" t="s">
        <v>523</v>
      </c>
      <c r="Y169" s="232" t="s">
        <v>524</v>
      </c>
    </row>
    <row r="170" spans="24:25">
      <c r="X170" s="231" t="s">
        <v>525</v>
      </c>
      <c r="Y170" s="232" t="s">
        <v>526</v>
      </c>
    </row>
    <row r="171" spans="24:25">
      <c r="X171" s="231" t="s">
        <v>527</v>
      </c>
      <c r="Y171" s="232" t="s">
        <v>528</v>
      </c>
    </row>
    <row r="172" spans="24:25">
      <c r="X172" s="231" t="s">
        <v>529</v>
      </c>
      <c r="Y172" s="232" t="s">
        <v>530</v>
      </c>
    </row>
    <row r="173" spans="24:25">
      <c r="X173" s="231" t="s">
        <v>531</v>
      </c>
      <c r="Y173" s="232" t="s">
        <v>532</v>
      </c>
    </row>
    <row r="174" spans="24:25">
      <c r="X174" s="231" t="s">
        <v>533</v>
      </c>
      <c r="Y174" s="232" t="s">
        <v>534</v>
      </c>
    </row>
    <row r="175" spans="24:25">
      <c r="X175" s="231" t="s">
        <v>535</v>
      </c>
      <c r="Y175" s="232" t="s">
        <v>536</v>
      </c>
    </row>
    <row r="176" spans="24:25">
      <c r="X176" s="231" t="s">
        <v>537</v>
      </c>
      <c r="Y176" s="232" t="s">
        <v>538</v>
      </c>
    </row>
    <row r="177" spans="24:25">
      <c r="X177" s="231" t="s">
        <v>539</v>
      </c>
      <c r="Y177" s="232" t="s">
        <v>540</v>
      </c>
    </row>
    <row r="178" spans="24:25">
      <c r="X178" s="231" t="s">
        <v>541</v>
      </c>
      <c r="Y178" s="232" t="s">
        <v>542</v>
      </c>
    </row>
    <row r="179" spans="24:25">
      <c r="X179" s="231" t="s">
        <v>543</v>
      </c>
      <c r="Y179" s="232" t="s">
        <v>544</v>
      </c>
    </row>
    <row r="180" spans="24:25">
      <c r="X180" s="231" t="s">
        <v>545</v>
      </c>
      <c r="Y180" s="232" t="s">
        <v>546</v>
      </c>
    </row>
    <row r="181" spans="24:25">
      <c r="X181" s="231" t="s">
        <v>547</v>
      </c>
      <c r="Y181" s="232" t="s">
        <v>548</v>
      </c>
    </row>
    <row r="182" spans="24:25">
      <c r="X182" s="231" t="s">
        <v>549</v>
      </c>
      <c r="Y182" s="232" t="s">
        <v>550</v>
      </c>
    </row>
    <row r="183" spans="24:25">
      <c r="X183" s="231" t="s">
        <v>551</v>
      </c>
      <c r="Y183" s="232" t="s">
        <v>552</v>
      </c>
    </row>
    <row r="184" spans="24:25">
      <c r="X184" s="231" t="s">
        <v>553</v>
      </c>
      <c r="Y184" s="232" t="s">
        <v>554</v>
      </c>
    </row>
    <row r="185" spans="24:25">
      <c r="X185" s="231" t="s">
        <v>555</v>
      </c>
      <c r="Y185" s="232" t="s">
        <v>556</v>
      </c>
    </row>
    <row r="186" spans="24:25">
      <c r="X186" s="231" t="s">
        <v>557</v>
      </c>
      <c r="Y186" s="232" t="s">
        <v>558</v>
      </c>
    </row>
    <row r="187" spans="24:25">
      <c r="X187" s="231" t="s">
        <v>559</v>
      </c>
      <c r="Y187" s="232" t="s">
        <v>560</v>
      </c>
    </row>
    <row r="188" spans="24:25">
      <c r="X188" s="231" t="s">
        <v>561</v>
      </c>
      <c r="Y188" s="232" t="s">
        <v>562</v>
      </c>
    </row>
    <row r="189" spans="24:25">
      <c r="X189" s="231" t="s">
        <v>563</v>
      </c>
      <c r="Y189" s="232" t="s">
        <v>564</v>
      </c>
    </row>
    <row r="190" spans="24:25">
      <c r="X190" s="231" t="s">
        <v>565</v>
      </c>
      <c r="Y190" s="232" t="s">
        <v>566</v>
      </c>
    </row>
    <row r="191" spans="24:25">
      <c r="X191" s="231" t="s">
        <v>567</v>
      </c>
      <c r="Y191" s="232" t="s">
        <v>568</v>
      </c>
    </row>
    <row r="192" spans="24:25">
      <c r="X192" s="231" t="s">
        <v>569</v>
      </c>
      <c r="Y192" s="232" t="s">
        <v>570</v>
      </c>
    </row>
    <row r="193" spans="24:25">
      <c r="X193" s="231" t="s">
        <v>571</v>
      </c>
      <c r="Y193" s="232" t="s">
        <v>572</v>
      </c>
    </row>
    <row r="194" spans="24:25">
      <c r="X194" s="231" t="s">
        <v>573</v>
      </c>
      <c r="Y194" s="232" t="s">
        <v>574</v>
      </c>
    </row>
    <row r="195" spans="24:25">
      <c r="X195" s="231" t="s">
        <v>575</v>
      </c>
      <c r="Y195" s="232" t="s">
        <v>576</v>
      </c>
    </row>
    <row r="196" spans="24:25">
      <c r="X196" s="231" t="s">
        <v>577</v>
      </c>
      <c r="Y196" s="232" t="s">
        <v>578</v>
      </c>
    </row>
    <row r="197" spans="24:25">
      <c r="X197" s="231" t="s">
        <v>579</v>
      </c>
      <c r="Y197" s="232" t="s">
        <v>580</v>
      </c>
    </row>
    <row r="198" spans="24:25">
      <c r="X198" s="231" t="s">
        <v>581</v>
      </c>
      <c r="Y198" s="232" t="s">
        <v>582</v>
      </c>
    </row>
    <row r="199" spans="24:25">
      <c r="X199" s="231" t="s">
        <v>583</v>
      </c>
      <c r="Y199" s="232" t="s">
        <v>584</v>
      </c>
    </row>
    <row r="200" spans="24:25">
      <c r="X200" s="231" t="s">
        <v>585</v>
      </c>
      <c r="Y200" s="232" t="s">
        <v>586</v>
      </c>
    </row>
    <row r="201" spans="24:25">
      <c r="X201" s="231" t="s">
        <v>587</v>
      </c>
      <c r="Y201" s="232" t="s">
        <v>588</v>
      </c>
    </row>
    <row r="202" spans="24:25">
      <c r="X202" s="231" t="s">
        <v>589</v>
      </c>
      <c r="Y202" s="232" t="s">
        <v>590</v>
      </c>
    </row>
    <row r="203" spans="24:25">
      <c r="X203" s="231" t="s">
        <v>591</v>
      </c>
      <c r="Y203" s="232" t="s">
        <v>592</v>
      </c>
    </row>
    <row r="204" spans="24:25">
      <c r="X204" s="231" t="s">
        <v>593</v>
      </c>
      <c r="Y204" s="232" t="s">
        <v>594</v>
      </c>
    </row>
    <row r="205" spans="24:25">
      <c r="X205" s="231" t="s">
        <v>595</v>
      </c>
      <c r="Y205" s="232" t="s">
        <v>596</v>
      </c>
    </row>
    <row r="206" spans="24:25">
      <c r="X206" s="231" t="s">
        <v>597</v>
      </c>
      <c r="Y206" s="232" t="s">
        <v>598</v>
      </c>
    </row>
    <row r="207" spans="24:25">
      <c r="X207" s="231" t="s">
        <v>599</v>
      </c>
      <c r="Y207" s="232" t="s">
        <v>600</v>
      </c>
    </row>
    <row r="208" spans="24:25">
      <c r="X208" s="231" t="s">
        <v>601</v>
      </c>
      <c r="Y208" s="232" t="s">
        <v>602</v>
      </c>
    </row>
    <row r="209" spans="24:25">
      <c r="X209" s="231" t="s">
        <v>603</v>
      </c>
      <c r="Y209" s="232" t="s">
        <v>604</v>
      </c>
    </row>
    <row r="210" spans="24:25">
      <c r="X210" s="231" t="s">
        <v>605</v>
      </c>
      <c r="Y210" s="232" t="s">
        <v>606</v>
      </c>
    </row>
    <row r="211" spans="24:25">
      <c r="X211" s="231" t="s">
        <v>607</v>
      </c>
      <c r="Y211" s="232" t="s">
        <v>608</v>
      </c>
    </row>
    <row r="212" spans="24:25">
      <c r="X212" s="231" t="s">
        <v>609</v>
      </c>
      <c r="Y212" s="232" t="s">
        <v>610</v>
      </c>
    </row>
    <row r="213" spans="24:25">
      <c r="X213" s="231" t="s">
        <v>611</v>
      </c>
      <c r="Y213" s="232" t="s">
        <v>612</v>
      </c>
    </row>
    <row r="214" spans="24:25">
      <c r="X214" s="231" t="s">
        <v>613</v>
      </c>
      <c r="Y214" s="232" t="s">
        <v>614</v>
      </c>
    </row>
    <row r="215" spans="24:25">
      <c r="X215" s="231" t="s">
        <v>615</v>
      </c>
      <c r="Y215" s="232" t="s">
        <v>616</v>
      </c>
    </row>
    <row r="216" spans="24:25">
      <c r="X216" s="231" t="s">
        <v>617</v>
      </c>
      <c r="Y216" s="232" t="s">
        <v>618</v>
      </c>
    </row>
    <row r="217" spans="24:25">
      <c r="X217" s="231" t="s">
        <v>619</v>
      </c>
      <c r="Y217" s="232" t="s">
        <v>620</v>
      </c>
    </row>
    <row r="218" spans="24:25">
      <c r="X218" s="231" t="s">
        <v>621</v>
      </c>
      <c r="Y218" s="232" t="s">
        <v>622</v>
      </c>
    </row>
    <row r="219" spans="24:25">
      <c r="X219" s="231" t="s">
        <v>623</v>
      </c>
      <c r="Y219" s="232" t="s">
        <v>624</v>
      </c>
    </row>
    <row r="220" spans="24:25">
      <c r="X220" s="231" t="s">
        <v>625</v>
      </c>
      <c r="Y220" s="232" t="s">
        <v>626</v>
      </c>
    </row>
    <row r="221" spans="24:25">
      <c r="X221" s="231" t="s">
        <v>627</v>
      </c>
      <c r="Y221" s="232" t="s">
        <v>628</v>
      </c>
    </row>
    <row r="222" spans="24:25">
      <c r="X222" s="231" t="s">
        <v>629</v>
      </c>
      <c r="Y222" s="232" t="s">
        <v>630</v>
      </c>
    </row>
    <row r="223" spans="24:25">
      <c r="X223" s="231" t="s">
        <v>631</v>
      </c>
      <c r="Y223" s="232" t="s">
        <v>632</v>
      </c>
    </row>
    <row r="224" spans="24:25">
      <c r="X224" s="231" t="s">
        <v>633</v>
      </c>
      <c r="Y224" s="232" t="s">
        <v>634</v>
      </c>
    </row>
    <row r="225" spans="24:25">
      <c r="X225" s="231" t="s">
        <v>635</v>
      </c>
      <c r="Y225" s="232" t="s">
        <v>636</v>
      </c>
    </row>
    <row r="226" spans="24:25">
      <c r="X226" s="231" t="s">
        <v>637</v>
      </c>
      <c r="Y226" s="232" t="s">
        <v>638</v>
      </c>
    </row>
    <row r="227" spans="24:25">
      <c r="X227" s="231" t="s">
        <v>639</v>
      </c>
      <c r="Y227" s="232" t="s">
        <v>640</v>
      </c>
    </row>
    <row r="228" spans="24:25">
      <c r="X228" s="231" t="s">
        <v>641</v>
      </c>
      <c r="Y228" s="232" t="s">
        <v>642</v>
      </c>
    </row>
    <row r="229" spans="24:25">
      <c r="X229" s="231" t="s">
        <v>643</v>
      </c>
      <c r="Y229" s="232" t="s">
        <v>644</v>
      </c>
    </row>
    <row r="230" spans="24:25">
      <c r="X230" s="231" t="s">
        <v>645</v>
      </c>
      <c r="Y230" s="232" t="s">
        <v>646</v>
      </c>
    </row>
    <row r="231" spans="24:25">
      <c r="X231" s="231" t="s">
        <v>647</v>
      </c>
      <c r="Y231" s="232" t="s">
        <v>648</v>
      </c>
    </row>
    <row r="232" spans="24:25">
      <c r="X232" s="231" t="s">
        <v>649</v>
      </c>
      <c r="Y232" s="232" t="s">
        <v>650</v>
      </c>
    </row>
    <row r="233" spans="24:25">
      <c r="X233" s="231" t="s">
        <v>651</v>
      </c>
      <c r="Y233" s="232" t="s">
        <v>652</v>
      </c>
    </row>
    <row r="234" spans="24:25">
      <c r="X234" s="231" t="s">
        <v>653</v>
      </c>
      <c r="Y234" s="232" t="s">
        <v>654</v>
      </c>
    </row>
    <row r="235" spans="24:25">
      <c r="X235" s="231" t="s">
        <v>655</v>
      </c>
      <c r="Y235" s="232" t="s">
        <v>656</v>
      </c>
    </row>
    <row r="236" spans="24:25">
      <c r="X236" s="231" t="s">
        <v>657</v>
      </c>
      <c r="Y236" s="232" t="s">
        <v>658</v>
      </c>
    </row>
    <row r="237" spans="24:25">
      <c r="X237" s="231" t="s">
        <v>659</v>
      </c>
      <c r="Y237" s="232" t="s">
        <v>660</v>
      </c>
    </row>
    <row r="238" spans="24:25">
      <c r="X238" s="231" t="s">
        <v>661</v>
      </c>
      <c r="Y238" s="232" t="s">
        <v>662</v>
      </c>
    </row>
    <row r="239" spans="24:25">
      <c r="X239" s="231" t="s">
        <v>663</v>
      </c>
      <c r="Y239" s="232" t="s">
        <v>664</v>
      </c>
    </row>
    <row r="240" spans="24:25">
      <c r="X240" s="231" t="s">
        <v>665</v>
      </c>
      <c r="Y240" s="232" t="s">
        <v>666</v>
      </c>
    </row>
    <row r="241" spans="24:25">
      <c r="X241" s="231" t="s">
        <v>667</v>
      </c>
      <c r="Y241" s="232" t="s">
        <v>668</v>
      </c>
    </row>
    <row r="242" spans="24:25">
      <c r="X242" s="231" t="s">
        <v>669</v>
      </c>
      <c r="Y242" s="232" t="s">
        <v>670</v>
      </c>
    </row>
    <row r="243" spans="24:25">
      <c r="X243" s="231" t="s">
        <v>671</v>
      </c>
      <c r="Y243" s="232" t="s">
        <v>672</v>
      </c>
    </row>
    <row r="244" spans="24:25">
      <c r="X244" s="231" t="s">
        <v>673</v>
      </c>
      <c r="Y244" s="232" t="s">
        <v>674</v>
      </c>
    </row>
    <row r="245" spans="24:25">
      <c r="X245" s="231" t="s">
        <v>675</v>
      </c>
      <c r="Y245" s="232" t="s">
        <v>676</v>
      </c>
    </row>
    <row r="246" spans="24:25">
      <c r="X246" s="231" t="s">
        <v>677</v>
      </c>
      <c r="Y246" s="232" t="s">
        <v>678</v>
      </c>
    </row>
    <row r="247" spans="24:25">
      <c r="X247" s="231" t="s">
        <v>679</v>
      </c>
      <c r="Y247" s="232" t="s">
        <v>680</v>
      </c>
    </row>
    <row r="248" spans="24:25">
      <c r="X248" s="231" t="s">
        <v>681</v>
      </c>
      <c r="Y248" s="232" t="s">
        <v>682</v>
      </c>
    </row>
    <row r="249" spans="24:25">
      <c r="X249" s="231" t="s">
        <v>683</v>
      </c>
      <c r="Y249" s="232" t="s">
        <v>684</v>
      </c>
    </row>
    <row r="250" spans="24:25">
      <c r="X250" s="231" t="s">
        <v>685</v>
      </c>
      <c r="Y250" s="232" t="s">
        <v>686</v>
      </c>
    </row>
    <row r="251" spans="24:25">
      <c r="X251" s="231" t="s">
        <v>687</v>
      </c>
      <c r="Y251" s="232" t="s">
        <v>688</v>
      </c>
    </row>
    <row r="252" spans="24:25">
      <c r="X252" s="231" t="s">
        <v>689</v>
      </c>
      <c r="Y252" s="232" t="s">
        <v>690</v>
      </c>
    </row>
    <row r="253" spans="24:25">
      <c r="X253" s="231" t="s">
        <v>691</v>
      </c>
      <c r="Y253" s="232" t="s">
        <v>692</v>
      </c>
    </row>
    <row r="254" spans="24:25">
      <c r="X254" s="231" t="s">
        <v>693</v>
      </c>
      <c r="Y254" s="232" t="s">
        <v>694</v>
      </c>
    </row>
    <row r="255" spans="24:25">
      <c r="X255" s="231" t="s">
        <v>695</v>
      </c>
      <c r="Y255" s="232" t="s">
        <v>696</v>
      </c>
    </row>
    <row r="256" spans="24:25">
      <c r="X256" s="231" t="s">
        <v>697</v>
      </c>
      <c r="Y256" s="232" t="s">
        <v>698</v>
      </c>
    </row>
    <row r="257" spans="24:25">
      <c r="X257" s="231" t="s">
        <v>699</v>
      </c>
      <c r="Y257" s="232" t="s">
        <v>700</v>
      </c>
    </row>
    <row r="258" spans="24:25">
      <c r="X258" s="231" t="s">
        <v>701</v>
      </c>
      <c r="Y258" s="232" t="s">
        <v>702</v>
      </c>
    </row>
    <row r="259" spans="24:25">
      <c r="X259" s="231" t="s">
        <v>703</v>
      </c>
      <c r="Y259" s="232" t="s">
        <v>704</v>
      </c>
    </row>
    <row r="260" spans="24:25">
      <c r="X260" s="231" t="s">
        <v>705</v>
      </c>
      <c r="Y260" s="232" t="s">
        <v>706</v>
      </c>
    </row>
    <row r="261" spans="24:25">
      <c r="X261" s="231" t="s">
        <v>707</v>
      </c>
      <c r="Y261" s="232" t="s">
        <v>708</v>
      </c>
    </row>
    <row r="262" spans="24:25">
      <c r="X262" s="231" t="s">
        <v>709</v>
      </c>
      <c r="Y262" s="232" t="s">
        <v>710</v>
      </c>
    </row>
    <row r="263" spans="24:25">
      <c r="X263" s="231" t="s">
        <v>711</v>
      </c>
      <c r="Y263" s="232" t="s">
        <v>712</v>
      </c>
    </row>
    <row r="264" spans="24:25">
      <c r="X264" s="231" t="s">
        <v>713</v>
      </c>
      <c r="Y264" s="232" t="s">
        <v>714</v>
      </c>
    </row>
    <row r="265" spans="24:25">
      <c r="X265" s="231" t="s">
        <v>715</v>
      </c>
      <c r="Y265" s="232" t="s">
        <v>716</v>
      </c>
    </row>
    <row r="266" spans="24:25">
      <c r="X266" s="231" t="s">
        <v>717</v>
      </c>
      <c r="Y266" s="232" t="s">
        <v>718</v>
      </c>
    </row>
    <row r="267" spans="24:25">
      <c r="X267" s="231" t="s">
        <v>719</v>
      </c>
      <c r="Y267" s="232" t="s">
        <v>720</v>
      </c>
    </row>
    <row r="268" spans="24:25">
      <c r="X268" s="231" t="s">
        <v>721</v>
      </c>
      <c r="Y268" s="232" t="s">
        <v>722</v>
      </c>
    </row>
    <row r="269" spans="24:25">
      <c r="X269" s="231" t="s">
        <v>723</v>
      </c>
      <c r="Y269" s="232" t="s">
        <v>724</v>
      </c>
    </row>
    <row r="270" spans="24:25">
      <c r="X270" s="231" t="s">
        <v>725</v>
      </c>
      <c r="Y270" s="232" t="s">
        <v>726</v>
      </c>
    </row>
    <row r="271" spans="24:25">
      <c r="X271" s="231" t="s">
        <v>727</v>
      </c>
      <c r="Y271" s="232" t="s">
        <v>728</v>
      </c>
    </row>
    <row r="272" spans="24:25">
      <c r="X272" s="231" t="s">
        <v>729</v>
      </c>
      <c r="Y272" s="232" t="s">
        <v>730</v>
      </c>
    </row>
    <row r="273" spans="24:25">
      <c r="X273" s="231" t="s">
        <v>731</v>
      </c>
      <c r="Y273" s="232" t="s">
        <v>732</v>
      </c>
    </row>
    <row r="274" spans="24:25">
      <c r="X274" s="231" t="s">
        <v>733</v>
      </c>
      <c r="Y274" s="232" t="s">
        <v>734</v>
      </c>
    </row>
    <row r="275" spans="24:25">
      <c r="X275" s="231" t="s">
        <v>735</v>
      </c>
      <c r="Y275" s="232" t="s">
        <v>736</v>
      </c>
    </row>
    <row r="276" spans="24:25">
      <c r="X276" s="231" t="s">
        <v>737</v>
      </c>
      <c r="Y276" s="232" t="s">
        <v>738</v>
      </c>
    </row>
    <row r="277" spans="24:25">
      <c r="X277" s="231" t="s">
        <v>739</v>
      </c>
      <c r="Y277" s="232" t="s">
        <v>740</v>
      </c>
    </row>
    <row r="278" spans="24:25">
      <c r="X278" s="231" t="s">
        <v>741</v>
      </c>
      <c r="Y278" s="232" t="s">
        <v>742</v>
      </c>
    </row>
    <row r="279" spans="24:25">
      <c r="X279" s="231" t="s">
        <v>743</v>
      </c>
      <c r="Y279" s="232" t="s">
        <v>744</v>
      </c>
    </row>
    <row r="280" spans="24:25">
      <c r="X280" s="231" t="s">
        <v>745</v>
      </c>
      <c r="Y280" s="232" t="s">
        <v>746</v>
      </c>
    </row>
    <row r="281" spans="24:25">
      <c r="X281" s="231" t="s">
        <v>747</v>
      </c>
      <c r="Y281" s="232" t="s">
        <v>748</v>
      </c>
    </row>
    <row r="282" spans="24:25">
      <c r="X282" s="231" t="s">
        <v>749</v>
      </c>
      <c r="Y282" s="232" t="s">
        <v>750</v>
      </c>
    </row>
    <row r="283" spans="24:25">
      <c r="X283" s="231" t="s">
        <v>751</v>
      </c>
      <c r="Y283" s="232" t="s">
        <v>752</v>
      </c>
    </row>
    <row r="284" spans="24:25">
      <c r="X284" s="231" t="s">
        <v>753</v>
      </c>
      <c r="Y284" s="232" t="s">
        <v>754</v>
      </c>
    </row>
    <row r="285" spans="24:25">
      <c r="X285" s="231" t="s">
        <v>755</v>
      </c>
      <c r="Y285" s="232" t="s">
        <v>756</v>
      </c>
    </row>
    <row r="286" spans="24:25">
      <c r="X286" s="231" t="s">
        <v>757</v>
      </c>
      <c r="Y286" s="232" t="s">
        <v>758</v>
      </c>
    </row>
    <row r="287" spans="24:25">
      <c r="X287" s="231" t="s">
        <v>759</v>
      </c>
      <c r="Y287" s="232" t="s">
        <v>760</v>
      </c>
    </row>
    <row r="288" spans="24:25">
      <c r="X288" s="231" t="s">
        <v>761</v>
      </c>
      <c r="Y288" s="232" t="s">
        <v>762</v>
      </c>
    </row>
    <row r="289" spans="24:25">
      <c r="X289" s="231" t="s">
        <v>763</v>
      </c>
      <c r="Y289" s="232" t="s">
        <v>764</v>
      </c>
    </row>
    <row r="290" spans="24:25">
      <c r="X290" s="231" t="s">
        <v>765</v>
      </c>
      <c r="Y290" s="232" t="s">
        <v>766</v>
      </c>
    </row>
    <row r="291" spans="24:25">
      <c r="X291" s="231" t="s">
        <v>767</v>
      </c>
      <c r="Y291" s="232" t="s">
        <v>768</v>
      </c>
    </row>
    <row r="292" spans="24:25">
      <c r="X292" s="231" t="s">
        <v>769</v>
      </c>
      <c r="Y292" s="232" t="s">
        <v>770</v>
      </c>
    </row>
    <row r="293" spans="24:25">
      <c r="X293" s="233" t="s">
        <v>771</v>
      </c>
      <c r="Y293" s="234" t="s">
        <v>772</v>
      </c>
    </row>
    <row r="294" spans="24:25">
      <c r="X294" s="233" t="s">
        <v>773</v>
      </c>
      <c r="Y294" s="234" t="s">
        <v>774</v>
      </c>
    </row>
    <row r="295" spans="24:25">
      <c r="X295" s="235" t="s">
        <v>775</v>
      </c>
      <c r="Y295" s="235" t="s">
        <v>776</v>
      </c>
    </row>
    <row r="296" spans="24:25">
      <c r="X296" s="235" t="s">
        <v>777</v>
      </c>
      <c r="Y296" s="235" t="s">
        <v>778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94" priority="31">
      <formula>D21=0</formula>
    </cfRule>
    <cfRule type="expression" dxfId="93" priority="32">
      <formula>D21=1</formula>
    </cfRule>
  </conditionalFormatting>
  <conditionalFormatting sqref="D22">
    <cfRule type="expression" dxfId="92" priority="29">
      <formula>D22=0</formula>
    </cfRule>
    <cfRule type="expression" dxfId="91" priority="30">
      <formula>D22=1</formula>
    </cfRule>
  </conditionalFormatting>
  <conditionalFormatting sqref="D23">
    <cfRule type="expression" dxfId="90" priority="27">
      <formula>D23=0</formula>
    </cfRule>
    <cfRule type="expression" dxfId="89" priority="28">
      <formula>D23=1</formula>
    </cfRule>
  </conditionalFormatting>
  <conditionalFormatting sqref="D24:D30">
    <cfRule type="expression" dxfId="88" priority="25">
      <formula>D24=0</formula>
    </cfRule>
    <cfRule type="expression" dxfId="87" priority="26">
      <formula>D24=1</formula>
    </cfRule>
  </conditionalFormatting>
  <conditionalFormatting sqref="H21">
    <cfRule type="expression" dxfId="86" priority="23">
      <formula>H21=0</formula>
    </cfRule>
    <cfRule type="expression" dxfId="85" priority="24">
      <formula>H21=1</formula>
    </cfRule>
  </conditionalFormatting>
  <conditionalFormatting sqref="H22">
    <cfRule type="expression" dxfId="84" priority="21">
      <formula>H22=0</formula>
    </cfRule>
    <cfRule type="expression" dxfId="83" priority="22">
      <formula>H22=1</formula>
    </cfRule>
  </conditionalFormatting>
  <conditionalFormatting sqref="H23">
    <cfRule type="expression" dxfId="82" priority="19">
      <formula>H23=0</formula>
    </cfRule>
    <cfRule type="expression" dxfId="81" priority="20">
      <formula>H23=1</formula>
    </cfRule>
  </conditionalFormatting>
  <conditionalFormatting sqref="H24:H30">
    <cfRule type="expression" dxfId="80" priority="17">
      <formula>H24=0</formula>
    </cfRule>
    <cfRule type="expression" dxfId="79" priority="18">
      <formula>H24=1</formula>
    </cfRule>
  </conditionalFormatting>
  <conditionalFormatting sqref="D33">
    <cfRule type="expression" dxfId="78" priority="15">
      <formula>D33=0</formula>
    </cfRule>
    <cfRule type="expression" dxfId="77" priority="16">
      <formula>D33=1</formula>
    </cfRule>
  </conditionalFormatting>
  <conditionalFormatting sqref="D34">
    <cfRule type="expression" dxfId="76" priority="13">
      <formula>D34=0</formula>
    </cfRule>
    <cfRule type="expression" dxfId="75" priority="14">
      <formula>D34=1</formula>
    </cfRule>
  </conditionalFormatting>
  <conditionalFormatting sqref="D35">
    <cfRule type="expression" dxfId="74" priority="11">
      <formula>D35=0</formula>
    </cfRule>
    <cfRule type="expression" dxfId="73" priority="12">
      <formula>D35=1</formula>
    </cfRule>
  </conditionalFormatting>
  <conditionalFormatting sqref="D36:D42">
    <cfRule type="expression" dxfId="72" priority="9">
      <formula>D36=0</formula>
    </cfRule>
    <cfRule type="expression" dxfId="71" priority="10">
      <formula>D36=1</formula>
    </cfRule>
  </conditionalFormatting>
  <conditionalFormatting sqref="H33">
    <cfRule type="expression" dxfId="70" priority="7">
      <formula>H33=0</formula>
    </cfRule>
    <cfRule type="expression" dxfId="69" priority="8">
      <formula>H33=1</formula>
    </cfRule>
  </conditionalFormatting>
  <conditionalFormatting sqref="H34">
    <cfRule type="expression" dxfId="68" priority="5">
      <formula>H34=0</formula>
    </cfRule>
    <cfRule type="expression" dxfId="67" priority="6">
      <formula>H34=1</formula>
    </cfRule>
  </conditionalFormatting>
  <conditionalFormatting sqref="H35">
    <cfRule type="expression" dxfId="66" priority="3">
      <formula>H35=0</formula>
    </cfRule>
    <cfRule type="expression" dxfId="65" priority="4">
      <formula>H35=1</formula>
    </cfRule>
  </conditionalFormatting>
  <conditionalFormatting sqref="H36:H42">
    <cfRule type="expression" dxfId="64" priority="1">
      <formula>H36=0</formula>
    </cfRule>
    <cfRule type="expression" dxfId="63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70" zoomScaleNormal="7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40" sqref="K40"/>
    </sheetView>
  </sheetViews>
  <sheetFormatPr baseColWidth="10" defaultColWidth="11.42578125" defaultRowHeight="12.75"/>
  <cols>
    <col min="1" max="1" width="10.7109375" style="2" customWidth="1"/>
    <col min="2" max="9" width="4.7109375" style="1" hidden="1" customWidth="1"/>
    <col min="10" max="10" width="18.85546875" style="2" customWidth="1"/>
    <col min="11" max="11" width="10.7109375" style="2" customWidth="1"/>
    <col min="12" max="20" width="10.7109375" style="2" hidden="1" customWidth="1"/>
    <col min="21" max="21" width="10.7109375" style="2" customWidth="1"/>
    <col min="22" max="30" width="10.7109375" style="2" hidden="1" customWidth="1"/>
    <col min="31" max="31" width="10.7109375" style="2" customWidth="1"/>
    <col min="32" max="40" width="10.7109375" style="2" hidden="1" customWidth="1"/>
    <col min="41" max="41" width="10.7109375" style="2" customWidth="1"/>
    <col min="42" max="50" width="10.7109375" style="2" hidden="1" customWidth="1"/>
    <col min="51" max="51" width="10.7109375" style="2" customWidth="1"/>
    <col min="52" max="60" width="10.7109375" style="2" hidden="1" customWidth="1"/>
    <col min="61" max="61" width="10.7109375" style="2" customWidth="1"/>
    <col min="62" max="70" width="10.7109375" style="2" hidden="1" customWidth="1"/>
    <col min="71" max="71" width="10.7109375" style="2" customWidth="1"/>
    <col min="72" max="80" width="10.7109375" style="2" hidden="1" customWidth="1"/>
    <col min="81" max="81" width="10.7109375" style="2" customWidth="1"/>
    <col min="82" max="90" width="10.7109375" style="2" hidden="1" customWidth="1"/>
    <col min="91" max="91" width="10.7109375" style="2" customWidth="1"/>
    <col min="92" max="100" width="10.7109375" style="2" hidden="1" customWidth="1"/>
    <col min="101" max="101" width="10.7109375" style="2" customWidth="1"/>
    <col min="102" max="110" width="10.7109375" style="2" hidden="1" customWidth="1"/>
    <col min="111" max="111" width="10.7109375" style="2" customWidth="1"/>
    <col min="112" max="210" width="10.7109375" style="2" hidden="1" customWidth="1"/>
    <col min="211" max="211" width="10.7109375" style="2" customWidth="1"/>
    <col min="212" max="220" width="10.7109375" style="2" hidden="1" customWidth="1"/>
    <col min="221" max="221" width="10" style="2" customWidth="1"/>
    <col min="222" max="222" width="10.42578125" style="2" customWidth="1"/>
    <col min="223" max="223" width="9.5703125" style="2" customWidth="1"/>
    <col min="224" max="224" width="10.85546875" style="2" customWidth="1"/>
    <col min="225" max="225" width="9.42578125" style="2" customWidth="1"/>
    <col min="226" max="226" width="10.42578125" style="2" customWidth="1"/>
    <col min="227" max="227" width="8.28515625" style="2" customWidth="1"/>
    <col min="228" max="228" width="10.42578125" style="2" customWidth="1"/>
    <col min="229" max="229" width="1.7109375" style="2" customWidth="1"/>
    <col min="230" max="230" width="9.7109375" style="2" customWidth="1"/>
    <col min="231" max="239" width="9.7109375" style="2" hidden="1" customWidth="1"/>
    <col min="240" max="240" width="1.7109375" style="2" customWidth="1"/>
    <col min="241" max="241" width="2.85546875" style="2" customWidth="1"/>
    <col min="242" max="242" width="11.42578125" style="2"/>
    <col min="243" max="244" width="0" style="2" hidden="1" customWidth="1"/>
    <col min="245" max="245" width="12.7109375" style="2" hidden="1" customWidth="1"/>
    <col min="246" max="246" width="0" style="2" hidden="1" customWidth="1"/>
    <col min="247" max="16384" width="11.42578125" style="2"/>
  </cols>
  <sheetData>
    <row r="1" spans="1:245" ht="4.9000000000000004" customHeight="1"/>
    <row r="2" spans="1:245" s="149" customFormat="1" ht="25.15" customHeight="1">
      <c r="B2" s="148"/>
      <c r="C2" s="148"/>
      <c r="D2" s="148"/>
      <c r="E2" s="148"/>
      <c r="F2" s="148"/>
      <c r="G2" s="148"/>
      <c r="H2" s="148"/>
      <c r="I2" s="148"/>
      <c r="J2" s="170" t="s">
        <v>15</v>
      </c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0"/>
      <c r="AW2" s="170"/>
      <c r="AX2" s="170"/>
      <c r="AY2" s="170"/>
      <c r="AZ2" s="170"/>
      <c r="BA2" s="170"/>
      <c r="BB2" s="170"/>
      <c r="BC2" s="170"/>
      <c r="BD2" s="170"/>
      <c r="BE2" s="170"/>
      <c r="BF2" s="170"/>
      <c r="BG2" s="170"/>
      <c r="BH2" s="170"/>
      <c r="BI2" s="170"/>
      <c r="BJ2" s="170"/>
      <c r="BK2" s="170"/>
      <c r="BL2" s="170"/>
      <c r="BM2" s="170"/>
      <c r="BN2" s="170"/>
      <c r="BO2" s="170"/>
      <c r="BP2" s="170"/>
      <c r="BQ2" s="170"/>
      <c r="BR2" s="170"/>
      <c r="BS2" s="170"/>
      <c r="BT2" s="170"/>
      <c r="BU2" s="170"/>
      <c r="BV2" s="170"/>
      <c r="BW2" s="170"/>
      <c r="BX2" s="170"/>
      <c r="BY2" s="170"/>
      <c r="BZ2" s="170"/>
      <c r="CA2" s="170"/>
      <c r="CB2" s="170"/>
      <c r="CC2" s="170"/>
      <c r="CD2" s="170"/>
      <c r="CE2" s="170"/>
      <c r="CF2" s="170"/>
      <c r="CG2" s="170"/>
      <c r="CH2" s="170"/>
      <c r="CI2" s="170"/>
      <c r="CJ2" s="170"/>
      <c r="CK2" s="170"/>
      <c r="CL2" s="170"/>
      <c r="CM2" s="170"/>
      <c r="CN2" s="170"/>
      <c r="CO2" s="170"/>
      <c r="CP2" s="170"/>
      <c r="CQ2" s="170"/>
      <c r="CR2" s="170"/>
      <c r="CS2" s="170"/>
      <c r="CT2" s="170"/>
      <c r="CU2" s="170"/>
      <c r="CV2" s="170"/>
      <c r="CW2" s="170"/>
      <c r="CX2" s="170"/>
      <c r="CY2" s="170"/>
      <c r="CZ2" s="170"/>
      <c r="DA2" s="170"/>
      <c r="DB2" s="170"/>
      <c r="DC2" s="170"/>
      <c r="DD2" s="170"/>
      <c r="DE2" s="170"/>
      <c r="DF2" s="170"/>
      <c r="DG2" s="170"/>
      <c r="DH2" s="170"/>
      <c r="DI2" s="170"/>
      <c r="DJ2" s="170"/>
      <c r="DK2" s="170"/>
      <c r="DL2" s="170"/>
      <c r="DM2" s="170"/>
      <c r="DN2" s="170"/>
      <c r="DO2" s="170"/>
      <c r="DP2" s="170"/>
      <c r="DQ2" s="170"/>
      <c r="DR2" s="170"/>
      <c r="DS2" s="170"/>
      <c r="DT2" s="170"/>
      <c r="DU2" s="170"/>
      <c r="DV2" s="170"/>
      <c r="DW2" s="170"/>
      <c r="DX2" s="170"/>
      <c r="DY2" s="170"/>
      <c r="DZ2" s="170"/>
      <c r="EA2" s="170"/>
      <c r="EB2" s="170"/>
      <c r="EC2" s="170"/>
      <c r="ED2" s="170"/>
      <c r="EE2" s="170"/>
      <c r="EF2" s="170"/>
      <c r="EG2" s="170"/>
      <c r="EH2" s="170"/>
      <c r="EI2" s="170"/>
      <c r="EJ2" s="170"/>
      <c r="EK2" s="170"/>
      <c r="EL2" s="170"/>
      <c r="EM2" s="170"/>
      <c r="EN2" s="170"/>
      <c r="EO2" s="170"/>
      <c r="EP2" s="170"/>
      <c r="EQ2" s="170"/>
      <c r="ER2" s="170"/>
      <c r="ES2" s="170"/>
      <c r="ET2" s="170"/>
      <c r="EU2" s="170"/>
      <c r="EV2" s="170"/>
      <c r="EW2" s="170"/>
      <c r="EX2" s="170"/>
      <c r="EY2" s="170"/>
      <c r="EZ2" s="170"/>
      <c r="FA2" s="170"/>
      <c r="FB2" s="170"/>
      <c r="FC2" s="170"/>
      <c r="FD2" s="170"/>
      <c r="FE2" s="170"/>
      <c r="FF2" s="170"/>
      <c r="FG2" s="170"/>
      <c r="FH2" s="170"/>
      <c r="FI2" s="170"/>
      <c r="FJ2" s="170"/>
      <c r="FK2" s="170"/>
      <c r="FL2" s="170"/>
      <c r="FM2" s="170"/>
      <c r="FN2" s="170"/>
      <c r="FO2" s="170"/>
      <c r="FP2" s="170"/>
      <c r="FQ2" s="170"/>
      <c r="FR2" s="170"/>
      <c r="FS2" s="170"/>
      <c r="FT2" s="170"/>
      <c r="FU2" s="170"/>
      <c r="FV2" s="170"/>
      <c r="FW2" s="170"/>
      <c r="FX2" s="170"/>
      <c r="FY2" s="170"/>
      <c r="FZ2" s="170"/>
      <c r="GA2" s="170"/>
      <c r="GB2" s="170"/>
      <c r="GC2" s="170"/>
      <c r="GD2" s="170"/>
      <c r="GE2" s="170"/>
      <c r="GF2" s="170"/>
      <c r="GG2" s="170"/>
      <c r="GH2" s="170"/>
      <c r="GI2" s="170"/>
      <c r="GJ2" s="170"/>
      <c r="GK2" s="170"/>
      <c r="GL2" s="170"/>
      <c r="GM2" s="170"/>
      <c r="GN2" s="170"/>
      <c r="GO2" s="170"/>
      <c r="GP2" s="170"/>
      <c r="GQ2" s="170"/>
      <c r="GR2" s="170"/>
      <c r="GS2" s="170"/>
      <c r="GT2" s="170"/>
      <c r="GU2" s="170"/>
      <c r="GV2" s="170"/>
      <c r="GW2" s="170"/>
      <c r="GX2" s="170"/>
      <c r="GY2" s="170"/>
      <c r="GZ2" s="170"/>
      <c r="HA2" s="170"/>
      <c r="HB2" s="170"/>
      <c r="HC2" s="170"/>
      <c r="HD2" s="170"/>
      <c r="HE2" s="170"/>
      <c r="HF2" s="170"/>
      <c r="HG2" s="170"/>
      <c r="HH2" s="170"/>
      <c r="HI2" s="170"/>
      <c r="HJ2" s="170"/>
      <c r="HK2" s="170"/>
      <c r="HL2" s="170"/>
      <c r="HM2" s="170"/>
      <c r="HN2" s="170"/>
      <c r="HO2" s="170"/>
      <c r="HP2" s="170"/>
      <c r="HQ2" s="170"/>
      <c r="HR2" s="170"/>
      <c r="HS2" s="170"/>
      <c r="HT2" s="170"/>
      <c r="HU2" s="170"/>
      <c r="HV2" s="170"/>
      <c r="HW2" s="170"/>
      <c r="HX2" s="170"/>
      <c r="HY2" s="170"/>
      <c r="HZ2" s="170"/>
      <c r="IA2" s="170"/>
      <c r="IB2" s="170"/>
      <c r="IC2" s="170"/>
      <c r="ID2" s="170"/>
      <c r="IE2" s="170"/>
      <c r="IF2" s="170"/>
      <c r="IG2" s="170"/>
    </row>
    <row r="3" spans="1:245" s="27" customFormat="1" ht="18" customHeight="1">
      <c r="B3" s="147"/>
      <c r="C3" s="147"/>
      <c r="D3" s="147"/>
      <c r="E3" s="147"/>
      <c r="F3" s="147"/>
      <c r="G3" s="147"/>
      <c r="H3" s="147"/>
      <c r="I3" s="147"/>
      <c r="J3" s="155" t="str">
        <f>+CONCATENATE("          ",Inicio!D6,"     ",Inicio!F6,"     ",Inicio!G6)</f>
        <v xml:space="preserve">          Intersección     :     Av. Los Héroes - Ca. Los Conquistadores (Metro de Atocongo)</v>
      </c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  <c r="GQ3" s="156"/>
      <c r="GR3" s="156"/>
      <c r="GS3" s="156"/>
      <c r="GT3" s="156"/>
      <c r="GU3" s="156"/>
      <c r="GV3" s="156"/>
      <c r="GW3" s="156"/>
      <c r="GX3" s="156"/>
      <c r="GY3" s="156"/>
      <c r="GZ3" s="156"/>
      <c r="HA3" s="156"/>
      <c r="HB3" s="156"/>
      <c r="HC3" s="156"/>
      <c r="HD3" s="156"/>
      <c r="HE3" s="156"/>
      <c r="HF3" s="156"/>
      <c r="HG3" s="156"/>
      <c r="HH3" s="156"/>
      <c r="HI3" s="156"/>
      <c r="HJ3" s="156"/>
      <c r="HK3" s="156"/>
      <c r="HL3" s="156"/>
      <c r="HM3" s="157"/>
      <c r="HN3" s="158" t="str">
        <f>+CONCATENATE("          ",Inicio!D14,"                  ",Inicio!F14,"     ",Inicio!G14)</f>
        <v xml:space="preserve">          Distrito                  :     San Juan de Miraflores</v>
      </c>
      <c r="HO3" s="156"/>
      <c r="HP3" s="156"/>
      <c r="HQ3" s="156"/>
      <c r="HR3" s="156"/>
      <c r="HS3" s="156"/>
      <c r="HT3" s="156"/>
      <c r="HU3" s="156"/>
      <c r="HV3" s="156"/>
      <c r="HW3" s="156"/>
      <c r="HX3" s="159"/>
      <c r="HY3" s="159"/>
      <c r="HZ3" s="159"/>
      <c r="IA3" s="159"/>
      <c r="IB3" s="159"/>
      <c r="IC3" s="159"/>
      <c r="ID3" s="159"/>
      <c r="IE3" s="159"/>
      <c r="IF3" s="159"/>
      <c r="IG3" s="160"/>
    </row>
    <row r="4" spans="1:245" s="27" customFormat="1" ht="18" customHeight="1">
      <c r="B4" s="147"/>
      <c r="C4" s="147"/>
      <c r="D4" s="147"/>
      <c r="E4" s="147"/>
      <c r="F4" s="147"/>
      <c r="G4" s="147"/>
      <c r="H4" s="147"/>
      <c r="I4" s="147"/>
      <c r="J4" s="155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1"/>
      <c r="CB4" s="161"/>
      <c r="CC4" s="161"/>
      <c r="CD4" s="161"/>
      <c r="CE4" s="161"/>
      <c r="CF4" s="161"/>
      <c r="CG4" s="161"/>
      <c r="CH4" s="161"/>
      <c r="CI4" s="161"/>
      <c r="CJ4" s="161"/>
      <c r="CK4" s="161"/>
      <c r="CL4" s="161"/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1"/>
      <c r="DJ4" s="161"/>
      <c r="DK4" s="161"/>
      <c r="DL4" s="161"/>
      <c r="DM4" s="161"/>
      <c r="DN4" s="161"/>
      <c r="DO4" s="161"/>
      <c r="DP4" s="161"/>
      <c r="DQ4" s="161"/>
      <c r="DR4" s="161"/>
      <c r="DS4" s="161"/>
      <c r="DT4" s="161"/>
      <c r="DU4" s="161"/>
      <c r="DV4" s="161"/>
      <c r="DW4" s="161"/>
      <c r="DX4" s="161"/>
      <c r="DY4" s="161"/>
      <c r="DZ4" s="161"/>
      <c r="EA4" s="161"/>
      <c r="EB4" s="161"/>
      <c r="EC4" s="161"/>
      <c r="ED4" s="161"/>
      <c r="EE4" s="161"/>
      <c r="EF4" s="161"/>
      <c r="EG4" s="161"/>
      <c r="EH4" s="161"/>
      <c r="EI4" s="161"/>
      <c r="EJ4" s="161"/>
      <c r="EK4" s="161"/>
      <c r="EL4" s="161"/>
      <c r="EM4" s="161"/>
      <c r="EN4" s="161"/>
      <c r="EO4" s="161"/>
      <c r="EP4" s="161"/>
      <c r="EQ4" s="161"/>
      <c r="ER4" s="161"/>
      <c r="ES4" s="161"/>
      <c r="ET4" s="161"/>
      <c r="EU4" s="161"/>
      <c r="EV4" s="161"/>
      <c r="EW4" s="161"/>
      <c r="EX4" s="161"/>
      <c r="EY4" s="161"/>
      <c r="EZ4" s="161"/>
      <c r="FA4" s="161"/>
      <c r="FB4" s="161"/>
      <c r="FC4" s="161"/>
      <c r="FD4" s="161"/>
      <c r="FE4" s="161"/>
      <c r="FF4" s="161"/>
      <c r="FG4" s="161"/>
      <c r="FH4" s="161"/>
      <c r="FI4" s="161"/>
      <c r="FJ4" s="161"/>
      <c r="FK4" s="161"/>
      <c r="FL4" s="161"/>
      <c r="FM4" s="161"/>
      <c r="FN4" s="161"/>
      <c r="FO4" s="161"/>
      <c r="FP4" s="161"/>
      <c r="FQ4" s="161"/>
      <c r="FR4" s="161"/>
      <c r="FS4" s="161"/>
      <c r="FT4" s="161"/>
      <c r="FU4" s="161"/>
      <c r="FV4" s="161"/>
      <c r="FW4" s="161"/>
      <c r="FX4" s="161"/>
      <c r="FY4" s="161"/>
      <c r="FZ4" s="161"/>
      <c r="GA4" s="161"/>
      <c r="GB4" s="161"/>
      <c r="GC4" s="161"/>
      <c r="GD4" s="161"/>
      <c r="GE4" s="161"/>
      <c r="GF4" s="161"/>
      <c r="GG4" s="161"/>
      <c r="GH4" s="161"/>
      <c r="GI4" s="161"/>
      <c r="GJ4" s="161"/>
      <c r="GK4" s="161"/>
      <c r="GL4" s="161"/>
      <c r="GM4" s="161"/>
      <c r="GN4" s="161"/>
      <c r="GO4" s="161"/>
      <c r="GP4" s="161"/>
      <c r="GQ4" s="161"/>
      <c r="GR4" s="161"/>
      <c r="GS4" s="161"/>
      <c r="GT4" s="161"/>
      <c r="GU4" s="161"/>
      <c r="GV4" s="161"/>
      <c r="GW4" s="161"/>
      <c r="GX4" s="161"/>
      <c r="GY4" s="161"/>
      <c r="GZ4" s="161"/>
      <c r="HA4" s="161"/>
      <c r="HB4" s="161"/>
      <c r="HC4" s="161"/>
      <c r="HD4" s="161"/>
      <c r="HE4" s="161"/>
      <c r="HF4" s="161"/>
      <c r="HG4" s="161"/>
      <c r="HH4" s="161"/>
      <c r="HI4" s="161"/>
      <c r="HJ4" s="161"/>
      <c r="HK4" s="161"/>
      <c r="HL4" s="161"/>
      <c r="HM4" s="157"/>
      <c r="HN4" s="157"/>
      <c r="HO4" s="157"/>
      <c r="HP4" s="157"/>
      <c r="HQ4" s="162"/>
      <c r="HR4" s="156"/>
      <c r="HS4" s="156"/>
      <c r="HT4" s="163"/>
      <c r="HU4" s="163"/>
      <c r="HV4" s="163"/>
      <c r="HW4" s="163"/>
      <c r="HX4" s="159"/>
      <c r="HY4" s="159"/>
      <c r="HZ4" s="159"/>
      <c r="IA4" s="159"/>
      <c r="IB4" s="159"/>
      <c r="IC4" s="159"/>
      <c r="ID4" s="159"/>
      <c r="IE4" s="159"/>
      <c r="IF4" s="159"/>
      <c r="IG4" s="160"/>
    </row>
    <row r="5" spans="1:245" s="27" customFormat="1" ht="18" customHeight="1">
      <c r="B5" s="147"/>
      <c r="C5" s="147"/>
      <c r="D5" s="147"/>
      <c r="E5" s="147"/>
      <c r="F5" s="147"/>
      <c r="G5" s="147"/>
      <c r="H5" s="147"/>
      <c r="I5" s="147"/>
      <c r="J5" s="155" t="str">
        <f>+CONCATENATE("          ",Inicio!D12,"                  ",Inicio!F12,"     ",TEXT(Inicio!G8,"Dddd"))</f>
        <v xml:space="preserve">          Día                  :     sábado</v>
      </c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4"/>
      <c r="BI5" s="164"/>
      <c r="BJ5" s="164"/>
      <c r="BK5" s="164"/>
      <c r="BL5" s="164"/>
      <c r="BM5" s="164"/>
      <c r="BN5" s="164"/>
      <c r="BO5" s="164"/>
      <c r="BP5" s="164"/>
      <c r="BQ5" s="164"/>
      <c r="BR5" s="164"/>
      <c r="BS5" s="164"/>
      <c r="BT5" s="164"/>
      <c r="BU5" s="164"/>
      <c r="BV5" s="164"/>
      <c r="BW5" s="164"/>
      <c r="BX5" s="164"/>
      <c r="BY5" s="164"/>
      <c r="BZ5" s="164"/>
      <c r="CA5" s="164"/>
      <c r="CB5" s="164"/>
      <c r="CC5" s="164"/>
      <c r="CD5" s="164"/>
      <c r="CE5" s="164"/>
      <c r="CF5" s="164"/>
      <c r="CG5" s="164"/>
      <c r="CH5" s="164"/>
      <c r="CI5" s="164"/>
      <c r="CJ5" s="164"/>
      <c r="CK5" s="164"/>
      <c r="CL5" s="164"/>
      <c r="CM5" s="164"/>
      <c r="CN5" s="164"/>
      <c r="CO5" s="164"/>
      <c r="CP5" s="164"/>
      <c r="CQ5" s="164"/>
      <c r="CR5" s="164"/>
      <c r="CS5" s="164"/>
      <c r="CT5" s="164"/>
      <c r="CU5" s="164"/>
      <c r="CV5" s="164"/>
      <c r="CW5" s="164"/>
      <c r="CX5" s="164"/>
      <c r="CY5" s="164"/>
      <c r="CZ5" s="164"/>
      <c r="DA5" s="164"/>
      <c r="DB5" s="164"/>
      <c r="DC5" s="164"/>
      <c r="DD5" s="164"/>
      <c r="DE5" s="164"/>
      <c r="DF5" s="164"/>
      <c r="DG5" s="164"/>
      <c r="DH5" s="164"/>
      <c r="DI5" s="164"/>
      <c r="DJ5" s="164"/>
      <c r="DK5" s="164"/>
      <c r="DL5" s="164"/>
      <c r="DM5" s="164"/>
      <c r="DN5" s="164"/>
      <c r="DO5" s="164"/>
      <c r="DP5" s="164"/>
      <c r="DQ5" s="164"/>
      <c r="DR5" s="164"/>
      <c r="DS5" s="164"/>
      <c r="DT5" s="164"/>
      <c r="DU5" s="164"/>
      <c r="DV5" s="164"/>
      <c r="DW5" s="164"/>
      <c r="DX5" s="164"/>
      <c r="DY5" s="164"/>
      <c r="DZ5" s="164"/>
      <c r="EA5" s="164"/>
      <c r="EB5" s="164"/>
      <c r="EC5" s="164"/>
      <c r="ED5" s="164"/>
      <c r="EE5" s="164"/>
      <c r="EF5" s="164"/>
      <c r="EG5" s="164"/>
      <c r="EH5" s="164"/>
      <c r="EI5" s="164"/>
      <c r="EJ5" s="164"/>
      <c r="EK5" s="164"/>
      <c r="EL5" s="164"/>
      <c r="EM5" s="164"/>
      <c r="EN5" s="164"/>
      <c r="EO5" s="164"/>
      <c r="EP5" s="164"/>
      <c r="EQ5" s="164"/>
      <c r="ER5" s="164"/>
      <c r="ES5" s="164"/>
      <c r="ET5" s="164"/>
      <c r="EU5" s="164"/>
      <c r="EV5" s="164"/>
      <c r="EW5" s="164"/>
      <c r="EX5" s="164"/>
      <c r="EY5" s="164"/>
      <c r="EZ5" s="164"/>
      <c r="FA5" s="164"/>
      <c r="FB5" s="164"/>
      <c r="FC5" s="164"/>
      <c r="FD5" s="164"/>
      <c r="FE5" s="164"/>
      <c r="FF5" s="164"/>
      <c r="FG5" s="164"/>
      <c r="FH5" s="164"/>
      <c r="FI5" s="164"/>
      <c r="FJ5" s="164"/>
      <c r="FK5" s="164"/>
      <c r="FL5" s="164"/>
      <c r="FM5" s="164"/>
      <c r="FN5" s="164"/>
      <c r="FO5" s="164"/>
      <c r="FP5" s="164"/>
      <c r="FQ5" s="164"/>
      <c r="FR5" s="164"/>
      <c r="FS5" s="164"/>
      <c r="FT5" s="164"/>
      <c r="FU5" s="164"/>
      <c r="FV5" s="164"/>
      <c r="FW5" s="164"/>
      <c r="FX5" s="164"/>
      <c r="FY5" s="164"/>
      <c r="FZ5" s="164"/>
      <c r="GA5" s="164"/>
      <c r="GB5" s="164"/>
      <c r="GC5" s="164"/>
      <c r="GD5" s="164"/>
      <c r="GE5" s="164"/>
      <c r="GF5" s="164"/>
      <c r="GG5" s="164"/>
      <c r="GH5" s="164"/>
      <c r="GI5" s="164"/>
      <c r="GJ5" s="164"/>
      <c r="GK5" s="164"/>
      <c r="GL5" s="164"/>
      <c r="GM5" s="164"/>
      <c r="GN5" s="164"/>
      <c r="GO5" s="164"/>
      <c r="GP5" s="164"/>
      <c r="GQ5" s="164"/>
      <c r="GR5" s="164"/>
      <c r="GS5" s="164"/>
      <c r="GT5" s="164"/>
      <c r="GU5" s="164"/>
      <c r="GV5" s="164"/>
      <c r="GW5" s="164"/>
      <c r="GX5" s="164"/>
      <c r="GY5" s="164"/>
      <c r="GZ5" s="164"/>
      <c r="HA5" s="164"/>
      <c r="HB5" s="164"/>
      <c r="HC5" s="164"/>
      <c r="HD5" s="164"/>
      <c r="HE5" s="164"/>
      <c r="HF5" s="164"/>
      <c r="HG5" s="164"/>
      <c r="HH5" s="164"/>
      <c r="HI5" s="164"/>
      <c r="HJ5" s="164"/>
      <c r="HK5" s="164"/>
      <c r="HL5" s="164"/>
      <c r="HM5" s="157"/>
      <c r="HN5" s="157"/>
      <c r="HO5" s="157"/>
      <c r="HP5" s="157"/>
      <c r="HQ5" s="157"/>
      <c r="HR5" s="157"/>
      <c r="HS5" s="157"/>
      <c r="HT5" s="157"/>
      <c r="HU5" s="163"/>
      <c r="HV5" s="163"/>
      <c r="HW5" s="163"/>
      <c r="HX5" s="159"/>
      <c r="HY5" s="159"/>
      <c r="HZ5" s="159"/>
      <c r="IA5" s="159"/>
      <c r="IB5" s="159"/>
      <c r="IC5" s="159"/>
      <c r="ID5" s="159"/>
      <c r="IE5" s="159"/>
      <c r="IF5" s="159"/>
      <c r="IG5" s="160"/>
    </row>
    <row r="6" spans="1:245" ht="9.9499999999999993" customHeight="1">
      <c r="J6" s="165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7"/>
      <c r="AH6" s="167"/>
      <c r="AI6" s="167"/>
      <c r="AJ6" s="167"/>
      <c r="AK6" s="167"/>
      <c r="AL6" s="167"/>
      <c r="AM6" s="167"/>
      <c r="AN6" s="167"/>
      <c r="AO6" s="167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9"/>
    </row>
    <row r="7" spans="1:245" ht="10.15" customHeight="1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4"/>
      <c r="AG7" s="5"/>
      <c r="AH7" s="5"/>
      <c r="AI7" s="5"/>
      <c r="AJ7" s="5"/>
      <c r="AK7" s="5"/>
      <c r="AL7" s="5"/>
      <c r="AM7" s="5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</row>
    <row r="8" spans="1:245" ht="27.6" hidden="1" customHeight="1">
      <c r="J8" s="3"/>
      <c r="K8" s="181" t="e">
        <f t="shared" ref="K8:T8" si="0">+IF(LEN($K$12)&gt;1,999,1)+IF(K15="n",1,2)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+IF(LEN($U$12)&gt;1,999,1)+IF(U15="n",1,2)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+IF(LEN($AE$12)&gt;1,999,1)+IF(AE15="n",1,2)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+IF(LEN($AO$12)&gt;1,999,1)+IF(AO15="n",1,2)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+IF(LEN($AY$12)&gt;1,999,1)+IF(AY15="n",1,2)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+IF(LEN($BI$12)&gt;1,999,1)+IF(BI15="n",1,2)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+IF(LEN($BS$12)&gt;1,999,1)+IF(BS15="n",1,2)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+IF(LEN($CC$12)&gt;1,999,1)+IF(CC15="n",1,2)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+IF(LEN($CM$12)&gt;1,999,1)+IF(CM15="n",1,2)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+IF(LEN($CW$12)&gt;1,999,1)+IF(CW15="n",1,2)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+IF(LEN($DG$12)&gt;1,999,1)+IF(DG15="n",1,2)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+IF(LEN($DQ$12)&gt;1,999,1)+IF(DQ15="n",1,2)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+IF(LEN($EA$12)&gt;1,999,1)+IF(EA15="n",1,2)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+IF(LEN($EK$12)&gt;1,999,1)+IF(EK15="n",1,2)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+IF(LEN($FE$12)&gt;1,999,1)+IF(FE15="n",1,2)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+IF(LEN($FO$12)&gt;1,999,1)+IF(FO15="n",1,2)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+IF(LEN($FY$12)&gt;1,999,1)+IF(FY15="n",1,2)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+IF(LEN($GI$12)&gt;1,999,1)+IF(GI15="n",1,2)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+IF(LEN($GS$12)&gt;1,999,1)+IF(GS15="n",1,2)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+IF(HC15="n",1,1001)</f>
        <v>1001</v>
      </c>
      <c r="HD8" s="181">
        <f t="shared" si="19"/>
        <v>1</v>
      </c>
      <c r="HE8" s="181">
        <f t="shared" si="19"/>
        <v>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v>1001</v>
      </c>
      <c r="HS8" s="181">
        <v>1001</v>
      </c>
      <c r="HT8" s="181">
        <v>1001</v>
      </c>
      <c r="HU8" s="181">
        <v>1001</v>
      </c>
      <c r="HV8" s="181">
        <f>+IF(HV15="n",1,1001)</f>
        <v>1001</v>
      </c>
      <c r="HW8" s="181">
        <f t="shared" ref="HW8:IF8" si="20">+IF(HW15="n",1,1001)</f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>
        <f t="shared" si="20"/>
        <v>1</v>
      </c>
      <c r="IC8" s="181">
        <f t="shared" si="20"/>
        <v>1</v>
      </c>
      <c r="ID8" s="181">
        <f t="shared" si="20"/>
        <v>1</v>
      </c>
      <c r="IE8" s="181">
        <f t="shared" si="20"/>
        <v>1</v>
      </c>
      <c r="IF8" s="181">
        <f t="shared" si="20"/>
        <v>1001</v>
      </c>
    </row>
    <row r="9" spans="1:245" ht="24.95" customHeight="1">
      <c r="J9" s="548" t="s">
        <v>1</v>
      </c>
      <c r="K9" s="180" t="s">
        <v>166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154" t="s">
        <v>180</v>
      </c>
      <c r="HD9" s="68"/>
      <c r="HE9" s="68"/>
      <c r="HF9" s="68"/>
      <c r="HG9" s="68"/>
      <c r="HH9" s="68"/>
      <c r="HI9" s="68"/>
      <c r="HJ9" s="68"/>
      <c r="HK9" s="68"/>
      <c r="HL9" s="68"/>
      <c r="HM9" s="550" t="s">
        <v>2</v>
      </c>
      <c r="HN9" s="544" t="s">
        <v>3</v>
      </c>
      <c r="HO9" s="544" t="s">
        <v>4</v>
      </c>
      <c r="HP9" s="544" t="s">
        <v>5</v>
      </c>
      <c r="HQ9" s="545" t="s">
        <v>16</v>
      </c>
      <c r="HR9" s="545"/>
      <c r="HS9" s="545"/>
      <c r="HT9" s="545"/>
      <c r="HV9" s="178" t="s">
        <v>140</v>
      </c>
      <c r="HW9" s="178"/>
      <c r="HX9" s="178"/>
      <c r="HY9" s="178"/>
      <c r="HZ9" s="178"/>
      <c r="IA9" s="178"/>
      <c r="IB9" s="178"/>
      <c r="IC9" s="178"/>
      <c r="ID9" s="178"/>
      <c r="IE9" s="178"/>
      <c r="IF9" s="21"/>
      <c r="IG9" s="21"/>
    </row>
    <row r="10" spans="1:245" ht="15.95" customHeight="1">
      <c r="J10" s="548"/>
      <c r="K10" s="21" t="e">
        <f>+CONCATENATE(K13,K11)</f>
        <v>#REF!</v>
      </c>
      <c r="L10" s="21" t="e">
        <f t="shared" ref="L10:BW10" si="21">+CONCATENATE(L13,L11)</f>
        <v>#REF!</v>
      </c>
      <c r="M10" s="21" t="e">
        <f t="shared" si="21"/>
        <v>#REF!</v>
      </c>
      <c r="N10" s="21" t="e">
        <f t="shared" si="21"/>
        <v>#REF!</v>
      </c>
      <c r="O10" s="21" t="e">
        <f t="shared" si="21"/>
        <v>#REF!</v>
      </c>
      <c r="P10" s="21" t="e">
        <f t="shared" si="21"/>
        <v>#REF!</v>
      </c>
      <c r="Q10" s="21" t="e">
        <f t="shared" si="21"/>
        <v>#REF!</v>
      </c>
      <c r="R10" s="21" t="e">
        <f t="shared" si="21"/>
        <v>#REF!</v>
      </c>
      <c r="S10" s="21" t="e">
        <f t="shared" si="21"/>
        <v>#REF!</v>
      </c>
      <c r="T10" s="21" t="e">
        <f t="shared" si="21"/>
        <v>#REF!</v>
      </c>
      <c r="U10" s="21" t="e">
        <f t="shared" si="21"/>
        <v>#REF!</v>
      </c>
      <c r="V10" s="21" t="e">
        <f t="shared" si="21"/>
        <v>#REF!</v>
      </c>
      <c r="W10" s="21" t="e">
        <f t="shared" si="21"/>
        <v>#REF!</v>
      </c>
      <c r="X10" s="21" t="e">
        <f t="shared" si="21"/>
        <v>#REF!</v>
      </c>
      <c r="Y10" s="21" t="e">
        <f t="shared" si="21"/>
        <v>#REF!</v>
      </c>
      <c r="Z10" s="21" t="e">
        <f t="shared" si="21"/>
        <v>#REF!</v>
      </c>
      <c r="AA10" s="21" t="e">
        <f t="shared" si="21"/>
        <v>#REF!</v>
      </c>
      <c r="AB10" s="21" t="e">
        <f t="shared" si="21"/>
        <v>#REF!</v>
      </c>
      <c r="AC10" s="21" t="e">
        <f t="shared" si="21"/>
        <v>#REF!</v>
      </c>
      <c r="AD10" s="21" t="e">
        <f t="shared" si="21"/>
        <v>#REF!</v>
      </c>
      <c r="AE10" s="21" t="e">
        <f t="shared" si="21"/>
        <v>#REF!</v>
      </c>
      <c r="AF10" s="21" t="e">
        <f t="shared" si="21"/>
        <v>#REF!</v>
      </c>
      <c r="AG10" s="21" t="e">
        <f t="shared" si="21"/>
        <v>#REF!</v>
      </c>
      <c r="AH10" s="21" t="e">
        <f t="shared" si="21"/>
        <v>#REF!</v>
      </c>
      <c r="AI10" s="21" t="e">
        <f t="shared" si="21"/>
        <v>#REF!</v>
      </c>
      <c r="AJ10" s="21" t="e">
        <f t="shared" si="21"/>
        <v>#REF!</v>
      </c>
      <c r="AK10" s="21" t="e">
        <f t="shared" si="21"/>
        <v>#REF!</v>
      </c>
      <c r="AL10" s="21" t="e">
        <f t="shared" si="21"/>
        <v>#REF!</v>
      </c>
      <c r="AM10" s="21" t="e">
        <f t="shared" si="21"/>
        <v>#REF!</v>
      </c>
      <c r="AN10" s="21" t="e">
        <f t="shared" si="21"/>
        <v>#REF!</v>
      </c>
      <c r="AO10" s="21" t="e">
        <f t="shared" si="21"/>
        <v>#REF!</v>
      </c>
      <c r="AP10" s="21" t="e">
        <f t="shared" si="21"/>
        <v>#REF!</v>
      </c>
      <c r="AQ10" s="21" t="e">
        <f t="shared" si="21"/>
        <v>#REF!</v>
      </c>
      <c r="AR10" s="21" t="e">
        <f t="shared" si="21"/>
        <v>#REF!</v>
      </c>
      <c r="AS10" s="21" t="e">
        <f t="shared" si="21"/>
        <v>#REF!</v>
      </c>
      <c r="AT10" s="21" t="e">
        <f t="shared" si="21"/>
        <v>#REF!</v>
      </c>
      <c r="AU10" s="21" t="e">
        <f t="shared" si="21"/>
        <v>#REF!</v>
      </c>
      <c r="AV10" s="21" t="e">
        <f t="shared" si="21"/>
        <v>#REF!</v>
      </c>
      <c r="AW10" s="21" t="e">
        <f t="shared" si="21"/>
        <v>#REF!</v>
      </c>
      <c r="AX10" s="21" t="e">
        <f t="shared" si="21"/>
        <v>#REF!</v>
      </c>
      <c r="AY10" s="21" t="e">
        <f t="shared" si="21"/>
        <v>#REF!</v>
      </c>
      <c r="AZ10" s="21" t="e">
        <f t="shared" si="21"/>
        <v>#REF!</v>
      </c>
      <c r="BA10" s="21" t="e">
        <f t="shared" si="21"/>
        <v>#REF!</v>
      </c>
      <c r="BB10" s="21" t="e">
        <f t="shared" si="21"/>
        <v>#REF!</v>
      </c>
      <c r="BC10" s="21" t="e">
        <f t="shared" si="21"/>
        <v>#REF!</v>
      </c>
      <c r="BD10" s="21" t="e">
        <f t="shared" si="21"/>
        <v>#REF!</v>
      </c>
      <c r="BE10" s="21" t="e">
        <f t="shared" si="21"/>
        <v>#REF!</v>
      </c>
      <c r="BF10" s="21" t="e">
        <f t="shared" si="21"/>
        <v>#REF!</v>
      </c>
      <c r="BG10" s="21" t="e">
        <f t="shared" si="21"/>
        <v>#REF!</v>
      </c>
      <c r="BH10" s="21" t="e">
        <f t="shared" si="21"/>
        <v>#REF!</v>
      </c>
      <c r="BI10" s="21" t="e">
        <f t="shared" si="21"/>
        <v>#REF!</v>
      </c>
      <c r="BJ10" s="21" t="e">
        <f t="shared" si="21"/>
        <v>#REF!</v>
      </c>
      <c r="BK10" s="21" t="e">
        <f t="shared" si="21"/>
        <v>#REF!</v>
      </c>
      <c r="BL10" s="21" t="e">
        <f t="shared" si="21"/>
        <v>#REF!</v>
      </c>
      <c r="BM10" s="21" t="e">
        <f t="shared" si="21"/>
        <v>#REF!</v>
      </c>
      <c r="BN10" s="21" t="e">
        <f t="shared" si="21"/>
        <v>#REF!</v>
      </c>
      <c r="BO10" s="21" t="e">
        <f t="shared" si="21"/>
        <v>#REF!</v>
      </c>
      <c r="BP10" s="21" t="e">
        <f t="shared" si="21"/>
        <v>#REF!</v>
      </c>
      <c r="BQ10" s="21" t="e">
        <f t="shared" si="21"/>
        <v>#REF!</v>
      </c>
      <c r="BR10" s="21" t="e">
        <f t="shared" si="21"/>
        <v>#REF!</v>
      </c>
      <c r="BS10" s="21" t="e">
        <f t="shared" si="21"/>
        <v>#REF!</v>
      </c>
      <c r="BT10" s="21" t="e">
        <f t="shared" si="21"/>
        <v>#REF!</v>
      </c>
      <c r="BU10" s="21" t="e">
        <f t="shared" si="21"/>
        <v>#REF!</v>
      </c>
      <c r="BV10" s="21" t="e">
        <f t="shared" si="21"/>
        <v>#REF!</v>
      </c>
      <c r="BW10" s="21" t="e">
        <f t="shared" si="21"/>
        <v>#REF!</v>
      </c>
      <c r="BX10" s="21" t="e">
        <f t="shared" ref="BX10:EI10" si="22">+CONCATENATE(BX13,BX11)</f>
        <v>#REF!</v>
      </c>
      <c r="BY10" s="21" t="e">
        <f t="shared" si="22"/>
        <v>#REF!</v>
      </c>
      <c r="BZ10" s="21" t="e">
        <f t="shared" si="22"/>
        <v>#REF!</v>
      </c>
      <c r="CA10" s="21" t="e">
        <f t="shared" si="22"/>
        <v>#REF!</v>
      </c>
      <c r="CB10" s="21" t="e">
        <f t="shared" si="22"/>
        <v>#REF!</v>
      </c>
      <c r="CC10" s="21" t="e">
        <f t="shared" si="22"/>
        <v>#REF!</v>
      </c>
      <c r="CD10" s="21" t="e">
        <f t="shared" si="22"/>
        <v>#REF!</v>
      </c>
      <c r="CE10" s="21" t="e">
        <f t="shared" si="22"/>
        <v>#REF!</v>
      </c>
      <c r="CF10" s="21" t="e">
        <f t="shared" si="22"/>
        <v>#REF!</v>
      </c>
      <c r="CG10" s="21" t="e">
        <f t="shared" si="22"/>
        <v>#REF!</v>
      </c>
      <c r="CH10" s="21" t="e">
        <f t="shared" si="22"/>
        <v>#REF!</v>
      </c>
      <c r="CI10" s="21" t="e">
        <f t="shared" si="22"/>
        <v>#REF!</v>
      </c>
      <c r="CJ10" s="21" t="e">
        <f t="shared" si="22"/>
        <v>#REF!</v>
      </c>
      <c r="CK10" s="21" t="e">
        <f t="shared" si="22"/>
        <v>#REF!</v>
      </c>
      <c r="CL10" s="21" t="e">
        <f t="shared" si="22"/>
        <v>#REF!</v>
      </c>
      <c r="CM10" s="21" t="e">
        <f t="shared" si="22"/>
        <v>#REF!</v>
      </c>
      <c r="CN10" s="21" t="e">
        <f t="shared" si="22"/>
        <v>#REF!</v>
      </c>
      <c r="CO10" s="21" t="e">
        <f t="shared" si="22"/>
        <v>#REF!</v>
      </c>
      <c r="CP10" s="21" t="e">
        <f t="shared" si="22"/>
        <v>#REF!</v>
      </c>
      <c r="CQ10" s="21" t="e">
        <f t="shared" si="22"/>
        <v>#REF!</v>
      </c>
      <c r="CR10" s="21" t="e">
        <f t="shared" si="22"/>
        <v>#REF!</v>
      </c>
      <c r="CS10" s="21" t="e">
        <f t="shared" si="22"/>
        <v>#REF!</v>
      </c>
      <c r="CT10" s="21" t="e">
        <f t="shared" si="22"/>
        <v>#REF!</v>
      </c>
      <c r="CU10" s="21" t="e">
        <f t="shared" si="22"/>
        <v>#REF!</v>
      </c>
      <c r="CV10" s="21" t="e">
        <f t="shared" si="22"/>
        <v>#REF!</v>
      </c>
      <c r="CW10" s="21" t="e">
        <f t="shared" si="22"/>
        <v>#REF!</v>
      </c>
      <c r="CX10" s="21" t="e">
        <f t="shared" si="22"/>
        <v>#REF!</v>
      </c>
      <c r="CY10" s="21" t="e">
        <f t="shared" si="22"/>
        <v>#REF!</v>
      </c>
      <c r="CZ10" s="21" t="e">
        <f t="shared" si="22"/>
        <v>#REF!</v>
      </c>
      <c r="DA10" s="21" t="e">
        <f t="shared" si="22"/>
        <v>#REF!</v>
      </c>
      <c r="DB10" s="21" t="e">
        <f t="shared" si="22"/>
        <v>#REF!</v>
      </c>
      <c r="DC10" s="21" t="e">
        <f t="shared" si="22"/>
        <v>#REF!</v>
      </c>
      <c r="DD10" s="21" t="e">
        <f t="shared" si="22"/>
        <v>#REF!</v>
      </c>
      <c r="DE10" s="21" t="e">
        <f t="shared" si="22"/>
        <v>#REF!</v>
      </c>
      <c r="DF10" s="21" t="e">
        <f t="shared" si="22"/>
        <v>#REF!</v>
      </c>
      <c r="DG10" s="21" t="e">
        <f t="shared" si="22"/>
        <v>#REF!</v>
      </c>
      <c r="DH10" s="21" t="e">
        <f t="shared" si="22"/>
        <v>#REF!</v>
      </c>
      <c r="DI10" s="21" t="e">
        <f t="shared" si="22"/>
        <v>#REF!</v>
      </c>
      <c r="DJ10" s="21" t="e">
        <f t="shared" si="22"/>
        <v>#REF!</v>
      </c>
      <c r="DK10" s="21" t="e">
        <f t="shared" si="22"/>
        <v>#REF!</v>
      </c>
      <c r="DL10" s="21" t="e">
        <f t="shared" si="22"/>
        <v>#REF!</v>
      </c>
      <c r="DM10" s="21" t="e">
        <f t="shared" si="22"/>
        <v>#REF!</v>
      </c>
      <c r="DN10" s="21" t="e">
        <f t="shared" si="22"/>
        <v>#REF!</v>
      </c>
      <c r="DO10" s="21" t="e">
        <f t="shared" si="22"/>
        <v>#REF!</v>
      </c>
      <c r="DP10" s="21" t="e">
        <f t="shared" si="22"/>
        <v>#REF!</v>
      </c>
      <c r="DQ10" s="21" t="e">
        <f t="shared" si="22"/>
        <v>#REF!</v>
      </c>
      <c r="DR10" s="21" t="e">
        <f t="shared" si="22"/>
        <v>#REF!</v>
      </c>
      <c r="DS10" s="21" t="e">
        <f t="shared" si="22"/>
        <v>#REF!</v>
      </c>
      <c r="DT10" s="21" t="e">
        <f t="shared" si="22"/>
        <v>#REF!</v>
      </c>
      <c r="DU10" s="21" t="e">
        <f t="shared" si="22"/>
        <v>#REF!</v>
      </c>
      <c r="DV10" s="21" t="e">
        <f t="shared" si="22"/>
        <v>#REF!</v>
      </c>
      <c r="DW10" s="21" t="e">
        <f t="shared" si="22"/>
        <v>#REF!</v>
      </c>
      <c r="DX10" s="21" t="e">
        <f t="shared" si="22"/>
        <v>#REF!</v>
      </c>
      <c r="DY10" s="21" t="e">
        <f t="shared" si="22"/>
        <v>#REF!</v>
      </c>
      <c r="DZ10" s="21" t="e">
        <f t="shared" si="22"/>
        <v>#REF!</v>
      </c>
      <c r="EA10" s="21" t="e">
        <f t="shared" si="22"/>
        <v>#REF!</v>
      </c>
      <c r="EB10" s="21" t="e">
        <f t="shared" si="22"/>
        <v>#REF!</v>
      </c>
      <c r="EC10" s="21" t="e">
        <f t="shared" si="22"/>
        <v>#REF!</v>
      </c>
      <c r="ED10" s="21" t="e">
        <f t="shared" si="22"/>
        <v>#REF!</v>
      </c>
      <c r="EE10" s="21" t="e">
        <f t="shared" si="22"/>
        <v>#REF!</v>
      </c>
      <c r="EF10" s="21" t="e">
        <f t="shared" si="22"/>
        <v>#REF!</v>
      </c>
      <c r="EG10" s="21" t="e">
        <f t="shared" si="22"/>
        <v>#REF!</v>
      </c>
      <c r="EH10" s="21" t="e">
        <f t="shared" si="22"/>
        <v>#REF!</v>
      </c>
      <c r="EI10" s="21" t="e">
        <f t="shared" si="22"/>
        <v>#REF!</v>
      </c>
      <c r="EJ10" s="21" t="e">
        <f t="shared" ref="EJ10:GU10" si="23">+CONCATENATE(EJ13,EJ11)</f>
        <v>#REF!</v>
      </c>
      <c r="EK10" s="21" t="e">
        <f t="shared" si="23"/>
        <v>#REF!</v>
      </c>
      <c r="EL10" s="21" t="e">
        <f t="shared" si="23"/>
        <v>#REF!</v>
      </c>
      <c r="EM10" s="21" t="e">
        <f t="shared" si="23"/>
        <v>#REF!</v>
      </c>
      <c r="EN10" s="21" t="e">
        <f t="shared" si="23"/>
        <v>#REF!</v>
      </c>
      <c r="EO10" s="21" t="e">
        <f t="shared" si="23"/>
        <v>#REF!</v>
      </c>
      <c r="EP10" s="21" t="e">
        <f t="shared" si="23"/>
        <v>#REF!</v>
      </c>
      <c r="EQ10" s="21" t="e">
        <f t="shared" si="23"/>
        <v>#REF!</v>
      </c>
      <c r="ER10" s="21" t="e">
        <f t="shared" si="23"/>
        <v>#REF!</v>
      </c>
      <c r="ES10" s="21" t="e">
        <f t="shared" si="23"/>
        <v>#REF!</v>
      </c>
      <c r="ET10" s="21" t="e">
        <f t="shared" si="23"/>
        <v>#REF!</v>
      </c>
      <c r="EU10" s="21" t="e">
        <f t="shared" si="23"/>
        <v>#REF!</v>
      </c>
      <c r="EV10" s="21" t="e">
        <f t="shared" si="23"/>
        <v>#REF!</v>
      </c>
      <c r="EW10" s="21" t="e">
        <f t="shared" si="23"/>
        <v>#REF!</v>
      </c>
      <c r="EX10" s="21" t="e">
        <f t="shared" si="23"/>
        <v>#REF!</v>
      </c>
      <c r="EY10" s="21" t="e">
        <f t="shared" si="23"/>
        <v>#REF!</v>
      </c>
      <c r="EZ10" s="21" t="e">
        <f t="shared" si="23"/>
        <v>#REF!</v>
      </c>
      <c r="FA10" s="21" t="e">
        <f t="shared" si="23"/>
        <v>#REF!</v>
      </c>
      <c r="FB10" s="21" t="e">
        <f t="shared" si="23"/>
        <v>#REF!</v>
      </c>
      <c r="FC10" s="21" t="e">
        <f t="shared" si="23"/>
        <v>#REF!</v>
      </c>
      <c r="FD10" s="21" t="e">
        <f t="shared" si="23"/>
        <v>#REF!</v>
      </c>
      <c r="FE10" s="21" t="e">
        <f t="shared" si="23"/>
        <v>#REF!</v>
      </c>
      <c r="FF10" s="21" t="e">
        <f t="shared" si="23"/>
        <v>#REF!</v>
      </c>
      <c r="FG10" s="21" t="e">
        <f t="shared" si="23"/>
        <v>#REF!</v>
      </c>
      <c r="FH10" s="21" t="e">
        <f t="shared" si="23"/>
        <v>#REF!</v>
      </c>
      <c r="FI10" s="21" t="e">
        <f t="shared" si="23"/>
        <v>#REF!</v>
      </c>
      <c r="FJ10" s="21" t="e">
        <f t="shared" si="23"/>
        <v>#REF!</v>
      </c>
      <c r="FK10" s="21" t="e">
        <f t="shared" si="23"/>
        <v>#REF!</v>
      </c>
      <c r="FL10" s="21" t="e">
        <f t="shared" si="23"/>
        <v>#REF!</v>
      </c>
      <c r="FM10" s="21" t="e">
        <f t="shared" si="23"/>
        <v>#REF!</v>
      </c>
      <c r="FN10" s="21" t="e">
        <f t="shared" si="23"/>
        <v>#REF!</v>
      </c>
      <c r="FO10" s="21" t="e">
        <f t="shared" si="23"/>
        <v>#REF!</v>
      </c>
      <c r="FP10" s="21" t="e">
        <f t="shared" si="23"/>
        <v>#REF!</v>
      </c>
      <c r="FQ10" s="21" t="e">
        <f t="shared" si="23"/>
        <v>#REF!</v>
      </c>
      <c r="FR10" s="21" t="e">
        <f t="shared" si="23"/>
        <v>#REF!</v>
      </c>
      <c r="FS10" s="21" t="e">
        <f t="shared" si="23"/>
        <v>#REF!</v>
      </c>
      <c r="FT10" s="21" t="e">
        <f t="shared" si="23"/>
        <v>#REF!</v>
      </c>
      <c r="FU10" s="21" t="e">
        <f t="shared" si="23"/>
        <v>#REF!</v>
      </c>
      <c r="FV10" s="21" t="e">
        <f t="shared" si="23"/>
        <v>#REF!</v>
      </c>
      <c r="FW10" s="21" t="e">
        <f t="shared" si="23"/>
        <v>#REF!</v>
      </c>
      <c r="FX10" s="21" t="e">
        <f t="shared" si="23"/>
        <v>#REF!</v>
      </c>
      <c r="FY10" s="21" t="e">
        <f t="shared" si="23"/>
        <v>#REF!</v>
      </c>
      <c r="FZ10" s="21" t="e">
        <f t="shared" si="23"/>
        <v>#REF!</v>
      </c>
      <c r="GA10" s="21" t="e">
        <f t="shared" si="23"/>
        <v>#REF!</v>
      </c>
      <c r="GB10" s="21" t="e">
        <f t="shared" si="23"/>
        <v>#REF!</v>
      </c>
      <c r="GC10" s="21" t="e">
        <f t="shared" si="23"/>
        <v>#REF!</v>
      </c>
      <c r="GD10" s="21" t="e">
        <f t="shared" si="23"/>
        <v>#REF!</v>
      </c>
      <c r="GE10" s="21" t="e">
        <f t="shared" si="23"/>
        <v>#REF!</v>
      </c>
      <c r="GF10" s="21" t="e">
        <f t="shared" si="23"/>
        <v>#REF!</v>
      </c>
      <c r="GG10" s="21" t="e">
        <f t="shared" si="23"/>
        <v>#REF!</v>
      </c>
      <c r="GH10" s="21" t="e">
        <f t="shared" si="23"/>
        <v>#REF!</v>
      </c>
      <c r="GI10" s="21" t="e">
        <f t="shared" si="23"/>
        <v>#REF!</v>
      </c>
      <c r="GJ10" s="21" t="e">
        <f t="shared" si="23"/>
        <v>#REF!</v>
      </c>
      <c r="GK10" s="21" t="e">
        <f t="shared" si="23"/>
        <v>#REF!</v>
      </c>
      <c r="GL10" s="21" t="e">
        <f t="shared" si="23"/>
        <v>#REF!</v>
      </c>
      <c r="GM10" s="21" t="e">
        <f t="shared" si="23"/>
        <v>#REF!</v>
      </c>
      <c r="GN10" s="21" t="e">
        <f t="shared" si="23"/>
        <v>#REF!</v>
      </c>
      <c r="GO10" s="21" t="e">
        <f t="shared" si="23"/>
        <v>#REF!</v>
      </c>
      <c r="GP10" s="21" t="e">
        <f t="shared" si="23"/>
        <v>#REF!</v>
      </c>
      <c r="GQ10" s="21" t="e">
        <f t="shared" si="23"/>
        <v>#REF!</v>
      </c>
      <c r="GR10" s="21" t="e">
        <f t="shared" si="23"/>
        <v>#REF!</v>
      </c>
      <c r="GS10" s="21" t="e">
        <f t="shared" si="23"/>
        <v>#REF!</v>
      </c>
      <c r="GT10" s="21" t="e">
        <f t="shared" si="23"/>
        <v>#REF!</v>
      </c>
      <c r="GU10" s="21" t="e">
        <f t="shared" si="23"/>
        <v>#REF!</v>
      </c>
      <c r="GV10" s="21" t="e">
        <f t="shared" ref="GV10:HB10" si="24">+CONCATENATE(GV13,GV11)</f>
        <v>#REF!</v>
      </c>
      <c r="GW10" s="21" t="e">
        <f t="shared" si="24"/>
        <v>#REF!</v>
      </c>
      <c r="GX10" s="21" t="e">
        <f t="shared" si="24"/>
        <v>#REF!</v>
      </c>
      <c r="GY10" s="21" t="e">
        <f t="shared" si="24"/>
        <v>#REF!</v>
      </c>
      <c r="GZ10" s="21" t="e">
        <f t="shared" si="24"/>
        <v>#REF!</v>
      </c>
      <c r="HA10" s="21" t="e">
        <f t="shared" si="24"/>
        <v>#REF!</v>
      </c>
      <c r="HB10" s="21" t="e">
        <f t="shared" si="24"/>
        <v>#REF!</v>
      </c>
      <c r="HD10" s="154"/>
      <c r="HE10" s="154"/>
      <c r="HF10" s="154"/>
      <c r="HG10" s="154"/>
      <c r="HH10" s="154"/>
      <c r="HI10" s="154"/>
      <c r="HJ10" s="154"/>
      <c r="HK10" s="154"/>
      <c r="HL10" s="154"/>
      <c r="HM10" s="550"/>
      <c r="HN10" s="544"/>
      <c r="HO10" s="544"/>
      <c r="HP10" s="544"/>
      <c r="HQ10" s="545"/>
      <c r="HR10" s="545"/>
      <c r="HS10" s="545"/>
      <c r="HT10" s="545"/>
      <c r="HV10" s="21"/>
      <c r="HW10" s="178"/>
      <c r="HX10" s="178"/>
      <c r="HY10" s="178"/>
      <c r="HZ10" s="178"/>
      <c r="IA10" s="178"/>
      <c r="IB10" s="178"/>
      <c r="IC10" s="178"/>
      <c r="ID10" s="178"/>
      <c r="IE10" s="178"/>
      <c r="IF10" s="178"/>
      <c r="IG10" s="21"/>
    </row>
    <row r="11" spans="1:245" ht="15.95" customHeight="1">
      <c r="J11" s="548"/>
      <c r="K11" s="511">
        <f>+Inicio!D21</f>
        <v>1</v>
      </c>
      <c r="L11" s="511">
        <f>+Inicio!D22</f>
        <v>0</v>
      </c>
      <c r="M11" s="511">
        <f>+Inicio!D23</f>
        <v>0</v>
      </c>
      <c r="N11" s="511">
        <f>+Inicio!D24</f>
        <v>0</v>
      </c>
      <c r="O11" s="511">
        <f>+Inicio!D25</f>
        <v>0</v>
      </c>
      <c r="P11" s="511">
        <f>+Inicio!D26</f>
        <v>0</v>
      </c>
      <c r="Q11" s="511">
        <f>+Inicio!D27</f>
        <v>0</v>
      </c>
      <c r="R11" s="511">
        <f>+Inicio!D28</f>
        <v>0</v>
      </c>
      <c r="S11" s="511">
        <f>+Inicio!D29</f>
        <v>0</v>
      </c>
      <c r="T11" s="511">
        <f>+Inicio!D30</f>
        <v>0</v>
      </c>
      <c r="U11" s="511">
        <f>+K11</f>
        <v>1</v>
      </c>
      <c r="V11" s="511">
        <f t="shared" ref="V11:AD11" si="25">+L11</f>
        <v>0</v>
      </c>
      <c r="W11" s="511">
        <f t="shared" si="25"/>
        <v>0</v>
      </c>
      <c r="X11" s="511">
        <f t="shared" si="25"/>
        <v>0</v>
      </c>
      <c r="Y11" s="511">
        <f t="shared" si="25"/>
        <v>0</v>
      </c>
      <c r="Z11" s="511">
        <f t="shared" si="25"/>
        <v>0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" si="26">+V11</f>
        <v>0</v>
      </c>
      <c r="AG11" s="511">
        <f t="shared" ref="AG11" si="27">+W11</f>
        <v>0</v>
      </c>
      <c r="AH11" s="511">
        <f t="shared" ref="AH11" si="28">+X11</f>
        <v>0</v>
      </c>
      <c r="AI11" s="511">
        <f t="shared" ref="AI11" si="29">+Y11</f>
        <v>0</v>
      </c>
      <c r="AJ11" s="511">
        <f t="shared" ref="AJ11" si="30">+Z11</f>
        <v>0</v>
      </c>
      <c r="AK11" s="511">
        <f t="shared" ref="AK11" si="31">+AA11</f>
        <v>0</v>
      </c>
      <c r="AL11" s="511">
        <f t="shared" ref="AL11" si="32">+AB11</f>
        <v>0</v>
      </c>
      <c r="AM11" s="511">
        <f t="shared" ref="AM11" si="33">+AC11</f>
        <v>0</v>
      </c>
      <c r="AN11" s="511">
        <f t="shared" ref="AN11" si="34">+AD11</f>
        <v>0</v>
      </c>
      <c r="AO11" s="511">
        <f>+AE11</f>
        <v>1</v>
      </c>
      <c r="AP11" s="511">
        <f t="shared" ref="AP11" si="35">+AF11</f>
        <v>0</v>
      </c>
      <c r="AQ11" s="511">
        <f t="shared" ref="AQ11" si="36">+AG11</f>
        <v>0</v>
      </c>
      <c r="AR11" s="511">
        <f t="shared" ref="AR11" si="37">+AH11</f>
        <v>0</v>
      </c>
      <c r="AS11" s="511">
        <f t="shared" ref="AS11" si="38">+AI11</f>
        <v>0</v>
      </c>
      <c r="AT11" s="511">
        <f t="shared" ref="AT11" si="39">+AJ11</f>
        <v>0</v>
      </c>
      <c r="AU11" s="511">
        <f t="shared" ref="AU11" si="40">+AK11</f>
        <v>0</v>
      </c>
      <c r="AV11" s="511">
        <f t="shared" ref="AV11" si="41">+AL11</f>
        <v>0</v>
      </c>
      <c r="AW11" s="511">
        <f t="shared" ref="AW11" si="42">+AM11</f>
        <v>0</v>
      </c>
      <c r="AX11" s="511">
        <f t="shared" ref="AX11" si="43">+AN11</f>
        <v>0</v>
      </c>
      <c r="AY11" s="511">
        <f>+AO11</f>
        <v>1</v>
      </c>
      <c r="AZ11" s="511">
        <f t="shared" ref="AZ11" si="44">+AP11</f>
        <v>0</v>
      </c>
      <c r="BA11" s="511">
        <f t="shared" ref="BA11" si="45">+AQ11</f>
        <v>0</v>
      </c>
      <c r="BB11" s="511">
        <f t="shared" ref="BB11" si="46">+AR11</f>
        <v>0</v>
      </c>
      <c r="BC11" s="511">
        <f t="shared" ref="BC11" si="47">+AS11</f>
        <v>0</v>
      </c>
      <c r="BD11" s="511">
        <f t="shared" ref="BD11" si="48">+AT11</f>
        <v>0</v>
      </c>
      <c r="BE11" s="511">
        <f t="shared" ref="BE11" si="49">+AU11</f>
        <v>0</v>
      </c>
      <c r="BF11" s="511">
        <f t="shared" ref="BF11" si="50">+AV11</f>
        <v>0</v>
      </c>
      <c r="BG11" s="511">
        <f t="shared" ref="BG11" si="51">+AW11</f>
        <v>0</v>
      </c>
      <c r="BH11" s="511">
        <f t="shared" ref="BH11" si="52">+AX11</f>
        <v>0</v>
      </c>
      <c r="BI11" s="511">
        <f>+AY11</f>
        <v>1</v>
      </c>
      <c r="BJ11" s="511">
        <f t="shared" ref="BJ11" si="53">+AZ11</f>
        <v>0</v>
      </c>
      <c r="BK11" s="511">
        <f t="shared" ref="BK11" si="54">+BA11</f>
        <v>0</v>
      </c>
      <c r="BL11" s="511">
        <f t="shared" ref="BL11" si="55">+BB11</f>
        <v>0</v>
      </c>
      <c r="BM11" s="511">
        <f t="shared" ref="BM11" si="56">+BC11</f>
        <v>0</v>
      </c>
      <c r="BN11" s="511">
        <f t="shared" ref="BN11" si="57">+BD11</f>
        <v>0</v>
      </c>
      <c r="BO11" s="511">
        <f t="shared" ref="BO11" si="58">+BE11</f>
        <v>0</v>
      </c>
      <c r="BP11" s="511">
        <f t="shared" ref="BP11" si="59">+BF11</f>
        <v>0</v>
      </c>
      <c r="BQ11" s="511">
        <f t="shared" ref="BQ11" si="60">+BG11</f>
        <v>0</v>
      </c>
      <c r="BR11" s="511">
        <f t="shared" ref="BR11" si="61">+BH11</f>
        <v>0</v>
      </c>
      <c r="BS11" s="511">
        <f>+BI11</f>
        <v>1</v>
      </c>
      <c r="BT11" s="511">
        <f t="shared" ref="BT11" si="62">+BJ11</f>
        <v>0</v>
      </c>
      <c r="BU11" s="511">
        <f t="shared" ref="BU11" si="63">+BK11</f>
        <v>0</v>
      </c>
      <c r="BV11" s="511">
        <f t="shared" ref="BV11" si="64">+BL11</f>
        <v>0</v>
      </c>
      <c r="BW11" s="511">
        <f t="shared" ref="BW11" si="65">+BM11</f>
        <v>0</v>
      </c>
      <c r="BX11" s="511">
        <f t="shared" ref="BX11" si="66">+BN11</f>
        <v>0</v>
      </c>
      <c r="BY11" s="511">
        <f t="shared" ref="BY11" si="67">+BO11</f>
        <v>0</v>
      </c>
      <c r="BZ11" s="511">
        <f t="shared" ref="BZ11" si="68">+BP11</f>
        <v>0</v>
      </c>
      <c r="CA11" s="511">
        <f t="shared" ref="CA11" si="69">+BQ11</f>
        <v>0</v>
      </c>
      <c r="CB11" s="511">
        <f t="shared" ref="CB11" si="70">+BR11</f>
        <v>0</v>
      </c>
      <c r="CC11" s="511">
        <f>+BS11</f>
        <v>1</v>
      </c>
      <c r="CD11" s="511">
        <f t="shared" ref="CD11" si="71">+BT11</f>
        <v>0</v>
      </c>
      <c r="CE11" s="511">
        <f t="shared" ref="CE11" si="72">+BU11</f>
        <v>0</v>
      </c>
      <c r="CF11" s="511">
        <f t="shared" ref="CF11" si="73">+BV11</f>
        <v>0</v>
      </c>
      <c r="CG11" s="511">
        <f t="shared" ref="CG11" si="74">+BW11</f>
        <v>0</v>
      </c>
      <c r="CH11" s="511">
        <f t="shared" ref="CH11" si="75">+BX11</f>
        <v>0</v>
      </c>
      <c r="CI11" s="511">
        <f t="shared" ref="CI11" si="76">+BY11</f>
        <v>0</v>
      </c>
      <c r="CJ11" s="511">
        <f t="shared" ref="CJ11" si="77">+BZ11</f>
        <v>0</v>
      </c>
      <c r="CK11" s="511">
        <f t="shared" ref="CK11" si="78">+CA11</f>
        <v>0</v>
      </c>
      <c r="CL11" s="511">
        <f t="shared" ref="CL11" si="79">+CB11</f>
        <v>0</v>
      </c>
      <c r="CM11" s="511">
        <f>+CC11</f>
        <v>1</v>
      </c>
      <c r="CN11" s="511">
        <f t="shared" ref="CN11" si="80">+CD11</f>
        <v>0</v>
      </c>
      <c r="CO11" s="511">
        <f t="shared" ref="CO11" si="81">+CE11</f>
        <v>0</v>
      </c>
      <c r="CP11" s="511">
        <f t="shared" ref="CP11" si="82">+CF11</f>
        <v>0</v>
      </c>
      <c r="CQ11" s="511">
        <f t="shared" ref="CQ11" si="83">+CG11</f>
        <v>0</v>
      </c>
      <c r="CR11" s="511">
        <f t="shared" ref="CR11" si="84">+CH11</f>
        <v>0</v>
      </c>
      <c r="CS11" s="511">
        <f t="shared" ref="CS11" si="85">+CI11</f>
        <v>0</v>
      </c>
      <c r="CT11" s="511">
        <f t="shared" ref="CT11" si="86">+CJ11</f>
        <v>0</v>
      </c>
      <c r="CU11" s="511">
        <f t="shared" ref="CU11" si="87">+CK11</f>
        <v>0</v>
      </c>
      <c r="CV11" s="511">
        <f t="shared" ref="CV11" si="88">+CL11</f>
        <v>0</v>
      </c>
      <c r="CW11" s="511">
        <f>+CM11</f>
        <v>1</v>
      </c>
      <c r="CX11" s="511">
        <f t="shared" ref="CX11" si="89">+CN11</f>
        <v>0</v>
      </c>
      <c r="CY11" s="511">
        <f t="shared" ref="CY11" si="90">+CO11</f>
        <v>0</v>
      </c>
      <c r="CZ11" s="511">
        <f t="shared" ref="CZ11" si="91">+CP11</f>
        <v>0</v>
      </c>
      <c r="DA11" s="511">
        <f t="shared" ref="DA11" si="92">+CQ11</f>
        <v>0</v>
      </c>
      <c r="DB11" s="511">
        <f t="shared" ref="DB11" si="93">+CR11</f>
        <v>0</v>
      </c>
      <c r="DC11" s="511">
        <f t="shared" ref="DC11" si="94">+CS11</f>
        <v>0</v>
      </c>
      <c r="DD11" s="511">
        <f t="shared" ref="DD11" si="95">+CT11</f>
        <v>0</v>
      </c>
      <c r="DE11" s="511">
        <f t="shared" ref="DE11" si="96">+CU11</f>
        <v>0</v>
      </c>
      <c r="DF11" s="511">
        <f t="shared" ref="DF11" si="97">+CV11</f>
        <v>0</v>
      </c>
      <c r="DG11" s="511">
        <f>+CW11</f>
        <v>1</v>
      </c>
      <c r="DH11" s="511">
        <f t="shared" ref="DH11" si="98">+CX11</f>
        <v>0</v>
      </c>
      <c r="DI11" s="511">
        <f t="shared" ref="DI11" si="99">+CY11</f>
        <v>0</v>
      </c>
      <c r="DJ11" s="511">
        <f t="shared" ref="DJ11" si="100">+CZ11</f>
        <v>0</v>
      </c>
      <c r="DK11" s="511">
        <f t="shared" ref="DK11" si="101">+DA11</f>
        <v>0</v>
      </c>
      <c r="DL11" s="511">
        <f t="shared" ref="DL11" si="102">+DB11</f>
        <v>0</v>
      </c>
      <c r="DM11" s="511">
        <f t="shared" ref="DM11" si="103">+DC11</f>
        <v>0</v>
      </c>
      <c r="DN11" s="511">
        <f t="shared" ref="DN11" si="104">+DD11</f>
        <v>0</v>
      </c>
      <c r="DO11" s="511">
        <f t="shared" ref="DO11" si="105">+DE11</f>
        <v>0</v>
      </c>
      <c r="DP11" s="511">
        <f t="shared" ref="DP11" si="106">+DF11</f>
        <v>0</v>
      </c>
      <c r="DQ11" s="511">
        <f>+DG11</f>
        <v>1</v>
      </c>
      <c r="DR11" s="511">
        <f t="shared" ref="DR11" si="107">+DH11</f>
        <v>0</v>
      </c>
      <c r="DS11" s="511">
        <f t="shared" ref="DS11" si="108">+DI11</f>
        <v>0</v>
      </c>
      <c r="DT11" s="511">
        <f t="shared" ref="DT11" si="109">+DJ11</f>
        <v>0</v>
      </c>
      <c r="DU11" s="511">
        <f t="shared" ref="DU11" si="110">+DK11</f>
        <v>0</v>
      </c>
      <c r="DV11" s="511">
        <f t="shared" ref="DV11" si="111">+DL11</f>
        <v>0</v>
      </c>
      <c r="DW11" s="511">
        <f t="shared" ref="DW11" si="112">+DM11</f>
        <v>0</v>
      </c>
      <c r="DX11" s="511">
        <f t="shared" ref="DX11" si="113">+DN11</f>
        <v>0</v>
      </c>
      <c r="DY11" s="511">
        <f t="shared" ref="DY11" si="114">+DO11</f>
        <v>0</v>
      </c>
      <c r="DZ11" s="511">
        <f t="shared" ref="DZ11" si="115">+DP11</f>
        <v>0</v>
      </c>
      <c r="EA11" s="511">
        <f>+DQ11</f>
        <v>1</v>
      </c>
      <c r="EB11" s="511">
        <f t="shared" ref="EB11" si="116">+DR11</f>
        <v>0</v>
      </c>
      <c r="EC11" s="511">
        <f t="shared" ref="EC11" si="117">+DS11</f>
        <v>0</v>
      </c>
      <c r="ED11" s="511">
        <f t="shared" ref="ED11" si="118">+DT11</f>
        <v>0</v>
      </c>
      <c r="EE11" s="511">
        <f t="shared" ref="EE11" si="119">+DU11</f>
        <v>0</v>
      </c>
      <c r="EF11" s="511">
        <f t="shared" ref="EF11" si="120">+DV11</f>
        <v>0</v>
      </c>
      <c r="EG11" s="511">
        <f t="shared" ref="EG11" si="121">+DW11</f>
        <v>0</v>
      </c>
      <c r="EH11" s="511">
        <f t="shared" ref="EH11" si="122">+DX11</f>
        <v>0</v>
      </c>
      <c r="EI11" s="511">
        <f t="shared" ref="EI11" si="123">+DY11</f>
        <v>0</v>
      </c>
      <c r="EJ11" s="511">
        <f t="shared" ref="EJ11" si="124">+DZ11</f>
        <v>0</v>
      </c>
      <c r="EK11" s="511">
        <f>+EA11</f>
        <v>1</v>
      </c>
      <c r="EL11" s="511">
        <f t="shared" ref="EL11" si="125">+EB11</f>
        <v>0</v>
      </c>
      <c r="EM11" s="511">
        <f t="shared" ref="EM11" si="126">+EC11</f>
        <v>0</v>
      </c>
      <c r="EN11" s="511">
        <f t="shared" ref="EN11" si="127">+ED11</f>
        <v>0</v>
      </c>
      <c r="EO11" s="511">
        <f t="shared" ref="EO11" si="128">+EE11</f>
        <v>0</v>
      </c>
      <c r="EP11" s="511">
        <f t="shared" ref="EP11" si="129">+EF11</f>
        <v>0</v>
      </c>
      <c r="EQ11" s="511">
        <f t="shared" ref="EQ11" si="130">+EG11</f>
        <v>0</v>
      </c>
      <c r="ER11" s="511">
        <f t="shared" ref="ER11" si="131">+EH11</f>
        <v>0</v>
      </c>
      <c r="ES11" s="511">
        <f t="shared" ref="ES11" si="132">+EI11</f>
        <v>0</v>
      </c>
      <c r="ET11" s="511">
        <f t="shared" ref="ET11" si="133">+EJ11</f>
        <v>0</v>
      </c>
      <c r="EU11" s="511">
        <f>+EK11</f>
        <v>1</v>
      </c>
      <c r="EV11" s="511">
        <f t="shared" ref="EV11" si="134">+EL11</f>
        <v>0</v>
      </c>
      <c r="EW11" s="511">
        <f t="shared" ref="EW11" si="135">+EM11</f>
        <v>0</v>
      </c>
      <c r="EX11" s="511">
        <f t="shared" ref="EX11" si="136">+EN11</f>
        <v>0</v>
      </c>
      <c r="EY11" s="511">
        <f t="shared" ref="EY11" si="137">+EO11</f>
        <v>0</v>
      </c>
      <c r="EZ11" s="511">
        <f t="shared" ref="EZ11" si="138">+EP11</f>
        <v>0</v>
      </c>
      <c r="FA11" s="511">
        <f t="shared" ref="FA11" si="139">+EQ11</f>
        <v>0</v>
      </c>
      <c r="FB11" s="511">
        <f t="shared" ref="FB11" si="140">+ER11</f>
        <v>0</v>
      </c>
      <c r="FC11" s="511">
        <f t="shared" ref="FC11" si="141">+ES11</f>
        <v>0</v>
      </c>
      <c r="FD11" s="511">
        <f t="shared" ref="FD11" si="142">+ET11</f>
        <v>0</v>
      </c>
      <c r="FE11" s="511">
        <f>+EU11</f>
        <v>1</v>
      </c>
      <c r="FF11" s="511">
        <f t="shared" ref="FF11" si="143">+EV11</f>
        <v>0</v>
      </c>
      <c r="FG11" s="511">
        <f t="shared" ref="FG11" si="144">+EW11</f>
        <v>0</v>
      </c>
      <c r="FH11" s="511">
        <f t="shared" ref="FH11" si="145">+EX11</f>
        <v>0</v>
      </c>
      <c r="FI11" s="511">
        <f t="shared" ref="FI11" si="146">+EY11</f>
        <v>0</v>
      </c>
      <c r="FJ11" s="511">
        <f t="shared" ref="FJ11" si="147">+EZ11</f>
        <v>0</v>
      </c>
      <c r="FK11" s="511">
        <f t="shared" ref="FK11" si="148">+FA11</f>
        <v>0</v>
      </c>
      <c r="FL11" s="511">
        <f t="shared" ref="FL11" si="149">+FB11</f>
        <v>0</v>
      </c>
      <c r="FM11" s="511">
        <f t="shared" ref="FM11" si="150">+FC11</f>
        <v>0</v>
      </c>
      <c r="FN11" s="511">
        <f t="shared" ref="FN11" si="151">+FD11</f>
        <v>0</v>
      </c>
      <c r="FO11" s="511">
        <f>+FE11</f>
        <v>1</v>
      </c>
      <c r="FP11" s="511">
        <f t="shared" ref="FP11" si="152">+FF11</f>
        <v>0</v>
      </c>
      <c r="FQ11" s="511">
        <f t="shared" ref="FQ11" si="153">+FG11</f>
        <v>0</v>
      </c>
      <c r="FR11" s="511">
        <f t="shared" ref="FR11" si="154">+FH11</f>
        <v>0</v>
      </c>
      <c r="FS11" s="511">
        <f t="shared" ref="FS11" si="155">+FI11</f>
        <v>0</v>
      </c>
      <c r="FT11" s="511">
        <f t="shared" ref="FT11" si="156">+FJ11</f>
        <v>0</v>
      </c>
      <c r="FU11" s="511">
        <f t="shared" ref="FU11" si="157">+FK11</f>
        <v>0</v>
      </c>
      <c r="FV11" s="511">
        <f t="shared" ref="FV11" si="158">+FL11</f>
        <v>0</v>
      </c>
      <c r="FW11" s="511">
        <f t="shared" ref="FW11" si="159">+FM11</f>
        <v>0</v>
      </c>
      <c r="FX11" s="511">
        <f t="shared" ref="FX11" si="160">+FN11</f>
        <v>0</v>
      </c>
      <c r="FY11" s="511">
        <f>+FO11</f>
        <v>1</v>
      </c>
      <c r="FZ11" s="511">
        <f t="shared" ref="FZ11" si="161">+FP11</f>
        <v>0</v>
      </c>
      <c r="GA11" s="511">
        <f t="shared" ref="GA11" si="162">+FQ11</f>
        <v>0</v>
      </c>
      <c r="GB11" s="511">
        <f t="shared" ref="GB11" si="163">+FR11</f>
        <v>0</v>
      </c>
      <c r="GC11" s="511">
        <f t="shared" ref="GC11" si="164">+FS11</f>
        <v>0</v>
      </c>
      <c r="GD11" s="511">
        <f t="shared" ref="GD11" si="165">+FT11</f>
        <v>0</v>
      </c>
      <c r="GE11" s="511">
        <f t="shared" ref="GE11" si="166">+FU11</f>
        <v>0</v>
      </c>
      <c r="GF11" s="511">
        <f t="shared" ref="GF11" si="167">+FV11</f>
        <v>0</v>
      </c>
      <c r="GG11" s="511">
        <f t="shared" ref="GG11" si="168">+FW11</f>
        <v>0</v>
      </c>
      <c r="GH11" s="511">
        <f t="shared" ref="GH11" si="169">+FX11</f>
        <v>0</v>
      </c>
      <c r="GI11" s="511">
        <f>+FY11</f>
        <v>1</v>
      </c>
      <c r="GJ11" s="511">
        <f t="shared" ref="GJ11" si="170">+FZ11</f>
        <v>0</v>
      </c>
      <c r="GK11" s="511">
        <f t="shared" ref="GK11" si="171">+GA11</f>
        <v>0</v>
      </c>
      <c r="GL11" s="511">
        <f t="shared" ref="GL11" si="172">+GB11</f>
        <v>0</v>
      </c>
      <c r="GM11" s="511">
        <f t="shared" ref="GM11" si="173">+GC11</f>
        <v>0</v>
      </c>
      <c r="GN11" s="511">
        <f t="shared" ref="GN11" si="174">+GD11</f>
        <v>0</v>
      </c>
      <c r="GO11" s="511">
        <f t="shared" ref="GO11" si="175">+GE11</f>
        <v>0</v>
      </c>
      <c r="GP11" s="511">
        <f t="shared" ref="GP11" si="176">+GF11</f>
        <v>0</v>
      </c>
      <c r="GQ11" s="511">
        <f t="shared" ref="GQ11" si="177">+GG11</f>
        <v>0</v>
      </c>
      <c r="GR11" s="511">
        <f t="shared" ref="GR11" si="178">+GH11</f>
        <v>0</v>
      </c>
      <c r="GS11" s="511">
        <f>+GI11</f>
        <v>1</v>
      </c>
      <c r="GT11" s="511">
        <f t="shared" ref="GT11" si="179">+GJ11</f>
        <v>0</v>
      </c>
      <c r="GU11" s="511">
        <f t="shared" ref="GU11" si="180">+GK11</f>
        <v>0</v>
      </c>
      <c r="GV11" s="511">
        <f t="shared" ref="GV11" si="181">+GL11</f>
        <v>0</v>
      </c>
      <c r="GW11" s="511">
        <f t="shared" ref="GW11" si="182">+GM11</f>
        <v>0</v>
      </c>
      <c r="GX11" s="511">
        <f t="shared" ref="GX11" si="183">+GN11</f>
        <v>0</v>
      </c>
      <c r="GY11" s="511">
        <f t="shared" ref="GY11" si="184">+GO11</f>
        <v>0</v>
      </c>
      <c r="GZ11" s="511">
        <f t="shared" ref="GZ11" si="185">+GP11</f>
        <v>0</v>
      </c>
      <c r="HA11" s="511">
        <f t="shared" ref="HA11" si="186">+GQ11</f>
        <v>0</v>
      </c>
      <c r="HB11" s="511">
        <f t="shared" ref="HB11" si="187">+GR11</f>
        <v>0</v>
      </c>
      <c r="HM11" s="550"/>
      <c r="HN11" s="544"/>
      <c r="HO11" s="544"/>
      <c r="HP11" s="544"/>
      <c r="HQ11" s="544" t="s">
        <v>17</v>
      </c>
      <c r="HR11" s="544" t="s">
        <v>3</v>
      </c>
      <c r="HS11" s="544" t="s">
        <v>18</v>
      </c>
      <c r="HT11" s="544" t="s">
        <v>6</v>
      </c>
      <c r="HV11" s="178"/>
      <c r="HW11" s="178"/>
      <c r="HX11" s="178"/>
      <c r="HY11" s="178"/>
      <c r="HZ11" s="178"/>
      <c r="IA11" s="178"/>
      <c r="IB11" s="178"/>
      <c r="IC11" s="178"/>
      <c r="ID11" s="178"/>
      <c r="IE11" s="178"/>
      <c r="IF11" s="178"/>
      <c r="IG11" s="21"/>
    </row>
    <row r="12" spans="1:245" s="151" customFormat="1" ht="34.9" customHeight="1">
      <c r="J12" s="548"/>
      <c r="K12" s="173" t="e">
        <f>+#REF!</f>
        <v>#REF!</v>
      </c>
      <c r="L12" s="173"/>
      <c r="M12" s="173"/>
      <c r="N12" s="173"/>
      <c r="O12" s="173"/>
      <c r="P12" s="173"/>
      <c r="Q12" s="173"/>
      <c r="R12" s="173"/>
      <c r="S12" s="173"/>
      <c r="T12" s="173"/>
      <c r="U12" s="173" t="e">
        <f>+#REF!</f>
        <v>#REF!</v>
      </c>
      <c r="V12" s="173"/>
      <c r="W12" s="173"/>
      <c r="X12" s="173"/>
      <c r="Y12" s="173"/>
      <c r="Z12" s="173"/>
      <c r="AA12" s="173"/>
      <c r="AB12" s="173"/>
      <c r="AC12" s="173"/>
      <c r="AD12" s="173"/>
      <c r="AE12" s="173" t="e">
        <f>+#REF!</f>
        <v>#REF!</v>
      </c>
      <c r="AF12" s="173"/>
      <c r="AG12" s="173"/>
      <c r="AH12" s="173"/>
      <c r="AI12" s="173"/>
      <c r="AJ12" s="173"/>
      <c r="AK12" s="173"/>
      <c r="AL12" s="173"/>
      <c r="AM12" s="173"/>
      <c r="AN12" s="173"/>
      <c r="AO12" s="173" t="e">
        <f>+#REF!</f>
        <v>#REF!</v>
      </c>
      <c r="AP12" s="173"/>
      <c r="AQ12" s="173"/>
      <c r="AR12" s="173"/>
      <c r="AS12" s="173"/>
      <c r="AT12" s="173"/>
      <c r="AU12" s="173"/>
      <c r="AV12" s="173"/>
      <c r="AW12" s="173"/>
      <c r="AX12" s="173"/>
      <c r="AY12" s="173" t="e">
        <f>+#REF!</f>
        <v>#REF!</v>
      </c>
      <c r="AZ12" s="173"/>
      <c r="BA12" s="173"/>
      <c r="BB12" s="173"/>
      <c r="BC12" s="173"/>
      <c r="BD12" s="173"/>
      <c r="BE12" s="173"/>
      <c r="BF12" s="173"/>
      <c r="BG12" s="173"/>
      <c r="BH12" s="173"/>
      <c r="BI12" s="173" t="e">
        <f>+#REF!</f>
        <v>#REF!</v>
      </c>
      <c r="BJ12" s="173"/>
      <c r="BK12" s="173"/>
      <c r="BL12" s="173"/>
      <c r="BM12" s="173"/>
      <c r="BN12" s="173"/>
      <c r="BO12" s="173"/>
      <c r="BP12" s="173"/>
      <c r="BQ12" s="173"/>
      <c r="BR12" s="173"/>
      <c r="BS12" s="173" t="e">
        <f>+#REF!</f>
        <v>#REF!</v>
      </c>
      <c r="BT12" s="173"/>
      <c r="BU12" s="173"/>
      <c r="BV12" s="173"/>
      <c r="BW12" s="173"/>
      <c r="BX12" s="173"/>
      <c r="BY12" s="173"/>
      <c r="BZ12" s="173"/>
      <c r="CA12" s="173"/>
      <c r="CB12" s="173"/>
      <c r="CC12" s="173" t="e">
        <f>+#REF!</f>
        <v>#REF!</v>
      </c>
      <c r="CD12" s="173"/>
      <c r="CE12" s="173"/>
      <c r="CF12" s="173"/>
      <c r="CG12" s="173"/>
      <c r="CH12" s="173"/>
      <c r="CI12" s="173"/>
      <c r="CJ12" s="173"/>
      <c r="CK12" s="173"/>
      <c r="CL12" s="173"/>
      <c r="CM12" s="173" t="e">
        <f>+#REF!</f>
        <v>#REF!</v>
      </c>
      <c r="CN12" s="173"/>
      <c r="CO12" s="173"/>
      <c r="CP12" s="173"/>
      <c r="CQ12" s="173"/>
      <c r="CR12" s="173"/>
      <c r="CS12" s="173"/>
      <c r="CT12" s="173"/>
      <c r="CU12" s="173"/>
      <c r="CV12" s="173"/>
      <c r="CW12" s="173" t="e">
        <f>+#REF!</f>
        <v>#REF!</v>
      </c>
      <c r="CX12" s="173"/>
      <c r="CY12" s="173"/>
      <c r="CZ12" s="173"/>
      <c r="DA12" s="173"/>
      <c r="DB12" s="173"/>
      <c r="DC12" s="173"/>
      <c r="DD12" s="173"/>
      <c r="DE12" s="173"/>
      <c r="DF12" s="173"/>
      <c r="DG12" s="173" t="e">
        <f>+#REF!</f>
        <v>#REF!</v>
      </c>
      <c r="DH12" s="173"/>
      <c r="DI12" s="173"/>
      <c r="DJ12" s="173"/>
      <c r="DK12" s="173"/>
      <c r="DL12" s="173"/>
      <c r="DM12" s="173"/>
      <c r="DN12" s="173"/>
      <c r="DO12" s="173"/>
      <c r="DP12" s="173"/>
      <c r="DQ12" s="173" t="e">
        <f>+#REF!</f>
        <v>#REF!</v>
      </c>
      <c r="DR12" s="173"/>
      <c r="DS12" s="173"/>
      <c r="DT12" s="173"/>
      <c r="DU12" s="173"/>
      <c r="DV12" s="173"/>
      <c r="DW12" s="173"/>
      <c r="DX12" s="173"/>
      <c r="DY12" s="173"/>
      <c r="DZ12" s="173"/>
      <c r="EA12" s="173" t="e">
        <f>+#REF!</f>
        <v>#REF!</v>
      </c>
      <c r="EB12" s="173"/>
      <c r="EC12" s="173"/>
      <c r="ED12" s="173"/>
      <c r="EE12" s="173"/>
      <c r="EF12" s="173"/>
      <c r="EG12" s="173"/>
      <c r="EH12" s="173"/>
      <c r="EI12" s="173"/>
      <c r="EJ12" s="173"/>
      <c r="EK12" s="173" t="e">
        <f>+#REF!</f>
        <v>#REF!</v>
      </c>
      <c r="EL12" s="173"/>
      <c r="EM12" s="173"/>
      <c r="EN12" s="173"/>
      <c r="EO12" s="173"/>
      <c r="EP12" s="173"/>
      <c r="EQ12" s="173"/>
      <c r="ER12" s="173"/>
      <c r="ES12" s="173"/>
      <c r="ET12" s="173"/>
      <c r="EU12" s="173" t="e">
        <f>+#REF!</f>
        <v>#REF!</v>
      </c>
      <c r="EV12" s="173"/>
      <c r="EW12" s="173"/>
      <c r="EX12" s="173"/>
      <c r="EY12" s="173"/>
      <c r="EZ12" s="173"/>
      <c r="FA12" s="173"/>
      <c r="FB12" s="173"/>
      <c r="FC12" s="173"/>
      <c r="FD12" s="173"/>
      <c r="FE12" s="173" t="e">
        <f>+#REF!</f>
        <v>#REF!</v>
      </c>
      <c r="FF12" s="173"/>
      <c r="FG12" s="173"/>
      <c r="FH12" s="173"/>
      <c r="FI12" s="173"/>
      <c r="FJ12" s="173"/>
      <c r="FK12" s="173"/>
      <c r="FL12" s="173"/>
      <c r="FM12" s="173"/>
      <c r="FN12" s="173"/>
      <c r="FO12" s="173" t="e">
        <f>+#REF!</f>
        <v>#REF!</v>
      </c>
      <c r="FP12" s="173"/>
      <c r="FQ12" s="173"/>
      <c r="FR12" s="173"/>
      <c r="FS12" s="173"/>
      <c r="FT12" s="173"/>
      <c r="FU12" s="173"/>
      <c r="FV12" s="173"/>
      <c r="FW12" s="173"/>
      <c r="FX12" s="173"/>
      <c r="FY12" s="173" t="e">
        <f>+#REF!</f>
        <v>#REF!</v>
      </c>
      <c r="FZ12" s="173"/>
      <c r="GA12" s="173"/>
      <c r="GB12" s="173"/>
      <c r="GC12" s="173"/>
      <c r="GD12" s="173"/>
      <c r="GE12" s="173"/>
      <c r="GF12" s="173"/>
      <c r="GG12" s="173"/>
      <c r="GH12" s="173"/>
      <c r="GI12" s="173" t="e">
        <f>+#REF!</f>
        <v>#REF!</v>
      </c>
      <c r="GJ12" s="173"/>
      <c r="GK12" s="173"/>
      <c r="GL12" s="173"/>
      <c r="GM12" s="173"/>
      <c r="GN12" s="173"/>
      <c r="GO12" s="173"/>
      <c r="GP12" s="173"/>
      <c r="GQ12" s="173"/>
      <c r="GR12" s="173"/>
      <c r="GS12" s="173" t="e">
        <f>+#REF!</f>
        <v>#REF!</v>
      </c>
      <c r="GT12" s="173"/>
      <c r="GU12" s="173"/>
      <c r="GV12" s="173"/>
      <c r="GW12" s="173"/>
      <c r="GX12" s="173"/>
      <c r="GY12" s="173"/>
      <c r="GZ12" s="173"/>
      <c r="HA12" s="173"/>
      <c r="HB12" s="173"/>
      <c r="HD12" s="154"/>
      <c r="HE12" s="154"/>
      <c r="HF12" s="154"/>
      <c r="HG12" s="154"/>
      <c r="HH12" s="154"/>
      <c r="HI12" s="154"/>
      <c r="HJ12" s="154"/>
      <c r="HK12" s="154"/>
      <c r="HL12" s="154"/>
      <c r="HM12" s="550"/>
      <c r="HN12" s="544"/>
      <c r="HO12" s="544"/>
      <c r="HP12" s="544"/>
      <c r="HQ12" s="544"/>
      <c r="HR12" s="544"/>
      <c r="HS12" s="544"/>
      <c r="HT12" s="544"/>
      <c r="HV12" s="178"/>
      <c r="HW12" s="178"/>
      <c r="HX12" s="178"/>
      <c r="HY12" s="178"/>
      <c r="HZ12" s="178"/>
      <c r="IA12" s="178"/>
      <c r="IB12" s="178"/>
      <c r="IC12" s="178"/>
      <c r="ID12" s="178"/>
      <c r="IE12" s="178"/>
      <c r="IF12" s="178"/>
      <c r="IG12" s="179"/>
    </row>
    <row r="13" spans="1:245" s="9" customFormat="1" ht="23.1" hidden="1" customHeight="1">
      <c r="B13" s="270"/>
      <c r="C13" s="270"/>
      <c r="D13" s="270"/>
      <c r="E13" s="270"/>
      <c r="F13" s="270"/>
      <c r="G13" s="270"/>
      <c r="H13" s="270"/>
      <c r="I13" s="270"/>
      <c r="J13" s="549"/>
      <c r="K13" s="171" t="e">
        <f>+K12</f>
        <v>#REF!</v>
      </c>
      <c r="L13" s="171" t="e">
        <f>+K13</f>
        <v>#REF!</v>
      </c>
      <c r="M13" s="171" t="e">
        <f t="shared" ref="M13:T13" si="188">+L13</f>
        <v>#REF!</v>
      </c>
      <c r="N13" s="171" t="e">
        <f t="shared" si="188"/>
        <v>#REF!</v>
      </c>
      <c r="O13" s="171" t="e">
        <f t="shared" si="188"/>
        <v>#REF!</v>
      </c>
      <c r="P13" s="171" t="e">
        <f t="shared" si="188"/>
        <v>#REF!</v>
      </c>
      <c r="Q13" s="171" t="e">
        <f t="shared" si="188"/>
        <v>#REF!</v>
      </c>
      <c r="R13" s="171" t="e">
        <f t="shared" si="188"/>
        <v>#REF!</v>
      </c>
      <c r="S13" s="171" t="e">
        <f t="shared" si="188"/>
        <v>#REF!</v>
      </c>
      <c r="T13" s="171" t="e">
        <f t="shared" si="188"/>
        <v>#REF!</v>
      </c>
      <c r="U13" s="172" t="e">
        <f>+U12</f>
        <v>#REF!</v>
      </c>
      <c r="V13" s="171" t="e">
        <f>+U13</f>
        <v>#REF!</v>
      </c>
      <c r="W13" s="171" t="e">
        <f t="shared" ref="W13:AD13" si="189">+V13</f>
        <v>#REF!</v>
      </c>
      <c r="X13" s="171" t="e">
        <f t="shared" si="189"/>
        <v>#REF!</v>
      </c>
      <c r="Y13" s="171" t="e">
        <f t="shared" si="189"/>
        <v>#REF!</v>
      </c>
      <c r="Z13" s="171" t="e">
        <f t="shared" si="189"/>
        <v>#REF!</v>
      </c>
      <c r="AA13" s="171" t="e">
        <f t="shared" si="189"/>
        <v>#REF!</v>
      </c>
      <c r="AB13" s="171" t="e">
        <f t="shared" si="189"/>
        <v>#REF!</v>
      </c>
      <c r="AC13" s="171" t="e">
        <f t="shared" si="189"/>
        <v>#REF!</v>
      </c>
      <c r="AD13" s="171" t="e">
        <f t="shared" si="189"/>
        <v>#REF!</v>
      </c>
      <c r="AE13" s="172" t="e">
        <f>+AE12</f>
        <v>#REF!</v>
      </c>
      <c r="AF13" s="171" t="e">
        <f>+AE13</f>
        <v>#REF!</v>
      </c>
      <c r="AG13" s="171" t="e">
        <f t="shared" ref="AG13:AN13" si="190">+AF13</f>
        <v>#REF!</v>
      </c>
      <c r="AH13" s="171" t="e">
        <f t="shared" si="190"/>
        <v>#REF!</v>
      </c>
      <c r="AI13" s="171" t="e">
        <f t="shared" si="190"/>
        <v>#REF!</v>
      </c>
      <c r="AJ13" s="171" t="e">
        <f t="shared" si="190"/>
        <v>#REF!</v>
      </c>
      <c r="AK13" s="171" t="e">
        <f t="shared" si="190"/>
        <v>#REF!</v>
      </c>
      <c r="AL13" s="171" t="e">
        <f t="shared" si="190"/>
        <v>#REF!</v>
      </c>
      <c r="AM13" s="171" t="e">
        <f t="shared" si="190"/>
        <v>#REF!</v>
      </c>
      <c r="AN13" s="171" t="e">
        <f t="shared" si="190"/>
        <v>#REF!</v>
      </c>
      <c r="AO13" s="172" t="e">
        <f>+AO12</f>
        <v>#REF!</v>
      </c>
      <c r="AP13" s="171" t="e">
        <f>+AO13</f>
        <v>#REF!</v>
      </c>
      <c r="AQ13" s="171" t="e">
        <f t="shared" ref="AQ13:AX13" si="191">+AP13</f>
        <v>#REF!</v>
      </c>
      <c r="AR13" s="171" t="e">
        <f t="shared" si="191"/>
        <v>#REF!</v>
      </c>
      <c r="AS13" s="171" t="e">
        <f t="shared" si="191"/>
        <v>#REF!</v>
      </c>
      <c r="AT13" s="171" t="e">
        <f t="shared" si="191"/>
        <v>#REF!</v>
      </c>
      <c r="AU13" s="171" t="e">
        <f t="shared" si="191"/>
        <v>#REF!</v>
      </c>
      <c r="AV13" s="171" t="e">
        <f t="shared" si="191"/>
        <v>#REF!</v>
      </c>
      <c r="AW13" s="171" t="e">
        <f t="shared" si="191"/>
        <v>#REF!</v>
      </c>
      <c r="AX13" s="171" t="e">
        <f t="shared" si="191"/>
        <v>#REF!</v>
      </c>
      <c r="AY13" s="172" t="e">
        <f>+AY12</f>
        <v>#REF!</v>
      </c>
      <c r="AZ13" s="171" t="e">
        <f>+AY13</f>
        <v>#REF!</v>
      </c>
      <c r="BA13" s="171" t="e">
        <f t="shared" ref="BA13:BH13" si="192">+AZ13</f>
        <v>#REF!</v>
      </c>
      <c r="BB13" s="171" t="e">
        <f t="shared" si="192"/>
        <v>#REF!</v>
      </c>
      <c r="BC13" s="171" t="e">
        <f t="shared" si="192"/>
        <v>#REF!</v>
      </c>
      <c r="BD13" s="171" t="e">
        <f t="shared" si="192"/>
        <v>#REF!</v>
      </c>
      <c r="BE13" s="171" t="e">
        <f t="shared" si="192"/>
        <v>#REF!</v>
      </c>
      <c r="BF13" s="171" t="e">
        <f t="shared" si="192"/>
        <v>#REF!</v>
      </c>
      <c r="BG13" s="171" t="e">
        <f t="shared" si="192"/>
        <v>#REF!</v>
      </c>
      <c r="BH13" s="171" t="e">
        <f t="shared" si="192"/>
        <v>#REF!</v>
      </c>
      <c r="BI13" s="172" t="e">
        <f>+BI12</f>
        <v>#REF!</v>
      </c>
      <c r="BJ13" s="171" t="e">
        <f>+BI13</f>
        <v>#REF!</v>
      </c>
      <c r="BK13" s="171" t="e">
        <f t="shared" ref="BK13:BR13" si="193">+BJ13</f>
        <v>#REF!</v>
      </c>
      <c r="BL13" s="171" t="e">
        <f t="shared" si="193"/>
        <v>#REF!</v>
      </c>
      <c r="BM13" s="171" t="e">
        <f t="shared" si="193"/>
        <v>#REF!</v>
      </c>
      <c r="BN13" s="171" t="e">
        <f t="shared" si="193"/>
        <v>#REF!</v>
      </c>
      <c r="BO13" s="171" t="e">
        <f t="shared" si="193"/>
        <v>#REF!</v>
      </c>
      <c r="BP13" s="171" t="e">
        <f t="shared" si="193"/>
        <v>#REF!</v>
      </c>
      <c r="BQ13" s="171" t="e">
        <f t="shared" si="193"/>
        <v>#REF!</v>
      </c>
      <c r="BR13" s="171" t="e">
        <f t="shared" si="193"/>
        <v>#REF!</v>
      </c>
      <c r="BS13" s="172" t="e">
        <f>+BS12</f>
        <v>#REF!</v>
      </c>
      <c r="BT13" s="171" t="e">
        <f>+BS13</f>
        <v>#REF!</v>
      </c>
      <c r="BU13" s="171" t="e">
        <f t="shared" ref="BU13:CB13" si="194">+BT13</f>
        <v>#REF!</v>
      </c>
      <c r="BV13" s="171" t="e">
        <f t="shared" si="194"/>
        <v>#REF!</v>
      </c>
      <c r="BW13" s="171" t="e">
        <f t="shared" si="194"/>
        <v>#REF!</v>
      </c>
      <c r="BX13" s="171" t="e">
        <f t="shared" si="194"/>
        <v>#REF!</v>
      </c>
      <c r="BY13" s="171" t="e">
        <f t="shared" si="194"/>
        <v>#REF!</v>
      </c>
      <c r="BZ13" s="171" t="e">
        <f t="shared" si="194"/>
        <v>#REF!</v>
      </c>
      <c r="CA13" s="171" t="e">
        <f t="shared" si="194"/>
        <v>#REF!</v>
      </c>
      <c r="CB13" s="171" t="e">
        <f t="shared" si="194"/>
        <v>#REF!</v>
      </c>
      <c r="CC13" s="172" t="e">
        <f>+CC12</f>
        <v>#REF!</v>
      </c>
      <c r="CD13" s="171" t="e">
        <f>+CC13</f>
        <v>#REF!</v>
      </c>
      <c r="CE13" s="171" t="e">
        <f t="shared" ref="CE13:CL13" si="195">+CD13</f>
        <v>#REF!</v>
      </c>
      <c r="CF13" s="171" t="e">
        <f t="shared" si="195"/>
        <v>#REF!</v>
      </c>
      <c r="CG13" s="171" t="e">
        <f t="shared" si="195"/>
        <v>#REF!</v>
      </c>
      <c r="CH13" s="171" t="e">
        <f t="shared" si="195"/>
        <v>#REF!</v>
      </c>
      <c r="CI13" s="171" t="e">
        <f t="shared" si="195"/>
        <v>#REF!</v>
      </c>
      <c r="CJ13" s="171" t="e">
        <f t="shared" si="195"/>
        <v>#REF!</v>
      </c>
      <c r="CK13" s="171" t="e">
        <f t="shared" si="195"/>
        <v>#REF!</v>
      </c>
      <c r="CL13" s="171" t="e">
        <f t="shared" si="195"/>
        <v>#REF!</v>
      </c>
      <c r="CM13" s="172" t="e">
        <f>+CM12</f>
        <v>#REF!</v>
      </c>
      <c r="CN13" s="171" t="e">
        <f>+CM13</f>
        <v>#REF!</v>
      </c>
      <c r="CO13" s="171" t="e">
        <f t="shared" ref="CO13:CV13" si="196">+CN13</f>
        <v>#REF!</v>
      </c>
      <c r="CP13" s="171" t="e">
        <f t="shared" si="196"/>
        <v>#REF!</v>
      </c>
      <c r="CQ13" s="171" t="e">
        <f t="shared" si="196"/>
        <v>#REF!</v>
      </c>
      <c r="CR13" s="171" t="e">
        <f t="shared" si="196"/>
        <v>#REF!</v>
      </c>
      <c r="CS13" s="171" t="e">
        <f t="shared" si="196"/>
        <v>#REF!</v>
      </c>
      <c r="CT13" s="171" t="e">
        <f t="shared" si="196"/>
        <v>#REF!</v>
      </c>
      <c r="CU13" s="171" t="e">
        <f t="shared" si="196"/>
        <v>#REF!</v>
      </c>
      <c r="CV13" s="171" t="e">
        <f t="shared" si="196"/>
        <v>#REF!</v>
      </c>
      <c r="CW13" s="172" t="e">
        <f>+CW12</f>
        <v>#REF!</v>
      </c>
      <c r="CX13" s="171" t="e">
        <f>+CW13</f>
        <v>#REF!</v>
      </c>
      <c r="CY13" s="171" t="e">
        <f t="shared" ref="CY13:DF13" si="197">+CX13</f>
        <v>#REF!</v>
      </c>
      <c r="CZ13" s="171" t="e">
        <f t="shared" si="197"/>
        <v>#REF!</v>
      </c>
      <c r="DA13" s="171" t="e">
        <f t="shared" si="197"/>
        <v>#REF!</v>
      </c>
      <c r="DB13" s="171" t="e">
        <f t="shared" si="197"/>
        <v>#REF!</v>
      </c>
      <c r="DC13" s="171" t="e">
        <f t="shared" si="197"/>
        <v>#REF!</v>
      </c>
      <c r="DD13" s="171" t="e">
        <f t="shared" si="197"/>
        <v>#REF!</v>
      </c>
      <c r="DE13" s="171" t="e">
        <f t="shared" si="197"/>
        <v>#REF!</v>
      </c>
      <c r="DF13" s="171" t="e">
        <f t="shared" si="197"/>
        <v>#REF!</v>
      </c>
      <c r="DG13" s="172" t="e">
        <f>+DG12</f>
        <v>#REF!</v>
      </c>
      <c r="DH13" s="171" t="e">
        <f>+DG13</f>
        <v>#REF!</v>
      </c>
      <c r="DI13" s="171" t="e">
        <f t="shared" ref="DI13:DP13" si="198">+DH13</f>
        <v>#REF!</v>
      </c>
      <c r="DJ13" s="171" t="e">
        <f t="shared" si="198"/>
        <v>#REF!</v>
      </c>
      <c r="DK13" s="171" t="e">
        <f t="shared" si="198"/>
        <v>#REF!</v>
      </c>
      <c r="DL13" s="171" t="e">
        <f t="shared" si="198"/>
        <v>#REF!</v>
      </c>
      <c r="DM13" s="171" t="e">
        <f t="shared" si="198"/>
        <v>#REF!</v>
      </c>
      <c r="DN13" s="171" t="e">
        <f t="shared" si="198"/>
        <v>#REF!</v>
      </c>
      <c r="DO13" s="171" t="e">
        <f t="shared" si="198"/>
        <v>#REF!</v>
      </c>
      <c r="DP13" s="171" t="e">
        <f t="shared" si="198"/>
        <v>#REF!</v>
      </c>
      <c r="DQ13" s="172" t="e">
        <f>+DQ12</f>
        <v>#REF!</v>
      </c>
      <c r="DR13" s="171" t="e">
        <f>+DQ13</f>
        <v>#REF!</v>
      </c>
      <c r="DS13" s="171" t="e">
        <f t="shared" ref="DS13:DZ13" si="199">+DR13</f>
        <v>#REF!</v>
      </c>
      <c r="DT13" s="171" t="e">
        <f t="shared" si="199"/>
        <v>#REF!</v>
      </c>
      <c r="DU13" s="171" t="e">
        <f t="shared" si="199"/>
        <v>#REF!</v>
      </c>
      <c r="DV13" s="171" t="e">
        <f t="shared" si="199"/>
        <v>#REF!</v>
      </c>
      <c r="DW13" s="171" t="e">
        <f t="shared" si="199"/>
        <v>#REF!</v>
      </c>
      <c r="DX13" s="171" t="e">
        <f t="shared" si="199"/>
        <v>#REF!</v>
      </c>
      <c r="DY13" s="171" t="e">
        <f t="shared" si="199"/>
        <v>#REF!</v>
      </c>
      <c r="DZ13" s="171" t="e">
        <f t="shared" si="199"/>
        <v>#REF!</v>
      </c>
      <c r="EA13" s="172" t="e">
        <f>+EA12</f>
        <v>#REF!</v>
      </c>
      <c r="EB13" s="171" t="e">
        <f>+EA13</f>
        <v>#REF!</v>
      </c>
      <c r="EC13" s="171" t="e">
        <f t="shared" ref="EC13:EJ13" si="200">+EB13</f>
        <v>#REF!</v>
      </c>
      <c r="ED13" s="171" t="e">
        <f t="shared" si="200"/>
        <v>#REF!</v>
      </c>
      <c r="EE13" s="171" t="e">
        <f t="shared" si="200"/>
        <v>#REF!</v>
      </c>
      <c r="EF13" s="171" t="e">
        <f t="shared" si="200"/>
        <v>#REF!</v>
      </c>
      <c r="EG13" s="171" t="e">
        <f t="shared" si="200"/>
        <v>#REF!</v>
      </c>
      <c r="EH13" s="171" t="e">
        <f t="shared" si="200"/>
        <v>#REF!</v>
      </c>
      <c r="EI13" s="171" t="e">
        <f t="shared" si="200"/>
        <v>#REF!</v>
      </c>
      <c r="EJ13" s="171" t="e">
        <f t="shared" si="200"/>
        <v>#REF!</v>
      </c>
      <c r="EK13" s="172" t="e">
        <f>+EK12</f>
        <v>#REF!</v>
      </c>
      <c r="EL13" s="171" t="e">
        <f>+EK13</f>
        <v>#REF!</v>
      </c>
      <c r="EM13" s="171" t="e">
        <f t="shared" ref="EM13:ET13" si="201">+EL13</f>
        <v>#REF!</v>
      </c>
      <c r="EN13" s="171" t="e">
        <f t="shared" si="201"/>
        <v>#REF!</v>
      </c>
      <c r="EO13" s="171" t="e">
        <f t="shared" si="201"/>
        <v>#REF!</v>
      </c>
      <c r="EP13" s="171" t="e">
        <f t="shared" si="201"/>
        <v>#REF!</v>
      </c>
      <c r="EQ13" s="171" t="e">
        <f t="shared" si="201"/>
        <v>#REF!</v>
      </c>
      <c r="ER13" s="171" t="e">
        <f t="shared" si="201"/>
        <v>#REF!</v>
      </c>
      <c r="ES13" s="171" t="e">
        <f t="shared" si="201"/>
        <v>#REF!</v>
      </c>
      <c r="ET13" s="171" t="e">
        <f t="shared" si="201"/>
        <v>#REF!</v>
      </c>
      <c r="EU13" s="172" t="e">
        <f>+EU12</f>
        <v>#REF!</v>
      </c>
      <c r="EV13" s="171" t="e">
        <f>+EU13</f>
        <v>#REF!</v>
      </c>
      <c r="EW13" s="171" t="e">
        <f t="shared" ref="EW13:FD13" si="202">+EV13</f>
        <v>#REF!</v>
      </c>
      <c r="EX13" s="171" t="e">
        <f t="shared" si="202"/>
        <v>#REF!</v>
      </c>
      <c r="EY13" s="171" t="e">
        <f t="shared" si="202"/>
        <v>#REF!</v>
      </c>
      <c r="EZ13" s="171" t="e">
        <f t="shared" si="202"/>
        <v>#REF!</v>
      </c>
      <c r="FA13" s="171" t="e">
        <f t="shared" si="202"/>
        <v>#REF!</v>
      </c>
      <c r="FB13" s="171" t="e">
        <f t="shared" si="202"/>
        <v>#REF!</v>
      </c>
      <c r="FC13" s="171" t="e">
        <f t="shared" si="202"/>
        <v>#REF!</v>
      </c>
      <c r="FD13" s="171" t="e">
        <f t="shared" si="202"/>
        <v>#REF!</v>
      </c>
      <c r="FE13" s="172" t="e">
        <f>+FE12</f>
        <v>#REF!</v>
      </c>
      <c r="FF13" s="171" t="e">
        <f>+FE13</f>
        <v>#REF!</v>
      </c>
      <c r="FG13" s="171" t="e">
        <f t="shared" ref="FG13:FN13" si="203">+FF13</f>
        <v>#REF!</v>
      </c>
      <c r="FH13" s="171" t="e">
        <f t="shared" si="203"/>
        <v>#REF!</v>
      </c>
      <c r="FI13" s="171" t="e">
        <f t="shared" si="203"/>
        <v>#REF!</v>
      </c>
      <c r="FJ13" s="171" t="e">
        <f t="shared" si="203"/>
        <v>#REF!</v>
      </c>
      <c r="FK13" s="171" t="e">
        <f t="shared" si="203"/>
        <v>#REF!</v>
      </c>
      <c r="FL13" s="171" t="e">
        <f t="shared" si="203"/>
        <v>#REF!</v>
      </c>
      <c r="FM13" s="171" t="e">
        <f t="shared" si="203"/>
        <v>#REF!</v>
      </c>
      <c r="FN13" s="171" t="e">
        <f t="shared" si="203"/>
        <v>#REF!</v>
      </c>
      <c r="FO13" s="172" t="e">
        <f>+FO12</f>
        <v>#REF!</v>
      </c>
      <c r="FP13" s="171" t="e">
        <f>+FO13</f>
        <v>#REF!</v>
      </c>
      <c r="FQ13" s="171" t="e">
        <f t="shared" ref="FQ13:FX13" si="204">+FP13</f>
        <v>#REF!</v>
      </c>
      <c r="FR13" s="171" t="e">
        <f t="shared" si="204"/>
        <v>#REF!</v>
      </c>
      <c r="FS13" s="171" t="e">
        <f t="shared" si="204"/>
        <v>#REF!</v>
      </c>
      <c r="FT13" s="171" t="e">
        <f t="shared" si="204"/>
        <v>#REF!</v>
      </c>
      <c r="FU13" s="171" t="e">
        <f t="shared" si="204"/>
        <v>#REF!</v>
      </c>
      <c r="FV13" s="171" t="e">
        <f t="shared" si="204"/>
        <v>#REF!</v>
      </c>
      <c r="FW13" s="171" t="e">
        <f t="shared" si="204"/>
        <v>#REF!</v>
      </c>
      <c r="FX13" s="171" t="e">
        <f t="shared" si="204"/>
        <v>#REF!</v>
      </c>
      <c r="FY13" s="172" t="e">
        <f>+FY12</f>
        <v>#REF!</v>
      </c>
      <c r="FZ13" s="171" t="e">
        <f>+FY13</f>
        <v>#REF!</v>
      </c>
      <c r="GA13" s="171" t="e">
        <f t="shared" ref="GA13:GH13" si="205">+FZ13</f>
        <v>#REF!</v>
      </c>
      <c r="GB13" s="171" t="e">
        <f t="shared" si="205"/>
        <v>#REF!</v>
      </c>
      <c r="GC13" s="171" t="e">
        <f t="shared" si="205"/>
        <v>#REF!</v>
      </c>
      <c r="GD13" s="171" t="e">
        <f t="shared" si="205"/>
        <v>#REF!</v>
      </c>
      <c r="GE13" s="171" t="e">
        <f t="shared" si="205"/>
        <v>#REF!</v>
      </c>
      <c r="GF13" s="171" t="e">
        <f t="shared" si="205"/>
        <v>#REF!</v>
      </c>
      <c r="GG13" s="171" t="e">
        <f t="shared" si="205"/>
        <v>#REF!</v>
      </c>
      <c r="GH13" s="171" t="e">
        <f t="shared" si="205"/>
        <v>#REF!</v>
      </c>
      <c r="GI13" s="172" t="e">
        <f>+GI12</f>
        <v>#REF!</v>
      </c>
      <c r="GJ13" s="171" t="e">
        <f>+GI13</f>
        <v>#REF!</v>
      </c>
      <c r="GK13" s="171" t="e">
        <f t="shared" ref="GK13:GR13" si="206">+GJ13</f>
        <v>#REF!</v>
      </c>
      <c r="GL13" s="171" t="e">
        <f t="shared" si="206"/>
        <v>#REF!</v>
      </c>
      <c r="GM13" s="171" t="e">
        <f t="shared" si="206"/>
        <v>#REF!</v>
      </c>
      <c r="GN13" s="171" t="e">
        <f t="shared" si="206"/>
        <v>#REF!</v>
      </c>
      <c r="GO13" s="171" t="e">
        <f t="shared" si="206"/>
        <v>#REF!</v>
      </c>
      <c r="GP13" s="171" t="e">
        <f t="shared" si="206"/>
        <v>#REF!</v>
      </c>
      <c r="GQ13" s="171" t="e">
        <f t="shared" si="206"/>
        <v>#REF!</v>
      </c>
      <c r="GR13" s="171" t="e">
        <f t="shared" si="206"/>
        <v>#REF!</v>
      </c>
      <c r="GS13" s="172" t="e">
        <f>+GS12</f>
        <v>#REF!</v>
      </c>
      <c r="GT13" s="171" t="e">
        <f>+GS13</f>
        <v>#REF!</v>
      </c>
      <c r="GU13" s="171" t="e">
        <f t="shared" ref="GU13:HB13" si="207">+GT13</f>
        <v>#REF!</v>
      </c>
      <c r="GV13" s="171" t="e">
        <f t="shared" si="207"/>
        <v>#REF!</v>
      </c>
      <c r="GW13" s="171" t="e">
        <f t="shared" si="207"/>
        <v>#REF!</v>
      </c>
      <c r="GX13" s="171" t="e">
        <f t="shared" si="207"/>
        <v>#REF!</v>
      </c>
      <c r="GY13" s="171" t="e">
        <f t="shared" si="207"/>
        <v>#REF!</v>
      </c>
      <c r="GZ13" s="171" t="e">
        <f t="shared" si="207"/>
        <v>#REF!</v>
      </c>
      <c r="HA13" s="171" t="e">
        <f t="shared" si="207"/>
        <v>#REF!</v>
      </c>
      <c r="HB13" s="171" t="e">
        <f t="shared" si="207"/>
        <v>#REF!</v>
      </c>
      <c r="HC13" s="177"/>
      <c r="HD13" s="177"/>
      <c r="HE13" s="177"/>
      <c r="HF13" s="177"/>
      <c r="HG13" s="177"/>
      <c r="HH13" s="177"/>
      <c r="HI13" s="177"/>
      <c r="HJ13" s="177"/>
      <c r="HK13" s="177"/>
      <c r="HL13" s="177"/>
      <c r="HM13" s="544"/>
      <c r="HN13" s="544"/>
      <c r="HO13" s="544"/>
      <c r="HP13" s="544"/>
      <c r="HQ13" s="544"/>
      <c r="HR13" s="544"/>
      <c r="HS13" s="544"/>
      <c r="HT13" s="544"/>
      <c r="HV13" s="271"/>
      <c r="HW13" s="272"/>
      <c r="HX13" s="272"/>
      <c r="HY13" s="272"/>
      <c r="HZ13" s="272"/>
      <c r="IA13" s="272"/>
      <c r="IB13" s="272"/>
      <c r="IC13" s="272"/>
      <c r="ID13" s="272"/>
      <c r="IE13" s="272"/>
      <c r="IF13" s="11"/>
    </row>
    <row r="14" spans="1:245" s="9" customFormat="1" ht="22.9" hidden="1" customHeight="1">
      <c r="B14" s="546" t="s">
        <v>177</v>
      </c>
      <c r="C14" s="546"/>
      <c r="D14" s="546"/>
      <c r="E14" s="546"/>
      <c r="F14" s="546" t="s">
        <v>176</v>
      </c>
      <c r="G14" s="546"/>
      <c r="H14" s="546"/>
      <c r="I14" s="547"/>
      <c r="J14" s="549"/>
      <c r="K14" s="12" t="str">
        <f>+CONCATENATE(Inicio!F21,K11,Inicio!G21)</f>
        <v>Ca. Los Conquistadores1Norte</v>
      </c>
      <c r="L14" s="12" t="str">
        <f>+CONCATENATE(Inicio!F22,L11,Inicio!G22)</f>
        <v>Ca. Los Conquistadores0Norte</v>
      </c>
      <c r="M14" s="12" t="str">
        <f>+CONCATENATE(Inicio!F23,M11,Inicio!G23)</f>
        <v>Ca. Los Conquistadores0Norte</v>
      </c>
      <c r="N14" s="12" t="str">
        <f>+CONCATENATE(Inicio!F24,N11,Inicio!G24)</f>
        <v>Ca. Los Conquistadores0Norte</v>
      </c>
      <c r="O14" s="12" t="str">
        <f>+CONCATENATE(Inicio!F25,O11,Inicio!G25)</f>
        <v>Ca. Los Conquistadores0Norte</v>
      </c>
      <c r="P14" s="12" t="str">
        <f>+CONCATENATE(Inicio!F26,P11,Inicio!G26)</f>
        <v>Ca. Los Conquistadores0Norte</v>
      </c>
      <c r="Q14" s="12" t="str">
        <f>+CONCATENATE(Inicio!F27,Q11,Inicio!G27)</f>
        <v>Ca. Los Conquistadores0Norte</v>
      </c>
      <c r="R14" s="12" t="str">
        <f>+CONCATENATE(Inicio!F28,R11,Inicio!G28)</f>
        <v>Ca. Los Conquistadores0Norte</v>
      </c>
      <c r="S14" s="12" t="str">
        <f>+CONCATENATE(Inicio!F29,S11,Inicio!G29)</f>
        <v>Ca. Los Conquistadores0Norte</v>
      </c>
      <c r="T14" s="12" t="str">
        <f>+CONCATENATE(Inicio!F30,T11,Inicio!G30)</f>
        <v>Ca. Los Conquistadores0Norte</v>
      </c>
      <c r="U14" s="12" t="str">
        <f>+K14</f>
        <v>Ca. Los Conquistadores1Norte</v>
      </c>
      <c r="V14" s="12" t="str">
        <f t="shared" ref="V14:CG14" si="208">+L14</f>
        <v>Ca. Los Conquistadores0Norte</v>
      </c>
      <c r="W14" s="12" t="str">
        <f t="shared" si="208"/>
        <v>Ca. Los Conquistadores0Norte</v>
      </c>
      <c r="X14" s="12" t="str">
        <f t="shared" si="208"/>
        <v>Ca. Los Conquistadores0Norte</v>
      </c>
      <c r="Y14" s="12" t="str">
        <f t="shared" si="208"/>
        <v>Ca. Los Conquistadores0Norte</v>
      </c>
      <c r="Z14" s="12" t="str">
        <f t="shared" si="208"/>
        <v>Ca. Los Conquistadores0Norte</v>
      </c>
      <c r="AA14" s="12" t="str">
        <f t="shared" si="208"/>
        <v>Ca. Los Conquistadores0Norte</v>
      </c>
      <c r="AB14" s="12" t="str">
        <f t="shared" si="208"/>
        <v>Ca. Los Conquistadores0Norte</v>
      </c>
      <c r="AC14" s="12" t="str">
        <f t="shared" si="208"/>
        <v>Ca. Los Conquistadores0Norte</v>
      </c>
      <c r="AD14" s="12" t="str">
        <f t="shared" si="208"/>
        <v>Ca. Los Conquistadores0Norte</v>
      </c>
      <c r="AE14" s="13" t="str">
        <f t="shared" si="208"/>
        <v>Ca. Los Conquistadores1Norte</v>
      </c>
      <c r="AF14" s="12" t="str">
        <f t="shared" si="208"/>
        <v>Ca. Los Conquistadores0Norte</v>
      </c>
      <c r="AG14" s="12" t="str">
        <f t="shared" si="208"/>
        <v>Ca. Los Conquistadores0Norte</v>
      </c>
      <c r="AH14" s="12" t="str">
        <f t="shared" si="208"/>
        <v>Ca. Los Conquistadores0Norte</v>
      </c>
      <c r="AI14" s="12" t="str">
        <f t="shared" si="208"/>
        <v>Ca. Los Conquistadores0Norte</v>
      </c>
      <c r="AJ14" s="12" t="str">
        <f t="shared" si="208"/>
        <v>Ca. Los Conquistadores0Norte</v>
      </c>
      <c r="AK14" s="12" t="str">
        <f t="shared" si="208"/>
        <v>Ca. Los Conquistadores0Norte</v>
      </c>
      <c r="AL14" s="12" t="str">
        <f t="shared" si="208"/>
        <v>Ca. Los Conquistadores0Norte</v>
      </c>
      <c r="AM14" s="12" t="str">
        <f t="shared" si="208"/>
        <v>Ca. Los Conquistadores0Norte</v>
      </c>
      <c r="AN14" s="12" t="str">
        <f t="shared" si="208"/>
        <v>Ca. Los Conquistadores0Norte</v>
      </c>
      <c r="AO14" s="13" t="str">
        <f t="shared" si="208"/>
        <v>Ca. Los Conquistadores1Norte</v>
      </c>
      <c r="AP14" s="12" t="str">
        <f t="shared" si="208"/>
        <v>Ca. Los Conquistadores0Norte</v>
      </c>
      <c r="AQ14" s="12" t="str">
        <f t="shared" si="208"/>
        <v>Ca. Los Conquistadores0Norte</v>
      </c>
      <c r="AR14" s="12" t="str">
        <f t="shared" si="208"/>
        <v>Ca. Los Conquistadores0Norte</v>
      </c>
      <c r="AS14" s="12" t="str">
        <f t="shared" si="208"/>
        <v>Ca. Los Conquistadores0Norte</v>
      </c>
      <c r="AT14" s="12" t="str">
        <f t="shared" si="208"/>
        <v>Ca. Los Conquistadores0Norte</v>
      </c>
      <c r="AU14" s="12" t="str">
        <f t="shared" si="208"/>
        <v>Ca. Los Conquistadores0Norte</v>
      </c>
      <c r="AV14" s="12" t="str">
        <f t="shared" si="208"/>
        <v>Ca. Los Conquistadores0Norte</v>
      </c>
      <c r="AW14" s="12" t="str">
        <f t="shared" si="208"/>
        <v>Ca. Los Conquistadores0Norte</v>
      </c>
      <c r="AX14" s="12" t="str">
        <f t="shared" si="208"/>
        <v>Ca. Los Conquistadores0Norte</v>
      </c>
      <c r="AY14" s="13" t="str">
        <f t="shared" si="208"/>
        <v>Ca. Los Conquistadores1Norte</v>
      </c>
      <c r="AZ14" s="12" t="str">
        <f t="shared" si="208"/>
        <v>Ca. Los Conquistadores0Norte</v>
      </c>
      <c r="BA14" s="12" t="str">
        <f t="shared" si="208"/>
        <v>Ca. Los Conquistadores0Norte</v>
      </c>
      <c r="BB14" s="12" t="str">
        <f t="shared" si="208"/>
        <v>Ca. Los Conquistadores0Norte</v>
      </c>
      <c r="BC14" s="12" t="str">
        <f t="shared" si="208"/>
        <v>Ca. Los Conquistadores0Norte</v>
      </c>
      <c r="BD14" s="12" t="str">
        <f t="shared" si="208"/>
        <v>Ca. Los Conquistadores0Norte</v>
      </c>
      <c r="BE14" s="12" t="str">
        <f t="shared" si="208"/>
        <v>Ca. Los Conquistadores0Norte</v>
      </c>
      <c r="BF14" s="12" t="str">
        <f t="shared" si="208"/>
        <v>Ca. Los Conquistadores0Norte</v>
      </c>
      <c r="BG14" s="12" t="str">
        <f t="shared" si="208"/>
        <v>Ca. Los Conquistadores0Norte</v>
      </c>
      <c r="BH14" s="12" t="str">
        <f t="shared" si="208"/>
        <v>Ca. Los Conquistadores0Norte</v>
      </c>
      <c r="BI14" s="13" t="str">
        <f t="shared" si="208"/>
        <v>Ca. Los Conquistadores1Norte</v>
      </c>
      <c r="BJ14" s="12" t="str">
        <f t="shared" si="208"/>
        <v>Ca. Los Conquistadores0Norte</v>
      </c>
      <c r="BK14" s="12" t="str">
        <f t="shared" si="208"/>
        <v>Ca. Los Conquistadores0Norte</v>
      </c>
      <c r="BL14" s="12" t="str">
        <f t="shared" si="208"/>
        <v>Ca. Los Conquistadores0Norte</v>
      </c>
      <c r="BM14" s="12" t="str">
        <f t="shared" si="208"/>
        <v>Ca. Los Conquistadores0Norte</v>
      </c>
      <c r="BN14" s="12" t="str">
        <f t="shared" si="208"/>
        <v>Ca. Los Conquistadores0Norte</v>
      </c>
      <c r="BO14" s="12" t="str">
        <f t="shared" si="208"/>
        <v>Ca. Los Conquistadores0Norte</v>
      </c>
      <c r="BP14" s="12" t="str">
        <f t="shared" si="208"/>
        <v>Ca. Los Conquistadores0Norte</v>
      </c>
      <c r="BQ14" s="12" t="str">
        <f t="shared" si="208"/>
        <v>Ca. Los Conquistadores0Norte</v>
      </c>
      <c r="BR14" s="12" t="str">
        <f t="shared" si="208"/>
        <v>Ca. Los Conquistadores0Norte</v>
      </c>
      <c r="BS14" s="13" t="str">
        <f t="shared" si="208"/>
        <v>Ca. Los Conquistadores1Norte</v>
      </c>
      <c r="BT14" s="12" t="str">
        <f t="shared" si="208"/>
        <v>Ca. Los Conquistadores0Norte</v>
      </c>
      <c r="BU14" s="12" t="str">
        <f t="shared" si="208"/>
        <v>Ca. Los Conquistadores0Norte</v>
      </c>
      <c r="BV14" s="12" t="str">
        <f t="shared" si="208"/>
        <v>Ca. Los Conquistadores0Norte</v>
      </c>
      <c r="BW14" s="12" t="str">
        <f t="shared" si="208"/>
        <v>Ca. Los Conquistadores0Norte</v>
      </c>
      <c r="BX14" s="12" t="str">
        <f t="shared" si="208"/>
        <v>Ca. Los Conquistadores0Norte</v>
      </c>
      <c r="BY14" s="12" t="str">
        <f t="shared" si="208"/>
        <v>Ca. Los Conquistadores0Norte</v>
      </c>
      <c r="BZ14" s="12" t="str">
        <f t="shared" si="208"/>
        <v>Ca. Los Conquistadores0Norte</v>
      </c>
      <c r="CA14" s="12" t="str">
        <f t="shared" si="208"/>
        <v>Ca. Los Conquistadores0Norte</v>
      </c>
      <c r="CB14" s="12" t="str">
        <f t="shared" si="208"/>
        <v>Ca. Los Conquistadores0Norte</v>
      </c>
      <c r="CC14" s="13" t="str">
        <f t="shared" si="208"/>
        <v>Ca. Los Conquistadores1Norte</v>
      </c>
      <c r="CD14" s="12" t="str">
        <f t="shared" si="208"/>
        <v>Ca. Los Conquistadores0Norte</v>
      </c>
      <c r="CE14" s="12" t="str">
        <f t="shared" si="208"/>
        <v>Ca. Los Conquistadores0Norte</v>
      </c>
      <c r="CF14" s="12" t="str">
        <f t="shared" si="208"/>
        <v>Ca. Los Conquistadores0Norte</v>
      </c>
      <c r="CG14" s="12" t="str">
        <f t="shared" si="208"/>
        <v>Ca. Los Conquistadores0Norte</v>
      </c>
      <c r="CH14" s="12" t="str">
        <f t="shared" ref="CH14:ES14" si="209">+BX14</f>
        <v>Ca. Los Conquistadores0Norte</v>
      </c>
      <c r="CI14" s="12" t="str">
        <f t="shared" si="209"/>
        <v>Ca. Los Conquistadores0Norte</v>
      </c>
      <c r="CJ14" s="12" t="str">
        <f t="shared" si="209"/>
        <v>Ca. Los Conquistadores0Norte</v>
      </c>
      <c r="CK14" s="12" t="str">
        <f t="shared" si="209"/>
        <v>Ca. Los Conquistadores0Norte</v>
      </c>
      <c r="CL14" s="12" t="str">
        <f t="shared" si="209"/>
        <v>Ca. Los Conquistadores0Norte</v>
      </c>
      <c r="CM14" s="13" t="str">
        <f t="shared" si="209"/>
        <v>Ca. Los Conquistadores1Norte</v>
      </c>
      <c r="CN14" s="12" t="str">
        <f t="shared" si="209"/>
        <v>Ca. Los Conquistadores0Norte</v>
      </c>
      <c r="CO14" s="12" t="str">
        <f t="shared" si="209"/>
        <v>Ca. Los Conquistadores0Norte</v>
      </c>
      <c r="CP14" s="12" t="str">
        <f t="shared" si="209"/>
        <v>Ca. Los Conquistadores0Norte</v>
      </c>
      <c r="CQ14" s="12" t="str">
        <f t="shared" si="209"/>
        <v>Ca. Los Conquistadores0Norte</v>
      </c>
      <c r="CR14" s="12" t="str">
        <f t="shared" si="209"/>
        <v>Ca. Los Conquistadores0Norte</v>
      </c>
      <c r="CS14" s="12" t="str">
        <f t="shared" si="209"/>
        <v>Ca. Los Conquistadores0Norte</v>
      </c>
      <c r="CT14" s="12" t="str">
        <f t="shared" si="209"/>
        <v>Ca. Los Conquistadores0Norte</v>
      </c>
      <c r="CU14" s="12" t="str">
        <f t="shared" si="209"/>
        <v>Ca. Los Conquistadores0Norte</v>
      </c>
      <c r="CV14" s="12" t="str">
        <f t="shared" si="209"/>
        <v>Ca. Los Conquistadores0Norte</v>
      </c>
      <c r="CW14" s="13" t="str">
        <f t="shared" si="209"/>
        <v>Ca. Los Conquistadores1Norte</v>
      </c>
      <c r="CX14" s="12" t="str">
        <f t="shared" si="209"/>
        <v>Ca. Los Conquistadores0Norte</v>
      </c>
      <c r="CY14" s="12" t="str">
        <f t="shared" si="209"/>
        <v>Ca. Los Conquistadores0Norte</v>
      </c>
      <c r="CZ14" s="12" t="str">
        <f t="shared" si="209"/>
        <v>Ca. Los Conquistadores0Norte</v>
      </c>
      <c r="DA14" s="12" t="str">
        <f t="shared" si="209"/>
        <v>Ca. Los Conquistadores0Norte</v>
      </c>
      <c r="DB14" s="12" t="str">
        <f t="shared" si="209"/>
        <v>Ca. Los Conquistadores0Norte</v>
      </c>
      <c r="DC14" s="12" t="str">
        <f t="shared" si="209"/>
        <v>Ca. Los Conquistadores0Norte</v>
      </c>
      <c r="DD14" s="12" t="str">
        <f t="shared" si="209"/>
        <v>Ca. Los Conquistadores0Norte</v>
      </c>
      <c r="DE14" s="12" t="str">
        <f t="shared" si="209"/>
        <v>Ca. Los Conquistadores0Norte</v>
      </c>
      <c r="DF14" s="12" t="str">
        <f t="shared" si="209"/>
        <v>Ca. Los Conquistadores0Norte</v>
      </c>
      <c r="DG14" s="13" t="str">
        <f t="shared" si="209"/>
        <v>Ca. Los Conquistadores1Norte</v>
      </c>
      <c r="DH14" s="12" t="str">
        <f t="shared" si="209"/>
        <v>Ca. Los Conquistadores0Norte</v>
      </c>
      <c r="DI14" s="12" t="str">
        <f t="shared" si="209"/>
        <v>Ca. Los Conquistadores0Norte</v>
      </c>
      <c r="DJ14" s="12" t="str">
        <f t="shared" si="209"/>
        <v>Ca. Los Conquistadores0Norte</v>
      </c>
      <c r="DK14" s="12" t="str">
        <f t="shared" si="209"/>
        <v>Ca. Los Conquistadores0Norte</v>
      </c>
      <c r="DL14" s="12" t="str">
        <f t="shared" si="209"/>
        <v>Ca. Los Conquistadores0Norte</v>
      </c>
      <c r="DM14" s="12" t="str">
        <f t="shared" si="209"/>
        <v>Ca. Los Conquistadores0Norte</v>
      </c>
      <c r="DN14" s="12" t="str">
        <f t="shared" si="209"/>
        <v>Ca. Los Conquistadores0Norte</v>
      </c>
      <c r="DO14" s="12" t="str">
        <f t="shared" si="209"/>
        <v>Ca. Los Conquistadores0Norte</v>
      </c>
      <c r="DP14" s="12" t="str">
        <f t="shared" si="209"/>
        <v>Ca. Los Conquistadores0Norte</v>
      </c>
      <c r="DQ14" s="13" t="str">
        <f t="shared" si="209"/>
        <v>Ca. Los Conquistadores1Norte</v>
      </c>
      <c r="DR14" s="12" t="str">
        <f t="shared" si="209"/>
        <v>Ca. Los Conquistadores0Norte</v>
      </c>
      <c r="DS14" s="12" t="str">
        <f t="shared" si="209"/>
        <v>Ca. Los Conquistadores0Norte</v>
      </c>
      <c r="DT14" s="12" t="str">
        <f t="shared" si="209"/>
        <v>Ca. Los Conquistadores0Norte</v>
      </c>
      <c r="DU14" s="12" t="str">
        <f t="shared" si="209"/>
        <v>Ca. Los Conquistadores0Norte</v>
      </c>
      <c r="DV14" s="12" t="str">
        <f t="shared" si="209"/>
        <v>Ca. Los Conquistadores0Norte</v>
      </c>
      <c r="DW14" s="12" t="str">
        <f t="shared" si="209"/>
        <v>Ca. Los Conquistadores0Norte</v>
      </c>
      <c r="DX14" s="12" t="str">
        <f t="shared" si="209"/>
        <v>Ca. Los Conquistadores0Norte</v>
      </c>
      <c r="DY14" s="12" t="str">
        <f t="shared" si="209"/>
        <v>Ca. Los Conquistadores0Norte</v>
      </c>
      <c r="DZ14" s="12" t="str">
        <f t="shared" si="209"/>
        <v>Ca. Los Conquistadores0Norte</v>
      </c>
      <c r="EA14" s="13" t="str">
        <f t="shared" si="209"/>
        <v>Ca. Los Conquistadores1Norte</v>
      </c>
      <c r="EB14" s="12" t="str">
        <f t="shared" si="209"/>
        <v>Ca. Los Conquistadores0Norte</v>
      </c>
      <c r="EC14" s="12" t="str">
        <f t="shared" si="209"/>
        <v>Ca. Los Conquistadores0Norte</v>
      </c>
      <c r="ED14" s="12" t="str">
        <f t="shared" si="209"/>
        <v>Ca. Los Conquistadores0Norte</v>
      </c>
      <c r="EE14" s="12" t="str">
        <f t="shared" si="209"/>
        <v>Ca. Los Conquistadores0Norte</v>
      </c>
      <c r="EF14" s="12" t="str">
        <f t="shared" si="209"/>
        <v>Ca. Los Conquistadores0Norte</v>
      </c>
      <c r="EG14" s="12" t="str">
        <f t="shared" si="209"/>
        <v>Ca. Los Conquistadores0Norte</v>
      </c>
      <c r="EH14" s="12" t="str">
        <f t="shared" si="209"/>
        <v>Ca. Los Conquistadores0Norte</v>
      </c>
      <c r="EI14" s="12" t="str">
        <f t="shared" si="209"/>
        <v>Ca. Los Conquistadores0Norte</v>
      </c>
      <c r="EJ14" s="12" t="str">
        <f t="shared" si="209"/>
        <v>Ca. Los Conquistadores0Norte</v>
      </c>
      <c r="EK14" s="13" t="str">
        <f t="shared" si="209"/>
        <v>Ca. Los Conquistadores1Norte</v>
      </c>
      <c r="EL14" s="12" t="str">
        <f t="shared" si="209"/>
        <v>Ca. Los Conquistadores0Norte</v>
      </c>
      <c r="EM14" s="12" t="str">
        <f t="shared" si="209"/>
        <v>Ca. Los Conquistadores0Norte</v>
      </c>
      <c r="EN14" s="12" t="str">
        <f t="shared" si="209"/>
        <v>Ca. Los Conquistadores0Norte</v>
      </c>
      <c r="EO14" s="12" t="str">
        <f t="shared" si="209"/>
        <v>Ca. Los Conquistadores0Norte</v>
      </c>
      <c r="EP14" s="12" t="str">
        <f t="shared" si="209"/>
        <v>Ca. Los Conquistadores0Norte</v>
      </c>
      <c r="EQ14" s="12" t="str">
        <f t="shared" si="209"/>
        <v>Ca. Los Conquistadores0Norte</v>
      </c>
      <c r="ER14" s="12" t="str">
        <f t="shared" si="209"/>
        <v>Ca. Los Conquistadores0Norte</v>
      </c>
      <c r="ES14" s="12" t="str">
        <f t="shared" si="209"/>
        <v>Ca. Los Conquistadores0Norte</v>
      </c>
      <c r="ET14" s="12" t="str">
        <f t="shared" ref="ET14:HB14" si="210">+EJ14</f>
        <v>Ca. Los Conquistadores0Norte</v>
      </c>
      <c r="EU14" s="13" t="str">
        <f t="shared" si="210"/>
        <v>Ca. Los Conquistadores1Norte</v>
      </c>
      <c r="EV14" s="12" t="str">
        <f t="shared" si="210"/>
        <v>Ca. Los Conquistadores0Norte</v>
      </c>
      <c r="EW14" s="12" t="str">
        <f t="shared" si="210"/>
        <v>Ca. Los Conquistadores0Norte</v>
      </c>
      <c r="EX14" s="12" t="str">
        <f t="shared" si="210"/>
        <v>Ca. Los Conquistadores0Norte</v>
      </c>
      <c r="EY14" s="12" t="str">
        <f t="shared" si="210"/>
        <v>Ca. Los Conquistadores0Norte</v>
      </c>
      <c r="EZ14" s="12" t="str">
        <f t="shared" si="210"/>
        <v>Ca. Los Conquistadores0Norte</v>
      </c>
      <c r="FA14" s="12" t="str">
        <f t="shared" si="210"/>
        <v>Ca. Los Conquistadores0Norte</v>
      </c>
      <c r="FB14" s="12" t="str">
        <f t="shared" si="210"/>
        <v>Ca. Los Conquistadores0Norte</v>
      </c>
      <c r="FC14" s="12" t="str">
        <f t="shared" si="210"/>
        <v>Ca. Los Conquistadores0Norte</v>
      </c>
      <c r="FD14" s="12" t="str">
        <f t="shared" si="210"/>
        <v>Ca. Los Conquistadores0Norte</v>
      </c>
      <c r="FE14" s="13" t="str">
        <f t="shared" si="210"/>
        <v>Ca. Los Conquistadores1Norte</v>
      </c>
      <c r="FF14" s="12" t="str">
        <f t="shared" si="210"/>
        <v>Ca. Los Conquistadores0Norte</v>
      </c>
      <c r="FG14" s="12" t="str">
        <f t="shared" si="210"/>
        <v>Ca. Los Conquistadores0Norte</v>
      </c>
      <c r="FH14" s="12" t="str">
        <f t="shared" si="210"/>
        <v>Ca. Los Conquistadores0Norte</v>
      </c>
      <c r="FI14" s="12" t="str">
        <f t="shared" si="210"/>
        <v>Ca. Los Conquistadores0Norte</v>
      </c>
      <c r="FJ14" s="12" t="str">
        <f t="shared" si="210"/>
        <v>Ca. Los Conquistadores0Norte</v>
      </c>
      <c r="FK14" s="12" t="str">
        <f t="shared" si="210"/>
        <v>Ca. Los Conquistadores0Norte</v>
      </c>
      <c r="FL14" s="12" t="str">
        <f t="shared" si="210"/>
        <v>Ca. Los Conquistadores0Norte</v>
      </c>
      <c r="FM14" s="12" t="str">
        <f t="shared" si="210"/>
        <v>Ca. Los Conquistadores0Norte</v>
      </c>
      <c r="FN14" s="12" t="str">
        <f t="shared" si="210"/>
        <v>Ca. Los Conquistadores0Norte</v>
      </c>
      <c r="FO14" s="13" t="str">
        <f t="shared" si="210"/>
        <v>Ca. Los Conquistadores1Norte</v>
      </c>
      <c r="FP14" s="12" t="str">
        <f t="shared" si="210"/>
        <v>Ca. Los Conquistadores0Norte</v>
      </c>
      <c r="FQ14" s="12" t="str">
        <f t="shared" si="210"/>
        <v>Ca. Los Conquistadores0Norte</v>
      </c>
      <c r="FR14" s="12" t="str">
        <f t="shared" si="210"/>
        <v>Ca. Los Conquistadores0Norte</v>
      </c>
      <c r="FS14" s="12" t="str">
        <f t="shared" si="210"/>
        <v>Ca. Los Conquistadores0Norte</v>
      </c>
      <c r="FT14" s="12" t="str">
        <f t="shared" si="210"/>
        <v>Ca. Los Conquistadores0Norte</v>
      </c>
      <c r="FU14" s="12" t="str">
        <f t="shared" si="210"/>
        <v>Ca. Los Conquistadores0Norte</v>
      </c>
      <c r="FV14" s="12" t="str">
        <f t="shared" si="210"/>
        <v>Ca. Los Conquistadores0Norte</v>
      </c>
      <c r="FW14" s="12" t="str">
        <f t="shared" si="210"/>
        <v>Ca. Los Conquistadores0Norte</v>
      </c>
      <c r="FX14" s="12" t="str">
        <f t="shared" si="210"/>
        <v>Ca. Los Conquistadores0Norte</v>
      </c>
      <c r="FY14" s="13" t="str">
        <f t="shared" si="210"/>
        <v>Ca. Los Conquistadores1Norte</v>
      </c>
      <c r="FZ14" s="12" t="str">
        <f t="shared" si="210"/>
        <v>Ca. Los Conquistadores0Norte</v>
      </c>
      <c r="GA14" s="12" t="str">
        <f t="shared" si="210"/>
        <v>Ca. Los Conquistadores0Norte</v>
      </c>
      <c r="GB14" s="12" t="str">
        <f t="shared" si="210"/>
        <v>Ca. Los Conquistadores0Norte</v>
      </c>
      <c r="GC14" s="12" t="str">
        <f t="shared" si="210"/>
        <v>Ca. Los Conquistadores0Norte</v>
      </c>
      <c r="GD14" s="12" t="str">
        <f t="shared" si="210"/>
        <v>Ca. Los Conquistadores0Norte</v>
      </c>
      <c r="GE14" s="12" t="str">
        <f t="shared" si="210"/>
        <v>Ca. Los Conquistadores0Norte</v>
      </c>
      <c r="GF14" s="12" t="str">
        <f t="shared" si="210"/>
        <v>Ca. Los Conquistadores0Norte</v>
      </c>
      <c r="GG14" s="12" t="str">
        <f t="shared" si="210"/>
        <v>Ca. Los Conquistadores0Norte</v>
      </c>
      <c r="GH14" s="12" t="str">
        <f t="shared" si="210"/>
        <v>Ca. Los Conquistadores0Norte</v>
      </c>
      <c r="GI14" s="13" t="str">
        <f t="shared" si="210"/>
        <v>Ca. Los Conquistadores1Norte</v>
      </c>
      <c r="GJ14" s="12" t="str">
        <f t="shared" si="210"/>
        <v>Ca. Los Conquistadores0Norte</v>
      </c>
      <c r="GK14" s="12" t="str">
        <f t="shared" si="210"/>
        <v>Ca. Los Conquistadores0Norte</v>
      </c>
      <c r="GL14" s="12" t="str">
        <f t="shared" si="210"/>
        <v>Ca. Los Conquistadores0Norte</v>
      </c>
      <c r="GM14" s="12" t="str">
        <f t="shared" si="210"/>
        <v>Ca. Los Conquistadores0Norte</v>
      </c>
      <c r="GN14" s="12" t="str">
        <f t="shared" si="210"/>
        <v>Ca. Los Conquistadores0Norte</v>
      </c>
      <c r="GO14" s="12" t="str">
        <f t="shared" si="210"/>
        <v>Ca. Los Conquistadores0Norte</v>
      </c>
      <c r="GP14" s="12" t="str">
        <f t="shared" si="210"/>
        <v>Ca. Los Conquistadores0Norte</v>
      </c>
      <c r="GQ14" s="12" t="str">
        <f t="shared" si="210"/>
        <v>Ca. Los Conquistadores0Norte</v>
      </c>
      <c r="GR14" s="12" t="str">
        <f t="shared" si="210"/>
        <v>Ca. Los Conquistadores0Norte</v>
      </c>
      <c r="GS14" s="13" t="str">
        <f t="shared" si="210"/>
        <v>Ca. Los Conquistadores1Norte</v>
      </c>
      <c r="GT14" s="12" t="str">
        <f t="shared" si="210"/>
        <v>Ca. Los Conquistadores0Norte</v>
      </c>
      <c r="GU14" s="12" t="str">
        <f t="shared" si="210"/>
        <v>Ca. Los Conquistadores0Norte</v>
      </c>
      <c r="GV14" s="12" t="str">
        <f t="shared" si="210"/>
        <v>Ca. Los Conquistadores0Norte</v>
      </c>
      <c r="GW14" s="12" t="str">
        <f t="shared" si="210"/>
        <v>Ca. Los Conquistadores0Norte</v>
      </c>
      <c r="GX14" s="12" t="str">
        <f t="shared" si="210"/>
        <v>Ca. Los Conquistadores0Norte</v>
      </c>
      <c r="GY14" s="12" t="str">
        <f t="shared" si="210"/>
        <v>Ca. Los Conquistadores0Norte</v>
      </c>
      <c r="GZ14" s="12" t="str">
        <f t="shared" si="210"/>
        <v>Ca. Los Conquistadores0Norte</v>
      </c>
      <c r="HA14" s="12" t="str">
        <f t="shared" si="210"/>
        <v>Ca. Los Conquistadores0Norte</v>
      </c>
      <c r="HB14" s="12" t="str">
        <f t="shared" si="210"/>
        <v>Ca. Los Conquistadores0Norte</v>
      </c>
      <c r="HC14" s="14" t="str">
        <f t="shared" ref="HC14:HL14" si="211">+GS14</f>
        <v>Ca. Los Conquistadores1Norte</v>
      </c>
      <c r="HD14" s="14" t="str">
        <f t="shared" si="211"/>
        <v>Ca. Los Conquistadores0Norte</v>
      </c>
      <c r="HE14" s="14" t="str">
        <f t="shared" si="211"/>
        <v>Ca. Los Conquistadores0Norte</v>
      </c>
      <c r="HF14" s="14" t="str">
        <f t="shared" si="211"/>
        <v>Ca. Los Conquistadores0Norte</v>
      </c>
      <c r="HG14" s="14" t="str">
        <f t="shared" si="211"/>
        <v>Ca. Los Conquistadores0Norte</v>
      </c>
      <c r="HH14" s="14" t="str">
        <f t="shared" si="211"/>
        <v>Ca. Los Conquistadores0Norte</v>
      </c>
      <c r="HI14" s="14" t="str">
        <f t="shared" si="211"/>
        <v>Ca. Los Conquistadores0Norte</v>
      </c>
      <c r="HJ14" s="14" t="str">
        <f t="shared" si="211"/>
        <v>Ca. Los Conquistadores0Norte</v>
      </c>
      <c r="HK14" s="14" t="str">
        <f t="shared" si="211"/>
        <v>Ca. Los Conquistadores0Norte</v>
      </c>
      <c r="HL14" s="14" t="str">
        <f t="shared" si="211"/>
        <v>Ca. Los Conquistadores0Norte</v>
      </c>
      <c r="HM14" s="544"/>
      <c r="HN14" s="544"/>
      <c r="HO14" s="544"/>
      <c r="HP14" s="544"/>
      <c r="HQ14" s="544"/>
      <c r="HR14" s="544"/>
      <c r="HS14" s="544"/>
      <c r="HT14" s="544"/>
      <c r="HV14" s="10"/>
      <c r="HW14" s="84"/>
      <c r="HX14" s="84"/>
      <c r="HY14" s="84"/>
      <c r="HZ14" s="84"/>
      <c r="IA14" s="84"/>
      <c r="IB14" s="84"/>
      <c r="IC14" s="84"/>
      <c r="ID14" s="84"/>
      <c r="IE14" s="84"/>
      <c r="IF14" s="11"/>
    </row>
    <row r="15" spans="1:245" s="15" customFormat="1" ht="34.9" customHeight="1"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49"/>
      <c r="K15" s="19">
        <f>+IF(Inicio!E21="","N",Inicio!E21)</f>
        <v>13</v>
      </c>
      <c r="L15" s="19" t="str">
        <f>+IF(Inicio!E22="","N",Inicio!E22)</f>
        <v>N</v>
      </c>
      <c r="M15" s="19" t="str">
        <f>+IF(Inicio!E23="","N",Inicio!E23)</f>
        <v>N</v>
      </c>
      <c r="N15" s="19" t="str">
        <f>+IF(Inicio!E24="","N",Inicio!E24)</f>
        <v>N</v>
      </c>
      <c r="O15" s="19" t="str">
        <f>+IF(Inicio!E25="","N",Inicio!E25)</f>
        <v>N</v>
      </c>
      <c r="P15" s="19" t="str">
        <f>IF(Inicio!E26="","N",Inicio!E26)</f>
        <v>N</v>
      </c>
      <c r="Q15" s="19" t="str">
        <f>+IF(Inicio!E27="","N",Inicio!E27)</f>
        <v>N</v>
      </c>
      <c r="R15" s="19" t="str">
        <f>+IF(Inicio!E28="","N",Inicio!E28)</f>
        <v>N</v>
      </c>
      <c r="S15" s="19" t="str">
        <f>+IF(Inicio!E29="","N",Inicio!E29)</f>
        <v>N</v>
      </c>
      <c r="T15" s="19" t="str">
        <f>IF(Inicio!E30="","N",Inicio!E30)</f>
        <v>N</v>
      </c>
      <c r="U15" s="20">
        <f>+K15</f>
        <v>13</v>
      </c>
      <c r="V15" s="20" t="str">
        <f t="shared" ref="V15:CG15" si="212">+L15</f>
        <v>N</v>
      </c>
      <c r="W15" s="20" t="str">
        <f t="shared" si="212"/>
        <v>N</v>
      </c>
      <c r="X15" s="20" t="str">
        <f t="shared" si="212"/>
        <v>N</v>
      </c>
      <c r="Y15" s="20" t="str">
        <f t="shared" si="212"/>
        <v>N</v>
      </c>
      <c r="Z15" s="20" t="str">
        <f t="shared" si="212"/>
        <v>N</v>
      </c>
      <c r="AA15" s="20" t="str">
        <f t="shared" si="212"/>
        <v>N</v>
      </c>
      <c r="AB15" s="20" t="str">
        <f t="shared" si="212"/>
        <v>N</v>
      </c>
      <c r="AC15" s="20" t="str">
        <f t="shared" si="212"/>
        <v>N</v>
      </c>
      <c r="AD15" s="20" t="str">
        <f t="shared" si="212"/>
        <v>N</v>
      </c>
      <c r="AE15" s="20">
        <f>+U15</f>
        <v>13</v>
      </c>
      <c r="AF15" s="20" t="str">
        <f t="shared" si="212"/>
        <v>N</v>
      </c>
      <c r="AG15" s="20" t="str">
        <f t="shared" si="212"/>
        <v>N</v>
      </c>
      <c r="AH15" s="20" t="str">
        <f t="shared" si="212"/>
        <v>N</v>
      </c>
      <c r="AI15" s="20" t="str">
        <f t="shared" si="212"/>
        <v>N</v>
      </c>
      <c r="AJ15" s="20" t="str">
        <f t="shared" si="212"/>
        <v>N</v>
      </c>
      <c r="AK15" s="20" t="str">
        <f t="shared" si="212"/>
        <v>N</v>
      </c>
      <c r="AL15" s="20" t="str">
        <f t="shared" si="212"/>
        <v>N</v>
      </c>
      <c r="AM15" s="20" t="str">
        <f t="shared" si="212"/>
        <v>N</v>
      </c>
      <c r="AN15" s="20" t="str">
        <f t="shared" si="212"/>
        <v>N</v>
      </c>
      <c r="AO15" s="20">
        <f>+AE15</f>
        <v>13</v>
      </c>
      <c r="AP15" s="20" t="str">
        <f t="shared" si="212"/>
        <v>N</v>
      </c>
      <c r="AQ15" s="20" t="str">
        <f t="shared" si="212"/>
        <v>N</v>
      </c>
      <c r="AR15" s="20" t="str">
        <f t="shared" si="212"/>
        <v>N</v>
      </c>
      <c r="AS15" s="20" t="str">
        <f t="shared" si="212"/>
        <v>N</v>
      </c>
      <c r="AT15" s="20" t="str">
        <f t="shared" si="212"/>
        <v>N</v>
      </c>
      <c r="AU15" s="20" t="str">
        <f t="shared" si="212"/>
        <v>N</v>
      </c>
      <c r="AV15" s="20" t="str">
        <f t="shared" si="212"/>
        <v>N</v>
      </c>
      <c r="AW15" s="20" t="str">
        <f t="shared" si="212"/>
        <v>N</v>
      </c>
      <c r="AX15" s="20" t="str">
        <f t="shared" si="212"/>
        <v>N</v>
      </c>
      <c r="AY15" s="20">
        <f t="shared" si="212"/>
        <v>13</v>
      </c>
      <c r="AZ15" s="20" t="str">
        <f t="shared" si="212"/>
        <v>N</v>
      </c>
      <c r="BA15" s="20" t="str">
        <f t="shared" si="212"/>
        <v>N</v>
      </c>
      <c r="BB15" s="20" t="str">
        <f t="shared" si="212"/>
        <v>N</v>
      </c>
      <c r="BC15" s="20" t="str">
        <f t="shared" si="212"/>
        <v>N</v>
      </c>
      <c r="BD15" s="20" t="str">
        <f t="shared" si="212"/>
        <v>N</v>
      </c>
      <c r="BE15" s="20" t="str">
        <f t="shared" si="212"/>
        <v>N</v>
      </c>
      <c r="BF15" s="20" t="str">
        <f t="shared" si="212"/>
        <v>N</v>
      </c>
      <c r="BG15" s="20" t="str">
        <f t="shared" si="212"/>
        <v>N</v>
      </c>
      <c r="BH15" s="20" t="str">
        <f t="shared" si="212"/>
        <v>N</v>
      </c>
      <c r="BI15" s="20">
        <f t="shared" si="212"/>
        <v>13</v>
      </c>
      <c r="BJ15" s="20" t="str">
        <f t="shared" si="212"/>
        <v>N</v>
      </c>
      <c r="BK15" s="20" t="str">
        <f t="shared" si="212"/>
        <v>N</v>
      </c>
      <c r="BL15" s="20" t="str">
        <f t="shared" si="212"/>
        <v>N</v>
      </c>
      <c r="BM15" s="20" t="str">
        <f t="shared" si="212"/>
        <v>N</v>
      </c>
      <c r="BN15" s="20" t="str">
        <f t="shared" si="212"/>
        <v>N</v>
      </c>
      <c r="BO15" s="20" t="str">
        <f t="shared" si="212"/>
        <v>N</v>
      </c>
      <c r="BP15" s="20" t="str">
        <f t="shared" si="212"/>
        <v>N</v>
      </c>
      <c r="BQ15" s="20" t="str">
        <f t="shared" si="212"/>
        <v>N</v>
      </c>
      <c r="BR15" s="20" t="str">
        <f t="shared" si="212"/>
        <v>N</v>
      </c>
      <c r="BS15" s="20">
        <f t="shared" si="212"/>
        <v>13</v>
      </c>
      <c r="BT15" s="20" t="str">
        <f t="shared" si="212"/>
        <v>N</v>
      </c>
      <c r="BU15" s="20" t="str">
        <f t="shared" si="212"/>
        <v>N</v>
      </c>
      <c r="BV15" s="20" t="str">
        <f t="shared" si="212"/>
        <v>N</v>
      </c>
      <c r="BW15" s="20" t="str">
        <f t="shared" si="212"/>
        <v>N</v>
      </c>
      <c r="BX15" s="20" t="str">
        <f t="shared" si="212"/>
        <v>N</v>
      </c>
      <c r="BY15" s="20" t="str">
        <f t="shared" si="212"/>
        <v>N</v>
      </c>
      <c r="BZ15" s="20" t="str">
        <f t="shared" si="212"/>
        <v>N</v>
      </c>
      <c r="CA15" s="20" t="str">
        <f t="shared" si="212"/>
        <v>N</v>
      </c>
      <c r="CB15" s="20" t="str">
        <f t="shared" si="212"/>
        <v>N</v>
      </c>
      <c r="CC15" s="20">
        <f t="shared" si="212"/>
        <v>13</v>
      </c>
      <c r="CD15" s="20" t="str">
        <f t="shared" si="212"/>
        <v>N</v>
      </c>
      <c r="CE15" s="20" t="str">
        <f t="shared" si="212"/>
        <v>N</v>
      </c>
      <c r="CF15" s="20" t="str">
        <f t="shared" si="212"/>
        <v>N</v>
      </c>
      <c r="CG15" s="20" t="str">
        <f t="shared" si="212"/>
        <v>N</v>
      </c>
      <c r="CH15" s="20" t="str">
        <f t="shared" ref="CH15:DP15" si="213">+BX15</f>
        <v>N</v>
      </c>
      <c r="CI15" s="20" t="str">
        <f t="shared" si="213"/>
        <v>N</v>
      </c>
      <c r="CJ15" s="20" t="str">
        <f t="shared" si="213"/>
        <v>N</v>
      </c>
      <c r="CK15" s="20" t="str">
        <f t="shared" si="213"/>
        <v>N</v>
      </c>
      <c r="CL15" s="20" t="str">
        <f t="shared" si="213"/>
        <v>N</v>
      </c>
      <c r="CM15" s="20">
        <f t="shared" si="213"/>
        <v>13</v>
      </c>
      <c r="CN15" s="20" t="str">
        <f t="shared" si="213"/>
        <v>N</v>
      </c>
      <c r="CO15" s="20" t="str">
        <f t="shared" si="213"/>
        <v>N</v>
      </c>
      <c r="CP15" s="20" t="str">
        <f t="shared" si="213"/>
        <v>N</v>
      </c>
      <c r="CQ15" s="20" t="str">
        <f t="shared" si="213"/>
        <v>N</v>
      </c>
      <c r="CR15" s="20" t="str">
        <f t="shared" si="213"/>
        <v>N</v>
      </c>
      <c r="CS15" s="20" t="str">
        <f t="shared" si="213"/>
        <v>N</v>
      </c>
      <c r="CT15" s="20" t="str">
        <f t="shared" si="213"/>
        <v>N</v>
      </c>
      <c r="CU15" s="20" t="str">
        <f t="shared" si="213"/>
        <v>N</v>
      </c>
      <c r="CV15" s="20" t="str">
        <f t="shared" si="213"/>
        <v>N</v>
      </c>
      <c r="CW15" s="20">
        <f t="shared" si="213"/>
        <v>13</v>
      </c>
      <c r="CX15" s="20" t="str">
        <f t="shared" si="213"/>
        <v>N</v>
      </c>
      <c r="CY15" s="20" t="str">
        <f t="shared" si="213"/>
        <v>N</v>
      </c>
      <c r="CZ15" s="20" t="str">
        <f t="shared" si="213"/>
        <v>N</v>
      </c>
      <c r="DA15" s="20" t="str">
        <f t="shared" si="213"/>
        <v>N</v>
      </c>
      <c r="DB15" s="20" t="str">
        <f t="shared" si="213"/>
        <v>N</v>
      </c>
      <c r="DC15" s="20" t="str">
        <f t="shared" si="213"/>
        <v>N</v>
      </c>
      <c r="DD15" s="20" t="str">
        <f t="shared" si="213"/>
        <v>N</v>
      </c>
      <c r="DE15" s="20" t="str">
        <f t="shared" si="213"/>
        <v>N</v>
      </c>
      <c r="DF15" s="20" t="str">
        <f t="shared" si="213"/>
        <v>N</v>
      </c>
      <c r="DG15" s="20">
        <f t="shared" si="213"/>
        <v>13</v>
      </c>
      <c r="DH15" s="20" t="str">
        <f t="shared" si="213"/>
        <v>N</v>
      </c>
      <c r="DI15" s="20" t="str">
        <f t="shared" si="213"/>
        <v>N</v>
      </c>
      <c r="DJ15" s="20" t="str">
        <f t="shared" si="213"/>
        <v>N</v>
      </c>
      <c r="DK15" s="20" t="str">
        <f t="shared" si="213"/>
        <v>N</v>
      </c>
      <c r="DL15" s="20" t="str">
        <f t="shared" si="213"/>
        <v>N</v>
      </c>
      <c r="DM15" s="20" t="str">
        <f t="shared" si="213"/>
        <v>N</v>
      </c>
      <c r="DN15" s="20" t="str">
        <f t="shared" si="213"/>
        <v>N</v>
      </c>
      <c r="DO15" s="20" t="str">
        <f t="shared" si="213"/>
        <v>N</v>
      </c>
      <c r="DP15" s="20" t="str">
        <f t="shared" si="213"/>
        <v>N</v>
      </c>
      <c r="DQ15" s="20">
        <f t="shared" ref="DQ15:EV15" si="214">+DG15</f>
        <v>13</v>
      </c>
      <c r="DR15" s="20" t="str">
        <f t="shared" si="214"/>
        <v>N</v>
      </c>
      <c r="DS15" s="20" t="str">
        <f t="shared" si="214"/>
        <v>N</v>
      </c>
      <c r="DT15" s="20" t="str">
        <f t="shared" si="214"/>
        <v>N</v>
      </c>
      <c r="DU15" s="20" t="str">
        <f t="shared" si="214"/>
        <v>N</v>
      </c>
      <c r="DV15" s="20" t="str">
        <f t="shared" si="214"/>
        <v>N</v>
      </c>
      <c r="DW15" s="20" t="str">
        <f t="shared" si="214"/>
        <v>N</v>
      </c>
      <c r="DX15" s="20" t="str">
        <f t="shared" si="214"/>
        <v>N</v>
      </c>
      <c r="DY15" s="20" t="str">
        <f t="shared" si="214"/>
        <v>N</v>
      </c>
      <c r="DZ15" s="20" t="str">
        <f t="shared" si="214"/>
        <v>N</v>
      </c>
      <c r="EA15" s="20">
        <f t="shared" si="214"/>
        <v>13</v>
      </c>
      <c r="EB15" s="20" t="str">
        <f t="shared" si="214"/>
        <v>N</v>
      </c>
      <c r="EC15" s="20" t="str">
        <f t="shared" si="214"/>
        <v>N</v>
      </c>
      <c r="ED15" s="20" t="str">
        <f t="shared" si="214"/>
        <v>N</v>
      </c>
      <c r="EE15" s="20" t="str">
        <f t="shared" si="214"/>
        <v>N</v>
      </c>
      <c r="EF15" s="20" t="str">
        <f t="shared" si="214"/>
        <v>N</v>
      </c>
      <c r="EG15" s="20" t="str">
        <f t="shared" si="214"/>
        <v>N</v>
      </c>
      <c r="EH15" s="20" t="str">
        <f t="shared" si="214"/>
        <v>N</v>
      </c>
      <c r="EI15" s="20" t="str">
        <f t="shared" si="214"/>
        <v>N</v>
      </c>
      <c r="EJ15" s="20" t="str">
        <f t="shared" si="214"/>
        <v>N</v>
      </c>
      <c r="EK15" s="20">
        <f t="shared" si="214"/>
        <v>13</v>
      </c>
      <c r="EL15" s="20" t="str">
        <f t="shared" si="214"/>
        <v>N</v>
      </c>
      <c r="EM15" s="20" t="str">
        <f t="shared" si="214"/>
        <v>N</v>
      </c>
      <c r="EN15" s="20" t="str">
        <f t="shared" si="214"/>
        <v>N</v>
      </c>
      <c r="EO15" s="20" t="str">
        <f t="shared" si="214"/>
        <v>N</v>
      </c>
      <c r="EP15" s="20" t="str">
        <f t="shared" si="214"/>
        <v>N</v>
      </c>
      <c r="EQ15" s="20" t="str">
        <f t="shared" si="214"/>
        <v>N</v>
      </c>
      <c r="ER15" s="20" t="str">
        <f t="shared" si="214"/>
        <v>N</v>
      </c>
      <c r="ES15" s="20" t="str">
        <f t="shared" si="214"/>
        <v>N</v>
      </c>
      <c r="ET15" s="20" t="str">
        <f t="shared" si="214"/>
        <v>N</v>
      </c>
      <c r="EU15" s="20">
        <f t="shared" si="214"/>
        <v>13</v>
      </c>
      <c r="EV15" s="20" t="str">
        <f t="shared" si="214"/>
        <v>N</v>
      </c>
      <c r="EW15" s="20" t="str">
        <f t="shared" ref="EW15:GB15" si="215">+EM15</f>
        <v>N</v>
      </c>
      <c r="EX15" s="20" t="str">
        <f t="shared" si="215"/>
        <v>N</v>
      </c>
      <c r="EY15" s="20" t="str">
        <f t="shared" si="215"/>
        <v>N</v>
      </c>
      <c r="EZ15" s="20" t="str">
        <f t="shared" si="215"/>
        <v>N</v>
      </c>
      <c r="FA15" s="20" t="str">
        <f t="shared" si="215"/>
        <v>N</v>
      </c>
      <c r="FB15" s="20" t="str">
        <f t="shared" si="215"/>
        <v>N</v>
      </c>
      <c r="FC15" s="20" t="str">
        <f t="shared" si="215"/>
        <v>N</v>
      </c>
      <c r="FD15" s="20" t="str">
        <f t="shared" si="215"/>
        <v>N</v>
      </c>
      <c r="FE15" s="20">
        <f t="shared" si="215"/>
        <v>13</v>
      </c>
      <c r="FF15" s="20" t="str">
        <f t="shared" si="215"/>
        <v>N</v>
      </c>
      <c r="FG15" s="20" t="str">
        <f t="shared" si="215"/>
        <v>N</v>
      </c>
      <c r="FH15" s="20" t="str">
        <f t="shared" si="215"/>
        <v>N</v>
      </c>
      <c r="FI15" s="20" t="str">
        <f t="shared" si="215"/>
        <v>N</v>
      </c>
      <c r="FJ15" s="20" t="str">
        <f t="shared" si="215"/>
        <v>N</v>
      </c>
      <c r="FK15" s="20" t="str">
        <f t="shared" si="215"/>
        <v>N</v>
      </c>
      <c r="FL15" s="20" t="str">
        <f t="shared" si="215"/>
        <v>N</v>
      </c>
      <c r="FM15" s="20" t="str">
        <f t="shared" si="215"/>
        <v>N</v>
      </c>
      <c r="FN15" s="20" t="str">
        <f t="shared" si="215"/>
        <v>N</v>
      </c>
      <c r="FO15" s="20">
        <f t="shared" si="215"/>
        <v>13</v>
      </c>
      <c r="FP15" s="20" t="str">
        <f t="shared" si="215"/>
        <v>N</v>
      </c>
      <c r="FQ15" s="20" t="str">
        <f t="shared" si="215"/>
        <v>N</v>
      </c>
      <c r="FR15" s="20" t="str">
        <f t="shared" si="215"/>
        <v>N</v>
      </c>
      <c r="FS15" s="20" t="str">
        <f t="shared" si="215"/>
        <v>N</v>
      </c>
      <c r="FT15" s="20" t="str">
        <f t="shared" si="215"/>
        <v>N</v>
      </c>
      <c r="FU15" s="20" t="str">
        <f t="shared" si="215"/>
        <v>N</v>
      </c>
      <c r="FV15" s="20" t="str">
        <f t="shared" si="215"/>
        <v>N</v>
      </c>
      <c r="FW15" s="20" t="str">
        <f t="shared" si="215"/>
        <v>N</v>
      </c>
      <c r="FX15" s="20" t="str">
        <f t="shared" si="215"/>
        <v>N</v>
      </c>
      <c r="FY15" s="20">
        <f t="shared" si="215"/>
        <v>13</v>
      </c>
      <c r="FZ15" s="20" t="str">
        <f t="shared" si="215"/>
        <v>N</v>
      </c>
      <c r="GA15" s="20" t="str">
        <f t="shared" si="215"/>
        <v>N</v>
      </c>
      <c r="GB15" s="20" t="str">
        <f t="shared" si="215"/>
        <v>N</v>
      </c>
      <c r="GC15" s="20" t="str">
        <f t="shared" ref="GC15:HB15" si="216">+FS15</f>
        <v>N</v>
      </c>
      <c r="GD15" s="20" t="str">
        <f t="shared" si="216"/>
        <v>N</v>
      </c>
      <c r="GE15" s="20" t="str">
        <f t="shared" si="216"/>
        <v>N</v>
      </c>
      <c r="GF15" s="20" t="str">
        <f t="shared" si="216"/>
        <v>N</v>
      </c>
      <c r="GG15" s="20" t="str">
        <f t="shared" si="216"/>
        <v>N</v>
      </c>
      <c r="GH15" s="20" t="str">
        <f t="shared" si="216"/>
        <v>N</v>
      </c>
      <c r="GI15" s="20">
        <f t="shared" si="216"/>
        <v>13</v>
      </c>
      <c r="GJ15" s="20" t="str">
        <f t="shared" si="216"/>
        <v>N</v>
      </c>
      <c r="GK15" s="20" t="str">
        <f t="shared" si="216"/>
        <v>N</v>
      </c>
      <c r="GL15" s="20" t="str">
        <f t="shared" si="216"/>
        <v>N</v>
      </c>
      <c r="GM15" s="20" t="str">
        <f t="shared" si="216"/>
        <v>N</v>
      </c>
      <c r="GN15" s="20" t="str">
        <f t="shared" si="216"/>
        <v>N</v>
      </c>
      <c r="GO15" s="20" t="str">
        <f t="shared" si="216"/>
        <v>N</v>
      </c>
      <c r="GP15" s="20" t="str">
        <f t="shared" si="216"/>
        <v>N</v>
      </c>
      <c r="GQ15" s="20" t="str">
        <f t="shared" si="216"/>
        <v>N</v>
      </c>
      <c r="GR15" s="20" t="str">
        <f t="shared" si="216"/>
        <v>N</v>
      </c>
      <c r="GS15" s="20">
        <f t="shared" si="216"/>
        <v>13</v>
      </c>
      <c r="GT15" s="20" t="str">
        <f t="shared" si="216"/>
        <v>N</v>
      </c>
      <c r="GU15" s="20" t="str">
        <f t="shared" si="216"/>
        <v>N</v>
      </c>
      <c r="GV15" s="20" t="str">
        <f t="shared" si="216"/>
        <v>N</v>
      </c>
      <c r="GW15" s="20" t="str">
        <f t="shared" si="216"/>
        <v>N</v>
      </c>
      <c r="GX15" s="20" t="str">
        <f t="shared" si="216"/>
        <v>N</v>
      </c>
      <c r="GY15" s="20" t="str">
        <f t="shared" si="216"/>
        <v>N</v>
      </c>
      <c r="GZ15" s="20" t="str">
        <f t="shared" si="216"/>
        <v>N</v>
      </c>
      <c r="HA15" s="20" t="str">
        <f t="shared" si="216"/>
        <v>N</v>
      </c>
      <c r="HB15" s="20" t="str">
        <f t="shared" si="216"/>
        <v>N</v>
      </c>
      <c r="HC15" s="77">
        <f>+GS15</f>
        <v>13</v>
      </c>
      <c r="HD15" s="77" t="str">
        <f t="shared" ref="HD15:HL15" si="217">+GT15</f>
        <v>N</v>
      </c>
      <c r="HE15" s="77" t="str">
        <f t="shared" si="217"/>
        <v>N</v>
      </c>
      <c r="HF15" s="77" t="str">
        <f t="shared" si="217"/>
        <v>N</v>
      </c>
      <c r="HG15" s="77" t="str">
        <f t="shared" si="217"/>
        <v>N</v>
      </c>
      <c r="HH15" s="77" t="str">
        <f t="shared" si="217"/>
        <v>N</v>
      </c>
      <c r="HI15" s="77" t="str">
        <f t="shared" si="217"/>
        <v>N</v>
      </c>
      <c r="HJ15" s="77" t="str">
        <f t="shared" si="217"/>
        <v>N</v>
      </c>
      <c r="HK15" s="77" t="str">
        <f t="shared" si="217"/>
        <v>N</v>
      </c>
      <c r="HL15" s="176" t="str">
        <f t="shared" si="217"/>
        <v>N</v>
      </c>
      <c r="HM15" s="544"/>
      <c r="HN15" s="544"/>
      <c r="HO15" s="544"/>
      <c r="HP15" s="544"/>
      <c r="HQ15" s="544"/>
      <c r="HR15" s="544"/>
      <c r="HS15" s="544"/>
      <c r="HT15" s="544"/>
      <c r="HV15" s="82">
        <f t="shared" ref="HV15:IE15" si="218">+DG15</f>
        <v>13</v>
      </c>
      <c r="HW15" s="82" t="str">
        <f t="shared" si="218"/>
        <v>N</v>
      </c>
      <c r="HX15" s="82" t="str">
        <f t="shared" si="218"/>
        <v>N</v>
      </c>
      <c r="HY15" s="82" t="str">
        <f t="shared" si="218"/>
        <v>N</v>
      </c>
      <c r="HZ15" s="82" t="str">
        <f t="shared" si="218"/>
        <v>N</v>
      </c>
      <c r="IA15" s="82" t="str">
        <f t="shared" si="218"/>
        <v>N</v>
      </c>
      <c r="IB15" s="82" t="str">
        <f t="shared" si="218"/>
        <v>N</v>
      </c>
      <c r="IC15" s="82" t="str">
        <f t="shared" si="218"/>
        <v>N</v>
      </c>
      <c r="ID15" s="82" t="str">
        <f t="shared" si="218"/>
        <v>N</v>
      </c>
      <c r="IE15" s="82" t="str">
        <f t="shared" si="218"/>
        <v>N</v>
      </c>
    </row>
    <row r="16" spans="1:245" s="27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48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48" t="e">
        <f>+HO16+SUM(HO109:HO111)</f>
        <v>#REF!</v>
      </c>
      <c r="HQ16" s="248">
        <f>+HM16+S!HM16+E!HM16+O!HM16</f>
        <v>0</v>
      </c>
      <c r="HR16" s="248">
        <f>+HQ16+SUM(HQ109:HQ111)</f>
        <v>0</v>
      </c>
      <c r="HS16" s="248" t="e">
        <f>+HO16+S!HO16+E!HO16+O!HO16</f>
        <v>#REF!</v>
      </c>
      <c r="HT16" s="248" t="e">
        <f>+HS16+SUM(HS109:HS111)</f>
        <v>#REF!</v>
      </c>
      <c r="HV16" s="95">
        <f t="shared" ref="HV16:HV43" si="219">+K16+U16+AE16+AO16+AY16+BI16+BS16+CC16+CM16+CW16+DG16+DQ16+EA16+EK16+EU16+FE16+FO16+FY16+GI16+GS16</f>
        <v>0</v>
      </c>
      <c r="HW16" s="95">
        <f t="shared" ref="HW16:HW43" si="220">+L16+V16+AF16+AP16+AZ16+BJ16+BT16+CD16+CN16+CX16+DH16+DR16+EB16+EL16+EV16+FF16+FP16+FZ16+GJ16+GT16</f>
        <v>0</v>
      </c>
      <c r="HX16" s="95">
        <f t="shared" ref="HX16:HX47" si="221">+M16+W16+AG16+AQ16+BA16+BK16+BU16+CE16+CO16+CY16+DI16+DS16+EC16+EM16+EW16+FG16+FQ16+GA16+GK16+GU16</f>
        <v>0</v>
      </c>
      <c r="HY16" s="95">
        <f t="shared" ref="HY16:HY47" si="222">+N16+X16+AH16+AR16+BB16+BL16+BV16+CF16+CP16+CZ16+DJ16+DT16+ED16+EN16+EX16+FH16+FR16+GB16+GL16+GV16</f>
        <v>0</v>
      </c>
      <c r="HZ16" s="95">
        <f t="shared" ref="HZ16:HZ47" si="223">+O16+Y16+AI16+AS16+BC16+BM16+BW16+CG16+CQ16+DA16+DK16+DU16+EE16+EO16+EY16+FI16+FS16+GC16+GM16+GW16</f>
        <v>0</v>
      </c>
      <c r="IA16" s="95">
        <f t="shared" ref="IA16:IA47" si="224">+P16+Z16+AJ16+AT16+BD16+BN16+BX16+CH16+CR16+DB16+DL16+DV16+EF16+EP16+EZ16+FJ16+FT16+GD16+GN16+GX16</f>
        <v>0</v>
      </c>
      <c r="IB16" s="95">
        <f t="shared" ref="IB16:IB47" si="225">+Q16+AA16+AK16+AU16+BE16+BO16+BY16+CI16+CS16+DC16+DM16+DW16+EG16+EQ16+FA16+FK16+FU16+GE16+GO16+GY16</f>
        <v>0</v>
      </c>
      <c r="IC16" s="95">
        <f t="shared" ref="IC16:IC47" si="226">+R16+AB16+AL16+AV16+BF16+BP16+BZ16+CJ16+CT16+DD16+DN16+DX16+EH16+ER16+FB16+FL16+FV16+GF16+GP16+GZ16</f>
        <v>0</v>
      </c>
      <c r="ID16" s="95">
        <f t="shared" ref="ID16:ID47" si="227">+S16+AC16+AM16+AW16+BG16+BQ16+CA16+CK16+CU16+DE16+DO16+DY16+EI16+ES16+FC16+FM16+FW16+GG16+GQ16+HA16</f>
        <v>0</v>
      </c>
      <c r="IE16" s="95">
        <f t="shared" ref="IE16:IE47" si="228">+T16+AD16+AN16+AX16+BH16+BR16+CB16+CL16+CV16+DF16+DP16+DZ16+EJ16+ET16+FD16+FN16+FX16+GH16+GR16+HB16</f>
        <v>0</v>
      </c>
      <c r="IK16" s="93" t="e">
        <f>+IF(F16=1,1,IF(G16=1,1,IF(H16=1,1,IF(I16=1,1,0))))</f>
        <v>#REF!</v>
      </c>
    </row>
    <row r="17" spans="1:245" s="27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229">+SUMIF($K$11:$HB$11,1,K17:HB17)</f>
        <v>0</v>
      </c>
      <c r="HN17" s="79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79">
        <f>+HM17+S!HM17+E!HM17+O!HM17</f>
        <v>0</v>
      </c>
      <c r="HR17" s="79">
        <f>+SUM(HQ16:HQ17)+SUM(HQ110:HQ111)</f>
        <v>0</v>
      </c>
      <c r="HS17" s="79" t="e">
        <f>+HO17+S!HO17+E!HO17+O!HO17</f>
        <v>#REF!</v>
      </c>
      <c r="HT17" s="79" t="e">
        <f>+SUM(HS16:HS17)+SUM(HS110:HS111)</f>
        <v>#REF!</v>
      </c>
      <c r="HV17" s="81">
        <f t="shared" si="219"/>
        <v>0</v>
      </c>
      <c r="HW17" s="81">
        <f t="shared" si="220"/>
        <v>0</v>
      </c>
      <c r="HX17" s="81">
        <f t="shared" si="221"/>
        <v>0</v>
      </c>
      <c r="HY17" s="81">
        <f t="shared" si="222"/>
        <v>0</v>
      </c>
      <c r="HZ17" s="81">
        <f t="shared" si="223"/>
        <v>0</v>
      </c>
      <c r="IA17" s="81">
        <f t="shared" si="224"/>
        <v>0</v>
      </c>
      <c r="IB17" s="81">
        <f t="shared" si="225"/>
        <v>0</v>
      </c>
      <c r="IC17" s="81">
        <f t="shared" si="226"/>
        <v>0</v>
      </c>
      <c r="ID17" s="81">
        <f t="shared" si="227"/>
        <v>0</v>
      </c>
      <c r="IE17" s="81">
        <f t="shared" si="228"/>
        <v>0</v>
      </c>
      <c r="IK17" s="93" t="e">
        <f t="shared" ref="IK17:IK80" si="230">+IF(F17=1,1,IF(G17=1,1,IF(H17=1,1,IF(I17=1,1,0))))</f>
        <v>#REF!</v>
      </c>
    </row>
    <row r="18" spans="1:245" s="27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229"/>
        <v>0</v>
      </c>
      <c r="HN18" s="79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79">
        <f>+HM18+S!HM18+E!HM18+O!HM18</f>
        <v>0</v>
      </c>
      <c r="HR18" s="79">
        <f>+SUM(HQ16:HQ18)+HQ111</f>
        <v>0</v>
      </c>
      <c r="HS18" s="79" t="e">
        <f>+HO18+S!HO18+E!HO18+O!HO18</f>
        <v>#REF!</v>
      </c>
      <c r="HT18" s="79" t="e">
        <f>+SUM(HS16:HS18)+HS111</f>
        <v>#REF!</v>
      </c>
      <c r="HV18" s="81">
        <f t="shared" si="219"/>
        <v>0</v>
      </c>
      <c r="HW18" s="81">
        <f t="shared" si="220"/>
        <v>0</v>
      </c>
      <c r="HX18" s="81">
        <f t="shared" si="221"/>
        <v>0</v>
      </c>
      <c r="HY18" s="81">
        <f t="shared" si="222"/>
        <v>0</v>
      </c>
      <c r="HZ18" s="81">
        <f t="shared" si="223"/>
        <v>0</v>
      </c>
      <c r="IA18" s="81">
        <f t="shared" si="224"/>
        <v>0</v>
      </c>
      <c r="IB18" s="81">
        <f t="shared" si="225"/>
        <v>0</v>
      </c>
      <c r="IC18" s="81">
        <f t="shared" si="226"/>
        <v>0</v>
      </c>
      <c r="ID18" s="81">
        <f t="shared" si="227"/>
        <v>0</v>
      </c>
      <c r="IE18" s="81">
        <f t="shared" si="228"/>
        <v>0</v>
      </c>
      <c r="IK18" s="93" t="e">
        <f t="shared" si="230"/>
        <v>#REF!</v>
      </c>
    </row>
    <row r="19" spans="1:245" s="27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229"/>
        <v>0</v>
      </c>
      <c r="HN19" s="245">
        <f t="shared" ref="HN19:HN50" si="231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45" t="e">
        <f t="shared" ref="HP19:HP50" si="232">+SUM(HO16:HO19)</f>
        <v>#REF!</v>
      </c>
      <c r="HQ19" s="245">
        <f>+HM19+S!HM19+E!HM19+O!HM19</f>
        <v>0</v>
      </c>
      <c r="HR19" s="245">
        <f t="shared" ref="HR19:HT82" si="233">+SUM(HQ16:HQ19)</f>
        <v>0</v>
      </c>
      <c r="HS19" s="245" t="e">
        <f>+HO19+S!HO19+E!HO19+O!HO19</f>
        <v>#REF!</v>
      </c>
      <c r="HT19" s="245" t="e">
        <f t="shared" si="233"/>
        <v>#REF!</v>
      </c>
      <c r="HV19" s="246">
        <f t="shared" si="219"/>
        <v>0</v>
      </c>
      <c r="HW19" s="246">
        <f t="shared" si="220"/>
        <v>0</v>
      </c>
      <c r="HX19" s="246">
        <f t="shared" si="221"/>
        <v>0</v>
      </c>
      <c r="HY19" s="246">
        <f t="shared" si="222"/>
        <v>0</v>
      </c>
      <c r="HZ19" s="246">
        <f t="shared" si="223"/>
        <v>0</v>
      </c>
      <c r="IA19" s="246">
        <f t="shared" si="224"/>
        <v>0</v>
      </c>
      <c r="IB19" s="246">
        <f t="shared" si="225"/>
        <v>0</v>
      </c>
      <c r="IC19" s="246">
        <f t="shared" si="226"/>
        <v>0</v>
      </c>
      <c r="ID19" s="246">
        <f t="shared" si="227"/>
        <v>0</v>
      </c>
      <c r="IE19" s="246">
        <f t="shared" si="228"/>
        <v>0</v>
      </c>
      <c r="IK19" s="93" t="e">
        <f t="shared" si="230"/>
        <v>#REF!</v>
      </c>
    </row>
    <row r="20" spans="1:245" s="27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229"/>
        <v>0</v>
      </c>
      <c r="HN20" s="248">
        <f t="shared" si="231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48" t="e">
        <f t="shared" si="232"/>
        <v>#REF!</v>
      </c>
      <c r="HQ20" s="248">
        <f>+HM20+S!HM20+E!HM20+O!HM20</f>
        <v>0</v>
      </c>
      <c r="HR20" s="248">
        <f t="shared" si="233"/>
        <v>0</v>
      </c>
      <c r="HS20" s="248" t="e">
        <f>+HO20+S!HO20+E!HO20+O!HO20</f>
        <v>#REF!</v>
      </c>
      <c r="HT20" s="248" t="e">
        <f t="shared" si="233"/>
        <v>#REF!</v>
      </c>
      <c r="HV20" s="95">
        <f t="shared" si="219"/>
        <v>0</v>
      </c>
      <c r="HW20" s="95">
        <f t="shared" si="220"/>
        <v>0</v>
      </c>
      <c r="HX20" s="95">
        <f t="shared" si="221"/>
        <v>0</v>
      </c>
      <c r="HY20" s="95">
        <f t="shared" si="222"/>
        <v>0</v>
      </c>
      <c r="HZ20" s="95">
        <f t="shared" si="223"/>
        <v>0</v>
      </c>
      <c r="IA20" s="95">
        <f t="shared" si="224"/>
        <v>0</v>
      </c>
      <c r="IB20" s="95">
        <f t="shared" si="225"/>
        <v>0</v>
      </c>
      <c r="IC20" s="95">
        <f t="shared" si="226"/>
        <v>0</v>
      </c>
      <c r="ID20" s="95">
        <f t="shared" si="227"/>
        <v>0</v>
      </c>
      <c r="IE20" s="95">
        <f t="shared" si="228"/>
        <v>0</v>
      </c>
      <c r="IK20" s="93" t="e">
        <f t="shared" si="230"/>
        <v>#REF!</v>
      </c>
    </row>
    <row r="21" spans="1:245" s="27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229"/>
        <v>0</v>
      </c>
      <c r="HN21" s="79">
        <f t="shared" si="231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232"/>
        <v>#REF!</v>
      </c>
      <c r="HQ21" s="79">
        <f>+HM21+S!HM21+E!HM21+O!HM21</f>
        <v>0</v>
      </c>
      <c r="HR21" s="79">
        <f t="shared" si="233"/>
        <v>0</v>
      </c>
      <c r="HS21" s="79" t="e">
        <f>+HO21+S!HO21+E!HO21+O!HO21</f>
        <v>#REF!</v>
      </c>
      <c r="HT21" s="79" t="e">
        <f t="shared" si="233"/>
        <v>#REF!</v>
      </c>
      <c r="HV21" s="81">
        <f t="shared" si="219"/>
        <v>0</v>
      </c>
      <c r="HW21" s="81">
        <f t="shared" si="220"/>
        <v>0</v>
      </c>
      <c r="HX21" s="81">
        <f t="shared" si="221"/>
        <v>0</v>
      </c>
      <c r="HY21" s="81">
        <f t="shared" si="222"/>
        <v>0</v>
      </c>
      <c r="HZ21" s="81">
        <f t="shared" si="223"/>
        <v>0</v>
      </c>
      <c r="IA21" s="81">
        <f t="shared" si="224"/>
        <v>0</v>
      </c>
      <c r="IB21" s="81">
        <f t="shared" si="225"/>
        <v>0</v>
      </c>
      <c r="IC21" s="81">
        <f t="shared" si="226"/>
        <v>0</v>
      </c>
      <c r="ID21" s="81">
        <f t="shared" si="227"/>
        <v>0</v>
      </c>
      <c r="IE21" s="81">
        <f t="shared" si="228"/>
        <v>0</v>
      </c>
      <c r="IK21" s="93" t="e">
        <f t="shared" si="230"/>
        <v>#REF!</v>
      </c>
    </row>
    <row r="22" spans="1:245" s="27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229"/>
        <v>0</v>
      </c>
      <c r="HN22" s="249">
        <f t="shared" si="231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232"/>
        <v>#REF!</v>
      </c>
      <c r="HQ22" s="79">
        <f>+HM22+S!HM22+E!HM22+O!HM22</f>
        <v>0</v>
      </c>
      <c r="HR22" s="79">
        <f t="shared" si="233"/>
        <v>0</v>
      </c>
      <c r="HS22" s="79" t="e">
        <f>+HO22+S!HO22+E!HO22+O!HO22</f>
        <v>#REF!</v>
      </c>
      <c r="HT22" s="79" t="e">
        <f t="shared" si="233"/>
        <v>#REF!</v>
      </c>
      <c r="HV22" s="81">
        <f t="shared" si="219"/>
        <v>0</v>
      </c>
      <c r="HW22" s="81">
        <f t="shared" si="220"/>
        <v>0</v>
      </c>
      <c r="HX22" s="81">
        <f t="shared" si="221"/>
        <v>0</v>
      </c>
      <c r="HY22" s="81">
        <f t="shared" si="222"/>
        <v>0</v>
      </c>
      <c r="HZ22" s="81">
        <f t="shared" si="223"/>
        <v>0</v>
      </c>
      <c r="IA22" s="81">
        <f t="shared" si="224"/>
        <v>0</v>
      </c>
      <c r="IB22" s="81">
        <f t="shared" si="225"/>
        <v>0</v>
      </c>
      <c r="IC22" s="81">
        <f t="shared" si="226"/>
        <v>0</v>
      </c>
      <c r="ID22" s="81">
        <f t="shared" si="227"/>
        <v>0</v>
      </c>
      <c r="IE22" s="81">
        <f t="shared" si="228"/>
        <v>0</v>
      </c>
      <c r="IK22" s="93" t="e">
        <f t="shared" si="230"/>
        <v>#REF!</v>
      </c>
    </row>
    <row r="23" spans="1:245" s="27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229"/>
        <v>0</v>
      </c>
      <c r="HN23" s="245">
        <f t="shared" si="231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45" t="e">
        <f t="shared" si="232"/>
        <v>#REF!</v>
      </c>
      <c r="HQ23" s="245">
        <f>+HM23+S!HM23+E!HM23+O!HM23</f>
        <v>0</v>
      </c>
      <c r="HR23" s="245">
        <f t="shared" si="233"/>
        <v>0</v>
      </c>
      <c r="HS23" s="245" t="e">
        <f>+HO23+S!HO23+E!HO23+O!HO23</f>
        <v>#REF!</v>
      </c>
      <c r="HT23" s="245" t="e">
        <f t="shared" si="233"/>
        <v>#REF!</v>
      </c>
      <c r="HV23" s="246">
        <f t="shared" si="219"/>
        <v>0</v>
      </c>
      <c r="HW23" s="246">
        <f t="shared" si="220"/>
        <v>0</v>
      </c>
      <c r="HX23" s="246">
        <f t="shared" si="221"/>
        <v>0</v>
      </c>
      <c r="HY23" s="246">
        <f t="shared" si="222"/>
        <v>0</v>
      </c>
      <c r="HZ23" s="246">
        <f t="shared" si="223"/>
        <v>0</v>
      </c>
      <c r="IA23" s="246">
        <f t="shared" si="224"/>
        <v>0</v>
      </c>
      <c r="IB23" s="246">
        <f t="shared" si="225"/>
        <v>0</v>
      </c>
      <c r="IC23" s="246">
        <f t="shared" si="226"/>
        <v>0</v>
      </c>
      <c r="ID23" s="246">
        <f t="shared" si="227"/>
        <v>0</v>
      </c>
      <c r="IE23" s="246">
        <f t="shared" si="228"/>
        <v>0</v>
      </c>
      <c r="IK23" s="93" t="e">
        <f t="shared" si="230"/>
        <v>#REF!</v>
      </c>
    </row>
    <row r="24" spans="1:245" s="278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229"/>
        <v>0</v>
      </c>
      <c r="HN24" s="248">
        <f t="shared" si="231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48" t="e">
        <f t="shared" si="232"/>
        <v>#REF!</v>
      </c>
      <c r="HQ24" s="248">
        <f>+HM24+S!HM24+E!HM24+O!HM24</f>
        <v>0</v>
      </c>
      <c r="HR24" s="248">
        <f t="shared" si="233"/>
        <v>0</v>
      </c>
      <c r="HS24" s="248" t="e">
        <f>+HO24+S!HO24+E!HO24+O!HO24</f>
        <v>#REF!</v>
      </c>
      <c r="HT24" s="248" t="e">
        <f t="shared" si="233"/>
        <v>#REF!</v>
      </c>
      <c r="HU24" s="27"/>
      <c r="HV24" s="95">
        <f t="shared" si="219"/>
        <v>0</v>
      </c>
      <c r="HW24" s="95">
        <f t="shared" si="220"/>
        <v>0</v>
      </c>
      <c r="HX24" s="95">
        <f t="shared" si="221"/>
        <v>0</v>
      </c>
      <c r="HY24" s="95">
        <f t="shared" si="222"/>
        <v>0</v>
      </c>
      <c r="HZ24" s="95">
        <f t="shared" si="223"/>
        <v>0</v>
      </c>
      <c r="IA24" s="95">
        <f t="shared" si="224"/>
        <v>0</v>
      </c>
      <c r="IB24" s="95">
        <f t="shared" si="225"/>
        <v>0</v>
      </c>
      <c r="IC24" s="95">
        <f t="shared" si="226"/>
        <v>0</v>
      </c>
      <c r="ID24" s="95">
        <f t="shared" si="227"/>
        <v>0</v>
      </c>
      <c r="IE24" s="95">
        <f t="shared" si="228"/>
        <v>0</v>
      </c>
      <c r="IJ24" s="27"/>
      <c r="IK24" s="93" t="e">
        <f t="shared" si="230"/>
        <v>#REF!</v>
      </c>
    </row>
    <row r="25" spans="1:245" s="278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229"/>
        <v>0</v>
      </c>
      <c r="HN25" s="79">
        <f t="shared" si="231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232"/>
        <v>#REF!</v>
      </c>
      <c r="HQ25" s="79">
        <f>+HM25+S!HM25+E!HM25+O!HM25</f>
        <v>0</v>
      </c>
      <c r="HR25" s="79">
        <f t="shared" si="233"/>
        <v>0</v>
      </c>
      <c r="HS25" s="79" t="e">
        <f>+HO25+S!HO25+E!HO25+O!HO25</f>
        <v>#REF!</v>
      </c>
      <c r="HT25" s="79" t="e">
        <f t="shared" si="233"/>
        <v>#REF!</v>
      </c>
      <c r="HU25" s="27"/>
      <c r="HV25" s="81">
        <f t="shared" si="219"/>
        <v>0</v>
      </c>
      <c r="HW25" s="81">
        <f t="shared" si="220"/>
        <v>0</v>
      </c>
      <c r="HX25" s="81">
        <f t="shared" si="221"/>
        <v>0</v>
      </c>
      <c r="HY25" s="81">
        <f t="shared" si="222"/>
        <v>0</v>
      </c>
      <c r="HZ25" s="81">
        <f t="shared" si="223"/>
        <v>0</v>
      </c>
      <c r="IA25" s="81">
        <f t="shared" si="224"/>
        <v>0</v>
      </c>
      <c r="IB25" s="81">
        <f t="shared" si="225"/>
        <v>0</v>
      </c>
      <c r="IC25" s="81">
        <f t="shared" si="226"/>
        <v>0</v>
      </c>
      <c r="ID25" s="81">
        <f t="shared" si="227"/>
        <v>0</v>
      </c>
      <c r="IE25" s="81">
        <f t="shared" si="228"/>
        <v>0</v>
      </c>
      <c r="IJ25" s="27"/>
      <c r="IK25" s="93" t="e">
        <f t="shared" si="230"/>
        <v>#REF!</v>
      </c>
    </row>
    <row r="26" spans="1:245" s="278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229"/>
        <v>0</v>
      </c>
      <c r="HN26" s="79">
        <f t="shared" si="231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232"/>
        <v>#REF!</v>
      </c>
      <c r="HQ26" s="79">
        <f>+HM26+S!HM26+E!HM26+O!HM26</f>
        <v>0</v>
      </c>
      <c r="HR26" s="79">
        <f t="shared" si="233"/>
        <v>0</v>
      </c>
      <c r="HS26" s="79" t="e">
        <f>+HO26+S!HO26+E!HO26+O!HO26</f>
        <v>#REF!</v>
      </c>
      <c r="HT26" s="79" t="e">
        <f t="shared" si="233"/>
        <v>#REF!</v>
      </c>
      <c r="HU26" s="27"/>
      <c r="HV26" s="81">
        <f t="shared" si="219"/>
        <v>0</v>
      </c>
      <c r="HW26" s="81">
        <f t="shared" si="220"/>
        <v>0</v>
      </c>
      <c r="HX26" s="81">
        <f t="shared" si="221"/>
        <v>0</v>
      </c>
      <c r="HY26" s="81">
        <f t="shared" si="222"/>
        <v>0</v>
      </c>
      <c r="HZ26" s="81">
        <f t="shared" si="223"/>
        <v>0</v>
      </c>
      <c r="IA26" s="81">
        <f t="shared" si="224"/>
        <v>0</v>
      </c>
      <c r="IB26" s="81">
        <f t="shared" si="225"/>
        <v>0</v>
      </c>
      <c r="IC26" s="81">
        <f t="shared" si="226"/>
        <v>0</v>
      </c>
      <c r="ID26" s="81">
        <f t="shared" si="227"/>
        <v>0</v>
      </c>
      <c r="IE26" s="81">
        <f t="shared" si="228"/>
        <v>0</v>
      </c>
      <c r="IJ26" s="27"/>
      <c r="IK26" s="93" t="e">
        <f t="shared" si="230"/>
        <v>#REF!</v>
      </c>
    </row>
    <row r="27" spans="1:245" s="278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229"/>
        <v>0</v>
      </c>
      <c r="HN27" s="245">
        <f t="shared" si="231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45" t="e">
        <f t="shared" si="232"/>
        <v>#REF!</v>
      </c>
      <c r="HQ27" s="245">
        <f>+HM27+S!HM27+E!HM27+O!HM27</f>
        <v>0</v>
      </c>
      <c r="HR27" s="245">
        <f t="shared" si="233"/>
        <v>0</v>
      </c>
      <c r="HS27" s="245" t="e">
        <f>+HO27+S!HO27+E!HO27+O!HO27</f>
        <v>#REF!</v>
      </c>
      <c r="HT27" s="245" t="e">
        <f t="shared" si="233"/>
        <v>#REF!</v>
      </c>
      <c r="HU27" s="27"/>
      <c r="HV27" s="246">
        <f t="shared" si="219"/>
        <v>0</v>
      </c>
      <c r="HW27" s="246">
        <f t="shared" si="220"/>
        <v>0</v>
      </c>
      <c r="HX27" s="246">
        <f t="shared" si="221"/>
        <v>0</v>
      </c>
      <c r="HY27" s="246">
        <f t="shared" si="222"/>
        <v>0</v>
      </c>
      <c r="HZ27" s="246">
        <f t="shared" si="223"/>
        <v>0</v>
      </c>
      <c r="IA27" s="246">
        <f t="shared" si="224"/>
        <v>0</v>
      </c>
      <c r="IB27" s="246">
        <f t="shared" si="225"/>
        <v>0</v>
      </c>
      <c r="IC27" s="246">
        <f t="shared" si="226"/>
        <v>0</v>
      </c>
      <c r="ID27" s="246">
        <f t="shared" si="227"/>
        <v>0</v>
      </c>
      <c r="IE27" s="246">
        <f t="shared" si="228"/>
        <v>0</v>
      </c>
      <c r="IJ27" s="27"/>
      <c r="IK27" s="93" t="e">
        <f t="shared" si="230"/>
        <v>#REF!</v>
      </c>
    </row>
    <row r="28" spans="1:245" s="278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229"/>
        <v>0</v>
      </c>
      <c r="HN28" s="248">
        <f t="shared" si="231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48" t="e">
        <f t="shared" si="232"/>
        <v>#REF!</v>
      </c>
      <c r="HQ28" s="248">
        <f>+HM28+S!HM28+E!HM28+O!HM28</f>
        <v>0</v>
      </c>
      <c r="HR28" s="248">
        <f t="shared" si="233"/>
        <v>0</v>
      </c>
      <c r="HS28" s="248" t="e">
        <f>+HO28+S!HO28+E!HO28+O!HO28</f>
        <v>#REF!</v>
      </c>
      <c r="HT28" s="248" t="e">
        <f t="shared" si="233"/>
        <v>#REF!</v>
      </c>
      <c r="HU28" s="27"/>
      <c r="HV28" s="95">
        <f t="shared" si="219"/>
        <v>0</v>
      </c>
      <c r="HW28" s="95">
        <f t="shared" si="220"/>
        <v>0</v>
      </c>
      <c r="HX28" s="95">
        <f t="shared" si="221"/>
        <v>0</v>
      </c>
      <c r="HY28" s="95">
        <f t="shared" si="222"/>
        <v>0</v>
      </c>
      <c r="HZ28" s="95">
        <f t="shared" si="223"/>
        <v>0</v>
      </c>
      <c r="IA28" s="95">
        <f t="shared" si="224"/>
        <v>0</v>
      </c>
      <c r="IB28" s="95">
        <f t="shared" si="225"/>
        <v>0</v>
      </c>
      <c r="IC28" s="95">
        <f t="shared" si="226"/>
        <v>0</v>
      </c>
      <c r="ID28" s="95">
        <f t="shared" si="227"/>
        <v>0</v>
      </c>
      <c r="IE28" s="95">
        <f t="shared" si="228"/>
        <v>0</v>
      </c>
      <c r="IJ28" s="27"/>
      <c r="IK28" s="93" t="e">
        <f t="shared" si="230"/>
        <v>#REF!</v>
      </c>
    </row>
    <row r="29" spans="1:245" s="278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229"/>
        <v>0</v>
      </c>
      <c r="HN29" s="79">
        <f t="shared" si="231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232"/>
        <v>#REF!</v>
      </c>
      <c r="HQ29" s="79">
        <f>+HM29+S!HM29+E!HM29+O!HM29</f>
        <v>0</v>
      </c>
      <c r="HR29" s="79">
        <f t="shared" si="233"/>
        <v>0</v>
      </c>
      <c r="HS29" s="79" t="e">
        <f>+HO29+S!HO29+E!HO29+O!HO29</f>
        <v>#REF!</v>
      </c>
      <c r="HT29" s="79" t="e">
        <f t="shared" si="233"/>
        <v>#REF!</v>
      </c>
      <c r="HU29" s="27"/>
      <c r="HV29" s="81">
        <f t="shared" si="219"/>
        <v>0</v>
      </c>
      <c r="HW29" s="81">
        <f t="shared" si="220"/>
        <v>0</v>
      </c>
      <c r="HX29" s="81">
        <f t="shared" si="221"/>
        <v>0</v>
      </c>
      <c r="HY29" s="81">
        <f t="shared" si="222"/>
        <v>0</v>
      </c>
      <c r="HZ29" s="81">
        <f t="shared" si="223"/>
        <v>0</v>
      </c>
      <c r="IA29" s="81">
        <f t="shared" si="224"/>
        <v>0</v>
      </c>
      <c r="IB29" s="81">
        <f t="shared" si="225"/>
        <v>0</v>
      </c>
      <c r="IC29" s="81">
        <f t="shared" si="226"/>
        <v>0</v>
      </c>
      <c r="ID29" s="81">
        <f t="shared" si="227"/>
        <v>0</v>
      </c>
      <c r="IE29" s="81">
        <f t="shared" si="228"/>
        <v>0</v>
      </c>
      <c r="IJ29" s="27"/>
      <c r="IK29" s="93" t="e">
        <f t="shared" si="230"/>
        <v>#REF!</v>
      </c>
    </row>
    <row r="30" spans="1:245" s="278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229"/>
        <v>0</v>
      </c>
      <c r="HN30" s="79">
        <f t="shared" si="231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232"/>
        <v>#REF!</v>
      </c>
      <c r="HQ30" s="79">
        <f>+HM30+S!HM30+E!HM30+O!HM30</f>
        <v>0</v>
      </c>
      <c r="HR30" s="79">
        <f t="shared" si="233"/>
        <v>0</v>
      </c>
      <c r="HS30" s="79" t="e">
        <f>+HO30+S!HO30+E!HO30+O!HO30</f>
        <v>#REF!</v>
      </c>
      <c r="HT30" s="79" t="e">
        <f t="shared" si="233"/>
        <v>#REF!</v>
      </c>
      <c r="HU30" s="27"/>
      <c r="HV30" s="81">
        <f t="shared" si="219"/>
        <v>0</v>
      </c>
      <c r="HW30" s="81">
        <f t="shared" si="220"/>
        <v>0</v>
      </c>
      <c r="HX30" s="81">
        <f t="shared" si="221"/>
        <v>0</v>
      </c>
      <c r="HY30" s="81">
        <f t="shared" si="222"/>
        <v>0</v>
      </c>
      <c r="HZ30" s="81">
        <f t="shared" si="223"/>
        <v>0</v>
      </c>
      <c r="IA30" s="81">
        <f t="shared" si="224"/>
        <v>0</v>
      </c>
      <c r="IB30" s="81">
        <f t="shared" si="225"/>
        <v>0</v>
      </c>
      <c r="IC30" s="81">
        <f t="shared" si="226"/>
        <v>0</v>
      </c>
      <c r="ID30" s="81">
        <f t="shared" si="227"/>
        <v>0</v>
      </c>
      <c r="IE30" s="81">
        <f t="shared" si="228"/>
        <v>0</v>
      </c>
      <c r="IJ30" s="27"/>
      <c r="IK30" s="93" t="e">
        <f t="shared" si="230"/>
        <v>#REF!</v>
      </c>
    </row>
    <row r="31" spans="1:245" s="278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229"/>
        <v>0</v>
      </c>
      <c r="HN31" s="245">
        <f t="shared" si="231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45" t="e">
        <f t="shared" si="232"/>
        <v>#REF!</v>
      </c>
      <c r="HQ31" s="245">
        <f>+HM31+S!HM31+E!HM31+O!HM31</f>
        <v>0</v>
      </c>
      <c r="HR31" s="245">
        <f t="shared" si="233"/>
        <v>0</v>
      </c>
      <c r="HS31" s="245" t="e">
        <f>+HO31+S!HO31+E!HO31+O!HO31</f>
        <v>#REF!</v>
      </c>
      <c r="HT31" s="245" t="e">
        <f t="shared" si="233"/>
        <v>#REF!</v>
      </c>
      <c r="HU31" s="27"/>
      <c r="HV31" s="246">
        <f t="shared" si="219"/>
        <v>0</v>
      </c>
      <c r="HW31" s="246">
        <f t="shared" si="220"/>
        <v>0</v>
      </c>
      <c r="HX31" s="246">
        <f t="shared" si="221"/>
        <v>0</v>
      </c>
      <c r="HY31" s="246">
        <f t="shared" si="222"/>
        <v>0</v>
      </c>
      <c r="HZ31" s="246">
        <f t="shared" si="223"/>
        <v>0</v>
      </c>
      <c r="IA31" s="246">
        <f t="shared" si="224"/>
        <v>0</v>
      </c>
      <c r="IB31" s="246">
        <f t="shared" si="225"/>
        <v>0</v>
      </c>
      <c r="IC31" s="246">
        <f t="shared" si="226"/>
        <v>0</v>
      </c>
      <c r="ID31" s="246">
        <f t="shared" si="227"/>
        <v>0</v>
      </c>
      <c r="IE31" s="246">
        <f t="shared" si="228"/>
        <v>0</v>
      </c>
      <c r="IJ31" s="27"/>
      <c r="IK31" s="93" t="e">
        <f t="shared" si="230"/>
        <v>#REF!</v>
      </c>
    </row>
    <row r="32" spans="1:245" s="278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229"/>
        <v>0</v>
      </c>
      <c r="HN32" s="248">
        <f t="shared" si="231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48" t="e">
        <f t="shared" si="232"/>
        <v>#REF!</v>
      </c>
      <c r="HQ32" s="248">
        <f>+HM32+S!HM32+E!HM32+O!HM32</f>
        <v>0</v>
      </c>
      <c r="HR32" s="248">
        <f t="shared" si="233"/>
        <v>0</v>
      </c>
      <c r="HS32" s="248" t="e">
        <f>+HO32+S!HO32+E!HO32+O!HO32</f>
        <v>#REF!</v>
      </c>
      <c r="HT32" s="248" t="e">
        <f t="shared" si="233"/>
        <v>#REF!</v>
      </c>
      <c r="HU32" s="27"/>
      <c r="HV32" s="95">
        <f t="shared" si="219"/>
        <v>0</v>
      </c>
      <c r="HW32" s="95">
        <f t="shared" si="220"/>
        <v>0</v>
      </c>
      <c r="HX32" s="95">
        <f t="shared" si="221"/>
        <v>0</v>
      </c>
      <c r="HY32" s="95">
        <f t="shared" si="222"/>
        <v>0</v>
      </c>
      <c r="HZ32" s="95">
        <f t="shared" si="223"/>
        <v>0</v>
      </c>
      <c r="IA32" s="95">
        <f t="shared" si="224"/>
        <v>0</v>
      </c>
      <c r="IB32" s="95">
        <f t="shared" si="225"/>
        <v>0</v>
      </c>
      <c r="IC32" s="95">
        <f t="shared" si="226"/>
        <v>0</v>
      </c>
      <c r="ID32" s="95">
        <f t="shared" si="227"/>
        <v>0</v>
      </c>
      <c r="IE32" s="95">
        <f t="shared" si="228"/>
        <v>0</v>
      </c>
      <c r="IJ32" s="27"/>
      <c r="IK32" s="93" t="e">
        <f t="shared" si="230"/>
        <v>#REF!</v>
      </c>
    </row>
    <row r="33" spans="1:245" s="278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229"/>
        <v>0</v>
      </c>
      <c r="HN33" s="79">
        <f t="shared" si="231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232"/>
        <v>#REF!</v>
      </c>
      <c r="HQ33" s="79">
        <f>+HM33+S!HM33+E!HM33+O!HM33</f>
        <v>0</v>
      </c>
      <c r="HR33" s="79">
        <f t="shared" si="233"/>
        <v>0</v>
      </c>
      <c r="HS33" s="79" t="e">
        <f>+HO33+S!HO33+E!HO33+O!HO33</f>
        <v>#REF!</v>
      </c>
      <c r="HT33" s="79" t="e">
        <f t="shared" si="233"/>
        <v>#REF!</v>
      </c>
      <c r="HU33" s="27"/>
      <c r="HV33" s="81">
        <f t="shared" si="219"/>
        <v>0</v>
      </c>
      <c r="HW33" s="81">
        <f t="shared" si="220"/>
        <v>0</v>
      </c>
      <c r="HX33" s="81">
        <f t="shared" si="221"/>
        <v>0</v>
      </c>
      <c r="HY33" s="81">
        <f t="shared" si="222"/>
        <v>0</v>
      </c>
      <c r="HZ33" s="81">
        <f t="shared" si="223"/>
        <v>0</v>
      </c>
      <c r="IA33" s="81">
        <f t="shared" si="224"/>
        <v>0</v>
      </c>
      <c r="IB33" s="81">
        <f t="shared" si="225"/>
        <v>0</v>
      </c>
      <c r="IC33" s="81">
        <f t="shared" si="226"/>
        <v>0</v>
      </c>
      <c r="ID33" s="81">
        <f t="shared" si="227"/>
        <v>0</v>
      </c>
      <c r="IE33" s="81">
        <f t="shared" si="228"/>
        <v>0</v>
      </c>
      <c r="IJ33" s="27"/>
      <c r="IK33" s="93" t="e">
        <f t="shared" si="230"/>
        <v>#REF!</v>
      </c>
    </row>
    <row r="34" spans="1:245" s="278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229"/>
        <v>0</v>
      </c>
      <c r="HN34" s="79">
        <f t="shared" si="231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232"/>
        <v>#REF!</v>
      </c>
      <c r="HQ34" s="79">
        <f>+HM34+S!HM34+E!HM34+O!HM34</f>
        <v>0</v>
      </c>
      <c r="HR34" s="79">
        <f t="shared" si="233"/>
        <v>0</v>
      </c>
      <c r="HS34" s="79" t="e">
        <f>+HO34+S!HO34+E!HO34+O!HO34</f>
        <v>#REF!</v>
      </c>
      <c r="HT34" s="79" t="e">
        <f t="shared" si="233"/>
        <v>#REF!</v>
      </c>
      <c r="HU34" s="27"/>
      <c r="HV34" s="81">
        <f t="shared" si="219"/>
        <v>0</v>
      </c>
      <c r="HW34" s="81">
        <f t="shared" si="220"/>
        <v>0</v>
      </c>
      <c r="HX34" s="81">
        <f t="shared" si="221"/>
        <v>0</v>
      </c>
      <c r="HY34" s="81">
        <f t="shared" si="222"/>
        <v>0</v>
      </c>
      <c r="HZ34" s="81">
        <f t="shared" si="223"/>
        <v>0</v>
      </c>
      <c r="IA34" s="81">
        <f t="shared" si="224"/>
        <v>0</v>
      </c>
      <c r="IB34" s="81">
        <f t="shared" si="225"/>
        <v>0</v>
      </c>
      <c r="IC34" s="81">
        <f t="shared" si="226"/>
        <v>0</v>
      </c>
      <c r="ID34" s="81">
        <f t="shared" si="227"/>
        <v>0</v>
      </c>
      <c r="IE34" s="81">
        <f t="shared" si="228"/>
        <v>0</v>
      </c>
      <c r="IJ34" s="27"/>
      <c r="IK34" s="93" t="e">
        <f t="shared" si="230"/>
        <v>#REF!</v>
      </c>
    </row>
    <row r="35" spans="1:245" s="278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229"/>
        <v>0</v>
      </c>
      <c r="HN35" s="245">
        <f t="shared" si="231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45" t="e">
        <f t="shared" si="232"/>
        <v>#REF!</v>
      </c>
      <c r="HQ35" s="245">
        <f>+HM35+S!HM35+E!HM35+O!HM35</f>
        <v>0</v>
      </c>
      <c r="HR35" s="245">
        <f t="shared" si="233"/>
        <v>0</v>
      </c>
      <c r="HS35" s="245" t="e">
        <f>+HO35+S!HO35+E!HO35+O!HO35</f>
        <v>#REF!</v>
      </c>
      <c r="HT35" s="245" t="e">
        <f t="shared" si="233"/>
        <v>#REF!</v>
      </c>
      <c r="HU35" s="27"/>
      <c r="HV35" s="246">
        <f t="shared" si="219"/>
        <v>0</v>
      </c>
      <c r="HW35" s="246">
        <f t="shared" si="220"/>
        <v>0</v>
      </c>
      <c r="HX35" s="246">
        <f t="shared" si="221"/>
        <v>0</v>
      </c>
      <c r="HY35" s="246">
        <f t="shared" si="222"/>
        <v>0</v>
      </c>
      <c r="HZ35" s="246">
        <f t="shared" si="223"/>
        <v>0</v>
      </c>
      <c r="IA35" s="246">
        <f t="shared" si="224"/>
        <v>0</v>
      </c>
      <c r="IB35" s="246">
        <f t="shared" si="225"/>
        <v>0</v>
      </c>
      <c r="IC35" s="246">
        <f t="shared" si="226"/>
        <v>0</v>
      </c>
      <c r="ID35" s="246">
        <f t="shared" si="227"/>
        <v>0</v>
      </c>
      <c r="IE35" s="246">
        <f t="shared" si="228"/>
        <v>0</v>
      </c>
      <c r="IJ35" s="27"/>
      <c r="IK35" s="93" t="e">
        <f t="shared" si="230"/>
        <v>#REF!</v>
      </c>
    </row>
    <row r="36" spans="1:245" s="278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229"/>
        <v>0</v>
      </c>
      <c r="HN36" s="248">
        <f t="shared" si="231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48" t="e">
        <f t="shared" si="232"/>
        <v>#REF!</v>
      </c>
      <c r="HQ36" s="248">
        <f>+HM36+S!HM36+E!HM36+O!HM36</f>
        <v>0</v>
      </c>
      <c r="HR36" s="248">
        <f t="shared" si="233"/>
        <v>0</v>
      </c>
      <c r="HS36" s="248" t="e">
        <f>+HO36+S!HO36+E!HO36+O!HO36</f>
        <v>#REF!</v>
      </c>
      <c r="HT36" s="248" t="e">
        <f t="shared" si="233"/>
        <v>#REF!</v>
      </c>
      <c r="HU36" s="27"/>
      <c r="HV36" s="95">
        <f t="shared" si="219"/>
        <v>0</v>
      </c>
      <c r="HW36" s="95">
        <f t="shared" si="220"/>
        <v>0</v>
      </c>
      <c r="HX36" s="95">
        <f t="shared" si="221"/>
        <v>0</v>
      </c>
      <c r="HY36" s="95">
        <f t="shared" si="222"/>
        <v>0</v>
      </c>
      <c r="HZ36" s="95">
        <f t="shared" si="223"/>
        <v>0</v>
      </c>
      <c r="IA36" s="95">
        <f t="shared" si="224"/>
        <v>0</v>
      </c>
      <c r="IB36" s="95">
        <f t="shared" si="225"/>
        <v>0</v>
      </c>
      <c r="IC36" s="95">
        <f t="shared" si="226"/>
        <v>0</v>
      </c>
      <c r="ID36" s="95">
        <f t="shared" si="227"/>
        <v>0</v>
      </c>
      <c r="IE36" s="95">
        <f t="shared" si="228"/>
        <v>0</v>
      </c>
      <c r="IJ36" s="27"/>
      <c r="IK36" s="93" t="e">
        <f t="shared" si="230"/>
        <v>#REF!</v>
      </c>
    </row>
    <row r="37" spans="1:245" s="278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229"/>
        <v>0</v>
      </c>
      <c r="HN37" s="79">
        <f t="shared" si="231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232"/>
        <v>#REF!</v>
      </c>
      <c r="HQ37" s="79">
        <f>+HM37+S!HM37+E!HM37+O!HM37</f>
        <v>0</v>
      </c>
      <c r="HR37" s="79">
        <f t="shared" si="233"/>
        <v>0</v>
      </c>
      <c r="HS37" s="79" t="e">
        <f>+HO37+S!HO37+E!HO37+O!HO37</f>
        <v>#REF!</v>
      </c>
      <c r="HT37" s="79" t="e">
        <f t="shared" si="233"/>
        <v>#REF!</v>
      </c>
      <c r="HU37" s="27"/>
      <c r="HV37" s="81">
        <f t="shared" si="219"/>
        <v>0</v>
      </c>
      <c r="HW37" s="81">
        <f t="shared" si="220"/>
        <v>0</v>
      </c>
      <c r="HX37" s="81">
        <f t="shared" si="221"/>
        <v>0</v>
      </c>
      <c r="HY37" s="81">
        <f t="shared" si="222"/>
        <v>0</v>
      </c>
      <c r="HZ37" s="81">
        <f t="shared" si="223"/>
        <v>0</v>
      </c>
      <c r="IA37" s="81">
        <f t="shared" si="224"/>
        <v>0</v>
      </c>
      <c r="IB37" s="81">
        <f t="shared" si="225"/>
        <v>0</v>
      </c>
      <c r="IC37" s="81">
        <f t="shared" si="226"/>
        <v>0</v>
      </c>
      <c r="ID37" s="81">
        <f t="shared" si="227"/>
        <v>0</v>
      </c>
      <c r="IE37" s="81">
        <f t="shared" si="228"/>
        <v>0</v>
      </c>
      <c r="IJ37" s="27"/>
      <c r="IK37" s="93" t="e">
        <f t="shared" si="230"/>
        <v>#REF!</v>
      </c>
    </row>
    <row r="38" spans="1:245" s="278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229"/>
        <v>0</v>
      </c>
      <c r="HN38" s="79">
        <f t="shared" si="231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232"/>
        <v>#REF!</v>
      </c>
      <c r="HQ38" s="79">
        <f>+HM38+S!HM38+E!HM38+O!HM38</f>
        <v>0</v>
      </c>
      <c r="HR38" s="79">
        <f t="shared" si="233"/>
        <v>0</v>
      </c>
      <c r="HS38" s="79" t="e">
        <f>+HO38+S!HO38+E!HO38+O!HO38</f>
        <v>#REF!</v>
      </c>
      <c r="HT38" s="79" t="e">
        <f t="shared" si="233"/>
        <v>#REF!</v>
      </c>
      <c r="HU38" s="27"/>
      <c r="HV38" s="81">
        <f t="shared" si="219"/>
        <v>0</v>
      </c>
      <c r="HW38" s="81">
        <f t="shared" si="220"/>
        <v>0</v>
      </c>
      <c r="HX38" s="81">
        <f t="shared" si="221"/>
        <v>0</v>
      </c>
      <c r="HY38" s="81">
        <f t="shared" si="222"/>
        <v>0</v>
      </c>
      <c r="HZ38" s="81">
        <f t="shared" si="223"/>
        <v>0</v>
      </c>
      <c r="IA38" s="81">
        <f t="shared" si="224"/>
        <v>0</v>
      </c>
      <c r="IB38" s="81">
        <f t="shared" si="225"/>
        <v>0</v>
      </c>
      <c r="IC38" s="81">
        <f t="shared" si="226"/>
        <v>0</v>
      </c>
      <c r="ID38" s="81">
        <f t="shared" si="227"/>
        <v>0</v>
      </c>
      <c r="IE38" s="81">
        <f t="shared" si="228"/>
        <v>0</v>
      </c>
      <c r="IJ38" s="27"/>
      <c r="IK38" s="93" t="e">
        <f t="shared" si="230"/>
        <v>#REF!</v>
      </c>
    </row>
    <row r="39" spans="1:245" s="278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229"/>
        <v>0</v>
      </c>
      <c r="HN39" s="245">
        <f t="shared" si="231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45" t="e">
        <f t="shared" si="232"/>
        <v>#REF!</v>
      </c>
      <c r="HQ39" s="245">
        <f>+HM39+S!HM39+E!HM39+O!HM39</f>
        <v>0</v>
      </c>
      <c r="HR39" s="245">
        <f t="shared" si="233"/>
        <v>0</v>
      </c>
      <c r="HS39" s="245" t="e">
        <f>+HO39+S!HO39+E!HO39+O!HO39</f>
        <v>#REF!</v>
      </c>
      <c r="HT39" s="245" t="e">
        <f t="shared" si="233"/>
        <v>#REF!</v>
      </c>
      <c r="HU39" s="27"/>
      <c r="HV39" s="246">
        <f t="shared" si="219"/>
        <v>0</v>
      </c>
      <c r="HW39" s="246">
        <f t="shared" si="220"/>
        <v>0</v>
      </c>
      <c r="HX39" s="246">
        <f t="shared" si="221"/>
        <v>0</v>
      </c>
      <c r="HY39" s="246">
        <f t="shared" si="222"/>
        <v>0</v>
      </c>
      <c r="HZ39" s="246">
        <f t="shared" si="223"/>
        <v>0</v>
      </c>
      <c r="IA39" s="246">
        <f t="shared" si="224"/>
        <v>0</v>
      </c>
      <c r="IB39" s="246">
        <f t="shared" si="225"/>
        <v>0</v>
      </c>
      <c r="IC39" s="246">
        <f t="shared" si="226"/>
        <v>0</v>
      </c>
      <c r="ID39" s="246">
        <f t="shared" si="227"/>
        <v>0</v>
      </c>
      <c r="IE39" s="246">
        <f t="shared" si="228"/>
        <v>0</v>
      </c>
      <c r="IJ39" s="27"/>
      <c r="IK39" s="93" t="e">
        <f t="shared" si="230"/>
        <v>#REF!</v>
      </c>
    </row>
    <row r="40" spans="1:245" s="27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0</v>
      </c>
      <c r="L40" s="410"/>
      <c r="M40" s="501"/>
      <c r="N40" s="501"/>
      <c r="O40" s="501"/>
      <c r="P40" s="410"/>
      <c r="Q40" s="410"/>
      <c r="R40" s="410"/>
      <c r="S40" s="410"/>
      <c r="T40" s="411"/>
      <c r="U40" s="409">
        <v>0</v>
      </c>
      <c r="V40" s="410">
        <v>0</v>
      </c>
      <c r="W40" s="501">
        <v>0</v>
      </c>
      <c r="X40" s="501">
        <v>0</v>
      </c>
      <c r="Y40" s="501">
        <v>0</v>
      </c>
      <c r="Z40" s="409">
        <v>0</v>
      </c>
      <c r="AA40" s="410">
        <v>0</v>
      </c>
      <c r="AB40" s="501">
        <v>0</v>
      </c>
      <c r="AC40" s="501">
        <v>0</v>
      </c>
      <c r="AD40" s="501">
        <v>0</v>
      </c>
      <c r="AE40" s="409">
        <v>0</v>
      </c>
      <c r="AF40" s="410">
        <v>0</v>
      </c>
      <c r="AG40" s="501">
        <v>0</v>
      </c>
      <c r="AH40" s="501">
        <v>0</v>
      </c>
      <c r="AI40" s="501">
        <v>0</v>
      </c>
      <c r="AJ40" s="409">
        <v>0</v>
      </c>
      <c r="AK40" s="410">
        <v>0</v>
      </c>
      <c r="AL40" s="501">
        <v>0</v>
      </c>
      <c r="AM40" s="501">
        <v>0</v>
      </c>
      <c r="AN40" s="501">
        <v>0</v>
      </c>
      <c r="AO40" s="409">
        <v>0</v>
      </c>
      <c r="AP40" s="410">
        <v>0</v>
      </c>
      <c r="AQ40" s="501">
        <v>0</v>
      </c>
      <c r="AR40" s="501">
        <v>0</v>
      </c>
      <c r="AS40" s="501">
        <v>0</v>
      </c>
      <c r="AT40" s="409">
        <v>0</v>
      </c>
      <c r="AU40" s="410">
        <v>0</v>
      </c>
      <c r="AV40" s="501">
        <v>0</v>
      </c>
      <c r="AW40" s="501">
        <v>0</v>
      </c>
      <c r="AX40" s="501">
        <v>0</v>
      </c>
      <c r="AY40" s="409">
        <v>0</v>
      </c>
      <c r="AZ40" s="410">
        <v>0</v>
      </c>
      <c r="BA40" s="501">
        <v>0</v>
      </c>
      <c r="BB40" s="501">
        <v>0</v>
      </c>
      <c r="BC40" s="501">
        <v>0</v>
      </c>
      <c r="BD40" s="409">
        <v>0</v>
      </c>
      <c r="BE40" s="410">
        <v>0</v>
      </c>
      <c r="BF40" s="501">
        <v>0</v>
      </c>
      <c r="BG40" s="501">
        <v>0</v>
      </c>
      <c r="BH40" s="501">
        <v>0</v>
      </c>
      <c r="BI40" s="409">
        <v>0</v>
      </c>
      <c r="BJ40" s="410">
        <v>0</v>
      </c>
      <c r="BK40" s="501">
        <v>0</v>
      </c>
      <c r="BL40" s="501">
        <v>0</v>
      </c>
      <c r="BM40" s="501">
        <v>0</v>
      </c>
      <c r="BN40" s="409">
        <v>0</v>
      </c>
      <c r="BO40" s="410">
        <v>0</v>
      </c>
      <c r="BP40" s="501">
        <v>0</v>
      </c>
      <c r="BQ40" s="501">
        <v>0</v>
      </c>
      <c r="BR40" s="501">
        <v>0</v>
      </c>
      <c r="BS40" s="409">
        <v>0</v>
      </c>
      <c r="BT40" s="410">
        <v>0</v>
      </c>
      <c r="BU40" s="501">
        <v>0</v>
      </c>
      <c r="BV40" s="501">
        <v>0</v>
      </c>
      <c r="BW40" s="501">
        <v>0</v>
      </c>
      <c r="BX40" s="409">
        <v>0</v>
      </c>
      <c r="BY40" s="410">
        <v>0</v>
      </c>
      <c r="BZ40" s="501">
        <v>0</v>
      </c>
      <c r="CA40" s="501">
        <v>0</v>
      </c>
      <c r="CB40" s="501">
        <v>0</v>
      </c>
      <c r="CC40" s="409">
        <v>0</v>
      </c>
      <c r="CD40" s="410">
        <v>0</v>
      </c>
      <c r="CE40" s="501">
        <v>0</v>
      </c>
      <c r="CF40" s="501">
        <v>0</v>
      </c>
      <c r="CG40" s="501">
        <v>0</v>
      </c>
      <c r="CH40" s="409">
        <v>0</v>
      </c>
      <c r="CI40" s="410">
        <v>0</v>
      </c>
      <c r="CJ40" s="501">
        <v>0</v>
      </c>
      <c r="CK40" s="501">
        <v>0</v>
      </c>
      <c r="CL40" s="501">
        <v>0</v>
      </c>
      <c r="CM40" s="409">
        <v>0</v>
      </c>
      <c r="CN40" s="410">
        <v>0</v>
      </c>
      <c r="CO40" s="501">
        <v>0</v>
      </c>
      <c r="CP40" s="501">
        <v>0</v>
      </c>
      <c r="CQ40" s="501">
        <v>0</v>
      </c>
      <c r="CR40" s="409">
        <v>0</v>
      </c>
      <c r="CS40" s="410">
        <v>0</v>
      </c>
      <c r="CT40" s="501">
        <v>0</v>
      </c>
      <c r="CU40" s="501">
        <v>0</v>
      </c>
      <c r="CV40" s="501">
        <v>0</v>
      </c>
      <c r="CW40" s="409">
        <v>0</v>
      </c>
      <c r="CX40" s="410">
        <v>0</v>
      </c>
      <c r="CY40" s="501">
        <v>0</v>
      </c>
      <c r="CZ40" s="501">
        <v>0</v>
      </c>
      <c r="DA40" s="501">
        <v>0</v>
      </c>
      <c r="DB40" s="409">
        <v>0</v>
      </c>
      <c r="DC40" s="410">
        <v>0</v>
      </c>
      <c r="DD40" s="501">
        <v>0</v>
      </c>
      <c r="DE40" s="501">
        <v>0</v>
      </c>
      <c r="DF40" s="501">
        <v>0</v>
      </c>
      <c r="DG40" s="409">
        <v>0</v>
      </c>
      <c r="DH40" s="410"/>
      <c r="DI40" s="501"/>
      <c r="DJ40" s="501"/>
      <c r="DK40" s="501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0</v>
      </c>
      <c r="HN40" s="248">
        <f t="shared" si="231"/>
        <v>0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48" t="e">
        <f t="shared" si="232"/>
        <v>#REF!</v>
      </c>
      <c r="HQ40" s="248">
        <f>+HM40+S!HM40+E!HM40+O!HM40</f>
        <v>389</v>
      </c>
      <c r="HR40" s="248">
        <f t="shared" si="233"/>
        <v>389</v>
      </c>
      <c r="HS40" s="248" t="e">
        <f>+HO40+S!HO40+E!HO40+O!HO40</f>
        <v>#REF!</v>
      </c>
      <c r="HT40" s="248" t="e">
        <f t="shared" si="233"/>
        <v>#REF!</v>
      </c>
      <c r="HV40" s="95">
        <f t="shared" si="219"/>
        <v>0</v>
      </c>
      <c r="HW40" s="95">
        <f t="shared" si="220"/>
        <v>0</v>
      </c>
      <c r="HX40" s="95">
        <f t="shared" si="221"/>
        <v>0</v>
      </c>
      <c r="HY40" s="95">
        <f t="shared" si="222"/>
        <v>0</v>
      </c>
      <c r="HZ40" s="95">
        <f t="shared" si="223"/>
        <v>0</v>
      </c>
      <c r="IA40" s="95">
        <f t="shared" si="224"/>
        <v>0</v>
      </c>
      <c r="IB40" s="95">
        <f t="shared" si="225"/>
        <v>0</v>
      </c>
      <c r="IC40" s="95">
        <f t="shared" si="226"/>
        <v>0</v>
      </c>
      <c r="ID40" s="95">
        <f t="shared" si="227"/>
        <v>0</v>
      </c>
      <c r="IE40" s="95">
        <f t="shared" si="228"/>
        <v>0</v>
      </c>
      <c r="IK40" s="93" t="e">
        <f t="shared" si="230"/>
        <v>#REF!</v>
      </c>
    </row>
    <row r="41" spans="1:245" s="27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0</v>
      </c>
      <c r="L41" s="413"/>
      <c r="M41" s="413"/>
      <c r="N41" s="413"/>
      <c r="O41" s="413"/>
      <c r="P41" s="413"/>
      <c r="Q41" s="413"/>
      <c r="R41" s="413"/>
      <c r="S41" s="413"/>
      <c r="T41" s="414"/>
      <c r="U41" s="412">
        <v>0</v>
      </c>
      <c r="V41" s="413">
        <v>0</v>
      </c>
      <c r="W41" s="413">
        <v>0</v>
      </c>
      <c r="X41" s="413">
        <v>0</v>
      </c>
      <c r="Y41" s="413">
        <v>0</v>
      </c>
      <c r="Z41" s="413">
        <v>0</v>
      </c>
      <c r="AA41" s="413">
        <v>0</v>
      </c>
      <c r="AB41" s="413">
        <v>0</v>
      </c>
      <c r="AC41" s="413">
        <v>0</v>
      </c>
      <c r="AD41" s="414">
        <v>0</v>
      </c>
      <c r="AE41" s="412">
        <v>0</v>
      </c>
      <c r="AF41" s="413">
        <v>0</v>
      </c>
      <c r="AG41" s="413">
        <v>0</v>
      </c>
      <c r="AH41" s="413">
        <v>0</v>
      </c>
      <c r="AI41" s="413">
        <v>0</v>
      </c>
      <c r="AJ41" s="413">
        <v>0</v>
      </c>
      <c r="AK41" s="413">
        <v>0</v>
      </c>
      <c r="AL41" s="413">
        <v>0</v>
      </c>
      <c r="AM41" s="413">
        <v>0</v>
      </c>
      <c r="AN41" s="414">
        <v>0</v>
      </c>
      <c r="AO41" s="412">
        <v>0</v>
      </c>
      <c r="AP41" s="413">
        <v>0</v>
      </c>
      <c r="AQ41" s="413">
        <v>0</v>
      </c>
      <c r="AR41" s="413">
        <v>0</v>
      </c>
      <c r="AS41" s="413">
        <v>0</v>
      </c>
      <c r="AT41" s="413">
        <v>0</v>
      </c>
      <c r="AU41" s="413">
        <v>0</v>
      </c>
      <c r="AV41" s="413">
        <v>0</v>
      </c>
      <c r="AW41" s="413">
        <v>0</v>
      </c>
      <c r="AX41" s="414">
        <v>0</v>
      </c>
      <c r="AY41" s="412">
        <v>0</v>
      </c>
      <c r="AZ41" s="413">
        <v>0</v>
      </c>
      <c r="BA41" s="413">
        <v>0</v>
      </c>
      <c r="BB41" s="413">
        <v>0</v>
      </c>
      <c r="BC41" s="413">
        <v>0</v>
      </c>
      <c r="BD41" s="413">
        <v>0</v>
      </c>
      <c r="BE41" s="413">
        <v>0</v>
      </c>
      <c r="BF41" s="413">
        <v>0</v>
      </c>
      <c r="BG41" s="413">
        <v>0</v>
      </c>
      <c r="BH41" s="414">
        <v>0</v>
      </c>
      <c r="BI41" s="412">
        <v>0</v>
      </c>
      <c r="BJ41" s="413">
        <v>0</v>
      </c>
      <c r="BK41" s="413">
        <v>0</v>
      </c>
      <c r="BL41" s="413">
        <v>0</v>
      </c>
      <c r="BM41" s="413">
        <v>0</v>
      </c>
      <c r="BN41" s="413">
        <v>0</v>
      </c>
      <c r="BO41" s="413">
        <v>0</v>
      </c>
      <c r="BP41" s="413">
        <v>0</v>
      </c>
      <c r="BQ41" s="413">
        <v>0</v>
      </c>
      <c r="BR41" s="414">
        <v>0</v>
      </c>
      <c r="BS41" s="412">
        <v>0</v>
      </c>
      <c r="BT41" s="413">
        <v>0</v>
      </c>
      <c r="BU41" s="413">
        <v>0</v>
      </c>
      <c r="BV41" s="413">
        <v>0</v>
      </c>
      <c r="BW41" s="413">
        <v>0</v>
      </c>
      <c r="BX41" s="413">
        <v>0</v>
      </c>
      <c r="BY41" s="413">
        <v>0</v>
      </c>
      <c r="BZ41" s="413">
        <v>0</v>
      </c>
      <c r="CA41" s="413">
        <v>0</v>
      </c>
      <c r="CB41" s="414">
        <v>0</v>
      </c>
      <c r="CC41" s="412">
        <v>0</v>
      </c>
      <c r="CD41" s="413">
        <v>0</v>
      </c>
      <c r="CE41" s="413">
        <v>0</v>
      </c>
      <c r="CF41" s="413">
        <v>0</v>
      </c>
      <c r="CG41" s="413">
        <v>0</v>
      </c>
      <c r="CH41" s="413">
        <v>0</v>
      </c>
      <c r="CI41" s="413">
        <v>0</v>
      </c>
      <c r="CJ41" s="413">
        <v>0</v>
      </c>
      <c r="CK41" s="413">
        <v>0</v>
      </c>
      <c r="CL41" s="414">
        <v>0</v>
      </c>
      <c r="CM41" s="412">
        <v>0</v>
      </c>
      <c r="CN41" s="413">
        <v>0</v>
      </c>
      <c r="CO41" s="413">
        <v>0</v>
      </c>
      <c r="CP41" s="413">
        <v>0</v>
      </c>
      <c r="CQ41" s="413">
        <v>0</v>
      </c>
      <c r="CR41" s="413">
        <v>0</v>
      </c>
      <c r="CS41" s="413">
        <v>0</v>
      </c>
      <c r="CT41" s="413">
        <v>0</v>
      </c>
      <c r="CU41" s="413">
        <v>0</v>
      </c>
      <c r="CV41" s="414">
        <v>0</v>
      </c>
      <c r="CW41" s="412">
        <v>0</v>
      </c>
      <c r="CX41" s="413">
        <v>0</v>
      </c>
      <c r="CY41" s="413">
        <v>0</v>
      </c>
      <c r="CZ41" s="413">
        <v>0</v>
      </c>
      <c r="DA41" s="413">
        <v>0</v>
      </c>
      <c r="DB41" s="413">
        <v>0</v>
      </c>
      <c r="DC41" s="413">
        <v>0</v>
      </c>
      <c r="DD41" s="413">
        <v>0</v>
      </c>
      <c r="DE41" s="413">
        <v>0</v>
      </c>
      <c r="DF41" s="414">
        <v>0</v>
      </c>
      <c r="DG41" s="412">
        <v>0</v>
      </c>
      <c r="DH41" s="413"/>
      <c r="DI41" s="413"/>
      <c r="DJ41" s="413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229"/>
        <v>0</v>
      </c>
      <c r="HN41" s="79">
        <f t="shared" si="231"/>
        <v>0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232"/>
        <v>#REF!</v>
      </c>
      <c r="HQ41" s="79">
        <f>+HM41+S!HM41+E!HM41+O!HM41</f>
        <v>496</v>
      </c>
      <c r="HR41" s="79">
        <f t="shared" si="233"/>
        <v>885</v>
      </c>
      <c r="HS41" s="79" t="e">
        <f>+HO41+S!HO41+E!HO41+O!HO41</f>
        <v>#REF!</v>
      </c>
      <c r="HT41" s="79" t="e">
        <f t="shared" si="233"/>
        <v>#REF!</v>
      </c>
      <c r="HV41" s="81">
        <f t="shared" si="219"/>
        <v>0</v>
      </c>
      <c r="HW41" s="81">
        <f t="shared" si="220"/>
        <v>0</v>
      </c>
      <c r="HX41" s="81">
        <f t="shared" si="221"/>
        <v>0</v>
      </c>
      <c r="HY41" s="81">
        <f t="shared" si="222"/>
        <v>0</v>
      </c>
      <c r="HZ41" s="81">
        <f t="shared" si="223"/>
        <v>0</v>
      </c>
      <c r="IA41" s="81">
        <f t="shared" si="224"/>
        <v>0</v>
      </c>
      <c r="IB41" s="81">
        <f t="shared" si="225"/>
        <v>0</v>
      </c>
      <c r="IC41" s="81">
        <f t="shared" si="226"/>
        <v>0</v>
      </c>
      <c r="ID41" s="81">
        <f t="shared" si="227"/>
        <v>0</v>
      </c>
      <c r="IE41" s="81">
        <f t="shared" si="228"/>
        <v>0</v>
      </c>
      <c r="IK41" s="93" t="e">
        <f t="shared" si="230"/>
        <v>#REF!</v>
      </c>
    </row>
    <row r="42" spans="1:245" s="27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0</v>
      </c>
      <c r="L42" s="416"/>
      <c r="M42" s="416"/>
      <c r="N42" s="413"/>
      <c r="O42" s="413"/>
      <c r="P42" s="413"/>
      <c r="Q42" s="413"/>
      <c r="R42" s="413"/>
      <c r="S42" s="413"/>
      <c r="T42" s="414"/>
      <c r="U42" s="415">
        <v>0</v>
      </c>
      <c r="V42" s="416">
        <v>0</v>
      </c>
      <c r="W42" s="416">
        <v>0</v>
      </c>
      <c r="X42" s="413">
        <v>0</v>
      </c>
      <c r="Y42" s="413">
        <v>0</v>
      </c>
      <c r="Z42" s="413">
        <v>0</v>
      </c>
      <c r="AA42" s="413">
        <v>0</v>
      </c>
      <c r="AB42" s="413">
        <v>0</v>
      </c>
      <c r="AC42" s="413">
        <v>0</v>
      </c>
      <c r="AD42" s="414">
        <v>0</v>
      </c>
      <c r="AE42" s="415">
        <v>0</v>
      </c>
      <c r="AF42" s="416">
        <v>0</v>
      </c>
      <c r="AG42" s="416">
        <v>0</v>
      </c>
      <c r="AH42" s="413">
        <v>0</v>
      </c>
      <c r="AI42" s="413">
        <v>0</v>
      </c>
      <c r="AJ42" s="413">
        <v>0</v>
      </c>
      <c r="AK42" s="413">
        <v>0</v>
      </c>
      <c r="AL42" s="413">
        <v>0</v>
      </c>
      <c r="AM42" s="413">
        <v>0</v>
      </c>
      <c r="AN42" s="414">
        <v>0</v>
      </c>
      <c r="AO42" s="415">
        <v>0</v>
      </c>
      <c r="AP42" s="416">
        <v>0</v>
      </c>
      <c r="AQ42" s="416">
        <v>0</v>
      </c>
      <c r="AR42" s="413">
        <v>0</v>
      </c>
      <c r="AS42" s="413">
        <v>0</v>
      </c>
      <c r="AT42" s="413">
        <v>0</v>
      </c>
      <c r="AU42" s="413">
        <v>0</v>
      </c>
      <c r="AV42" s="413">
        <v>0</v>
      </c>
      <c r="AW42" s="413">
        <v>0</v>
      </c>
      <c r="AX42" s="414">
        <v>0</v>
      </c>
      <c r="AY42" s="415">
        <v>0</v>
      </c>
      <c r="AZ42" s="416">
        <v>0</v>
      </c>
      <c r="BA42" s="416">
        <v>0</v>
      </c>
      <c r="BB42" s="413">
        <v>0</v>
      </c>
      <c r="BC42" s="413">
        <v>0</v>
      </c>
      <c r="BD42" s="413">
        <v>0</v>
      </c>
      <c r="BE42" s="413">
        <v>0</v>
      </c>
      <c r="BF42" s="413">
        <v>0</v>
      </c>
      <c r="BG42" s="413">
        <v>0</v>
      </c>
      <c r="BH42" s="414">
        <v>0</v>
      </c>
      <c r="BI42" s="415">
        <v>0</v>
      </c>
      <c r="BJ42" s="416">
        <v>0</v>
      </c>
      <c r="BK42" s="416">
        <v>0</v>
      </c>
      <c r="BL42" s="413">
        <v>0</v>
      </c>
      <c r="BM42" s="413">
        <v>0</v>
      </c>
      <c r="BN42" s="413">
        <v>0</v>
      </c>
      <c r="BO42" s="413">
        <v>0</v>
      </c>
      <c r="BP42" s="413">
        <v>0</v>
      </c>
      <c r="BQ42" s="413">
        <v>0</v>
      </c>
      <c r="BR42" s="414">
        <v>0</v>
      </c>
      <c r="BS42" s="415">
        <v>0</v>
      </c>
      <c r="BT42" s="416">
        <v>0</v>
      </c>
      <c r="BU42" s="416">
        <v>0</v>
      </c>
      <c r="BV42" s="413">
        <v>0</v>
      </c>
      <c r="BW42" s="413">
        <v>0</v>
      </c>
      <c r="BX42" s="413">
        <v>0</v>
      </c>
      <c r="BY42" s="413">
        <v>0</v>
      </c>
      <c r="BZ42" s="413">
        <v>0</v>
      </c>
      <c r="CA42" s="413">
        <v>0</v>
      </c>
      <c r="CB42" s="414">
        <v>0</v>
      </c>
      <c r="CC42" s="415">
        <v>0</v>
      </c>
      <c r="CD42" s="416">
        <v>0</v>
      </c>
      <c r="CE42" s="416">
        <v>0</v>
      </c>
      <c r="CF42" s="413">
        <v>0</v>
      </c>
      <c r="CG42" s="413">
        <v>0</v>
      </c>
      <c r="CH42" s="413">
        <v>0</v>
      </c>
      <c r="CI42" s="413">
        <v>0</v>
      </c>
      <c r="CJ42" s="413">
        <v>0</v>
      </c>
      <c r="CK42" s="413">
        <v>0</v>
      </c>
      <c r="CL42" s="414">
        <v>0</v>
      </c>
      <c r="CM42" s="415">
        <v>0</v>
      </c>
      <c r="CN42" s="416">
        <v>0</v>
      </c>
      <c r="CO42" s="416">
        <v>0</v>
      </c>
      <c r="CP42" s="413">
        <v>0</v>
      </c>
      <c r="CQ42" s="413">
        <v>0</v>
      </c>
      <c r="CR42" s="413">
        <v>0</v>
      </c>
      <c r="CS42" s="413">
        <v>0</v>
      </c>
      <c r="CT42" s="413">
        <v>0</v>
      </c>
      <c r="CU42" s="413">
        <v>0</v>
      </c>
      <c r="CV42" s="414">
        <v>0</v>
      </c>
      <c r="CW42" s="415">
        <v>0</v>
      </c>
      <c r="CX42" s="416">
        <v>0</v>
      </c>
      <c r="CY42" s="416">
        <v>0</v>
      </c>
      <c r="CZ42" s="413">
        <v>0</v>
      </c>
      <c r="DA42" s="413">
        <v>0</v>
      </c>
      <c r="DB42" s="413">
        <v>0</v>
      </c>
      <c r="DC42" s="413">
        <v>0</v>
      </c>
      <c r="DD42" s="413">
        <v>0</v>
      </c>
      <c r="DE42" s="413">
        <v>0</v>
      </c>
      <c r="DF42" s="414">
        <v>0</v>
      </c>
      <c r="DG42" s="415">
        <v>0</v>
      </c>
      <c r="DH42" s="416"/>
      <c r="DI42" s="416"/>
      <c r="DJ42" s="413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229"/>
        <v>0</v>
      </c>
      <c r="HN42" s="79">
        <f t="shared" si="231"/>
        <v>0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232"/>
        <v>#REF!</v>
      </c>
      <c r="HQ42" s="79">
        <f>+HM42+S!HM42+E!HM42+O!HM42</f>
        <v>644</v>
      </c>
      <c r="HR42" s="79">
        <f t="shared" si="233"/>
        <v>1529</v>
      </c>
      <c r="HS42" s="79" t="e">
        <f>+HO42+S!HO42+E!HO42+O!HO42</f>
        <v>#REF!</v>
      </c>
      <c r="HT42" s="79" t="e">
        <f t="shared" si="233"/>
        <v>#REF!</v>
      </c>
      <c r="HV42" s="81">
        <f t="shared" si="219"/>
        <v>0</v>
      </c>
      <c r="HW42" s="81">
        <f t="shared" si="220"/>
        <v>0</v>
      </c>
      <c r="HX42" s="81">
        <f t="shared" si="221"/>
        <v>0</v>
      </c>
      <c r="HY42" s="81">
        <f t="shared" si="222"/>
        <v>0</v>
      </c>
      <c r="HZ42" s="81">
        <f t="shared" si="223"/>
        <v>0</v>
      </c>
      <c r="IA42" s="81">
        <f t="shared" si="224"/>
        <v>0</v>
      </c>
      <c r="IB42" s="81">
        <f t="shared" si="225"/>
        <v>0</v>
      </c>
      <c r="IC42" s="81">
        <f t="shared" si="226"/>
        <v>0</v>
      </c>
      <c r="ID42" s="81">
        <f t="shared" si="227"/>
        <v>0</v>
      </c>
      <c r="IE42" s="81">
        <f t="shared" si="228"/>
        <v>0</v>
      </c>
      <c r="IK42" s="93" t="e">
        <f t="shared" si="230"/>
        <v>#REF!</v>
      </c>
    </row>
    <row r="43" spans="1:245" s="27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0</v>
      </c>
      <c r="L43" s="418"/>
      <c r="M43" s="418"/>
      <c r="N43" s="418"/>
      <c r="O43" s="418"/>
      <c r="P43" s="418"/>
      <c r="Q43" s="418"/>
      <c r="R43" s="418"/>
      <c r="S43" s="418"/>
      <c r="T43" s="419"/>
      <c r="U43" s="417">
        <v>0</v>
      </c>
      <c r="V43" s="418">
        <v>0</v>
      </c>
      <c r="W43" s="418">
        <v>0</v>
      </c>
      <c r="X43" s="420">
        <v>0</v>
      </c>
      <c r="Y43" s="420">
        <v>0</v>
      </c>
      <c r="Z43" s="420">
        <v>0</v>
      </c>
      <c r="AA43" s="420">
        <v>0</v>
      </c>
      <c r="AB43" s="420">
        <v>0</v>
      </c>
      <c r="AC43" s="420">
        <v>0</v>
      </c>
      <c r="AD43" s="419">
        <v>0</v>
      </c>
      <c r="AE43" s="417">
        <v>0</v>
      </c>
      <c r="AF43" s="418">
        <v>0</v>
      </c>
      <c r="AG43" s="418">
        <v>0</v>
      </c>
      <c r="AH43" s="420">
        <v>0</v>
      </c>
      <c r="AI43" s="420">
        <v>0</v>
      </c>
      <c r="AJ43" s="420">
        <v>0</v>
      </c>
      <c r="AK43" s="420">
        <v>0</v>
      </c>
      <c r="AL43" s="420">
        <v>0</v>
      </c>
      <c r="AM43" s="420">
        <v>0</v>
      </c>
      <c r="AN43" s="419">
        <v>0</v>
      </c>
      <c r="AO43" s="417">
        <v>0</v>
      </c>
      <c r="AP43" s="418">
        <v>0</v>
      </c>
      <c r="AQ43" s="418">
        <v>0</v>
      </c>
      <c r="AR43" s="420">
        <v>0</v>
      </c>
      <c r="AS43" s="420">
        <v>0</v>
      </c>
      <c r="AT43" s="420">
        <v>0</v>
      </c>
      <c r="AU43" s="420">
        <v>0</v>
      </c>
      <c r="AV43" s="420">
        <v>0</v>
      </c>
      <c r="AW43" s="420">
        <v>0</v>
      </c>
      <c r="AX43" s="419">
        <v>0</v>
      </c>
      <c r="AY43" s="417">
        <v>0</v>
      </c>
      <c r="AZ43" s="418">
        <v>0</v>
      </c>
      <c r="BA43" s="418">
        <v>0</v>
      </c>
      <c r="BB43" s="420">
        <v>0</v>
      </c>
      <c r="BC43" s="420">
        <v>0</v>
      </c>
      <c r="BD43" s="420">
        <v>0</v>
      </c>
      <c r="BE43" s="420">
        <v>0</v>
      </c>
      <c r="BF43" s="420">
        <v>0</v>
      </c>
      <c r="BG43" s="420">
        <v>0</v>
      </c>
      <c r="BH43" s="419">
        <v>0</v>
      </c>
      <c r="BI43" s="417">
        <v>0</v>
      </c>
      <c r="BJ43" s="418">
        <v>0</v>
      </c>
      <c r="BK43" s="418">
        <v>0</v>
      </c>
      <c r="BL43" s="420">
        <v>0</v>
      </c>
      <c r="BM43" s="420">
        <v>0</v>
      </c>
      <c r="BN43" s="420">
        <v>0</v>
      </c>
      <c r="BO43" s="420">
        <v>0</v>
      </c>
      <c r="BP43" s="420">
        <v>0</v>
      </c>
      <c r="BQ43" s="420">
        <v>0</v>
      </c>
      <c r="BR43" s="419">
        <v>0</v>
      </c>
      <c r="BS43" s="417">
        <v>0</v>
      </c>
      <c r="BT43" s="418">
        <v>0</v>
      </c>
      <c r="BU43" s="418">
        <v>0</v>
      </c>
      <c r="BV43" s="420">
        <v>0</v>
      </c>
      <c r="BW43" s="420">
        <v>0</v>
      </c>
      <c r="BX43" s="420">
        <v>0</v>
      </c>
      <c r="BY43" s="420">
        <v>0</v>
      </c>
      <c r="BZ43" s="420">
        <v>0</v>
      </c>
      <c r="CA43" s="420">
        <v>0</v>
      </c>
      <c r="CB43" s="419">
        <v>0</v>
      </c>
      <c r="CC43" s="417">
        <v>0</v>
      </c>
      <c r="CD43" s="418">
        <v>0</v>
      </c>
      <c r="CE43" s="418">
        <v>0</v>
      </c>
      <c r="CF43" s="420">
        <v>0</v>
      </c>
      <c r="CG43" s="420">
        <v>0</v>
      </c>
      <c r="CH43" s="420">
        <v>0</v>
      </c>
      <c r="CI43" s="420">
        <v>0</v>
      </c>
      <c r="CJ43" s="420">
        <v>0</v>
      </c>
      <c r="CK43" s="420">
        <v>0</v>
      </c>
      <c r="CL43" s="419">
        <v>0</v>
      </c>
      <c r="CM43" s="417">
        <v>0</v>
      </c>
      <c r="CN43" s="418">
        <v>0</v>
      </c>
      <c r="CO43" s="418">
        <v>0</v>
      </c>
      <c r="CP43" s="420">
        <v>0</v>
      </c>
      <c r="CQ43" s="420">
        <v>0</v>
      </c>
      <c r="CR43" s="420">
        <v>0</v>
      </c>
      <c r="CS43" s="420">
        <v>0</v>
      </c>
      <c r="CT43" s="420">
        <v>0</v>
      </c>
      <c r="CU43" s="420">
        <v>0</v>
      </c>
      <c r="CV43" s="419">
        <v>0</v>
      </c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>
        <v>0</v>
      </c>
      <c r="DE43" s="420">
        <v>0</v>
      </c>
      <c r="DF43" s="419">
        <v>0</v>
      </c>
      <c r="DG43" s="417">
        <v>0</v>
      </c>
      <c r="DH43" s="418"/>
      <c r="DI43" s="418"/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229"/>
        <v>0</v>
      </c>
      <c r="HN43" s="245">
        <f t="shared" si="231"/>
        <v>0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45" t="e">
        <f t="shared" si="232"/>
        <v>#REF!</v>
      </c>
      <c r="HQ43" s="245">
        <f>+HM43+S!HM43+E!HM43+O!HM43</f>
        <v>684</v>
      </c>
      <c r="HR43" s="245">
        <f t="shared" si="233"/>
        <v>2213</v>
      </c>
      <c r="HS43" s="245" t="e">
        <f>+HO43+S!HO43+E!HO43+O!HO43</f>
        <v>#REF!</v>
      </c>
      <c r="HT43" s="245" t="e">
        <f t="shared" si="233"/>
        <v>#REF!</v>
      </c>
      <c r="HV43" s="246">
        <f t="shared" si="219"/>
        <v>0</v>
      </c>
      <c r="HW43" s="246">
        <f t="shared" si="220"/>
        <v>0</v>
      </c>
      <c r="HX43" s="246">
        <f t="shared" si="221"/>
        <v>0</v>
      </c>
      <c r="HY43" s="246">
        <f t="shared" si="222"/>
        <v>0</v>
      </c>
      <c r="HZ43" s="246">
        <f t="shared" si="223"/>
        <v>0</v>
      </c>
      <c r="IA43" s="246">
        <f t="shared" si="224"/>
        <v>0</v>
      </c>
      <c r="IB43" s="246">
        <f t="shared" si="225"/>
        <v>0</v>
      </c>
      <c r="IC43" s="246">
        <f t="shared" si="226"/>
        <v>0</v>
      </c>
      <c r="ID43" s="246">
        <f t="shared" si="227"/>
        <v>0</v>
      </c>
      <c r="IE43" s="246">
        <f t="shared" si="228"/>
        <v>0</v>
      </c>
      <c r="IK43" s="93" t="e">
        <f t="shared" si="230"/>
        <v>#REF!</v>
      </c>
    </row>
    <row r="44" spans="1:245" s="278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0</v>
      </c>
      <c r="L44" s="422"/>
      <c r="M44" s="422"/>
      <c r="N44" s="422"/>
      <c r="O44" s="422"/>
      <c r="P44" s="422"/>
      <c r="Q44" s="422"/>
      <c r="R44" s="422"/>
      <c r="S44" s="422"/>
      <c r="T44" s="375"/>
      <c r="U44" s="421">
        <v>0</v>
      </c>
      <c r="V44" s="422">
        <v>0</v>
      </c>
      <c r="W44" s="422">
        <v>0</v>
      </c>
      <c r="X44" s="374">
        <v>0</v>
      </c>
      <c r="Y44" s="374">
        <v>0</v>
      </c>
      <c r="Z44" s="374">
        <v>0</v>
      </c>
      <c r="AA44" s="374">
        <v>0</v>
      </c>
      <c r="AB44" s="374">
        <v>0</v>
      </c>
      <c r="AC44" s="374">
        <v>0</v>
      </c>
      <c r="AD44" s="375">
        <v>0</v>
      </c>
      <c r="AE44" s="421">
        <v>0</v>
      </c>
      <c r="AF44" s="422">
        <v>0</v>
      </c>
      <c r="AG44" s="423">
        <v>0</v>
      </c>
      <c r="AH44" s="422">
        <v>0</v>
      </c>
      <c r="AI44" s="374">
        <v>0</v>
      </c>
      <c r="AJ44" s="374">
        <v>0</v>
      </c>
      <c r="AK44" s="374">
        <v>0</v>
      </c>
      <c r="AL44" s="374">
        <v>0</v>
      </c>
      <c r="AM44" s="374">
        <v>0</v>
      </c>
      <c r="AN44" s="375">
        <v>0</v>
      </c>
      <c r="AO44" s="421">
        <v>0</v>
      </c>
      <c r="AP44" s="422">
        <v>0</v>
      </c>
      <c r="AQ44" s="422">
        <v>0</v>
      </c>
      <c r="AR44" s="374">
        <v>0</v>
      </c>
      <c r="AS44" s="374">
        <v>0</v>
      </c>
      <c r="AT44" s="374">
        <v>0</v>
      </c>
      <c r="AU44" s="374">
        <v>0</v>
      </c>
      <c r="AV44" s="374">
        <v>0</v>
      </c>
      <c r="AW44" s="374">
        <v>0</v>
      </c>
      <c r="AX44" s="375">
        <v>0</v>
      </c>
      <c r="AY44" s="421">
        <v>0</v>
      </c>
      <c r="AZ44" s="422">
        <v>0</v>
      </c>
      <c r="BA44" s="422">
        <v>0</v>
      </c>
      <c r="BB44" s="422">
        <v>0</v>
      </c>
      <c r="BC44" s="374">
        <v>0</v>
      </c>
      <c r="BD44" s="374">
        <v>0</v>
      </c>
      <c r="BE44" s="374">
        <v>0</v>
      </c>
      <c r="BF44" s="374">
        <v>0</v>
      </c>
      <c r="BG44" s="374">
        <v>0</v>
      </c>
      <c r="BH44" s="375">
        <v>0</v>
      </c>
      <c r="BI44" s="421">
        <v>0</v>
      </c>
      <c r="BJ44" s="422">
        <v>0</v>
      </c>
      <c r="BK44" s="422">
        <v>0</v>
      </c>
      <c r="BL44" s="374">
        <v>0</v>
      </c>
      <c r="BM44" s="374">
        <v>0</v>
      </c>
      <c r="BN44" s="374">
        <v>0</v>
      </c>
      <c r="BO44" s="374">
        <v>0</v>
      </c>
      <c r="BP44" s="374">
        <v>0</v>
      </c>
      <c r="BQ44" s="374">
        <v>0</v>
      </c>
      <c r="BR44" s="375">
        <v>0</v>
      </c>
      <c r="BS44" s="421">
        <v>0</v>
      </c>
      <c r="BT44" s="422">
        <v>0</v>
      </c>
      <c r="BU44" s="422">
        <v>0</v>
      </c>
      <c r="BV44" s="374">
        <v>0</v>
      </c>
      <c r="BW44" s="374">
        <v>0</v>
      </c>
      <c r="BX44" s="374">
        <v>0</v>
      </c>
      <c r="BY44" s="374">
        <v>0</v>
      </c>
      <c r="BZ44" s="374">
        <v>0</v>
      </c>
      <c r="CA44" s="374">
        <v>0</v>
      </c>
      <c r="CB44" s="375">
        <v>0</v>
      </c>
      <c r="CC44" s="421">
        <v>0</v>
      </c>
      <c r="CD44" s="422">
        <v>0</v>
      </c>
      <c r="CE44" s="422">
        <v>0</v>
      </c>
      <c r="CF44" s="374">
        <v>0</v>
      </c>
      <c r="CG44" s="374">
        <v>0</v>
      </c>
      <c r="CH44" s="374">
        <v>0</v>
      </c>
      <c r="CI44" s="374">
        <v>0</v>
      </c>
      <c r="CJ44" s="374">
        <v>0</v>
      </c>
      <c r="CK44" s="374">
        <v>0</v>
      </c>
      <c r="CL44" s="375">
        <v>0</v>
      </c>
      <c r="CM44" s="421">
        <v>0</v>
      </c>
      <c r="CN44" s="422">
        <v>0</v>
      </c>
      <c r="CO44" s="422">
        <v>0</v>
      </c>
      <c r="CP44" s="374">
        <v>0</v>
      </c>
      <c r="CQ44" s="374">
        <v>0</v>
      </c>
      <c r="CR44" s="374">
        <v>0</v>
      </c>
      <c r="CS44" s="374">
        <v>0</v>
      </c>
      <c r="CT44" s="374">
        <v>0</v>
      </c>
      <c r="CU44" s="374">
        <v>0</v>
      </c>
      <c r="CV44" s="375">
        <v>0</v>
      </c>
      <c r="CW44" s="421">
        <v>0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>
        <v>0</v>
      </c>
      <c r="DE44" s="374">
        <v>0</v>
      </c>
      <c r="DF44" s="375">
        <v>0</v>
      </c>
      <c r="DG44" s="421">
        <v>0</v>
      </c>
      <c r="DH44" s="422"/>
      <c r="DI44" s="422"/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229"/>
        <v>0</v>
      </c>
      <c r="HN44" s="248">
        <f t="shared" si="231"/>
        <v>0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48" t="e">
        <f t="shared" si="232"/>
        <v>#REF!</v>
      </c>
      <c r="HQ44" s="248">
        <f>+HM44+S!HM44+E!HM44+O!HM44</f>
        <v>642</v>
      </c>
      <c r="HR44" s="248">
        <f t="shared" si="233"/>
        <v>2466</v>
      </c>
      <c r="HS44" s="248" t="e">
        <f>+HO44+S!HO44+E!HO44+O!HO44</f>
        <v>#REF!</v>
      </c>
      <c r="HT44" s="248" t="e">
        <f t="shared" si="233"/>
        <v>#REF!</v>
      </c>
      <c r="HU44" s="27"/>
      <c r="HV44" s="95">
        <f t="shared" ref="HV44:HV55" si="234">+K44+U44+AE44+AO44+AY44+BI44+BS44+CC44+CM44+CW44+DG44+DQ44+EA44+EK44+EU44+FE44+FO44+FY44+GI44+GS44</f>
        <v>0</v>
      </c>
      <c r="HW44" s="95">
        <f t="shared" ref="HW44:HW55" si="235">+L44+V44+AF44+AP44+AZ44+BJ44+BT44+CD44+CN44+CX44+DH44+DR44+EB44+EL44+EV44+FF44+FP44+FZ44+GJ44+GT44</f>
        <v>0</v>
      </c>
      <c r="HX44" s="95">
        <f t="shared" si="221"/>
        <v>0</v>
      </c>
      <c r="HY44" s="95">
        <f t="shared" si="222"/>
        <v>0</v>
      </c>
      <c r="HZ44" s="95">
        <f t="shared" si="223"/>
        <v>0</v>
      </c>
      <c r="IA44" s="95">
        <f t="shared" si="224"/>
        <v>0</v>
      </c>
      <c r="IB44" s="95">
        <f t="shared" si="225"/>
        <v>0</v>
      </c>
      <c r="IC44" s="95">
        <f t="shared" si="226"/>
        <v>0</v>
      </c>
      <c r="ID44" s="95">
        <f t="shared" si="227"/>
        <v>0</v>
      </c>
      <c r="IE44" s="95">
        <f t="shared" si="228"/>
        <v>0</v>
      </c>
      <c r="IG44" s="279"/>
      <c r="IJ44" s="27"/>
      <c r="IK44" s="93" t="e">
        <f t="shared" si="230"/>
        <v>#REF!</v>
      </c>
    </row>
    <row r="45" spans="1:245" s="278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0</v>
      </c>
      <c r="L45" s="425"/>
      <c r="M45" s="425"/>
      <c r="N45" s="425"/>
      <c r="O45" s="425"/>
      <c r="P45" s="425"/>
      <c r="Q45" s="425"/>
      <c r="R45" s="425"/>
      <c r="S45" s="425"/>
      <c r="T45" s="378"/>
      <c r="U45" s="424">
        <v>0</v>
      </c>
      <c r="V45" s="425">
        <v>0</v>
      </c>
      <c r="W45" s="425">
        <v>0</v>
      </c>
      <c r="X45" s="377">
        <v>0</v>
      </c>
      <c r="Y45" s="377">
        <v>0</v>
      </c>
      <c r="Z45" s="377">
        <v>0</v>
      </c>
      <c r="AA45" s="377">
        <v>0</v>
      </c>
      <c r="AB45" s="377">
        <v>0</v>
      </c>
      <c r="AC45" s="377">
        <v>0</v>
      </c>
      <c r="AD45" s="378">
        <v>0</v>
      </c>
      <c r="AE45" s="424">
        <v>0</v>
      </c>
      <c r="AF45" s="425">
        <v>0</v>
      </c>
      <c r="AG45" s="426">
        <v>0</v>
      </c>
      <c r="AH45" s="425">
        <v>0</v>
      </c>
      <c r="AI45" s="377">
        <v>0</v>
      </c>
      <c r="AJ45" s="377">
        <v>0</v>
      </c>
      <c r="AK45" s="377">
        <v>0</v>
      </c>
      <c r="AL45" s="377">
        <v>0</v>
      </c>
      <c r="AM45" s="377">
        <v>0</v>
      </c>
      <c r="AN45" s="378">
        <v>0</v>
      </c>
      <c r="AO45" s="424">
        <v>0</v>
      </c>
      <c r="AP45" s="425">
        <v>0</v>
      </c>
      <c r="AQ45" s="425">
        <v>0</v>
      </c>
      <c r="AR45" s="377">
        <v>0</v>
      </c>
      <c r="AS45" s="377">
        <v>0</v>
      </c>
      <c r="AT45" s="377">
        <v>0</v>
      </c>
      <c r="AU45" s="377">
        <v>0</v>
      </c>
      <c r="AV45" s="377">
        <v>0</v>
      </c>
      <c r="AW45" s="377">
        <v>0</v>
      </c>
      <c r="AX45" s="378">
        <v>0</v>
      </c>
      <c r="AY45" s="424">
        <v>0</v>
      </c>
      <c r="AZ45" s="425">
        <v>0</v>
      </c>
      <c r="BA45" s="425">
        <v>0</v>
      </c>
      <c r="BB45" s="425">
        <v>0</v>
      </c>
      <c r="BC45" s="377">
        <v>0</v>
      </c>
      <c r="BD45" s="377">
        <v>0</v>
      </c>
      <c r="BE45" s="377">
        <v>0</v>
      </c>
      <c r="BF45" s="377">
        <v>0</v>
      </c>
      <c r="BG45" s="377">
        <v>0</v>
      </c>
      <c r="BH45" s="378">
        <v>0</v>
      </c>
      <c r="BI45" s="424">
        <v>0</v>
      </c>
      <c r="BJ45" s="425">
        <v>0</v>
      </c>
      <c r="BK45" s="425">
        <v>0</v>
      </c>
      <c r="BL45" s="377">
        <v>0</v>
      </c>
      <c r="BM45" s="377">
        <v>0</v>
      </c>
      <c r="BN45" s="377">
        <v>0</v>
      </c>
      <c r="BO45" s="377">
        <v>0</v>
      </c>
      <c r="BP45" s="377">
        <v>0</v>
      </c>
      <c r="BQ45" s="377">
        <v>0</v>
      </c>
      <c r="BR45" s="378">
        <v>0</v>
      </c>
      <c r="BS45" s="424">
        <v>0</v>
      </c>
      <c r="BT45" s="425">
        <v>0</v>
      </c>
      <c r="BU45" s="425">
        <v>0</v>
      </c>
      <c r="BV45" s="377">
        <v>0</v>
      </c>
      <c r="BW45" s="377">
        <v>0</v>
      </c>
      <c r="BX45" s="377">
        <v>0</v>
      </c>
      <c r="BY45" s="377">
        <v>0</v>
      </c>
      <c r="BZ45" s="377">
        <v>0</v>
      </c>
      <c r="CA45" s="377">
        <v>0</v>
      </c>
      <c r="CB45" s="378">
        <v>0</v>
      </c>
      <c r="CC45" s="424">
        <v>0</v>
      </c>
      <c r="CD45" s="425">
        <v>0</v>
      </c>
      <c r="CE45" s="425">
        <v>0</v>
      </c>
      <c r="CF45" s="377">
        <v>0</v>
      </c>
      <c r="CG45" s="377">
        <v>0</v>
      </c>
      <c r="CH45" s="377">
        <v>0</v>
      </c>
      <c r="CI45" s="377">
        <v>0</v>
      </c>
      <c r="CJ45" s="377">
        <v>0</v>
      </c>
      <c r="CK45" s="377">
        <v>0</v>
      </c>
      <c r="CL45" s="378">
        <v>0</v>
      </c>
      <c r="CM45" s="424">
        <v>0</v>
      </c>
      <c r="CN45" s="425">
        <v>0</v>
      </c>
      <c r="CO45" s="425">
        <v>0</v>
      </c>
      <c r="CP45" s="377">
        <v>0</v>
      </c>
      <c r="CQ45" s="377">
        <v>0</v>
      </c>
      <c r="CR45" s="377">
        <v>0</v>
      </c>
      <c r="CS45" s="377">
        <v>0</v>
      </c>
      <c r="CT45" s="377">
        <v>0</v>
      </c>
      <c r="CU45" s="377">
        <v>0</v>
      </c>
      <c r="CV45" s="378">
        <v>0</v>
      </c>
      <c r="CW45" s="424">
        <v>0</v>
      </c>
      <c r="CX45" s="425">
        <v>0</v>
      </c>
      <c r="CY45" s="425">
        <v>0</v>
      </c>
      <c r="CZ45" s="377">
        <v>0</v>
      </c>
      <c r="DA45" s="377">
        <v>0</v>
      </c>
      <c r="DB45" s="377">
        <v>0</v>
      </c>
      <c r="DC45" s="377">
        <v>0</v>
      </c>
      <c r="DD45" s="377">
        <v>0</v>
      </c>
      <c r="DE45" s="377">
        <v>0</v>
      </c>
      <c r="DF45" s="378">
        <v>0</v>
      </c>
      <c r="DG45" s="424">
        <v>0</v>
      </c>
      <c r="DH45" s="425"/>
      <c r="DI45" s="425"/>
      <c r="DJ45" s="377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229"/>
        <v>0</v>
      </c>
      <c r="HN45" s="79">
        <f t="shared" si="231"/>
        <v>0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232"/>
        <v>#REF!</v>
      </c>
      <c r="HQ45" s="79">
        <f>+HM45+S!HM45+E!HM45+O!HM45</f>
        <v>738</v>
      </c>
      <c r="HR45" s="79">
        <f t="shared" si="233"/>
        <v>2708</v>
      </c>
      <c r="HS45" s="79" t="e">
        <f>+HO45+S!HO45+E!HO45+O!HO45</f>
        <v>#REF!</v>
      </c>
      <c r="HT45" s="79" t="e">
        <f t="shared" si="233"/>
        <v>#REF!</v>
      </c>
      <c r="HU45" s="27"/>
      <c r="HV45" s="81">
        <f t="shared" si="234"/>
        <v>0</v>
      </c>
      <c r="HW45" s="81">
        <f t="shared" si="235"/>
        <v>0</v>
      </c>
      <c r="HX45" s="81">
        <f t="shared" si="221"/>
        <v>0</v>
      </c>
      <c r="HY45" s="81">
        <f t="shared" si="222"/>
        <v>0</v>
      </c>
      <c r="HZ45" s="81">
        <f t="shared" si="223"/>
        <v>0</v>
      </c>
      <c r="IA45" s="81">
        <f t="shared" si="224"/>
        <v>0</v>
      </c>
      <c r="IB45" s="81">
        <f t="shared" si="225"/>
        <v>0</v>
      </c>
      <c r="IC45" s="81">
        <f t="shared" si="226"/>
        <v>0</v>
      </c>
      <c r="ID45" s="81">
        <f t="shared" si="227"/>
        <v>0</v>
      </c>
      <c r="IE45" s="81">
        <f t="shared" si="228"/>
        <v>0</v>
      </c>
      <c r="IG45" s="279"/>
      <c r="IJ45" s="27"/>
      <c r="IK45" s="93" t="e">
        <f t="shared" si="230"/>
        <v>#REF!</v>
      </c>
    </row>
    <row r="46" spans="1:245" s="278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0</v>
      </c>
      <c r="L46" s="425"/>
      <c r="M46" s="425"/>
      <c r="N46" s="425"/>
      <c r="O46" s="425"/>
      <c r="P46" s="425"/>
      <c r="Q46" s="425"/>
      <c r="R46" s="425"/>
      <c r="S46" s="425"/>
      <c r="T46" s="378"/>
      <c r="U46" s="424">
        <v>0</v>
      </c>
      <c r="V46" s="425">
        <v>0</v>
      </c>
      <c r="W46" s="425">
        <v>0</v>
      </c>
      <c r="X46" s="377">
        <v>0</v>
      </c>
      <c r="Y46" s="377">
        <v>0</v>
      </c>
      <c r="Z46" s="377">
        <v>0</v>
      </c>
      <c r="AA46" s="377">
        <v>0</v>
      </c>
      <c r="AB46" s="377">
        <v>0</v>
      </c>
      <c r="AC46" s="377">
        <v>0</v>
      </c>
      <c r="AD46" s="378">
        <v>0</v>
      </c>
      <c r="AE46" s="424">
        <v>0</v>
      </c>
      <c r="AF46" s="425">
        <v>0</v>
      </c>
      <c r="AG46" s="426">
        <v>0</v>
      </c>
      <c r="AH46" s="425">
        <v>0</v>
      </c>
      <c r="AI46" s="377">
        <v>0</v>
      </c>
      <c r="AJ46" s="377">
        <v>0</v>
      </c>
      <c r="AK46" s="377">
        <v>0</v>
      </c>
      <c r="AL46" s="377">
        <v>0</v>
      </c>
      <c r="AM46" s="377">
        <v>0</v>
      </c>
      <c r="AN46" s="378">
        <v>0</v>
      </c>
      <c r="AO46" s="424">
        <v>0</v>
      </c>
      <c r="AP46" s="425">
        <v>0</v>
      </c>
      <c r="AQ46" s="425">
        <v>0</v>
      </c>
      <c r="AR46" s="377">
        <v>0</v>
      </c>
      <c r="AS46" s="377">
        <v>0</v>
      </c>
      <c r="AT46" s="377">
        <v>0</v>
      </c>
      <c r="AU46" s="377">
        <v>0</v>
      </c>
      <c r="AV46" s="377">
        <v>0</v>
      </c>
      <c r="AW46" s="377">
        <v>0</v>
      </c>
      <c r="AX46" s="378">
        <v>0</v>
      </c>
      <c r="AY46" s="424">
        <v>0</v>
      </c>
      <c r="AZ46" s="425">
        <v>0</v>
      </c>
      <c r="BA46" s="425">
        <v>0</v>
      </c>
      <c r="BB46" s="425">
        <v>0</v>
      </c>
      <c r="BC46" s="377">
        <v>0</v>
      </c>
      <c r="BD46" s="377">
        <v>0</v>
      </c>
      <c r="BE46" s="377">
        <v>0</v>
      </c>
      <c r="BF46" s="377">
        <v>0</v>
      </c>
      <c r="BG46" s="377">
        <v>0</v>
      </c>
      <c r="BH46" s="378">
        <v>0</v>
      </c>
      <c r="BI46" s="424">
        <v>0</v>
      </c>
      <c r="BJ46" s="425">
        <v>0</v>
      </c>
      <c r="BK46" s="425">
        <v>0</v>
      </c>
      <c r="BL46" s="377">
        <v>0</v>
      </c>
      <c r="BM46" s="377">
        <v>0</v>
      </c>
      <c r="BN46" s="377">
        <v>0</v>
      </c>
      <c r="BO46" s="377">
        <v>0</v>
      </c>
      <c r="BP46" s="377">
        <v>0</v>
      </c>
      <c r="BQ46" s="377">
        <v>0</v>
      </c>
      <c r="BR46" s="378">
        <v>0</v>
      </c>
      <c r="BS46" s="424">
        <v>0</v>
      </c>
      <c r="BT46" s="425">
        <v>0</v>
      </c>
      <c r="BU46" s="425">
        <v>0</v>
      </c>
      <c r="BV46" s="377">
        <v>0</v>
      </c>
      <c r="BW46" s="377">
        <v>0</v>
      </c>
      <c r="BX46" s="377">
        <v>0</v>
      </c>
      <c r="BY46" s="377">
        <v>0</v>
      </c>
      <c r="BZ46" s="377">
        <v>0</v>
      </c>
      <c r="CA46" s="377">
        <v>0</v>
      </c>
      <c r="CB46" s="378">
        <v>0</v>
      </c>
      <c r="CC46" s="424">
        <v>0</v>
      </c>
      <c r="CD46" s="425">
        <v>0</v>
      </c>
      <c r="CE46" s="425">
        <v>0</v>
      </c>
      <c r="CF46" s="377">
        <v>0</v>
      </c>
      <c r="CG46" s="377">
        <v>0</v>
      </c>
      <c r="CH46" s="377">
        <v>0</v>
      </c>
      <c r="CI46" s="377">
        <v>0</v>
      </c>
      <c r="CJ46" s="377">
        <v>0</v>
      </c>
      <c r="CK46" s="377">
        <v>0</v>
      </c>
      <c r="CL46" s="378">
        <v>0</v>
      </c>
      <c r="CM46" s="424">
        <v>0</v>
      </c>
      <c r="CN46" s="425">
        <v>0</v>
      </c>
      <c r="CO46" s="425">
        <v>0</v>
      </c>
      <c r="CP46" s="377">
        <v>0</v>
      </c>
      <c r="CQ46" s="377">
        <v>0</v>
      </c>
      <c r="CR46" s="377">
        <v>0</v>
      </c>
      <c r="CS46" s="377">
        <v>0</v>
      </c>
      <c r="CT46" s="377">
        <v>0</v>
      </c>
      <c r="CU46" s="377">
        <v>0</v>
      </c>
      <c r="CV46" s="378">
        <v>0</v>
      </c>
      <c r="CW46" s="424">
        <v>0</v>
      </c>
      <c r="CX46" s="425">
        <v>0</v>
      </c>
      <c r="CY46" s="425">
        <v>0</v>
      </c>
      <c r="CZ46" s="377">
        <v>0</v>
      </c>
      <c r="DA46" s="377">
        <v>0</v>
      </c>
      <c r="DB46" s="377">
        <v>0</v>
      </c>
      <c r="DC46" s="377">
        <v>0</v>
      </c>
      <c r="DD46" s="377">
        <v>0</v>
      </c>
      <c r="DE46" s="377">
        <v>0</v>
      </c>
      <c r="DF46" s="378">
        <v>0</v>
      </c>
      <c r="DG46" s="424">
        <v>0</v>
      </c>
      <c r="DH46" s="425"/>
      <c r="DI46" s="425"/>
      <c r="DJ46" s="377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>+SUMIF($K$11:$HB$11,1,K46:HB46)</f>
        <v>0</v>
      </c>
      <c r="HN46" s="79">
        <f t="shared" si="231"/>
        <v>0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232"/>
        <v>#REF!</v>
      </c>
      <c r="HQ46" s="79">
        <f>+HM46+S!HM46+E!HM46+O!HM46</f>
        <v>795</v>
      </c>
      <c r="HR46" s="79">
        <f t="shared" si="233"/>
        <v>2859</v>
      </c>
      <c r="HS46" s="79" t="e">
        <f>+HO46+S!HO46+E!HO46+O!HO46</f>
        <v>#REF!</v>
      </c>
      <c r="HT46" s="79" t="e">
        <f t="shared" si="233"/>
        <v>#REF!</v>
      </c>
      <c r="HU46" s="27"/>
      <c r="HV46" s="81">
        <f t="shared" si="234"/>
        <v>0</v>
      </c>
      <c r="HW46" s="81">
        <f t="shared" si="235"/>
        <v>0</v>
      </c>
      <c r="HX46" s="81">
        <f t="shared" si="221"/>
        <v>0</v>
      </c>
      <c r="HY46" s="81">
        <f t="shared" si="222"/>
        <v>0</v>
      </c>
      <c r="HZ46" s="81">
        <f t="shared" si="223"/>
        <v>0</v>
      </c>
      <c r="IA46" s="81">
        <f t="shared" si="224"/>
        <v>0</v>
      </c>
      <c r="IB46" s="81">
        <f t="shared" si="225"/>
        <v>0</v>
      </c>
      <c r="IC46" s="81">
        <f t="shared" si="226"/>
        <v>0</v>
      </c>
      <c r="ID46" s="81">
        <f t="shared" si="227"/>
        <v>0</v>
      </c>
      <c r="IE46" s="81">
        <f t="shared" si="228"/>
        <v>0</v>
      </c>
      <c r="IG46" s="279"/>
      <c r="IJ46" s="27"/>
      <c r="IK46" s="93" t="e">
        <f t="shared" si="230"/>
        <v>#REF!</v>
      </c>
    </row>
    <row r="47" spans="1:245" s="278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7">
        <v>0</v>
      </c>
      <c r="L47" s="428"/>
      <c r="M47" s="428"/>
      <c r="N47" s="428"/>
      <c r="O47" s="428"/>
      <c r="P47" s="428"/>
      <c r="Q47" s="428"/>
      <c r="R47" s="428"/>
      <c r="S47" s="428"/>
      <c r="T47" s="381"/>
      <c r="U47" s="427">
        <v>0</v>
      </c>
      <c r="V47" s="428">
        <v>0</v>
      </c>
      <c r="W47" s="428">
        <v>0</v>
      </c>
      <c r="X47" s="380">
        <v>0</v>
      </c>
      <c r="Y47" s="380">
        <v>0</v>
      </c>
      <c r="Z47" s="380">
        <v>0</v>
      </c>
      <c r="AA47" s="380">
        <v>0</v>
      </c>
      <c r="AB47" s="380">
        <v>0</v>
      </c>
      <c r="AC47" s="380">
        <v>0</v>
      </c>
      <c r="AD47" s="381">
        <v>0</v>
      </c>
      <c r="AE47" s="427">
        <v>0</v>
      </c>
      <c r="AF47" s="428">
        <v>0</v>
      </c>
      <c r="AG47" s="429">
        <v>0</v>
      </c>
      <c r="AH47" s="428">
        <v>0</v>
      </c>
      <c r="AI47" s="380">
        <v>0</v>
      </c>
      <c r="AJ47" s="380">
        <v>0</v>
      </c>
      <c r="AK47" s="380">
        <v>0</v>
      </c>
      <c r="AL47" s="380">
        <v>0</v>
      </c>
      <c r="AM47" s="380">
        <v>0</v>
      </c>
      <c r="AN47" s="381">
        <v>0</v>
      </c>
      <c r="AO47" s="427">
        <v>0</v>
      </c>
      <c r="AP47" s="428">
        <v>0</v>
      </c>
      <c r="AQ47" s="428">
        <v>0</v>
      </c>
      <c r="AR47" s="380">
        <v>0</v>
      </c>
      <c r="AS47" s="380">
        <v>0</v>
      </c>
      <c r="AT47" s="380">
        <v>0</v>
      </c>
      <c r="AU47" s="380">
        <v>0</v>
      </c>
      <c r="AV47" s="380">
        <v>0</v>
      </c>
      <c r="AW47" s="380">
        <v>0</v>
      </c>
      <c r="AX47" s="381">
        <v>0</v>
      </c>
      <c r="AY47" s="427">
        <v>0</v>
      </c>
      <c r="AZ47" s="428">
        <v>0</v>
      </c>
      <c r="BA47" s="428">
        <v>0</v>
      </c>
      <c r="BB47" s="428">
        <v>0</v>
      </c>
      <c r="BC47" s="380">
        <v>0</v>
      </c>
      <c r="BD47" s="380">
        <v>0</v>
      </c>
      <c r="BE47" s="380">
        <v>0</v>
      </c>
      <c r="BF47" s="380">
        <v>0</v>
      </c>
      <c r="BG47" s="380">
        <v>0</v>
      </c>
      <c r="BH47" s="381">
        <v>0</v>
      </c>
      <c r="BI47" s="427">
        <v>0</v>
      </c>
      <c r="BJ47" s="428">
        <v>0</v>
      </c>
      <c r="BK47" s="428">
        <v>0</v>
      </c>
      <c r="BL47" s="380">
        <v>0</v>
      </c>
      <c r="BM47" s="380">
        <v>0</v>
      </c>
      <c r="BN47" s="380">
        <v>0</v>
      </c>
      <c r="BO47" s="380">
        <v>0</v>
      </c>
      <c r="BP47" s="380">
        <v>0</v>
      </c>
      <c r="BQ47" s="380">
        <v>0</v>
      </c>
      <c r="BR47" s="381">
        <v>0</v>
      </c>
      <c r="BS47" s="427">
        <v>0</v>
      </c>
      <c r="BT47" s="428">
        <v>0</v>
      </c>
      <c r="BU47" s="428">
        <v>0</v>
      </c>
      <c r="BV47" s="380">
        <v>0</v>
      </c>
      <c r="BW47" s="380">
        <v>0</v>
      </c>
      <c r="BX47" s="380">
        <v>0</v>
      </c>
      <c r="BY47" s="380">
        <v>0</v>
      </c>
      <c r="BZ47" s="380">
        <v>0</v>
      </c>
      <c r="CA47" s="380">
        <v>0</v>
      </c>
      <c r="CB47" s="381">
        <v>0</v>
      </c>
      <c r="CC47" s="427">
        <v>0</v>
      </c>
      <c r="CD47" s="428">
        <v>0</v>
      </c>
      <c r="CE47" s="428">
        <v>0</v>
      </c>
      <c r="CF47" s="380">
        <v>0</v>
      </c>
      <c r="CG47" s="380">
        <v>0</v>
      </c>
      <c r="CH47" s="380">
        <v>0</v>
      </c>
      <c r="CI47" s="380">
        <v>0</v>
      </c>
      <c r="CJ47" s="380">
        <v>0</v>
      </c>
      <c r="CK47" s="380">
        <v>0</v>
      </c>
      <c r="CL47" s="381">
        <v>0</v>
      </c>
      <c r="CM47" s="427">
        <v>0</v>
      </c>
      <c r="CN47" s="428">
        <v>0</v>
      </c>
      <c r="CO47" s="428">
        <v>0</v>
      </c>
      <c r="CP47" s="380">
        <v>0</v>
      </c>
      <c r="CQ47" s="380">
        <v>0</v>
      </c>
      <c r="CR47" s="380">
        <v>0</v>
      </c>
      <c r="CS47" s="380">
        <v>0</v>
      </c>
      <c r="CT47" s="380">
        <v>0</v>
      </c>
      <c r="CU47" s="380">
        <v>0</v>
      </c>
      <c r="CV47" s="381">
        <v>0</v>
      </c>
      <c r="CW47" s="427">
        <v>0</v>
      </c>
      <c r="CX47" s="428">
        <v>0</v>
      </c>
      <c r="CY47" s="428">
        <v>0</v>
      </c>
      <c r="CZ47" s="380">
        <v>0</v>
      </c>
      <c r="DA47" s="380">
        <v>0</v>
      </c>
      <c r="DB47" s="380">
        <v>0</v>
      </c>
      <c r="DC47" s="380">
        <v>0</v>
      </c>
      <c r="DD47" s="380">
        <v>0</v>
      </c>
      <c r="DE47" s="380">
        <v>0</v>
      </c>
      <c r="DF47" s="381">
        <v>0</v>
      </c>
      <c r="DG47" s="427">
        <v>0</v>
      </c>
      <c r="DH47" s="428"/>
      <c r="DI47" s="428"/>
      <c r="DJ47" s="380"/>
      <c r="DK47" s="380"/>
      <c r="DL47" s="380"/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229"/>
        <v>0</v>
      </c>
      <c r="HN47" s="245">
        <f t="shared" si="231"/>
        <v>0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45" t="e">
        <f t="shared" si="232"/>
        <v>#REF!</v>
      </c>
      <c r="HQ47" s="245">
        <f>+HM47+S!HM47+E!HM47+O!HM47</f>
        <v>813</v>
      </c>
      <c r="HR47" s="245">
        <f t="shared" si="233"/>
        <v>2988</v>
      </c>
      <c r="HS47" s="245" t="e">
        <f>+HO47+S!HO47+E!HO47+O!HO47</f>
        <v>#REF!</v>
      </c>
      <c r="HT47" s="245" t="e">
        <f t="shared" si="233"/>
        <v>#REF!</v>
      </c>
      <c r="HU47" s="27"/>
      <c r="HV47" s="246">
        <f t="shared" si="234"/>
        <v>0</v>
      </c>
      <c r="HW47" s="246">
        <f t="shared" si="235"/>
        <v>0</v>
      </c>
      <c r="HX47" s="246">
        <f t="shared" si="221"/>
        <v>0</v>
      </c>
      <c r="HY47" s="246">
        <f t="shared" si="222"/>
        <v>0</v>
      </c>
      <c r="HZ47" s="246">
        <f t="shared" si="223"/>
        <v>0</v>
      </c>
      <c r="IA47" s="246">
        <f t="shared" si="224"/>
        <v>0</v>
      </c>
      <c r="IB47" s="246">
        <f t="shared" si="225"/>
        <v>0</v>
      </c>
      <c r="IC47" s="246">
        <f t="shared" si="226"/>
        <v>0</v>
      </c>
      <c r="ID47" s="246">
        <f t="shared" si="227"/>
        <v>0</v>
      </c>
      <c r="IE47" s="246">
        <f t="shared" si="228"/>
        <v>0</v>
      </c>
      <c r="IG47" s="279"/>
      <c r="IJ47" s="27"/>
      <c r="IK47" s="93" t="e">
        <f t="shared" si="230"/>
        <v>#REF!</v>
      </c>
    </row>
    <row r="48" spans="1:245" s="278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30">
        <v>0</v>
      </c>
      <c r="L48" s="431"/>
      <c r="M48" s="431"/>
      <c r="N48" s="431"/>
      <c r="O48" s="431"/>
      <c r="P48" s="431"/>
      <c r="Q48" s="431"/>
      <c r="R48" s="431"/>
      <c r="S48" s="431"/>
      <c r="T48" s="432"/>
      <c r="U48" s="430">
        <v>0</v>
      </c>
      <c r="V48" s="431">
        <v>0</v>
      </c>
      <c r="W48" s="431">
        <v>0</v>
      </c>
      <c r="X48" s="431">
        <v>0</v>
      </c>
      <c r="Y48" s="431">
        <v>0</v>
      </c>
      <c r="Z48" s="431">
        <v>0</v>
      </c>
      <c r="AA48" s="431">
        <v>0</v>
      </c>
      <c r="AB48" s="431">
        <v>0</v>
      </c>
      <c r="AC48" s="431">
        <v>0</v>
      </c>
      <c r="AD48" s="432">
        <v>0</v>
      </c>
      <c r="AE48" s="430">
        <v>0</v>
      </c>
      <c r="AF48" s="431">
        <v>0</v>
      </c>
      <c r="AG48" s="431">
        <v>0</v>
      </c>
      <c r="AH48" s="431">
        <v>0</v>
      </c>
      <c r="AI48" s="431">
        <v>0</v>
      </c>
      <c r="AJ48" s="431">
        <v>0</v>
      </c>
      <c r="AK48" s="431">
        <v>0</v>
      </c>
      <c r="AL48" s="431">
        <v>0</v>
      </c>
      <c r="AM48" s="431">
        <v>0</v>
      </c>
      <c r="AN48" s="432">
        <v>0</v>
      </c>
      <c r="AO48" s="430">
        <v>0</v>
      </c>
      <c r="AP48" s="431">
        <v>0</v>
      </c>
      <c r="AQ48" s="431">
        <v>0</v>
      </c>
      <c r="AR48" s="431">
        <v>0</v>
      </c>
      <c r="AS48" s="431">
        <v>0</v>
      </c>
      <c r="AT48" s="431">
        <v>0</v>
      </c>
      <c r="AU48" s="431">
        <v>0</v>
      </c>
      <c r="AV48" s="431">
        <v>0</v>
      </c>
      <c r="AW48" s="431">
        <v>0</v>
      </c>
      <c r="AX48" s="432">
        <v>0</v>
      </c>
      <c r="AY48" s="430">
        <v>0</v>
      </c>
      <c r="AZ48" s="431">
        <v>0</v>
      </c>
      <c r="BA48" s="431">
        <v>0</v>
      </c>
      <c r="BB48" s="431">
        <v>0</v>
      </c>
      <c r="BC48" s="431">
        <v>0</v>
      </c>
      <c r="BD48" s="431">
        <v>0</v>
      </c>
      <c r="BE48" s="431">
        <v>0</v>
      </c>
      <c r="BF48" s="431">
        <v>0</v>
      </c>
      <c r="BG48" s="431">
        <v>0</v>
      </c>
      <c r="BH48" s="432">
        <v>0</v>
      </c>
      <c r="BI48" s="430">
        <v>0</v>
      </c>
      <c r="BJ48" s="431">
        <v>0</v>
      </c>
      <c r="BK48" s="431">
        <v>0</v>
      </c>
      <c r="BL48" s="431">
        <v>0</v>
      </c>
      <c r="BM48" s="431">
        <v>0</v>
      </c>
      <c r="BN48" s="431">
        <v>0</v>
      </c>
      <c r="BO48" s="431">
        <v>0</v>
      </c>
      <c r="BP48" s="431">
        <v>0</v>
      </c>
      <c r="BQ48" s="431">
        <v>0</v>
      </c>
      <c r="BR48" s="432">
        <v>0</v>
      </c>
      <c r="BS48" s="430">
        <v>0</v>
      </c>
      <c r="BT48" s="431">
        <v>0</v>
      </c>
      <c r="BU48" s="431">
        <v>0</v>
      </c>
      <c r="BV48" s="431">
        <v>0</v>
      </c>
      <c r="BW48" s="431">
        <v>0</v>
      </c>
      <c r="BX48" s="431">
        <v>0</v>
      </c>
      <c r="BY48" s="431">
        <v>0</v>
      </c>
      <c r="BZ48" s="431">
        <v>0</v>
      </c>
      <c r="CA48" s="431">
        <v>0</v>
      </c>
      <c r="CB48" s="432">
        <v>0</v>
      </c>
      <c r="CC48" s="430">
        <v>0</v>
      </c>
      <c r="CD48" s="431">
        <v>0</v>
      </c>
      <c r="CE48" s="431">
        <v>0</v>
      </c>
      <c r="CF48" s="431">
        <v>0</v>
      </c>
      <c r="CG48" s="431">
        <v>0</v>
      </c>
      <c r="CH48" s="431">
        <v>0</v>
      </c>
      <c r="CI48" s="431">
        <v>0</v>
      </c>
      <c r="CJ48" s="431">
        <v>0</v>
      </c>
      <c r="CK48" s="431">
        <v>0</v>
      </c>
      <c r="CL48" s="432">
        <v>0</v>
      </c>
      <c r="CM48" s="430">
        <v>0</v>
      </c>
      <c r="CN48" s="431">
        <v>0</v>
      </c>
      <c r="CO48" s="431">
        <v>0</v>
      </c>
      <c r="CP48" s="431">
        <v>0</v>
      </c>
      <c r="CQ48" s="431">
        <v>0</v>
      </c>
      <c r="CR48" s="431">
        <v>0</v>
      </c>
      <c r="CS48" s="431">
        <v>0</v>
      </c>
      <c r="CT48" s="431">
        <v>0</v>
      </c>
      <c r="CU48" s="431">
        <v>0</v>
      </c>
      <c r="CV48" s="432">
        <v>0</v>
      </c>
      <c r="CW48" s="430">
        <v>0</v>
      </c>
      <c r="CX48" s="431">
        <v>0</v>
      </c>
      <c r="CY48" s="431">
        <v>0</v>
      </c>
      <c r="CZ48" s="431">
        <v>0</v>
      </c>
      <c r="DA48" s="431">
        <v>0</v>
      </c>
      <c r="DB48" s="431">
        <v>0</v>
      </c>
      <c r="DC48" s="431">
        <v>0</v>
      </c>
      <c r="DD48" s="431">
        <v>0</v>
      </c>
      <c r="DE48" s="431">
        <v>0</v>
      </c>
      <c r="DF48" s="432">
        <v>0</v>
      </c>
      <c r="DG48" s="430">
        <v>0</v>
      </c>
      <c r="DH48" s="431"/>
      <c r="DI48" s="431"/>
      <c r="DJ48" s="431"/>
      <c r="DK48" s="431"/>
      <c r="DL48" s="431"/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229"/>
        <v>0</v>
      </c>
      <c r="HN48" s="248">
        <f t="shared" si="231"/>
        <v>0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48" t="e">
        <f t="shared" si="232"/>
        <v>#REF!</v>
      </c>
      <c r="HQ48" s="248">
        <f>+HM48+S!HM48+E!HM48+O!HM48</f>
        <v>765</v>
      </c>
      <c r="HR48" s="248">
        <f t="shared" si="233"/>
        <v>3111</v>
      </c>
      <c r="HS48" s="248" t="e">
        <f>+HO48+S!HO48+E!HO48+O!HO48</f>
        <v>#REF!</v>
      </c>
      <c r="HT48" s="248" t="e">
        <f t="shared" si="233"/>
        <v>#REF!</v>
      </c>
      <c r="HU48" s="27"/>
      <c r="HV48" s="95">
        <f t="shared" si="234"/>
        <v>0</v>
      </c>
      <c r="HW48" s="95">
        <f t="shared" si="235"/>
        <v>0</v>
      </c>
      <c r="HX48" s="95">
        <f t="shared" ref="HX48:HX79" si="236">+M48+W48+AG48+AQ48+BA48+BK48+BU48+CE48+CO48+CY48+DI48+DS48+EC48+EM48+EW48+FG48+FQ48+GA48+GK48+GU48</f>
        <v>0</v>
      </c>
      <c r="HY48" s="95">
        <f t="shared" ref="HY48:HY79" si="237">+N48+X48+AH48+AR48+BB48+BL48+BV48+CF48+CP48+CZ48+DJ48+DT48+ED48+EN48+EX48+FH48+FR48+GB48+GL48+GV48</f>
        <v>0</v>
      </c>
      <c r="HZ48" s="95">
        <f t="shared" ref="HZ48:HZ79" si="238">+O48+Y48+AI48+AS48+BC48+BM48+BW48+CG48+CQ48+DA48+DK48+DU48+EE48+EO48+EY48+FI48+FS48+GC48+GM48+GW48</f>
        <v>0</v>
      </c>
      <c r="IA48" s="95">
        <f t="shared" ref="IA48:IA79" si="239">+P48+Z48+AJ48+AT48+BD48+BN48+BX48+CH48+CR48+DB48+DL48+DV48+EF48+EP48+EZ48+FJ48+FT48+GD48+GN48+GX48</f>
        <v>0</v>
      </c>
      <c r="IB48" s="95">
        <f t="shared" ref="IB48:IB79" si="240">+Q48+AA48+AK48+AU48+BE48+BO48+BY48+CI48+CS48+DC48+DM48+DW48+EG48+EQ48+FA48+FK48+FU48+GE48+GO48+GY48</f>
        <v>0</v>
      </c>
      <c r="IC48" s="95">
        <f t="shared" ref="IC48:IC79" si="241">+R48+AB48+AL48+AV48+BF48+BP48+BZ48+CJ48+CT48+DD48+DN48+DX48+EH48+ER48+FB48+FL48+FV48+GF48+GP48+GZ48</f>
        <v>0</v>
      </c>
      <c r="ID48" s="95">
        <f t="shared" ref="ID48:ID79" si="242">+S48+AC48+AM48+AW48+BG48+BQ48+CA48+CK48+CU48+DE48+DO48+DY48+EI48+ES48+FC48+FM48+FW48+GG48+GQ48+HA48</f>
        <v>0</v>
      </c>
      <c r="IE48" s="95">
        <f t="shared" ref="IE48:IE79" si="243">+T48+AD48+AN48+AX48+BH48+BR48+CB48+CL48+CV48+DF48+DP48+DZ48+EJ48+ET48+FD48+FN48+FX48+GH48+GR48+HB48</f>
        <v>0</v>
      </c>
      <c r="IG48" s="279"/>
      <c r="IJ48" s="27"/>
      <c r="IK48" s="93" t="e">
        <f t="shared" si="230"/>
        <v>#REF!</v>
      </c>
    </row>
    <row r="49" spans="1:245" s="278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3">
        <v>0</v>
      </c>
      <c r="L49" s="434"/>
      <c r="M49" s="434"/>
      <c r="N49" s="434"/>
      <c r="O49" s="434"/>
      <c r="P49" s="434"/>
      <c r="Q49" s="434"/>
      <c r="R49" s="434"/>
      <c r="S49" s="434"/>
      <c r="T49" s="435"/>
      <c r="U49" s="433">
        <v>0</v>
      </c>
      <c r="V49" s="434">
        <v>0</v>
      </c>
      <c r="W49" s="434">
        <v>0</v>
      </c>
      <c r="X49" s="434">
        <v>0</v>
      </c>
      <c r="Y49" s="434">
        <v>0</v>
      </c>
      <c r="Z49" s="434">
        <v>0</v>
      </c>
      <c r="AA49" s="434">
        <v>0</v>
      </c>
      <c r="AB49" s="434">
        <v>0</v>
      </c>
      <c r="AC49" s="434">
        <v>0</v>
      </c>
      <c r="AD49" s="435">
        <v>0</v>
      </c>
      <c r="AE49" s="433">
        <v>0</v>
      </c>
      <c r="AF49" s="434">
        <v>0</v>
      </c>
      <c r="AG49" s="434">
        <v>0</v>
      </c>
      <c r="AH49" s="434">
        <v>0</v>
      </c>
      <c r="AI49" s="434">
        <v>0</v>
      </c>
      <c r="AJ49" s="434">
        <v>0</v>
      </c>
      <c r="AK49" s="434">
        <v>0</v>
      </c>
      <c r="AL49" s="434">
        <v>0</v>
      </c>
      <c r="AM49" s="434">
        <v>0</v>
      </c>
      <c r="AN49" s="435">
        <v>0</v>
      </c>
      <c r="AO49" s="433">
        <v>0</v>
      </c>
      <c r="AP49" s="434">
        <v>0</v>
      </c>
      <c r="AQ49" s="434">
        <v>0</v>
      </c>
      <c r="AR49" s="434">
        <v>0</v>
      </c>
      <c r="AS49" s="434">
        <v>0</v>
      </c>
      <c r="AT49" s="434">
        <v>0</v>
      </c>
      <c r="AU49" s="434">
        <v>0</v>
      </c>
      <c r="AV49" s="434">
        <v>0</v>
      </c>
      <c r="AW49" s="434">
        <v>0</v>
      </c>
      <c r="AX49" s="435">
        <v>0</v>
      </c>
      <c r="AY49" s="433">
        <v>0</v>
      </c>
      <c r="AZ49" s="434">
        <v>0</v>
      </c>
      <c r="BA49" s="434">
        <v>0</v>
      </c>
      <c r="BB49" s="434">
        <v>0</v>
      </c>
      <c r="BC49" s="434">
        <v>0</v>
      </c>
      <c r="BD49" s="434">
        <v>0</v>
      </c>
      <c r="BE49" s="434">
        <v>0</v>
      </c>
      <c r="BF49" s="434">
        <v>0</v>
      </c>
      <c r="BG49" s="434">
        <v>0</v>
      </c>
      <c r="BH49" s="435">
        <v>0</v>
      </c>
      <c r="BI49" s="433">
        <v>0</v>
      </c>
      <c r="BJ49" s="434">
        <v>0</v>
      </c>
      <c r="BK49" s="434">
        <v>0</v>
      </c>
      <c r="BL49" s="434">
        <v>0</v>
      </c>
      <c r="BM49" s="434">
        <v>0</v>
      </c>
      <c r="BN49" s="434">
        <v>0</v>
      </c>
      <c r="BO49" s="434">
        <v>0</v>
      </c>
      <c r="BP49" s="434">
        <v>0</v>
      </c>
      <c r="BQ49" s="434">
        <v>0</v>
      </c>
      <c r="BR49" s="435">
        <v>0</v>
      </c>
      <c r="BS49" s="433">
        <v>0</v>
      </c>
      <c r="BT49" s="434">
        <v>0</v>
      </c>
      <c r="BU49" s="434">
        <v>0</v>
      </c>
      <c r="BV49" s="434">
        <v>0</v>
      </c>
      <c r="BW49" s="434">
        <v>0</v>
      </c>
      <c r="BX49" s="434">
        <v>0</v>
      </c>
      <c r="BY49" s="434">
        <v>0</v>
      </c>
      <c r="BZ49" s="434">
        <v>0</v>
      </c>
      <c r="CA49" s="434">
        <v>0</v>
      </c>
      <c r="CB49" s="435">
        <v>0</v>
      </c>
      <c r="CC49" s="433">
        <v>0</v>
      </c>
      <c r="CD49" s="434">
        <v>0</v>
      </c>
      <c r="CE49" s="434">
        <v>0</v>
      </c>
      <c r="CF49" s="434">
        <v>0</v>
      </c>
      <c r="CG49" s="434">
        <v>0</v>
      </c>
      <c r="CH49" s="434">
        <v>0</v>
      </c>
      <c r="CI49" s="434">
        <v>0</v>
      </c>
      <c r="CJ49" s="434">
        <v>0</v>
      </c>
      <c r="CK49" s="434">
        <v>0</v>
      </c>
      <c r="CL49" s="435">
        <v>0</v>
      </c>
      <c r="CM49" s="433">
        <v>0</v>
      </c>
      <c r="CN49" s="434">
        <v>0</v>
      </c>
      <c r="CO49" s="434">
        <v>0</v>
      </c>
      <c r="CP49" s="434">
        <v>0</v>
      </c>
      <c r="CQ49" s="434">
        <v>0</v>
      </c>
      <c r="CR49" s="434">
        <v>0</v>
      </c>
      <c r="CS49" s="434">
        <v>0</v>
      </c>
      <c r="CT49" s="434">
        <v>0</v>
      </c>
      <c r="CU49" s="434">
        <v>0</v>
      </c>
      <c r="CV49" s="435">
        <v>0</v>
      </c>
      <c r="CW49" s="433">
        <v>0</v>
      </c>
      <c r="CX49" s="434">
        <v>0</v>
      </c>
      <c r="CY49" s="434">
        <v>0</v>
      </c>
      <c r="CZ49" s="434">
        <v>0</v>
      </c>
      <c r="DA49" s="434">
        <v>0</v>
      </c>
      <c r="DB49" s="434">
        <v>0</v>
      </c>
      <c r="DC49" s="434">
        <v>0</v>
      </c>
      <c r="DD49" s="434">
        <v>0</v>
      </c>
      <c r="DE49" s="434">
        <v>0</v>
      </c>
      <c r="DF49" s="435">
        <v>0</v>
      </c>
      <c r="DG49" s="433">
        <v>0</v>
      </c>
      <c r="DH49" s="434"/>
      <c r="DI49" s="434"/>
      <c r="DJ49" s="434"/>
      <c r="DK49" s="434"/>
      <c r="DL49" s="434"/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229"/>
        <v>0</v>
      </c>
      <c r="HN49" s="79">
        <f t="shared" si="231"/>
        <v>0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232"/>
        <v>#REF!</v>
      </c>
      <c r="HQ49" s="79">
        <f>+HM49+S!HM49+E!HM49+O!HM49</f>
        <v>886</v>
      </c>
      <c r="HR49" s="79">
        <f t="shared" si="233"/>
        <v>3259</v>
      </c>
      <c r="HS49" s="79" t="e">
        <f>+HO49+S!HO49+E!HO49+O!HO49</f>
        <v>#REF!</v>
      </c>
      <c r="HT49" s="79" t="e">
        <f t="shared" si="233"/>
        <v>#REF!</v>
      </c>
      <c r="HU49" s="27"/>
      <c r="HV49" s="81">
        <f t="shared" si="234"/>
        <v>0</v>
      </c>
      <c r="HW49" s="81">
        <f t="shared" si="235"/>
        <v>0</v>
      </c>
      <c r="HX49" s="81">
        <f t="shared" si="236"/>
        <v>0</v>
      </c>
      <c r="HY49" s="81">
        <f t="shared" si="237"/>
        <v>0</v>
      </c>
      <c r="HZ49" s="81">
        <f t="shared" si="238"/>
        <v>0</v>
      </c>
      <c r="IA49" s="81">
        <f t="shared" si="239"/>
        <v>0</v>
      </c>
      <c r="IB49" s="81">
        <f t="shared" si="240"/>
        <v>0</v>
      </c>
      <c r="IC49" s="81">
        <f t="shared" si="241"/>
        <v>0</v>
      </c>
      <c r="ID49" s="81">
        <f t="shared" si="242"/>
        <v>0</v>
      </c>
      <c r="IE49" s="81">
        <f t="shared" si="243"/>
        <v>0</v>
      </c>
      <c r="IG49" s="279"/>
      <c r="IJ49" s="27"/>
      <c r="IK49" s="93" t="e">
        <f t="shared" si="230"/>
        <v>#REF!</v>
      </c>
    </row>
    <row r="50" spans="1:245" s="27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6">
        <v>0</v>
      </c>
      <c r="L50" s="437"/>
      <c r="M50" s="437"/>
      <c r="N50" s="434"/>
      <c r="O50" s="434"/>
      <c r="P50" s="434"/>
      <c r="Q50" s="434"/>
      <c r="R50" s="434"/>
      <c r="S50" s="434"/>
      <c r="T50" s="435"/>
      <c r="U50" s="436">
        <v>0</v>
      </c>
      <c r="V50" s="437">
        <v>0</v>
      </c>
      <c r="W50" s="437">
        <v>0</v>
      </c>
      <c r="X50" s="434">
        <v>0</v>
      </c>
      <c r="Y50" s="434">
        <v>0</v>
      </c>
      <c r="Z50" s="434">
        <v>0</v>
      </c>
      <c r="AA50" s="434">
        <v>0</v>
      </c>
      <c r="AB50" s="434">
        <v>0</v>
      </c>
      <c r="AC50" s="434">
        <v>0</v>
      </c>
      <c r="AD50" s="435">
        <v>0</v>
      </c>
      <c r="AE50" s="436">
        <v>0</v>
      </c>
      <c r="AF50" s="437">
        <v>0</v>
      </c>
      <c r="AG50" s="437">
        <v>0</v>
      </c>
      <c r="AH50" s="434">
        <v>0</v>
      </c>
      <c r="AI50" s="434">
        <v>0</v>
      </c>
      <c r="AJ50" s="434">
        <v>0</v>
      </c>
      <c r="AK50" s="434">
        <v>0</v>
      </c>
      <c r="AL50" s="434">
        <v>0</v>
      </c>
      <c r="AM50" s="434">
        <v>0</v>
      </c>
      <c r="AN50" s="435">
        <v>0</v>
      </c>
      <c r="AO50" s="436">
        <v>0</v>
      </c>
      <c r="AP50" s="437">
        <v>0</v>
      </c>
      <c r="AQ50" s="437">
        <v>0</v>
      </c>
      <c r="AR50" s="434">
        <v>0</v>
      </c>
      <c r="AS50" s="434">
        <v>0</v>
      </c>
      <c r="AT50" s="434">
        <v>0</v>
      </c>
      <c r="AU50" s="434">
        <v>0</v>
      </c>
      <c r="AV50" s="434">
        <v>0</v>
      </c>
      <c r="AW50" s="434">
        <v>0</v>
      </c>
      <c r="AX50" s="435">
        <v>0</v>
      </c>
      <c r="AY50" s="436">
        <v>0</v>
      </c>
      <c r="AZ50" s="437">
        <v>0</v>
      </c>
      <c r="BA50" s="437">
        <v>0</v>
      </c>
      <c r="BB50" s="434">
        <v>0</v>
      </c>
      <c r="BC50" s="434">
        <v>0</v>
      </c>
      <c r="BD50" s="434">
        <v>0</v>
      </c>
      <c r="BE50" s="434">
        <v>0</v>
      </c>
      <c r="BF50" s="434">
        <v>0</v>
      </c>
      <c r="BG50" s="434">
        <v>0</v>
      </c>
      <c r="BH50" s="435">
        <v>0</v>
      </c>
      <c r="BI50" s="436">
        <v>0</v>
      </c>
      <c r="BJ50" s="437">
        <v>0</v>
      </c>
      <c r="BK50" s="437">
        <v>0</v>
      </c>
      <c r="BL50" s="434">
        <v>0</v>
      </c>
      <c r="BM50" s="434">
        <v>0</v>
      </c>
      <c r="BN50" s="434">
        <v>0</v>
      </c>
      <c r="BO50" s="434">
        <v>0</v>
      </c>
      <c r="BP50" s="434">
        <v>0</v>
      </c>
      <c r="BQ50" s="434">
        <v>0</v>
      </c>
      <c r="BR50" s="435">
        <v>0</v>
      </c>
      <c r="BS50" s="436">
        <v>0</v>
      </c>
      <c r="BT50" s="437">
        <v>0</v>
      </c>
      <c r="BU50" s="437">
        <v>0</v>
      </c>
      <c r="BV50" s="434">
        <v>0</v>
      </c>
      <c r="BW50" s="434">
        <v>0</v>
      </c>
      <c r="BX50" s="434">
        <v>0</v>
      </c>
      <c r="BY50" s="434">
        <v>0</v>
      </c>
      <c r="BZ50" s="434">
        <v>0</v>
      </c>
      <c r="CA50" s="434">
        <v>0</v>
      </c>
      <c r="CB50" s="435">
        <v>0</v>
      </c>
      <c r="CC50" s="436">
        <v>0</v>
      </c>
      <c r="CD50" s="437">
        <v>0</v>
      </c>
      <c r="CE50" s="437">
        <v>0</v>
      </c>
      <c r="CF50" s="434">
        <v>0</v>
      </c>
      <c r="CG50" s="434">
        <v>0</v>
      </c>
      <c r="CH50" s="434">
        <v>0</v>
      </c>
      <c r="CI50" s="434">
        <v>0</v>
      </c>
      <c r="CJ50" s="434">
        <v>0</v>
      </c>
      <c r="CK50" s="434">
        <v>0</v>
      </c>
      <c r="CL50" s="435">
        <v>0</v>
      </c>
      <c r="CM50" s="436">
        <v>0</v>
      </c>
      <c r="CN50" s="437">
        <v>0</v>
      </c>
      <c r="CO50" s="437">
        <v>0</v>
      </c>
      <c r="CP50" s="434">
        <v>0</v>
      </c>
      <c r="CQ50" s="434">
        <v>0</v>
      </c>
      <c r="CR50" s="434">
        <v>0</v>
      </c>
      <c r="CS50" s="434">
        <v>0</v>
      </c>
      <c r="CT50" s="434">
        <v>0</v>
      </c>
      <c r="CU50" s="434">
        <v>0</v>
      </c>
      <c r="CV50" s="435">
        <v>0</v>
      </c>
      <c r="CW50" s="436">
        <v>0</v>
      </c>
      <c r="CX50" s="437">
        <v>0</v>
      </c>
      <c r="CY50" s="437">
        <v>0</v>
      </c>
      <c r="CZ50" s="434">
        <v>0</v>
      </c>
      <c r="DA50" s="434">
        <v>0</v>
      </c>
      <c r="DB50" s="434">
        <v>0</v>
      </c>
      <c r="DC50" s="434">
        <v>0</v>
      </c>
      <c r="DD50" s="434">
        <v>0</v>
      </c>
      <c r="DE50" s="434">
        <v>0</v>
      </c>
      <c r="DF50" s="435">
        <v>0</v>
      </c>
      <c r="DG50" s="436">
        <v>0</v>
      </c>
      <c r="DH50" s="437"/>
      <c r="DI50" s="437"/>
      <c r="DJ50" s="434"/>
      <c r="DK50" s="434"/>
      <c r="DL50" s="434"/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229"/>
        <v>0</v>
      </c>
      <c r="HN50" s="79">
        <f t="shared" si="231"/>
        <v>0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232"/>
        <v>#REF!</v>
      </c>
      <c r="HQ50" s="79">
        <f>+HM50+S!HM50+E!HM50+O!HM50</f>
        <v>795</v>
      </c>
      <c r="HR50" s="79">
        <f t="shared" si="233"/>
        <v>3259</v>
      </c>
      <c r="HS50" s="79" t="e">
        <f>+HO50+S!HO50+E!HO50+O!HO50</f>
        <v>#REF!</v>
      </c>
      <c r="HT50" s="79" t="e">
        <f t="shared" si="233"/>
        <v>#REF!</v>
      </c>
      <c r="HV50" s="81">
        <f t="shared" si="234"/>
        <v>0</v>
      </c>
      <c r="HW50" s="81">
        <f t="shared" si="235"/>
        <v>0</v>
      </c>
      <c r="HX50" s="81">
        <f t="shared" si="236"/>
        <v>0</v>
      </c>
      <c r="HY50" s="81">
        <f t="shared" si="237"/>
        <v>0</v>
      </c>
      <c r="HZ50" s="81">
        <f t="shared" si="238"/>
        <v>0</v>
      </c>
      <c r="IA50" s="81">
        <f t="shared" si="239"/>
        <v>0</v>
      </c>
      <c r="IB50" s="81">
        <f t="shared" si="240"/>
        <v>0</v>
      </c>
      <c r="IC50" s="81">
        <f t="shared" si="241"/>
        <v>0</v>
      </c>
      <c r="ID50" s="81">
        <f t="shared" si="242"/>
        <v>0</v>
      </c>
      <c r="IE50" s="81">
        <f t="shared" si="243"/>
        <v>0</v>
      </c>
      <c r="IG50" s="49"/>
      <c r="IK50" s="93" t="e">
        <f t="shared" si="230"/>
        <v>#REF!</v>
      </c>
    </row>
    <row r="51" spans="1:245" s="27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8">
        <v>0</v>
      </c>
      <c r="L51" s="439"/>
      <c r="M51" s="439"/>
      <c r="N51" s="439"/>
      <c r="O51" s="439"/>
      <c r="P51" s="439"/>
      <c r="Q51" s="439"/>
      <c r="R51" s="439"/>
      <c r="S51" s="439"/>
      <c r="T51" s="440"/>
      <c r="U51" s="438">
        <v>0</v>
      </c>
      <c r="V51" s="439">
        <v>0</v>
      </c>
      <c r="W51" s="439">
        <v>0</v>
      </c>
      <c r="X51" s="441">
        <v>0</v>
      </c>
      <c r="Y51" s="441">
        <v>0</v>
      </c>
      <c r="Z51" s="441">
        <v>0</v>
      </c>
      <c r="AA51" s="441">
        <v>0</v>
      </c>
      <c r="AB51" s="441">
        <v>0</v>
      </c>
      <c r="AC51" s="441">
        <v>0</v>
      </c>
      <c r="AD51" s="440">
        <v>0</v>
      </c>
      <c r="AE51" s="438">
        <v>0</v>
      </c>
      <c r="AF51" s="439">
        <v>0</v>
      </c>
      <c r="AG51" s="439">
        <v>0</v>
      </c>
      <c r="AH51" s="441">
        <v>0</v>
      </c>
      <c r="AI51" s="441">
        <v>0</v>
      </c>
      <c r="AJ51" s="441">
        <v>0</v>
      </c>
      <c r="AK51" s="441">
        <v>0</v>
      </c>
      <c r="AL51" s="441">
        <v>0</v>
      </c>
      <c r="AM51" s="441">
        <v>0</v>
      </c>
      <c r="AN51" s="440">
        <v>0</v>
      </c>
      <c r="AO51" s="438">
        <v>0</v>
      </c>
      <c r="AP51" s="439">
        <v>0</v>
      </c>
      <c r="AQ51" s="439">
        <v>0</v>
      </c>
      <c r="AR51" s="441">
        <v>0</v>
      </c>
      <c r="AS51" s="441">
        <v>0</v>
      </c>
      <c r="AT51" s="441">
        <v>0</v>
      </c>
      <c r="AU51" s="441">
        <v>0</v>
      </c>
      <c r="AV51" s="441">
        <v>0</v>
      </c>
      <c r="AW51" s="441">
        <v>0</v>
      </c>
      <c r="AX51" s="440">
        <v>0</v>
      </c>
      <c r="AY51" s="438">
        <v>0</v>
      </c>
      <c r="AZ51" s="439">
        <v>0</v>
      </c>
      <c r="BA51" s="439">
        <v>0</v>
      </c>
      <c r="BB51" s="441">
        <v>0</v>
      </c>
      <c r="BC51" s="441">
        <v>0</v>
      </c>
      <c r="BD51" s="441">
        <v>0</v>
      </c>
      <c r="BE51" s="441">
        <v>0</v>
      </c>
      <c r="BF51" s="441">
        <v>0</v>
      </c>
      <c r="BG51" s="441">
        <v>0</v>
      </c>
      <c r="BH51" s="440">
        <v>0</v>
      </c>
      <c r="BI51" s="438">
        <v>0</v>
      </c>
      <c r="BJ51" s="439">
        <v>0</v>
      </c>
      <c r="BK51" s="439">
        <v>0</v>
      </c>
      <c r="BL51" s="441">
        <v>0</v>
      </c>
      <c r="BM51" s="441">
        <v>0</v>
      </c>
      <c r="BN51" s="441">
        <v>0</v>
      </c>
      <c r="BO51" s="441">
        <v>0</v>
      </c>
      <c r="BP51" s="441">
        <v>0</v>
      </c>
      <c r="BQ51" s="441">
        <v>0</v>
      </c>
      <c r="BR51" s="440">
        <v>0</v>
      </c>
      <c r="BS51" s="438">
        <v>0</v>
      </c>
      <c r="BT51" s="439">
        <v>0</v>
      </c>
      <c r="BU51" s="439">
        <v>0</v>
      </c>
      <c r="BV51" s="441">
        <v>0</v>
      </c>
      <c r="BW51" s="441">
        <v>0</v>
      </c>
      <c r="BX51" s="441">
        <v>0</v>
      </c>
      <c r="BY51" s="441">
        <v>0</v>
      </c>
      <c r="BZ51" s="441">
        <v>0</v>
      </c>
      <c r="CA51" s="441">
        <v>0</v>
      </c>
      <c r="CB51" s="440">
        <v>0</v>
      </c>
      <c r="CC51" s="438">
        <v>0</v>
      </c>
      <c r="CD51" s="439">
        <v>0</v>
      </c>
      <c r="CE51" s="439">
        <v>0</v>
      </c>
      <c r="CF51" s="441">
        <v>0</v>
      </c>
      <c r="CG51" s="441">
        <v>0</v>
      </c>
      <c r="CH51" s="441">
        <v>0</v>
      </c>
      <c r="CI51" s="441">
        <v>0</v>
      </c>
      <c r="CJ51" s="441">
        <v>0</v>
      </c>
      <c r="CK51" s="441">
        <v>0</v>
      </c>
      <c r="CL51" s="440">
        <v>0</v>
      </c>
      <c r="CM51" s="438">
        <v>0</v>
      </c>
      <c r="CN51" s="439">
        <v>0</v>
      </c>
      <c r="CO51" s="439">
        <v>0</v>
      </c>
      <c r="CP51" s="441">
        <v>0</v>
      </c>
      <c r="CQ51" s="441">
        <v>0</v>
      </c>
      <c r="CR51" s="441">
        <v>0</v>
      </c>
      <c r="CS51" s="441">
        <v>0</v>
      </c>
      <c r="CT51" s="441">
        <v>0</v>
      </c>
      <c r="CU51" s="441">
        <v>0</v>
      </c>
      <c r="CV51" s="440">
        <v>0</v>
      </c>
      <c r="CW51" s="438">
        <v>0</v>
      </c>
      <c r="CX51" s="439">
        <v>0</v>
      </c>
      <c r="CY51" s="439">
        <v>0</v>
      </c>
      <c r="CZ51" s="441">
        <v>0</v>
      </c>
      <c r="DA51" s="441">
        <v>0</v>
      </c>
      <c r="DB51" s="441">
        <v>0</v>
      </c>
      <c r="DC51" s="441">
        <v>0</v>
      </c>
      <c r="DD51" s="441">
        <v>0</v>
      </c>
      <c r="DE51" s="441">
        <v>0</v>
      </c>
      <c r="DF51" s="440">
        <v>0</v>
      </c>
      <c r="DG51" s="438">
        <v>0</v>
      </c>
      <c r="DH51" s="439"/>
      <c r="DI51" s="439"/>
      <c r="DJ51" s="441"/>
      <c r="DK51" s="441"/>
      <c r="DL51" s="441"/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229"/>
        <v>0</v>
      </c>
      <c r="HN51" s="245">
        <f t="shared" ref="HN51:HN82" si="244">+SUM(HM48:HM51)</f>
        <v>0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45" t="e">
        <f t="shared" ref="HP51:HP82" si="245">+SUM(HO48:HO51)</f>
        <v>#REF!</v>
      </c>
      <c r="HQ51" s="245">
        <f>+HM51+S!HM51+E!HM51+O!HM51</f>
        <v>805</v>
      </c>
      <c r="HR51" s="245">
        <f t="shared" si="233"/>
        <v>3251</v>
      </c>
      <c r="HS51" s="245" t="e">
        <f>+HO51+S!HO51+E!HO51+O!HO51</f>
        <v>#REF!</v>
      </c>
      <c r="HT51" s="245" t="e">
        <f t="shared" si="233"/>
        <v>#REF!</v>
      </c>
      <c r="HV51" s="246">
        <f t="shared" si="234"/>
        <v>0</v>
      </c>
      <c r="HW51" s="246">
        <f t="shared" si="235"/>
        <v>0</v>
      </c>
      <c r="HX51" s="246">
        <f t="shared" si="236"/>
        <v>0</v>
      </c>
      <c r="HY51" s="246">
        <f t="shared" si="237"/>
        <v>0</v>
      </c>
      <c r="HZ51" s="246">
        <f t="shared" si="238"/>
        <v>0</v>
      </c>
      <c r="IA51" s="246">
        <f t="shared" si="239"/>
        <v>0</v>
      </c>
      <c r="IB51" s="246">
        <f t="shared" si="240"/>
        <v>0</v>
      </c>
      <c r="IC51" s="246">
        <f t="shared" si="241"/>
        <v>0</v>
      </c>
      <c r="ID51" s="246">
        <f t="shared" si="242"/>
        <v>0</v>
      </c>
      <c r="IE51" s="246">
        <f t="shared" si="243"/>
        <v>0</v>
      </c>
      <c r="IG51" s="49"/>
      <c r="IK51" s="93" t="e">
        <f t="shared" si="230"/>
        <v>#REF!</v>
      </c>
    </row>
    <row r="52" spans="1:245" s="27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2"/>
      <c r="L52" s="443"/>
      <c r="M52" s="443"/>
      <c r="N52" s="410"/>
      <c r="O52" s="410"/>
      <c r="P52" s="410"/>
      <c r="Q52" s="410"/>
      <c r="R52" s="410"/>
      <c r="S52" s="410"/>
      <c r="T52" s="411"/>
      <c r="U52" s="442"/>
      <c r="V52" s="443"/>
      <c r="W52" s="443"/>
      <c r="X52" s="410"/>
      <c r="Y52" s="410"/>
      <c r="Z52" s="410"/>
      <c r="AA52" s="410"/>
      <c r="AB52" s="410"/>
      <c r="AC52" s="410"/>
      <c r="AD52" s="411"/>
      <c r="AE52" s="442"/>
      <c r="AF52" s="443"/>
      <c r="AG52" s="444"/>
      <c r="AH52" s="443"/>
      <c r="AI52" s="410"/>
      <c r="AJ52" s="410"/>
      <c r="AK52" s="410"/>
      <c r="AL52" s="410"/>
      <c r="AM52" s="410"/>
      <c r="AN52" s="411"/>
      <c r="AO52" s="442"/>
      <c r="AP52" s="443"/>
      <c r="AQ52" s="443"/>
      <c r="AR52" s="410"/>
      <c r="AS52" s="410"/>
      <c r="AT52" s="410"/>
      <c r="AU52" s="410"/>
      <c r="AV52" s="410"/>
      <c r="AW52" s="410"/>
      <c r="AX52" s="411"/>
      <c r="AY52" s="442"/>
      <c r="AZ52" s="443"/>
      <c r="BA52" s="443"/>
      <c r="BB52" s="443"/>
      <c r="BC52" s="410"/>
      <c r="BD52" s="410"/>
      <c r="BE52" s="410"/>
      <c r="BF52" s="410"/>
      <c r="BG52" s="410"/>
      <c r="BH52" s="411"/>
      <c r="BI52" s="442"/>
      <c r="BJ52" s="443"/>
      <c r="BK52" s="443"/>
      <c r="BL52" s="410"/>
      <c r="BM52" s="410"/>
      <c r="BN52" s="410"/>
      <c r="BO52" s="410"/>
      <c r="BP52" s="410"/>
      <c r="BQ52" s="410"/>
      <c r="BR52" s="411"/>
      <c r="BS52" s="442"/>
      <c r="BT52" s="443"/>
      <c r="BU52" s="443"/>
      <c r="BV52" s="410"/>
      <c r="BW52" s="410"/>
      <c r="BX52" s="410"/>
      <c r="BY52" s="410"/>
      <c r="BZ52" s="410"/>
      <c r="CA52" s="410"/>
      <c r="CB52" s="411"/>
      <c r="CC52" s="442"/>
      <c r="CD52" s="443"/>
      <c r="CE52" s="443"/>
      <c r="CF52" s="410"/>
      <c r="CG52" s="410"/>
      <c r="CH52" s="410"/>
      <c r="CI52" s="410"/>
      <c r="CJ52" s="410"/>
      <c r="CK52" s="410"/>
      <c r="CL52" s="411"/>
      <c r="CM52" s="442"/>
      <c r="CN52" s="443"/>
      <c r="CO52" s="443"/>
      <c r="CP52" s="410"/>
      <c r="CQ52" s="410"/>
      <c r="CR52" s="410"/>
      <c r="CS52" s="410"/>
      <c r="CT52" s="410"/>
      <c r="CU52" s="410"/>
      <c r="CV52" s="411"/>
      <c r="CW52" s="442"/>
      <c r="CX52" s="443"/>
      <c r="CY52" s="443"/>
      <c r="CZ52" s="410"/>
      <c r="DA52" s="410"/>
      <c r="DB52" s="410"/>
      <c r="DC52" s="410"/>
      <c r="DD52" s="410"/>
      <c r="DE52" s="410"/>
      <c r="DF52" s="411"/>
      <c r="DG52" s="442"/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229"/>
        <v>0</v>
      </c>
      <c r="HN52" s="248">
        <f t="shared" si="244"/>
        <v>0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48" t="e">
        <f>+SUM(HO49:HO52)</f>
        <v>#REF!</v>
      </c>
      <c r="HQ52" s="248">
        <f>+HM52+S!HM52+E!HM52+O!HM52</f>
        <v>0</v>
      </c>
      <c r="HR52" s="248">
        <f t="shared" si="233"/>
        <v>2486</v>
      </c>
      <c r="HS52" s="248" t="e">
        <f>+HO52+S!HO52+E!HO52+O!HO52</f>
        <v>#REF!</v>
      </c>
      <c r="HT52" s="248" t="e">
        <f t="shared" si="233"/>
        <v>#REF!</v>
      </c>
      <c r="HV52" s="95">
        <f t="shared" si="234"/>
        <v>0</v>
      </c>
      <c r="HW52" s="95">
        <f t="shared" si="235"/>
        <v>0</v>
      </c>
      <c r="HX52" s="95">
        <f t="shared" si="236"/>
        <v>0</v>
      </c>
      <c r="HY52" s="95">
        <f t="shared" si="237"/>
        <v>0</v>
      </c>
      <c r="HZ52" s="95">
        <f t="shared" si="238"/>
        <v>0</v>
      </c>
      <c r="IA52" s="95">
        <f t="shared" si="239"/>
        <v>0</v>
      </c>
      <c r="IB52" s="95">
        <f t="shared" si="240"/>
        <v>0</v>
      </c>
      <c r="IC52" s="95">
        <f t="shared" si="241"/>
        <v>0</v>
      </c>
      <c r="ID52" s="95">
        <f t="shared" si="242"/>
        <v>0</v>
      </c>
      <c r="IE52" s="95">
        <f t="shared" si="243"/>
        <v>0</v>
      </c>
      <c r="IG52" s="49"/>
      <c r="IK52" s="93" t="e">
        <f t="shared" si="230"/>
        <v>#REF!</v>
      </c>
    </row>
    <row r="53" spans="1:245" s="27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416"/>
      <c r="M53" s="416"/>
      <c r="N53" s="413"/>
      <c r="O53" s="413"/>
      <c r="P53" s="413"/>
      <c r="Q53" s="413"/>
      <c r="R53" s="413"/>
      <c r="S53" s="413"/>
      <c r="T53" s="414"/>
      <c r="U53" s="415"/>
      <c r="V53" s="416"/>
      <c r="W53" s="416"/>
      <c r="X53" s="413"/>
      <c r="Y53" s="413"/>
      <c r="Z53" s="413"/>
      <c r="AA53" s="413"/>
      <c r="AB53" s="413"/>
      <c r="AC53" s="413"/>
      <c r="AD53" s="414"/>
      <c r="AE53" s="415"/>
      <c r="AF53" s="416"/>
      <c r="AG53" s="445"/>
      <c r="AH53" s="416"/>
      <c r="AI53" s="413"/>
      <c r="AJ53" s="413"/>
      <c r="AK53" s="413"/>
      <c r="AL53" s="413"/>
      <c r="AM53" s="413"/>
      <c r="AN53" s="414"/>
      <c r="AO53" s="415"/>
      <c r="AP53" s="416"/>
      <c r="AQ53" s="416"/>
      <c r="AR53" s="413"/>
      <c r="AS53" s="413"/>
      <c r="AT53" s="413"/>
      <c r="AU53" s="413"/>
      <c r="AV53" s="413"/>
      <c r="AW53" s="413"/>
      <c r="AX53" s="414"/>
      <c r="AY53" s="415"/>
      <c r="AZ53" s="416"/>
      <c r="BA53" s="416"/>
      <c r="BB53" s="416"/>
      <c r="BC53" s="413"/>
      <c r="BD53" s="413"/>
      <c r="BE53" s="413"/>
      <c r="BF53" s="413"/>
      <c r="BG53" s="413"/>
      <c r="BH53" s="414"/>
      <c r="BI53" s="415"/>
      <c r="BJ53" s="416"/>
      <c r="BK53" s="416"/>
      <c r="BL53" s="413"/>
      <c r="BM53" s="413"/>
      <c r="BN53" s="413"/>
      <c r="BO53" s="413"/>
      <c r="BP53" s="413"/>
      <c r="BQ53" s="413"/>
      <c r="BR53" s="414"/>
      <c r="BS53" s="415"/>
      <c r="BT53" s="416"/>
      <c r="BU53" s="416"/>
      <c r="BV53" s="413"/>
      <c r="BW53" s="413"/>
      <c r="BX53" s="413"/>
      <c r="BY53" s="413"/>
      <c r="BZ53" s="413"/>
      <c r="CA53" s="413"/>
      <c r="CB53" s="414"/>
      <c r="CC53" s="415"/>
      <c r="CD53" s="416"/>
      <c r="CE53" s="416"/>
      <c r="CF53" s="413"/>
      <c r="CG53" s="413"/>
      <c r="CH53" s="413"/>
      <c r="CI53" s="413"/>
      <c r="CJ53" s="413"/>
      <c r="CK53" s="413"/>
      <c r="CL53" s="414"/>
      <c r="CM53" s="415"/>
      <c r="CN53" s="416"/>
      <c r="CO53" s="416"/>
      <c r="CP53" s="413"/>
      <c r="CQ53" s="413"/>
      <c r="CR53" s="413"/>
      <c r="CS53" s="413"/>
      <c r="CT53" s="413"/>
      <c r="CU53" s="413"/>
      <c r="CV53" s="414"/>
      <c r="CW53" s="415"/>
      <c r="CX53" s="416"/>
      <c r="CY53" s="416"/>
      <c r="CZ53" s="413"/>
      <c r="DA53" s="413"/>
      <c r="DB53" s="413"/>
      <c r="DC53" s="413"/>
      <c r="DD53" s="413"/>
      <c r="DE53" s="413"/>
      <c r="DF53" s="414"/>
      <c r="DG53" s="415"/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229"/>
        <v>0</v>
      </c>
      <c r="HN53" s="79">
        <f t="shared" si="244"/>
        <v>0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245"/>
        <v>#REF!</v>
      </c>
      <c r="HQ53" s="79">
        <f>+HM53+S!HM53+E!HM53+O!HM53</f>
        <v>0</v>
      </c>
      <c r="HR53" s="79">
        <f t="shared" si="233"/>
        <v>1600</v>
      </c>
      <c r="HS53" s="79" t="e">
        <f>+HO53+S!HO53+E!HO53+O!HO53</f>
        <v>#REF!</v>
      </c>
      <c r="HT53" s="79" t="e">
        <f t="shared" si="233"/>
        <v>#REF!</v>
      </c>
      <c r="HV53" s="81">
        <f t="shared" si="234"/>
        <v>0</v>
      </c>
      <c r="HW53" s="81">
        <f t="shared" si="235"/>
        <v>0</v>
      </c>
      <c r="HX53" s="81">
        <f t="shared" si="236"/>
        <v>0</v>
      </c>
      <c r="HY53" s="81">
        <f t="shared" si="237"/>
        <v>0</v>
      </c>
      <c r="HZ53" s="81">
        <f t="shared" si="238"/>
        <v>0</v>
      </c>
      <c r="IA53" s="81">
        <f t="shared" si="239"/>
        <v>0</v>
      </c>
      <c r="IB53" s="81">
        <f t="shared" si="240"/>
        <v>0</v>
      </c>
      <c r="IC53" s="81">
        <f t="shared" si="241"/>
        <v>0</v>
      </c>
      <c r="ID53" s="81">
        <f t="shared" si="242"/>
        <v>0</v>
      </c>
      <c r="IE53" s="81">
        <f t="shared" si="243"/>
        <v>0</v>
      </c>
      <c r="IG53" s="49"/>
      <c r="IK53" s="93" t="e">
        <f t="shared" si="230"/>
        <v>#REF!</v>
      </c>
    </row>
    <row r="54" spans="1:245" s="27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416"/>
      <c r="M54" s="416"/>
      <c r="N54" s="413"/>
      <c r="O54" s="413"/>
      <c r="P54" s="413"/>
      <c r="Q54" s="413"/>
      <c r="R54" s="413"/>
      <c r="S54" s="413"/>
      <c r="T54" s="414"/>
      <c r="U54" s="415"/>
      <c r="V54" s="416"/>
      <c r="W54" s="416"/>
      <c r="X54" s="413"/>
      <c r="Y54" s="413"/>
      <c r="Z54" s="413"/>
      <c r="AA54" s="413"/>
      <c r="AB54" s="413"/>
      <c r="AC54" s="413"/>
      <c r="AD54" s="414"/>
      <c r="AE54" s="415"/>
      <c r="AF54" s="416"/>
      <c r="AG54" s="445"/>
      <c r="AH54" s="416"/>
      <c r="AI54" s="413"/>
      <c r="AJ54" s="413"/>
      <c r="AK54" s="413"/>
      <c r="AL54" s="413"/>
      <c r="AM54" s="413"/>
      <c r="AN54" s="414"/>
      <c r="AO54" s="415"/>
      <c r="AP54" s="416"/>
      <c r="AQ54" s="416"/>
      <c r="AR54" s="413"/>
      <c r="AS54" s="413"/>
      <c r="AT54" s="413"/>
      <c r="AU54" s="413"/>
      <c r="AV54" s="413"/>
      <c r="AW54" s="413"/>
      <c r="AX54" s="414"/>
      <c r="AY54" s="415"/>
      <c r="AZ54" s="416"/>
      <c r="BA54" s="416"/>
      <c r="BB54" s="416"/>
      <c r="BC54" s="413"/>
      <c r="BD54" s="413"/>
      <c r="BE54" s="413"/>
      <c r="BF54" s="413"/>
      <c r="BG54" s="413"/>
      <c r="BH54" s="414"/>
      <c r="BI54" s="415"/>
      <c r="BJ54" s="416"/>
      <c r="BK54" s="416"/>
      <c r="BL54" s="413"/>
      <c r="BM54" s="413"/>
      <c r="BN54" s="413"/>
      <c r="BO54" s="413"/>
      <c r="BP54" s="413"/>
      <c r="BQ54" s="413"/>
      <c r="BR54" s="414"/>
      <c r="BS54" s="415"/>
      <c r="BT54" s="416"/>
      <c r="BU54" s="416"/>
      <c r="BV54" s="413"/>
      <c r="BW54" s="413"/>
      <c r="BX54" s="413"/>
      <c r="BY54" s="413"/>
      <c r="BZ54" s="413"/>
      <c r="CA54" s="413"/>
      <c r="CB54" s="414"/>
      <c r="CC54" s="415"/>
      <c r="CD54" s="416"/>
      <c r="CE54" s="416"/>
      <c r="CF54" s="413"/>
      <c r="CG54" s="413"/>
      <c r="CH54" s="413"/>
      <c r="CI54" s="413"/>
      <c r="CJ54" s="413"/>
      <c r="CK54" s="413"/>
      <c r="CL54" s="414"/>
      <c r="CM54" s="415"/>
      <c r="CN54" s="416"/>
      <c r="CO54" s="416"/>
      <c r="CP54" s="413"/>
      <c r="CQ54" s="413"/>
      <c r="CR54" s="413"/>
      <c r="CS54" s="413"/>
      <c r="CT54" s="413"/>
      <c r="CU54" s="413"/>
      <c r="CV54" s="414"/>
      <c r="CW54" s="415"/>
      <c r="CX54" s="416"/>
      <c r="CY54" s="416"/>
      <c r="CZ54" s="413"/>
      <c r="DA54" s="413"/>
      <c r="DB54" s="413"/>
      <c r="DC54" s="413"/>
      <c r="DD54" s="413"/>
      <c r="DE54" s="413"/>
      <c r="DF54" s="414"/>
      <c r="DG54" s="415"/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229"/>
        <v>0</v>
      </c>
      <c r="HN54" s="79">
        <f t="shared" si="244"/>
        <v>0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245"/>
        <v>#REF!</v>
      </c>
      <c r="HQ54" s="79">
        <f>+HM54+S!HM54+E!HM54+O!HM54</f>
        <v>0</v>
      </c>
      <c r="HR54" s="79">
        <f t="shared" si="233"/>
        <v>805</v>
      </c>
      <c r="HS54" s="79" t="e">
        <f>+HO54+S!HO54+E!HO54+O!HO54</f>
        <v>#REF!</v>
      </c>
      <c r="HT54" s="79" t="e">
        <f t="shared" si="233"/>
        <v>#REF!</v>
      </c>
      <c r="HV54" s="81">
        <f t="shared" si="234"/>
        <v>0</v>
      </c>
      <c r="HW54" s="81">
        <f t="shared" si="235"/>
        <v>0</v>
      </c>
      <c r="HX54" s="81">
        <f t="shared" si="236"/>
        <v>0</v>
      </c>
      <c r="HY54" s="81">
        <f t="shared" si="237"/>
        <v>0</v>
      </c>
      <c r="HZ54" s="81">
        <f t="shared" si="238"/>
        <v>0</v>
      </c>
      <c r="IA54" s="81">
        <f t="shared" si="239"/>
        <v>0</v>
      </c>
      <c r="IB54" s="81">
        <f t="shared" si="240"/>
        <v>0</v>
      </c>
      <c r="IC54" s="81">
        <f t="shared" si="241"/>
        <v>0</v>
      </c>
      <c r="ID54" s="81">
        <f t="shared" si="242"/>
        <v>0</v>
      </c>
      <c r="IE54" s="81">
        <f t="shared" si="243"/>
        <v>0</v>
      </c>
      <c r="IG54" s="49"/>
      <c r="IK54" s="93" t="e">
        <f t="shared" si="230"/>
        <v>#REF!</v>
      </c>
    </row>
    <row r="55" spans="1:245" s="278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6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229"/>
        <v>0</v>
      </c>
      <c r="HN55" s="245">
        <f t="shared" si="244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45" t="e">
        <f t="shared" si="245"/>
        <v>#REF!</v>
      </c>
      <c r="HQ55" s="245">
        <f>+HM55+S!HM55+E!HM55+O!HM55</f>
        <v>0</v>
      </c>
      <c r="HR55" s="245">
        <f t="shared" si="233"/>
        <v>0</v>
      </c>
      <c r="HS55" s="245" t="e">
        <f>+HO55+S!HO55+E!HO55+O!HO55</f>
        <v>#REF!</v>
      </c>
      <c r="HT55" s="245" t="e">
        <f t="shared" si="233"/>
        <v>#REF!</v>
      </c>
      <c r="HU55" s="27"/>
      <c r="HV55" s="246">
        <f t="shared" si="234"/>
        <v>0</v>
      </c>
      <c r="HW55" s="246">
        <f t="shared" si="235"/>
        <v>0</v>
      </c>
      <c r="HX55" s="246">
        <f t="shared" si="236"/>
        <v>0</v>
      </c>
      <c r="HY55" s="246">
        <f t="shared" si="237"/>
        <v>0</v>
      </c>
      <c r="HZ55" s="246">
        <f t="shared" si="238"/>
        <v>0</v>
      </c>
      <c r="IA55" s="246">
        <f t="shared" si="239"/>
        <v>0</v>
      </c>
      <c r="IB55" s="246">
        <f t="shared" si="240"/>
        <v>0</v>
      </c>
      <c r="IC55" s="246">
        <f t="shared" si="241"/>
        <v>0</v>
      </c>
      <c r="ID55" s="246">
        <f t="shared" si="242"/>
        <v>0</v>
      </c>
      <c r="IE55" s="246">
        <f t="shared" si="243"/>
        <v>0</v>
      </c>
      <c r="IG55" s="279"/>
      <c r="IJ55" s="27"/>
      <c r="IK55" s="93" t="e">
        <f t="shared" si="230"/>
        <v>#REF!</v>
      </c>
    </row>
    <row r="56" spans="1:245" s="27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7"/>
      <c r="L56" s="448"/>
      <c r="M56" s="449"/>
      <c r="N56" s="401"/>
      <c r="O56" s="401"/>
      <c r="P56" s="401"/>
      <c r="Q56" s="401"/>
      <c r="R56" s="401"/>
      <c r="S56" s="401"/>
      <c r="T56" s="402"/>
      <c r="U56" s="447"/>
      <c r="V56" s="449"/>
      <c r="W56" s="449"/>
      <c r="X56" s="401"/>
      <c r="Y56" s="401"/>
      <c r="Z56" s="401"/>
      <c r="AA56" s="401"/>
      <c r="AB56" s="401"/>
      <c r="AC56" s="401"/>
      <c r="AD56" s="402"/>
      <c r="AE56" s="447"/>
      <c r="AF56" s="449"/>
      <c r="AG56" s="448"/>
      <c r="AH56" s="449"/>
      <c r="AI56" s="401"/>
      <c r="AJ56" s="401"/>
      <c r="AK56" s="401"/>
      <c r="AL56" s="401"/>
      <c r="AM56" s="401"/>
      <c r="AN56" s="402"/>
      <c r="AO56" s="447"/>
      <c r="AP56" s="449"/>
      <c r="AQ56" s="449"/>
      <c r="AR56" s="401"/>
      <c r="AS56" s="401"/>
      <c r="AT56" s="401"/>
      <c r="AU56" s="401"/>
      <c r="AV56" s="401"/>
      <c r="AW56" s="401"/>
      <c r="AX56" s="402"/>
      <c r="AY56" s="447"/>
      <c r="AZ56" s="449"/>
      <c r="BA56" s="449"/>
      <c r="BB56" s="449"/>
      <c r="BC56" s="401"/>
      <c r="BD56" s="401"/>
      <c r="BE56" s="401"/>
      <c r="BF56" s="401"/>
      <c r="BG56" s="401"/>
      <c r="BH56" s="402"/>
      <c r="BI56" s="447"/>
      <c r="BJ56" s="449"/>
      <c r="BK56" s="449"/>
      <c r="BL56" s="401"/>
      <c r="BM56" s="401"/>
      <c r="BN56" s="401"/>
      <c r="BO56" s="401"/>
      <c r="BP56" s="401"/>
      <c r="BQ56" s="401"/>
      <c r="BR56" s="402"/>
      <c r="BS56" s="447"/>
      <c r="BT56" s="449"/>
      <c r="BU56" s="449"/>
      <c r="BV56" s="401"/>
      <c r="BW56" s="401"/>
      <c r="BX56" s="401"/>
      <c r="BY56" s="401"/>
      <c r="BZ56" s="401"/>
      <c r="CA56" s="401"/>
      <c r="CB56" s="402"/>
      <c r="CC56" s="447"/>
      <c r="CD56" s="449"/>
      <c r="CE56" s="449"/>
      <c r="CF56" s="401"/>
      <c r="CG56" s="401"/>
      <c r="CH56" s="401"/>
      <c r="CI56" s="401"/>
      <c r="CJ56" s="401"/>
      <c r="CK56" s="401"/>
      <c r="CL56" s="402"/>
      <c r="CM56" s="447"/>
      <c r="CN56" s="449"/>
      <c r="CO56" s="449"/>
      <c r="CP56" s="401"/>
      <c r="CQ56" s="401"/>
      <c r="CR56" s="401"/>
      <c r="CS56" s="401"/>
      <c r="CT56" s="401"/>
      <c r="CU56" s="401"/>
      <c r="CV56" s="402"/>
      <c r="CW56" s="447"/>
      <c r="CX56" s="449"/>
      <c r="CY56" s="449"/>
      <c r="CZ56" s="401"/>
      <c r="DA56" s="401"/>
      <c r="DB56" s="401"/>
      <c r="DC56" s="401"/>
      <c r="DD56" s="401"/>
      <c r="DE56" s="401"/>
      <c r="DF56" s="402"/>
      <c r="DG56" s="447"/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229"/>
        <v>0</v>
      </c>
      <c r="HN56" s="248">
        <f t="shared" si="244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48" t="e">
        <f t="shared" si="245"/>
        <v>#REF!</v>
      </c>
      <c r="HQ56" s="248">
        <f>+HM56+S!HM56+E!HM56+O!HM56</f>
        <v>0</v>
      </c>
      <c r="HR56" s="248">
        <f t="shared" si="233"/>
        <v>0</v>
      </c>
      <c r="HS56" s="248" t="e">
        <f>+HO56+S!HO56+E!HO56+O!HO56</f>
        <v>#REF!</v>
      </c>
      <c r="HT56" s="248" t="e">
        <f t="shared" si="233"/>
        <v>#REF!</v>
      </c>
      <c r="HV56" s="95">
        <f t="shared" ref="HV56:HV79" si="246">+K56+U56+AE56+AO56+AY56+BI56+BS56+CC56+CM56+CW56+DG56+DQ56+EA56+EK56+EU56+FE56+FO56+FY56+GI56+GS56</f>
        <v>0</v>
      </c>
      <c r="HW56" s="95">
        <f t="shared" ref="HW56:HW79" si="247">+L56+V56+AF56+AP56+AZ56+BJ56+BT56+CD56+CN56+CX56+DH56+DR56+EB56+EL56+EV56+FF56+FP56+FZ56+GJ56+GT56</f>
        <v>0</v>
      </c>
      <c r="HX56" s="95">
        <f t="shared" si="236"/>
        <v>0</v>
      </c>
      <c r="HY56" s="95">
        <f t="shared" si="237"/>
        <v>0</v>
      </c>
      <c r="HZ56" s="95">
        <f t="shared" si="238"/>
        <v>0</v>
      </c>
      <c r="IA56" s="95">
        <f t="shared" si="239"/>
        <v>0</v>
      </c>
      <c r="IB56" s="95">
        <f t="shared" si="240"/>
        <v>0</v>
      </c>
      <c r="IC56" s="95">
        <f t="shared" si="241"/>
        <v>0</v>
      </c>
      <c r="ID56" s="95">
        <f t="shared" si="242"/>
        <v>0</v>
      </c>
      <c r="IE56" s="95">
        <f t="shared" si="243"/>
        <v>0</v>
      </c>
      <c r="IG56" s="49"/>
      <c r="IK56" s="93" t="e">
        <f t="shared" si="230"/>
        <v>#REF!</v>
      </c>
    </row>
    <row r="57" spans="1:245" s="27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50"/>
      <c r="L57" s="451"/>
      <c r="M57" s="452"/>
      <c r="N57" s="404"/>
      <c r="O57" s="404"/>
      <c r="P57" s="404"/>
      <c r="Q57" s="404"/>
      <c r="R57" s="404"/>
      <c r="S57" s="404"/>
      <c r="T57" s="405"/>
      <c r="U57" s="450"/>
      <c r="V57" s="452"/>
      <c r="W57" s="452"/>
      <c r="X57" s="404"/>
      <c r="Y57" s="404"/>
      <c r="Z57" s="404"/>
      <c r="AA57" s="404"/>
      <c r="AB57" s="404"/>
      <c r="AC57" s="404"/>
      <c r="AD57" s="405"/>
      <c r="AE57" s="450"/>
      <c r="AF57" s="452"/>
      <c r="AG57" s="451"/>
      <c r="AH57" s="452"/>
      <c r="AI57" s="404"/>
      <c r="AJ57" s="404"/>
      <c r="AK57" s="404"/>
      <c r="AL57" s="404"/>
      <c r="AM57" s="404"/>
      <c r="AN57" s="405"/>
      <c r="AO57" s="450"/>
      <c r="AP57" s="452"/>
      <c r="AQ57" s="452"/>
      <c r="AR57" s="404"/>
      <c r="AS57" s="404"/>
      <c r="AT57" s="404"/>
      <c r="AU57" s="404"/>
      <c r="AV57" s="404"/>
      <c r="AW57" s="404"/>
      <c r="AX57" s="405"/>
      <c r="AY57" s="450"/>
      <c r="AZ57" s="452"/>
      <c r="BA57" s="452"/>
      <c r="BB57" s="452"/>
      <c r="BC57" s="404"/>
      <c r="BD57" s="404"/>
      <c r="BE57" s="404"/>
      <c r="BF57" s="404"/>
      <c r="BG57" s="404"/>
      <c r="BH57" s="405"/>
      <c r="BI57" s="450"/>
      <c r="BJ57" s="452"/>
      <c r="BK57" s="452"/>
      <c r="BL57" s="404"/>
      <c r="BM57" s="404"/>
      <c r="BN57" s="404"/>
      <c r="BO57" s="404"/>
      <c r="BP57" s="404"/>
      <c r="BQ57" s="404"/>
      <c r="BR57" s="405"/>
      <c r="BS57" s="450"/>
      <c r="BT57" s="452"/>
      <c r="BU57" s="452"/>
      <c r="BV57" s="404"/>
      <c r="BW57" s="404"/>
      <c r="BX57" s="404"/>
      <c r="BY57" s="404"/>
      <c r="BZ57" s="404"/>
      <c r="CA57" s="404"/>
      <c r="CB57" s="405"/>
      <c r="CC57" s="450"/>
      <c r="CD57" s="452"/>
      <c r="CE57" s="452"/>
      <c r="CF57" s="404"/>
      <c r="CG57" s="404"/>
      <c r="CH57" s="404"/>
      <c r="CI57" s="404"/>
      <c r="CJ57" s="404"/>
      <c r="CK57" s="404"/>
      <c r="CL57" s="405"/>
      <c r="CM57" s="450"/>
      <c r="CN57" s="452"/>
      <c r="CO57" s="452"/>
      <c r="CP57" s="404"/>
      <c r="CQ57" s="404"/>
      <c r="CR57" s="404"/>
      <c r="CS57" s="404"/>
      <c r="CT57" s="404"/>
      <c r="CU57" s="404"/>
      <c r="CV57" s="405"/>
      <c r="CW57" s="450"/>
      <c r="CX57" s="452"/>
      <c r="CY57" s="452"/>
      <c r="CZ57" s="404"/>
      <c r="DA57" s="404"/>
      <c r="DB57" s="404"/>
      <c r="DC57" s="404"/>
      <c r="DD57" s="404"/>
      <c r="DE57" s="404"/>
      <c r="DF57" s="405"/>
      <c r="DG57" s="450"/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229"/>
        <v>0</v>
      </c>
      <c r="HN57" s="79">
        <f t="shared" si="244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245"/>
        <v>#REF!</v>
      </c>
      <c r="HQ57" s="79">
        <f>+HM57+S!HM57+E!HM57+O!HM57</f>
        <v>1</v>
      </c>
      <c r="HR57" s="79">
        <f t="shared" si="233"/>
        <v>1</v>
      </c>
      <c r="HS57" s="79" t="e">
        <f>+HO57+S!HO57+E!HO57+O!HO57</f>
        <v>#REF!</v>
      </c>
      <c r="HT57" s="79" t="e">
        <f t="shared" si="233"/>
        <v>#REF!</v>
      </c>
      <c r="HV57" s="81">
        <f t="shared" si="246"/>
        <v>0</v>
      </c>
      <c r="HW57" s="81">
        <f t="shared" si="247"/>
        <v>0</v>
      </c>
      <c r="HX57" s="81">
        <f t="shared" si="236"/>
        <v>0</v>
      </c>
      <c r="HY57" s="81">
        <f t="shared" si="237"/>
        <v>0</v>
      </c>
      <c r="HZ57" s="81">
        <f t="shared" si="238"/>
        <v>0</v>
      </c>
      <c r="IA57" s="81">
        <f t="shared" si="239"/>
        <v>0</v>
      </c>
      <c r="IB57" s="81">
        <f t="shared" si="240"/>
        <v>0</v>
      </c>
      <c r="IC57" s="81">
        <f t="shared" si="241"/>
        <v>0</v>
      </c>
      <c r="ID57" s="81">
        <f t="shared" si="242"/>
        <v>0</v>
      </c>
      <c r="IE57" s="81">
        <f t="shared" si="243"/>
        <v>0</v>
      </c>
      <c r="IG57" s="49"/>
      <c r="IK57" s="93" t="e">
        <f t="shared" si="230"/>
        <v>#REF!</v>
      </c>
    </row>
    <row r="58" spans="1:245" s="27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50"/>
      <c r="L58" s="451"/>
      <c r="M58" s="452"/>
      <c r="N58" s="404"/>
      <c r="O58" s="404"/>
      <c r="P58" s="404"/>
      <c r="Q58" s="404"/>
      <c r="R58" s="404"/>
      <c r="S58" s="404"/>
      <c r="T58" s="405"/>
      <c r="U58" s="450"/>
      <c r="V58" s="452"/>
      <c r="W58" s="452"/>
      <c r="X58" s="404"/>
      <c r="Y58" s="404"/>
      <c r="Z58" s="404"/>
      <c r="AA58" s="404"/>
      <c r="AB58" s="404"/>
      <c r="AC58" s="404"/>
      <c r="AD58" s="405"/>
      <c r="AE58" s="450"/>
      <c r="AF58" s="452"/>
      <c r="AG58" s="451"/>
      <c r="AH58" s="452"/>
      <c r="AI58" s="404"/>
      <c r="AJ58" s="404"/>
      <c r="AK58" s="404"/>
      <c r="AL58" s="404"/>
      <c r="AM58" s="404"/>
      <c r="AN58" s="405"/>
      <c r="AO58" s="450"/>
      <c r="AP58" s="452"/>
      <c r="AQ58" s="452"/>
      <c r="AR58" s="404"/>
      <c r="AS58" s="404"/>
      <c r="AT58" s="404"/>
      <c r="AU58" s="404"/>
      <c r="AV58" s="404"/>
      <c r="AW58" s="404"/>
      <c r="AX58" s="405"/>
      <c r="AY58" s="450"/>
      <c r="AZ58" s="452"/>
      <c r="BA58" s="452"/>
      <c r="BB58" s="452"/>
      <c r="BC58" s="404"/>
      <c r="BD58" s="404"/>
      <c r="BE58" s="404"/>
      <c r="BF58" s="404"/>
      <c r="BG58" s="404"/>
      <c r="BH58" s="405"/>
      <c r="BI58" s="450"/>
      <c r="BJ58" s="452"/>
      <c r="BK58" s="452"/>
      <c r="BL58" s="404"/>
      <c r="BM58" s="404"/>
      <c r="BN58" s="404"/>
      <c r="BO58" s="404"/>
      <c r="BP58" s="404"/>
      <c r="BQ58" s="404"/>
      <c r="BR58" s="405"/>
      <c r="BS58" s="450"/>
      <c r="BT58" s="452"/>
      <c r="BU58" s="452"/>
      <c r="BV58" s="404"/>
      <c r="BW58" s="404"/>
      <c r="BX58" s="404"/>
      <c r="BY58" s="404"/>
      <c r="BZ58" s="404"/>
      <c r="CA58" s="404"/>
      <c r="CB58" s="405"/>
      <c r="CC58" s="450"/>
      <c r="CD58" s="452"/>
      <c r="CE58" s="452"/>
      <c r="CF58" s="404"/>
      <c r="CG58" s="404"/>
      <c r="CH58" s="404"/>
      <c r="CI58" s="404"/>
      <c r="CJ58" s="404"/>
      <c r="CK58" s="404"/>
      <c r="CL58" s="405"/>
      <c r="CM58" s="450"/>
      <c r="CN58" s="452"/>
      <c r="CO58" s="452"/>
      <c r="CP58" s="404"/>
      <c r="CQ58" s="404"/>
      <c r="CR58" s="404"/>
      <c r="CS58" s="404"/>
      <c r="CT58" s="404"/>
      <c r="CU58" s="404"/>
      <c r="CV58" s="405"/>
      <c r="CW58" s="450"/>
      <c r="CX58" s="452"/>
      <c r="CY58" s="452"/>
      <c r="CZ58" s="404"/>
      <c r="DA58" s="404"/>
      <c r="DB58" s="404"/>
      <c r="DC58" s="404"/>
      <c r="DD58" s="404"/>
      <c r="DE58" s="404"/>
      <c r="DF58" s="405"/>
      <c r="DG58" s="450"/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229"/>
        <v>0</v>
      </c>
      <c r="HN58" s="79">
        <f t="shared" si="244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245"/>
        <v>#REF!</v>
      </c>
      <c r="HQ58" s="79">
        <f>+HM58+S!HM58+E!HM58+O!HM58</f>
        <v>0</v>
      </c>
      <c r="HR58" s="79">
        <f t="shared" si="233"/>
        <v>1</v>
      </c>
      <c r="HS58" s="79" t="e">
        <f>+HO58+S!HO58+E!HO58+O!HO58</f>
        <v>#REF!</v>
      </c>
      <c r="HT58" s="79" t="e">
        <f t="shared" si="233"/>
        <v>#REF!</v>
      </c>
      <c r="HV58" s="81">
        <f t="shared" si="246"/>
        <v>0</v>
      </c>
      <c r="HW58" s="81">
        <f t="shared" si="247"/>
        <v>0</v>
      </c>
      <c r="HX58" s="81">
        <f t="shared" si="236"/>
        <v>0</v>
      </c>
      <c r="HY58" s="81">
        <f t="shared" si="237"/>
        <v>0</v>
      </c>
      <c r="HZ58" s="81">
        <f t="shared" si="238"/>
        <v>0</v>
      </c>
      <c r="IA58" s="81">
        <f t="shared" si="239"/>
        <v>0</v>
      </c>
      <c r="IB58" s="81">
        <f t="shared" si="240"/>
        <v>0</v>
      </c>
      <c r="IC58" s="81">
        <f t="shared" si="241"/>
        <v>0</v>
      </c>
      <c r="ID58" s="81">
        <f t="shared" si="242"/>
        <v>0</v>
      </c>
      <c r="IE58" s="81">
        <f t="shared" si="243"/>
        <v>0</v>
      </c>
      <c r="IG58" s="49"/>
      <c r="IK58" s="93" t="e">
        <f t="shared" si="230"/>
        <v>#REF!</v>
      </c>
    </row>
    <row r="59" spans="1:245" s="27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3"/>
      <c r="L59" s="454"/>
      <c r="M59" s="455"/>
      <c r="N59" s="407"/>
      <c r="O59" s="407"/>
      <c r="P59" s="407"/>
      <c r="Q59" s="407"/>
      <c r="R59" s="407"/>
      <c r="S59" s="407"/>
      <c r="T59" s="408"/>
      <c r="U59" s="453"/>
      <c r="V59" s="455"/>
      <c r="W59" s="455"/>
      <c r="X59" s="407"/>
      <c r="Y59" s="407"/>
      <c r="Z59" s="407"/>
      <c r="AA59" s="407"/>
      <c r="AB59" s="407"/>
      <c r="AC59" s="407"/>
      <c r="AD59" s="408"/>
      <c r="AE59" s="453"/>
      <c r="AF59" s="455"/>
      <c r="AG59" s="454"/>
      <c r="AH59" s="455"/>
      <c r="AI59" s="407"/>
      <c r="AJ59" s="407"/>
      <c r="AK59" s="407"/>
      <c r="AL59" s="407"/>
      <c r="AM59" s="407"/>
      <c r="AN59" s="408"/>
      <c r="AO59" s="453"/>
      <c r="AP59" s="455"/>
      <c r="AQ59" s="455"/>
      <c r="AR59" s="407"/>
      <c r="AS59" s="407"/>
      <c r="AT59" s="407"/>
      <c r="AU59" s="407"/>
      <c r="AV59" s="407"/>
      <c r="AW59" s="407"/>
      <c r="AX59" s="408"/>
      <c r="AY59" s="453"/>
      <c r="AZ59" s="455"/>
      <c r="BA59" s="455"/>
      <c r="BB59" s="455"/>
      <c r="BC59" s="407"/>
      <c r="BD59" s="407"/>
      <c r="BE59" s="407"/>
      <c r="BF59" s="407"/>
      <c r="BG59" s="407"/>
      <c r="BH59" s="408"/>
      <c r="BI59" s="453"/>
      <c r="BJ59" s="455"/>
      <c r="BK59" s="455"/>
      <c r="BL59" s="407"/>
      <c r="BM59" s="407"/>
      <c r="BN59" s="407"/>
      <c r="BO59" s="407"/>
      <c r="BP59" s="407"/>
      <c r="BQ59" s="407"/>
      <c r="BR59" s="408"/>
      <c r="BS59" s="453"/>
      <c r="BT59" s="455"/>
      <c r="BU59" s="455"/>
      <c r="BV59" s="407"/>
      <c r="BW59" s="407"/>
      <c r="BX59" s="407"/>
      <c r="BY59" s="407"/>
      <c r="BZ59" s="407"/>
      <c r="CA59" s="407"/>
      <c r="CB59" s="408"/>
      <c r="CC59" s="453"/>
      <c r="CD59" s="455"/>
      <c r="CE59" s="455"/>
      <c r="CF59" s="407"/>
      <c r="CG59" s="407"/>
      <c r="CH59" s="407"/>
      <c r="CI59" s="407"/>
      <c r="CJ59" s="407"/>
      <c r="CK59" s="407"/>
      <c r="CL59" s="408"/>
      <c r="CM59" s="453"/>
      <c r="CN59" s="455"/>
      <c r="CO59" s="455"/>
      <c r="CP59" s="407"/>
      <c r="CQ59" s="407"/>
      <c r="CR59" s="407"/>
      <c r="CS59" s="407"/>
      <c r="CT59" s="407"/>
      <c r="CU59" s="407"/>
      <c r="CV59" s="408"/>
      <c r="CW59" s="453"/>
      <c r="CX59" s="455"/>
      <c r="CY59" s="455"/>
      <c r="CZ59" s="407"/>
      <c r="DA59" s="407"/>
      <c r="DB59" s="407"/>
      <c r="DC59" s="407"/>
      <c r="DD59" s="407"/>
      <c r="DE59" s="407"/>
      <c r="DF59" s="408"/>
      <c r="DG59" s="453"/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229"/>
        <v>0</v>
      </c>
      <c r="HN59" s="245">
        <f t="shared" si="244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45" t="e">
        <f t="shared" si="245"/>
        <v>#REF!</v>
      </c>
      <c r="HQ59" s="245">
        <f>+HM59+S!HM59+E!HM59+O!HM59</f>
        <v>0</v>
      </c>
      <c r="HR59" s="245">
        <f t="shared" si="233"/>
        <v>1</v>
      </c>
      <c r="HS59" s="245" t="e">
        <f>+HO59+S!HO59+E!HO59+O!HO59</f>
        <v>#REF!</v>
      </c>
      <c r="HT59" s="245" t="e">
        <f t="shared" si="233"/>
        <v>#REF!</v>
      </c>
      <c r="HV59" s="246">
        <f t="shared" si="246"/>
        <v>0</v>
      </c>
      <c r="HW59" s="246">
        <f t="shared" si="247"/>
        <v>0</v>
      </c>
      <c r="HX59" s="246">
        <f t="shared" si="236"/>
        <v>0</v>
      </c>
      <c r="HY59" s="246">
        <f t="shared" si="237"/>
        <v>0</v>
      </c>
      <c r="HZ59" s="246">
        <f t="shared" si="238"/>
        <v>0</v>
      </c>
      <c r="IA59" s="246">
        <f t="shared" si="239"/>
        <v>0</v>
      </c>
      <c r="IB59" s="246">
        <f t="shared" si="240"/>
        <v>0</v>
      </c>
      <c r="IC59" s="246">
        <f t="shared" si="241"/>
        <v>0</v>
      </c>
      <c r="ID59" s="246">
        <f t="shared" si="242"/>
        <v>0</v>
      </c>
      <c r="IE59" s="246">
        <f t="shared" si="243"/>
        <v>0</v>
      </c>
      <c r="IG59" s="49"/>
      <c r="IK59" s="93" t="e">
        <f t="shared" si="230"/>
        <v>#REF!</v>
      </c>
    </row>
    <row r="60" spans="1:245" s="27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368"/>
      <c r="M60" s="368"/>
      <c r="N60" s="368"/>
      <c r="O60" s="368"/>
      <c r="P60" s="368"/>
      <c r="Q60" s="368"/>
      <c r="R60" s="368"/>
      <c r="S60" s="368"/>
      <c r="T60" s="369"/>
      <c r="U60" s="367"/>
      <c r="V60" s="368"/>
      <c r="W60" s="368"/>
      <c r="X60" s="368"/>
      <c r="Y60" s="368"/>
      <c r="Z60" s="368"/>
      <c r="AA60" s="368"/>
      <c r="AB60" s="368"/>
      <c r="AC60" s="368"/>
      <c r="AD60" s="369"/>
      <c r="AE60" s="367"/>
      <c r="AF60" s="368"/>
      <c r="AG60" s="368"/>
      <c r="AH60" s="368"/>
      <c r="AI60" s="368"/>
      <c r="AJ60" s="368"/>
      <c r="AK60" s="368"/>
      <c r="AL60" s="368"/>
      <c r="AM60" s="368"/>
      <c r="AN60" s="369"/>
      <c r="AO60" s="367"/>
      <c r="AP60" s="368"/>
      <c r="AQ60" s="368"/>
      <c r="AR60" s="368"/>
      <c r="AS60" s="368"/>
      <c r="AT60" s="368"/>
      <c r="AU60" s="368"/>
      <c r="AV60" s="368"/>
      <c r="AW60" s="368"/>
      <c r="AX60" s="369"/>
      <c r="AY60" s="367"/>
      <c r="AZ60" s="368"/>
      <c r="BA60" s="368"/>
      <c r="BB60" s="368"/>
      <c r="BC60" s="368"/>
      <c r="BD60" s="368"/>
      <c r="BE60" s="368"/>
      <c r="BF60" s="368"/>
      <c r="BG60" s="368"/>
      <c r="BH60" s="369"/>
      <c r="BI60" s="367"/>
      <c r="BJ60" s="368"/>
      <c r="BK60" s="368"/>
      <c r="BL60" s="368"/>
      <c r="BM60" s="368"/>
      <c r="BN60" s="368"/>
      <c r="BO60" s="368"/>
      <c r="BP60" s="368"/>
      <c r="BQ60" s="368"/>
      <c r="BR60" s="369"/>
      <c r="BS60" s="367"/>
      <c r="BT60" s="368"/>
      <c r="BU60" s="368"/>
      <c r="BV60" s="368"/>
      <c r="BW60" s="368"/>
      <c r="BX60" s="368"/>
      <c r="BY60" s="368"/>
      <c r="BZ60" s="368"/>
      <c r="CA60" s="368"/>
      <c r="CB60" s="369"/>
      <c r="CC60" s="367"/>
      <c r="CD60" s="368"/>
      <c r="CE60" s="368"/>
      <c r="CF60" s="368"/>
      <c r="CG60" s="368"/>
      <c r="CH60" s="368"/>
      <c r="CI60" s="368"/>
      <c r="CJ60" s="368"/>
      <c r="CK60" s="368"/>
      <c r="CL60" s="369"/>
      <c r="CM60" s="367"/>
      <c r="CN60" s="368"/>
      <c r="CO60" s="368"/>
      <c r="CP60" s="368"/>
      <c r="CQ60" s="368"/>
      <c r="CR60" s="368"/>
      <c r="CS60" s="368"/>
      <c r="CT60" s="368"/>
      <c r="CU60" s="368"/>
      <c r="CV60" s="369"/>
      <c r="CW60" s="367"/>
      <c r="CX60" s="368"/>
      <c r="CY60" s="368"/>
      <c r="CZ60" s="368"/>
      <c r="DA60" s="368"/>
      <c r="DB60" s="368"/>
      <c r="DC60" s="368"/>
      <c r="DD60" s="368"/>
      <c r="DE60" s="368"/>
      <c r="DF60" s="369"/>
      <c r="DG60" s="367"/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229"/>
        <v>0</v>
      </c>
      <c r="HN60" s="79">
        <f t="shared" si="244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79" t="e">
        <f t="shared" si="245"/>
        <v>#REF!</v>
      </c>
      <c r="HQ60" s="79">
        <f>+HM60+S!HM60+E!HM60+O!HM60</f>
        <v>1</v>
      </c>
      <c r="HR60" s="79">
        <f t="shared" si="233"/>
        <v>2</v>
      </c>
      <c r="HS60" s="79" t="e">
        <f>+HO60+S!HO60+E!HO60+O!HO60</f>
        <v>#REF!</v>
      </c>
      <c r="HT60" s="79" t="e">
        <f t="shared" si="233"/>
        <v>#REF!</v>
      </c>
      <c r="HV60" s="95">
        <f t="shared" si="246"/>
        <v>0</v>
      </c>
      <c r="HW60" s="95">
        <f t="shared" si="247"/>
        <v>0</v>
      </c>
      <c r="HX60" s="95">
        <f t="shared" si="236"/>
        <v>0</v>
      </c>
      <c r="HY60" s="95">
        <f t="shared" si="237"/>
        <v>0</v>
      </c>
      <c r="HZ60" s="95">
        <f t="shared" si="238"/>
        <v>0</v>
      </c>
      <c r="IA60" s="95">
        <f t="shared" si="239"/>
        <v>0</v>
      </c>
      <c r="IB60" s="95">
        <f t="shared" si="240"/>
        <v>0</v>
      </c>
      <c r="IC60" s="95">
        <f t="shared" si="241"/>
        <v>0</v>
      </c>
      <c r="ID60" s="95">
        <f t="shared" si="242"/>
        <v>0</v>
      </c>
      <c r="IE60" s="95">
        <f t="shared" si="243"/>
        <v>0</v>
      </c>
      <c r="IG60" s="49"/>
      <c r="IK60" s="93" t="e">
        <f t="shared" si="230"/>
        <v>#REF!</v>
      </c>
    </row>
    <row r="61" spans="1:245" s="27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368"/>
      <c r="M61" s="368"/>
      <c r="N61" s="368"/>
      <c r="O61" s="368"/>
      <c r="P61" s="368"/>
      <c r="Q61" s="368"/>
      <c r="R61" s="368"/>
      <c r="S61" s="368"/>
      <c r="T61" s="369"/>
      <c r="U61" s="367"/>
      <c r="V61" s="368"/>
      <c r="W61" s="368"/>
      <c r="X61" s="368"/>
      <c r="Y61" s="368"/>
      <c r="Z61" s="368"/>
      <c r="AA61" s="368"/>
      <c r="AB61" s="368"/>
      <c r="AC61" s="368"/>
      <c r="AD61" s="369"/>
      <c r="AE61" s="367"/>
      <c r="AF61" s="368"/>
      <c r="AG61" s="368"/>
      <c r="AH61" s="368"/>
      <c r="AI61" s="368"/>
      <c r="AJ61" s="368"/>
      <c r="AK61" s="368"/>
      <c r="AL61" s="368"/>
      <c r="AM61" s="368"/>
      <c r="AN61" s="369"/>
      <c r="AO61" s="367"/>
      <c r="AP61" s="368"/>
      <c r="AQ61" s="368"/>
      <c r="AR61" s="368"/>
      <c r="AS61" s="368"/>
      <c r="AT61" s="368"/>
      <c r="AU61" s="368"/>
      <c r="AV61" s="368"/>
      <c r="AW61" s="368"/>
      <c r="AX61" s="369"/>
      <c r="AY61" s="367"/>
      <c r="AZ61" s="368"/>
      <c r="BA61" s="368"/>
      <c r="BB61" s="368"/>
      <c r="BC61" s="368"/>
      <c r="BD61" s="368"/>
      <c r="BE61" s="368"/>
      <c r="BF61" s="368"/>
      <c r="BG61" s="368"/>
      <c r="BH61" s="369"/>
      <c r="BI61" s="367"/>
      <c r="BJ61" s="368"/>
      <c r="BK61" s="368"/>
      <c r="BL61" s="368"/>
      <c r="BM61" s="368"/>
      <c r="BN61" s="368"/>
      <c r="BO61" s="368"/>
      <c r="BP61" s="368"/>
      <c r="BQ61" s="368"/>
      <c r="BR61" s="369"/>
      <c r="BS61" s="367"/>
      <c r="BT61" s="368"/>
      <c r="BU61" s="368"/>
      <c r="BV61" s="368"/>
      <c r="BW61" s="368"/>
      <c r="BX61" s="368"/>
      <c r="BY61" s="368"/>
      <c r="BZ61" s="368"/>
      <c r="CA61" s="368"/>
      <c r="CB61" s="369"/>
      <c r="CC61" s="367"/>
      <c r="CD61" s="368"/>
      <c r="CE61" s="368"/>
      <c r="CF61" s="368"/>
      <c r="CG61" s="368"/>
      <c r="CH61" s="368"/>
      <c r="CI61" s="368"/>
      <c r="CJ61" s="368"/>
      <c r="CK61" s="368"/>
      <c r="CL61" s="369"/>
      <c r="CM61" s="367"/>
      <c r="CN61" s="368"/>
      <c r="CO61" s="368"/>
      <c r="CP61" s="368"/>
      <c r="CQ61" s="368"/>
      <c r="CR61" s="368"/>
      <c r="CS61" s="368"/>
      <c r="CT61" s="368"/>
      <c r="CU61" s="368"/>
      <c r="CV61" s="369"/>
      <c r="CW61" s="367"/>
      <c r="CX61" s="368"/>
      <c r="CY61" s="368"/>
      <c r="CZ61" s="368"/>
      <c r="DA61" s="368"/>
      <c r="DB61" s="368"/>
      <c r="DC61" s="368"/>
      <c r="DD61" s="368"/>
      <c r="DE61" s="368"/>
      <c r="DF61" s="369"/>
      <c r="DG61" s="367"/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229"/>
        <v>0</v>
      </c>
      <c r="HN61" s="79">
        <f t="shared" si="244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245"/>
        <v>#REF!</v>
      </c>
      <c r="HQ61" s="79">
        <f>+HM61+S!HM61+E!HM61+O!HM61</f>
        <v>0</v>
      </c>
      <c r="HR61" s="79">
        <f t="shared" si="233"/>
        <v>1</v>
      </c>
      <c r="HS61" s="79" t="e">
        <f>+HO61+S!HO61+E!HO61+O!HO61</f>
        <v>#REF!</v>
      </c>
      <c r="HT61" s="79" t="e">
        <f t="shared" si="233"/>
        <v>#REF!</v>
      </c>
      <c r="HV61" s="81">
        <f t="shared" si="246"/>
        <v>0</v>
      </c>
      <c r="HW61" s="81">
        <f t="shared" si="247"/>
        <v>0</v>
      </c>
      <c r="HX61" s="81">
        <f t="shared" si="236"/>
        <v>0</v>
      </c>
      <c r="HY61" s="81">
        <f t="shared" si="237"/>
        <v>0</v>
      </c>
      <c r="HZ61" s="81">
        <f t="shared" si="238"/>
        <v>0</v>
      </c>
      <c r="IA61" s="81">
        <f t="shared" si="239"/>
        <v>0</v>
      </c>
      <c r="IB61" s="81">
        <f t="shared" si="240"/>
        <v>0</v>
      </c>
      <c r="IC61" s="81">
        <f t="shared" si="241"/>
        <v>0</v>
      </c>
      <c r="ID61" s="81">
        <f t="shared" si="242"/>
        <v>0</v>
      </c>
      <c r="IE61" s="81">
        <f t="shared" si="243"/>
        <v>0</v>
      </c>
      <c r="IG61" s="49"/>
      <c r="IK61" s="93" t="e">
        <f t="shared" si="230"/>
        <v>#REF!</v>
      </c>
    </row>
    <row r="62" spans="1:245" s="27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368"/>
      <c r="M62" s="368"/>
      <c r="N62" s="368"/>
      <c r="O62" s="368"/>
      <c r="P62" s="368"/>
      <c r="Q62" s="368"/>
      <c r="R62" s="368"/>
      <c r="S62" s="368"/>
      <c r="T62" s="369"/>
      <c r="U62" s="367"/>
      <c r="V62" s="368"/>
      <c r="W62" s="368"/>
      <c r="X62" s="368"/>
      <c r="Y62" s="368"/>
      <c r="Z62" s="368"/>
      <c r="AA62" s="368"/>
      <c r="AB62" s="368"/>
      <c r="AC62" s="368"/>
      <c r="AD62" s="369"/>
      <c r="AE62" s="367"/>
      <c r="AF62" s="368"/>
      <c r="AG62" s="368"/>
      <c r="AH62" s="368"/>
      <c r="AI62" s="368"/>
      <c r="AJ62" s="368"/>
      <c r="AK62" s="368"/>
      <c r="AL62" s="368"/>
      <c r="AM62" s="368"/>
      <c r="AN62" s="369"/>
      <c r="AO62" s="367"/>
      <c r="AP62" s="368"/>
      <c r="AQ62" s="368"/>
      <c r="AR62" s="368"/>
      <c r="AS62" s="368"/>
      <c r="AT62" s="368"/>
      <c r="AU62" s="368"/>
      <c r="AV62" s="368"/>
      <c r="AW62" s="368"/>
      <c r="AX62" s="369"/>
      <c r="AY62" s="367"/>
      <c r="AZ62" s="368"/>
      <c r="BA62" s="368"/>
      <c r="BB62" s="368"/>
      <c r="BC62" s="368"/>
      <c r="BD62" s="368"/>
      <c r="BE62" s="368"/>
      <c r="BF62" s="368"/>
      <c r="BG62" s="368"/>
      <c r="BH62" s="369"/>
      <c r="BI62" s="367"/>
      <c r="BJ62" s="368"/>
      <c r="BK62" s="368"/>
      <c r="BL62" s="368"/>
      <c r="BM62" s="368"/>
      <c r="BN62" s="368"/>
      <c r="BO62" s="368"/>
      <c r="BP62" s="368"/>
      <c r="BQ62" s="368"/>
      <c r="BR62" s="369"/>
      <c r="BS62" s="367"/>
      <c r="BT62" s="368"/>
      <c r="BU62" s="368"/>
      <c r="BV62" s="368"/>
      <c r="BW62" s="368"/>
      <c r="BX62" s="368"/>
      <c r="BY62" s="368"/>
      <c r="BZ62" s="368"/>
      <c r="CA62" s="368"/>
      <c r="CB62" s="369"/>
      <c r="CC62" s="367"/>
      <c r="CD62" s="368"/>
      <c r="CE62" s="368"/>
      <c r="CF62" s="368"/>
      <c r="CG62" s="368"/>
      <c r="CH62" s="368"/>
      <c r="CI62" s="368"/>
      <c r="CJ62" s="368"/>
      <c r="CK62" s="368"/>
      <c r="CL62" s="369"/>
      <c r="CM62" s="367"/>
      <c r="CN62" s="368"/>
      <c r="CO62" s="368"/>
      <c r="CP62" s="368"/>
      <c r="CQ62" s="368"/>
      <c r="CR62" s="368"/>
      <c r="CS62" s="368"/>
      <c r="CT62" s="368"/>
      <c r="CU62" s="368"/>
      <c r="CV62" s="369"/>
      <c r="CW62" s="367"/>
      <c r="CX62" s="368"/>
      <c r="CY62" s="368"/>
      <c r="CZ62" s="368"/>
      <c r="DA62" s="368"/>
      <c r="DB62" s="368"/>
      <c r="DC62" s="368"/>
      <c r="DD62" s="368"/>
      <c r="DE62" s="368"/>
      <c r="DF62" s="369"/>
      <c r="DG62" s="367"/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229"/>
        <v>0</v>
      </c>
      <c r="HN62" s="79">
        <f t="shared" si="244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245"/>
        <v>#REF!</v>
      </c>
      <c r="HQ62" s="79">
        <f>+HM62+S!HM62+E!HM62+O!HM62</f>
        <v>0</v>
      </c>
      <c r="HR62" s="79">
        <f t="shared" si="233"/>
        <v>1</v>
      </c>
      <c r="HS62" s="79" t="e">
        <f>+HO62+S!HO62+E!HO62+O!HO62</f>
        <v>#REF!</v>
      </c>
      <c r="HT62" s="79" t="e">
        <f t="shared" si="233"/>
        <v>#REF!</v>
      </c>
      <c r="HV62" s="81">
        <f t="shared" si="246"/>
        <v>0</v>
      </c>
      <c r="HW62" s="81">
        <f t="shared" si="247"/>
        <v>0</v>
      </c>
      <c r="HX62" s="81">
        <f t="shared" si="236"/>
        <v>0</v>
      </c>
      <c r="HY62" s="81">
        <f t="shared" si="237"/>
        <v>0</v>
      </c>
      <c r="HZ62" s="81">
        <f t="shared" si="238"/>
        <v>0</v>
      </c>
      <c r="IA62" s="81">
        <f t="shared" si="239"/>
        <v>0</v>
      </c>
      <c r="IB62" s="81">
        <f t="shared" si="240"/>
        <v>0</v>
      </c>
      <c r="IC62" s="81">
        <f t="shared" si="241"/>
        <v>0</v>
      </c>
      <c r="ID62" s="81">
        <f t="shared" si="242"/>
        <v>0</v>
      </c>
      <c r="IE62" s="81">
        <f t="shared" si="243"/>
        <v>0</v>
      </c>
      <c r="IG62" s="49"/>
      <c r="IK62" s="93" t="e">
        <f t="shared" si="230"/>
        <v>#REF!</v>
      </c>
    </row>
    <row r="63" spans="1:245" s="27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368"/>
      <c r="M63" s="368"/>
      <c r="N63" s="368"/>
      <c r="O63" s="368"/>
      <c r="P63" s="368"/>
      <c r="Q63" s="368"/>
      <c r="R63" s="368"/>
      <c r="S63" s="368"/>
      <c r="T63" s="369"/>
      <c r="U63" s="367"/>
      <c r="V63" s="368"/>
      <c r="W63" s="368"/>
      <c r="X63" s="368"/>
      <c r="Y63" s="368"/>
      <c r="Z63" s="368"/>
      <c r="AA63" s="368"/>
      <c r="AB63" s="368"/>
      <c r="AC63" s="368"/>
      <c r="AD63" s="369"/>
      <c r="AE63" s="367"/>
      <c r="AF63" s="368"/>
      <c r="AG63" s="368"/>
      <c r="AH63" s="368"/>
      <c r="AI63" s="368"/>
      <c r="AJ63" s="368"/>
      <c r="AK63" s="368"/>
      <c r="AL63" s="368"/>
      <c r="AM63" s="368"/>
      <c r="AN63" s="369"/>
      <c r="AO63" s="367"/>
      <c r="AP63" s="368"/>
      <c r="AQ63" s="368"/>
      <c r="AR63" s="368"/>
      <c r="AS63" s="368"/>
      <c r="AT63" s="368"/>
      <c r="AU63" s="368"/>
      <c r="AV63" s="368"/>
      <c r="AW63" s="368"/>
      <c r="AX63" s="369"/>
      <c r="AY63" s="367"/>
      <c r="AZ63" s="368"/>
      <c r="BA63" s="368"/>
      <c r="BB63" s="368"/>
      <c r="BC63" s="368"/>
      <c r="BD63" s="368"/>
      <c r="BE63" s="368"/>
      <c r="BF63" s="368"/>
      <c r="BG63" s="368"/>
      <c r="BH63" s="369"/>
      <c r="BI63" s="367"/>
      <c r="BJ63" s="368"/>
      <c r="BK63" s="368"/>
      <c r="BL63" s="368"/>
      <c r="BM63" s="368"/>
      <c r="BN63" s="368"/>
      <c r="BO63" s="368"/>
      <c r="BP63" s="368"/>
      <c r="BQ63" s="368"/>
      <c r="BR63" s="369"/>
      <c r="BS63" s="367"/>
      <c r="BT63" s="368"/>
      <c r="BU63" s="368"/>
      <c r="BV63" s="368"/>
      <c r="BW63" s="368"/>
      <c r="BX63" s="368"/>
      <c r="BY63" s="368"/>
      <c r="BZ63" s="368"/>
      <c r="CA63" s="368"/>
      <c r="CB63" s="369"/>
      <c r="CC63" s="367"/>
      <c r="CD63" s="368"/>
      <c r="CE63" s="368"/>
      <c r="CF63" s="368"/>
      <c r="CG63" s="368"/>
      <c r="CH63" s="368"/>
      <c r="CI63" s="368"/>
      <c r="CJ63" s="368"/>
      <c r="CK63" s="368"/>
      <c r="CL63" s="369"/>
      <c r="CM63" s="367"/>
      <c r="CN63" s="368"/>
      <c r="CO63" s="368"/>
      <c r="CP63" s="368"/>
      <c r="CQ63" s="368"/>
      <c r="CR63" s="368"/>
      <c r="CS63" s="368"/>
      <c r="CT63" s="368"/>
      <c r="CU63" s="368"/>
      <c r="CV63" s="369"/>
      <c r="CW63" s="367"/>
      <c r="CX63" s="368"/>
      <c r="CY63" s="368"/>
      <c r="CZ63" s="368"/>
      <c r="DA63" s="368"/>
      <c r="DB63" s="368"/>
      <c r="DC63" s="368"/>
      <c r="DD63" s="368"/>
      <c r="DE63" s="368"/>
      <c r="DF63" s="369"/>
      <c r="DG63" s="367"/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229"/>
        <v>0</v>
      </c>
      <c r="HN63" s="79">
        <f t="shared" si="244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79" t="e">
        <f t="shared" si="245"/>
        <v>#REF!</v>
      </c>
      <c r="HQ63" s="79">
        <f>+HM63+S!HM63+E!HM63+O!HM63</f>
        <v>0</v>
      </c>
      <c r="HR63" s="79">
        <f t="shared" si="233"/>
        <v>1</v>
      </c>
      <c r="HS63" s="79" t="e">
        <f>+HO63+S!HO63+E!HO63+O!HO63</f>
        <v>#REF!</v>
      </c>
      <c r="HT63" s="79" t="e">
        <f t="shared" si="233"/>
        <v>#REF!</v>
      </c>
      <c r="HV63" s="246">
        <f t="shared" si="246"/>
        <v>0</v>
      </c>
      <c r="HW63" s="246">
        <f t="shared" si="247"/>
        <v>0</v>
      </c>
      <c r="HX63" s="246">
        <f t="shared" si="236"/>
        <v>0</v>
      </c>
      <c r="HY63" s="246">
        <f t="shared" si="237"/>
        <v>0</v>
      </c>
      <c r="HZ63" s="246">
        <f t="shared" si="238"/>
        <v>0</v>
      </c>
      <c r="IA63" s="246">
        <f t="shared" si="239"/>
        <v>0</v>
      </c>
      <c r="IB63" s="246">
        <f t="shared" si="240"/>
        <v>0</v>
      </c>
      <c r="IC63" s="246">
        <f t="shared" si="241"/>
        <v>0</v>
      </c>
      <c r="ID63" s="246">
        <f t="shared" si="242"/>
        <v>0</v>
      </c>
      <c r="IE63" s="246">
        <f t="shared" si="243"/>
        <v>0</v>
      </c>
      <c r="IG63" s="49"/>
      <c r="IK63" s="93" t="e">
        <f t="shared" si="230"/>
        <v>#REF!</v>
      </c>
    </row>
    <row r="64" spans="1:245" s="27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229"/>
        <v>0</v>
      </c>
      <c r="HN64" s="248">
        <f t="shared" si="244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48" t="e">
        <f t="shared" si="245"/>
        <v>#REF!</v>
      </c>
      <c r="HQ64" s="248">
        <f>+HM64+S!HM64+E!HM64+O!HM64</f>
        <v>0</v>
      </c>
      <c r="HR64" s="248">
        <f t="shared" si="233"/>
        <v>0</v>
      </c>
      <c r="HS64" s="248" t="e">
        <f>+HO64+S!HO64+E!HO64+O!HO64</f>
        <v>#REF!</v>
      </c>
      <c r="HT64" s="248" t="e">
        <f t="shared" si="233"/>
        <v>#REF!</v>
      </c>
      <c r="HV64" s="95">
        <f t="shared" si="246"/>
        <v>0</v>
      </c>
      <c r="HW64" s="95">
        <f t="shared" si="247"/>
        <v>0</v>
      </c>
      <c r="HX64" s="95">
        <f t="shared" si="236"/>
        <v>0</v>
      </c>
      <c r="HY64" s="95">
        <f t="shared" si="237"/>
        <v>0</v>
      </c>
      <c r="HZ64" s="95">
        <f t="shared" si="238"/>
        <v>0</v>
      </c>
      <c r="IA64" s="95">
        <f t="shared" si="239"/>
        <v>0</v>
      </c>
      <c r="IB64" s="95">
        <f t="shared" si="240"/>
        <v>0</v>
      </c>
      <c r="IC64" s="95">
        <f t="shared" si="241"/>
        <v>0</v>
      </c>
      <c r="ID64" s="95">
        <f t="shared" si="242"/>
        <v>0</v>
      </c>
      <c r="IE64" s="95">
        <f t="shared" si="243"/>
        <v>0</v>
      </c>
      <c r="IG64" s="49"/>
      <c r="IK64" s="93" t="e">
        <f t="shared" si="230"/>
        <v>#REF!</v>
      </c>
    </row>
    <row r="65" spans="1:245" s="27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377"/>
      <c r="M65" s="377"/>
      <c r="N65" s="377"/>
      <c r="O65" s="377"/>
      <c r="P65" s="377"/>
      <c r="Q65" s="377"/>
      <c r="R65" s="377"/>
      <c r="S65" s="377"/>
      <c r="T65" s="378"/>
      <c r="U65" s="376"/>
      <c r="V65" s="377"/>
      <c r="W65" s="377"/>
      <c r="X65" s="377"/>
      <c r="Y65" s="377"/>
      <c r="Z65" s="377"/>
      <c r="AA65" s="377"/>
      <c r="AB65" s="377"/>
      <c r="AC65" s="377"/>
      <c r="AD65" s="378"/>
      <c r="AE65" s="376"/>
      <c r="AF65" s="377"/>
      <c r="AG65" s="377"/>
      <c r="AH65" s="377"/>
      <c r="AI65" s="377"/>
      <c r="AJ65" s="377"/>
      <c r="AK65" s="377"/>
      <c r="AL65" s="377"/>
      <c r="AM65" s="377"/>
      <c r="AN65" s="378"/>
      <c r="AO65" s="376"/>
      <c r="AP65" s="377"/>
      <c r="AQ65" s="377"/>
      <c r="AR65" s="377"/>
      <c r="AS65" s="377"/>
      <c r="AT65" s="377"/>
      <c r="AU65" s="377"/>
      <c r="AV65" s="377"/>
      <c r="AW65" s="377"/>
      <c r="AX65" s="378"/>
      <c r="AY65" s="376"/>
      <c r="AZ65" s="377"/>
      <c r="BA65" s="377"/>
      <c r="BB65" s="377"/>
      <c r="BC65" s="377"/>
      <c r="BD65" s="377"/>
      <c r="BE65" s="377"/>
      <c r="BF65" s="377"/>
      <c r="BG65" s="377"/>
      <c r="BH65" s="378"/>
      <c r="BI65" s="376"/>
      <c r="BJ65" s="377"/>
      <c r="BK65" s="377"/>
      <c r="BL65" s="377"/>
      <c r="BM65" s="377"/>
      <c r="BN65" s="377"/>
      <c r="BO65" s="377"/>
      <c r="BP65" s="377"/>
      <c r="BQ65" s="377"/>
      <c r="BR65" s="378"/>
      <c r="BS65" s="376"/>
      <c r="BT65" s="377"/>
      <c r="BU65" s="377"/>
      <c r="BV65" s="377"/>
      <c r="BW65" s="377"/>
      <c r="BX65" s="377"/>
      <c r="BY65" s="377"/>
      <c r="BZ65" s="377"/>
      <c r="CA65" s="377"/>
      <c r="CB65" s="378"/>
      <c r="CC65" s="376"/>
      <c r="CD65" s="377"/>
      <c r="CE65" s="377"/>
      <c r="CF65" s="377"/>
      <c r="CG65" s="377"/>
      <c r="CH65" s="377"/>
      <c r="CI65" s="377"/>
      <c r="CJ65" s="377"/>
      <c r="CK65" s="377"/>
      <c r="CL65" s="378"/>
      <c r="CM65" s="376"/>
      <c r="CN65" s="377"/>
      <c r="CO65" s="377"/>
      <c r="CP65" s="377"/>
      <c r="CQ65" s="377"/>
      <c r="CR65" s="377"/>
      <c r="CS65" s="377"/>
      <c r="CT65" s="377"/>
      <c r="CU65" s="377"/>
      <c r="CV65" s="378"/>
      <c r="CW65" s="376"/>
      <c r="CX65" s="377"/>
      <c r="CY65" s="377"/>
      <c r="CZ65" s="377"/>
      <c r="DA65" s="377"/>
      <c r="DB65" s="377"/>
      <c r="DC65" s="377"/>
      <c r="DD65" s="377"/>
      <c r="DE65" s="377"/>
      <c r="DF65" s="378"/>
      <c r="DG65" s="376"/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229"/>
        <v>0</v>
      </c>
      <c r="HN65" s="79">
        <f t="shared" si="244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245"/>
        <v>#REF!</v>
      </c>
      <c r="HQ65" s="79">
        <f>+HM65+S!HM65+E!HM65+O!HM65</f>
        <v>0</v>
      </c>
      <c r="HR65" s="79">
        <f t="shared" si="233"/>
        <v>0</v>
      </c>
      <c r="HS65" s="79" t="e">
        <f>+HO65+S!HO65+E!HO65+O!HO65</f>
        <v>#REF!</v>
      </c>
      <c r="HT65" s="79" t="e">
        <f t="shared" si="233"/>
        <v>#REF!</v>
      </c>
      <c r="HV65" s="81">
        <f t="shared" si="246"/>
        <v>0</v>
      </c>
      <c r="HW65" s="81">
        <f t="shared" si="247"/>
        <v>0</v>
      </c>
      <c r="HX65" s="81">
        <f t="shared" si="236"/>
        <v>0</v>
      </c>
      <c r="HY65" s="81">
        <f t="shared" si="237"/>
        <v>0</v>
      </c>
      <c r="HZ65" s="81">
        <f t="shared" si="238"/>
        <v>0</v>
      </c>
      <c r="IA65" s="81">
        <f t="shared" si="239"/>
        <v>0</v>
      </c>
      <c r="IB65" s="81">
        <f t="shared" si="240"/>
        <v>0</v>
      </c>
      <c r="IC65" s="81">
        <f t="shared" si="241"/>
        <v>0</v>
      </c>
      <c r="ID65" s="81">
        <f t="shared" si="242"/>
        <v>0</v>
      </c>
      <c r="IE65" s="81">
        <f t="shared" si="243"/>
        <v>0</v>
      </c>
      <c r="IG65" s="49"/>
      <c r="IK65" s="93" t="e">
        <f t="shared" si="230"/>
        <v>#REF!</v>
      </c>
    </row>
    <row r="66" spans="1:245" s="27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377"/>
      <c r="M66" s="377"/>
      <c r="N66" s="377"/>
      <c r="O66" s="377"/>
      <c r="P66" s="377"/>
      <c r="Q66" s="377"/>
      <c r="R66" s="377"/>
      <c r="S66" s="377"/>
      <c r="T66" s="378"/>
      <c r="U66" s="376"/>
      <c r="V66" s="377"/>
      <c r="W66" s="377"/>
      <c r="X66" s="377"/>
      <c r="Y66" s="377"/>
      <c r="Z66" s="377"/>
      <c r="AA66" s="377"/>
      <c r="AB66" s="377"/>
      <c r="AC66" s="377"/>
      <c r="AD66" s="378"/>
      <c r="AE66" s="376"/>
      <c r="AF66" s="377"/>
      <c r="AG66" s="377"/>
      <c r="AH66" s="377"/>
      <c r="AI66" s="377"/>
      <c r="AJ66" s="377"/>
      <c r="AK66" s="377"/>
      <c r="AL66" s="377"/>
      <c r="AM66" s="377"/>
      <c r="AN66" s="378"/>
      <c r="AO66" s="376"/>
      <c r="AP66" s="377"/>
      <c r="AQ66" s="377"/>
      <c r="AR66" s="377"/>
      <c r="AS66" s="377"/>
      <c r="AT66" s="377"/>
      <c r="AU66" s="377"/>
      <c r="AV66" s="377"/>
      <c r="AW66" s="377"/>
      <c r="AX66" s="378"/>
      <c r="AY66" s="376"/>
      <c r="AZ66" s="377"/>
      <c r="BA66" s="377"/>
      <c r="BB66" s="377"/>
      <c r="BC66" s="377"/>
      <c r="BD66" s="377"/>
      <c r="BE66" s="377"/>
      <c r="BF66" s="377"/>
      <c r="BG66" s="377"/>
      <c r="BH66" s="378"/>
      <c r="BI66" s="376"/>
      <c r="BJ66" s="377"/>
      <c r="BK66" s="377"/>
      <c r="BL66" s="377"/>
      <c r="BM66" s="377"/>
      <c r="BN66" s="377"/>
      <c r="BO66" s="377"/>
      <c r="BP66" s="377"/>
      <c r="BQ66" s="377"/>
      <c r="BR66" s="378"/>
      <c r="BS66" s="376"/>
      <c r="BT66" s="377"/>
      <c r="BU66" s="377"/>
      <c r="BV66" s="377"/>
      <c r="BW66" s="377"/>
      <c r="BX66" s="377"/>
      <c r="BY66" s="377"/>
      <c r="BZ66" s="377"/>
      <c r="CA66" s="377"/>
      <c r="CB66" s="378"/>
      <c r="CC66" s="376"/>
      <c r="CD66" s="377"/>
      <c r="CE66" s="377"/>
      <c r="CF66" s="377"/>
      <c r="CG66" s="377"/>
      <c r="CH66" s="377"/>
      <c r="CI66" s="377"/>
      <c r="CJ66" s="377"/>
      <c r="CK66" s="377"/>
      <c r="CL66" s="378"/>
      <c r="CM66" s="376"/>
      <c r="CN66" s="377"/>
      <c r="CO66" s="377"/>
      <c r="CP66" s="377"/>
      <c r="CQ66" s="377"/>
      <c r="CR66" s="377"/>
      <c r="CS66" s="377"/>
      <c r="CT66" s="377"/>
      <c r="CU66" s="377"/>
      <c r="CV66" s="378"/>
      <c r="CW66" s="376"/>
      <c r="CX66" s="377"/>
      <c r="CY66" s="377"/>
      <c r="CZ66" s="377"/>
      <c r="DA66" s="377"/>
      <c r="DB66" s="377"/>
      <c r="DC66" s="377"/>
      <c r="DD66" s="377"/>
      <c r="DE66" s="377"/>
      <c r="DF66" s="378"/>
      <c r="DG66" s="376"/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229"/>
        <v>0</v>
      </c>
      <c r="HN66" s="79">
        <f t="shared" si="244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245"/>
        <v>#REF!</v>
      </c>
      <c r="HQ66" s="79">
        <f>+HM66+S!HM66+E!HM66+O!HM66</f>
        <v>0</v>
      </c>
      <c r="HR66" s="79">
        <f t="shared" si="233"/>
        <v>0</v>
      </c>
      <c r="HS66" s="79" t="e">
        <f>+HO66+S!HO66+E!HO66+O!HO66</f>
        <v>#REF!</v>
      </c>
      <c r="HT66" s="79" t="e">
        <f t="shared" si="233"/>
        <v>#REF!</v>
      </c>
      <c r="HV66" s="81">
        <f t="shared" si="246"/>
        <v>0</v>
      </c>
      <c r="HW66" s="81">
        <f t="shared" si="247"/>
        <v>0</v>
      </c>
      <c r="HX66" s="81">
        <f t="shared" si="236"/>
        <v>0</v>
      </c>
      <c r="HY66" s="81">
        <f t="shared" si="237"/>
        <v>0</v>
      </c>
      <c r="HZ66" s="81">
        <f t="shared" si="238"/>
        <v>0</v>
      </c>
      <c r="IA66" s="81">
        <f t="shared" si="239"/>
        <v>0</v>
      </c>
      <c r="IB66" s="81">
        <f t="shared" si="240"/>
        <v>0</v>
      </c>
      <c r="IC66" s="81">
        <f t="shared" si="241"/>
        <v>0</v>
      </c>
      <c r="ID66" s="81">
        <f t="shared" si="242"/>
        <v>0</v>
      </c>
      <c r="IE66" s="81">
        <f t="shared" si="243"/>
        <v>0</v>
      </c>
      <c r="IG66" s="49"/>
      <c r="IK66" s="93" t="e">
        <f t="shared" si="230"/>
        <v>#REF!</v>
      </c>
    </row>
    <row r="67" spans="1:245" s="27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229"/>
        <v>0</v>
      </c>
      <c r="HN67" s="245">
        <f t="shared" si="244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45" t="e">
        <f t="shared" si="245"/>
        <v>#REF!</v>
      </c>
      <c r="HQ67" s="245">
        <f>+HM67+S!HM67+E!HM67+O!HM67</f>
        <v>0</v>
      </c>
      <c r="HR67" s="245">
        <f t="shared" si="233"/>
        <v>0</v>
      </c>
      <c r="HS67" s="245" t="e">
        <f>+HO67+S!HO67+E!HO67+O!HO67</f>
        <v>#REF!</v>
      </c>
      <c r="HT67" s="245" t="e">
        <f t="shared" si="233"/>
        <v>#REF!</v>
      </c>
      <c r="HV67" s="246">
        <f t="shared" si="246"/>
        <v>0</v>
      </c>
      <c r="HW67" s="246">
        <f t="shared" si="247"/>
        <v>0</v>
      </c>
      <c r="HX67" s="246">
        <f t="shared" si="236"/>
        <v>0</v>
      </c>
      <c r="HY67" s="246">
        <f t="shared" si="237"/>
        <v>0</v>
      </c>
      <c r="HZ67" s="246">
        <f t="shared" si="238"/>
        <v>0</v>
      </c>
      <c r="IA67" s="246">
        <f t="shared" si="239"/>
        <v>0</v>
      </c>
      <c r="IB67" s="246">
        <f t="shared" si="240"/>
        <v>0</v>
      </c>
      <c r="IC67" s="246">
        <f t="shared" si="241"/>
        <v>0</v>
      </c>
      <c r="ID67" s="246">
        <f t="shared" si="242"/>
        <v>0</v>
      </c>
      <c r="IE67" s="246">
        <f t="shared" si="243"/>
        <v>0</v>
      </c>
      <c r="IG67" s="49"/>
      <c r="IK67" s="93" t="e">
        <f t="shared" si="230"/>
        <v>#REF!</v>
      </c>
    </row>
    <row r="68" spans="1:245" s="27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229"/>
        <v>0</v>
      </c>
      <c r="HN68" s="248">
        <f t="shared" si="244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48" t="e">
        <f t="shared" si="245"/>
        <v>#REF!</v>
      </c>
      <c r="HQ68" s="248">
        <f>+HM68+S!HM68+E!HM68+O!HM68</f>
        <v>0</v>
      </c>
      <c r="HR68" s="248">
        <f t="shared" si="233"/>
        <v>0</v>
      </c>
      <c r="HS68" s="248" t="e">
        <f>+HO68+S!HO68+E!HO68+O!HO68</f>
        <v>#REF!</v>
      </c>
      <c r="HT68" s="248" t="e">
        <f t="shared" si="233"/>
        <v>#REF!</v>
      </c>
      <c r="HV68" s="95">
        <f t="shared" si="246"/>
        <v>0</v>
      </c>
      <c r="HW68" s="95">
        <f t="shared" si="247"/>
        <v>0</v>
      </c>
      <c r="HX68" s="95">
        <f t="shared" si="236"/>
        <v>0</v>
      </c>
      <c r="HY68" s="95">
        <f t="shared" si="237"/>
        <v>0</v>
      </c>
      <c r="HZ68" s="95">
        <f t="shared" si="238"/>
        <v>0</v>
      </c>
      <c r="IA68" s="95">
        <f t="shared" si="239"/>
        <v>0</v>
      </c>
      <c r="IB68" s="95">
        <f t="shared" si="240"/>
        <v>0</v>
      </c>
      <c r="IC68" s="95">
        <f t="shared" si="241"/>
        <v>0</v>
      </c>
      <c r="ID68" s="95">
        <f t="shared" si="242"/>
        <v>0</v>
      </c>
      <c r="IE68" s="95">
        <f t="shared" si="243"/>
        <v>0</v>
      </c>
      <c r="IG68" s="49"/>
      <c r="IK68" s="93" t="e">
        <f t="shared" si="230"/>
        <v>#REF!</v>
      </c>
    </row>
    <row r="69" spans="1:245" s="27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386"/>
      <c r="M69" s="386"/>
      <c r="N69" s="386"/>
      <c r="O69" s="386"/>
      <c r="P69" s="386"/>
      <c r="Q69" s="386"/>
      <c r="R69" s="386"/>
      <c r="S69" s="386"/>
      <c r="T69" s="387"/>
      <c r="U69" s="385"/>
      <c r="V69" s="386"/>
      <c r="W69" s="386"/>
      <c r="X69" s="386"/>
      <c r="Y69" s="386"/>
      <c r="Z69" s="386"/>
      <c r="AA69" s="386"/>
      <c r="AB69" s="386"/>
      <c r="AC69" s="386"/>
      <c r="AD69" s="387"/>
      <c r="AE69" s="385"/>
      <c r="AF69" s="386"/>
      <c r="AG69" s="386"/>
      <c r="AH69" s="386"/>
      <c r="AI69" s="386"/>
      <c r="AJ69" s="386"/>
      <c r="AK69" s="386"/>
      <c r="AL69" s="386"/>
      <c r="AM69" s="386"/>
      <c r="AN69" s="387"/>
      <c r="AO69" s="385"/>
      <c r="AP69" s="386"/>
      <c r="AQ69" s="386"/>
      <c r="AR69" s="386"/>
      <c r="AS69" s="386"/>
      <c r="AT69" s="386"/>
      <c r="AU69" s="386"/>
      <c r="AV69" s="386"/>
      <c r="AW69" s="386"/>
      <c r="AX69" s="387"/>
      <c r="AY69" s="385"/>
      <c r="AZ69" s="386"/>
      <c r="BA69" s="386"/>
      <c r="BB69" s="386"/>
      <c r="BC69" s="386"/>
      <c r="BD69" s="386"/>
      <c r="BE69" s="386"/>
      <c r="BF69" s="386"/>
      <c r="BG69" s="386"/>
      <c r="BH69" s="387"/>
      <c r="BI69" s="385"/>
      <c r="BJ69" s="386"/>
      <c r="BK69" s="386"/>
      <c r="BL69" s="386"/>
      <c r="BM69" s="386"/>
      <c r="BN69" s="386"/>
      <c r="BO69" s="386"/>
      <c r="BP69" s="386"/>
      <c r="BQ69" s="386"/>
      <c r="BR69" s="387"/>
      <c r="BS69" s="385"/>
      <c r="BT69" s="386"/>
      <c r="BU69" s="386"/>
      <c r="BV69" s="386"/>
      <c r="BW69" s="386"/>
      <c r="BX69" s="386"/>
      <c r="BY69" s="386"/>
      <c r="BZ69" s="386"/>
      <c r="CA69" s="386"/>
      <c r="CB69" s="387"/>
      <c r="CC69" s="385"/>
      <c r="CD69" s="386"/>
      <c r="CE69" s="386"/>
      <c r="CF69" s="386"/>
      <c r="CG69" s="386"/>
      <c r="CH69" s="386"/>
      <c r="CI69" s="386"/>
      <c r="CJ69" s="386"/>
      <c r="CK69" s="386"/>
      <c r="CL69" s="387"/>
      <c r="CM69" s="385"/>
      <c r="CN69" s="386"/>
      <c r="CO69" s="386"/>
      <c r="CP69" s="386"/>
      <c r="CQ69" s="386"/>
      <c r="CR69" s="386"/>
      <c r="CS69" s="386"/>
      <c r="CT69" s="386"/>
      <c r="CU69" s="386"/>
      <c r="CV69" s="387"/>
      <c r="CW69" s="385"/>
      <c r="CX69" s="386"/>
      <c r="CY69" s="386"/>
      <c r="CZ69" s="386"/>
      <c r="DA69" s="386"/>
      <c r="DB69" s="386"/>
      <c r="DC69" s="386"/>
      <c r="DD69" s="386"/>
      <c r="DE69" s="386"/>
      <c r="DF69" s="387"/>
      <c r="DG69" s="385"/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229"/>
        <v>0</v>
      </c>
      <c r="HN69" s="79">
        <f t="shared" si="244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245"/>
        <v>#REF!</v>
      </c>
      <c r="HQ69" s="79">
        <f>+HM69+S!HM69+E!HM69+O!HM69</f>
        <v>0</v>
      </c>
      <c r="HR69" s="79">
        <f t="shared" si="233"/>
        <v>0</v>
      </c>
      <c r="HS69" s="79" t="e">
        <f>+HO69+S!HO69+E!HO69+O!HO69</f>
        <v>#REF!</v>
      </c>
      <c r="HT69" s="79" t="e">
        <f t="shared" si="233"/>
        <v>#REF!</v>
      </c>
      <c r="HV69" s="81">
        <f t="shared" si="246"/>
        <v>0</v>
      </c>
      <c r="HW69" s="81">
        <f t="shared" si="247"/>
        <v>0</v>
      </c>
      <c r="HX69" s="81">
        <f t="shared" si="236"/>
        <v>0</v>
      </c>
      <c r="HY69" s="81">
        <f t="shared" si="237"/>
        <v>0</v>
      </c>
      <c r="HZ69" s="81">
        <f t="shared" si="238"/>
        <v>0</v>
      </c>
      <c r="IA69" s="81">
        <f t="shared" si="239"/>
        <v>0</v>
      </c>
      <c r="IB69" s="81">
        <f t="shared" si="240"/>
        <v>0</v>
      </c>
      <c r="IC69" s="81">
        <f t="shared" si="241"/>
        <v>0</v>
      </c>
      <c r="ID69" s="81">
        <f t="shared" si="242"/>
        <v>0</v>
      </c>
      <c r="IE69" s="81">
        <f t="shared" si="243"/>
        <v>0</v>
      </c>
      <c r="IG69" s="49"/>
      <c r="IK69" s="93" t="e">
        <f t="shared" si="230"/>
        <v>#REF!</v>
      </c>
    </row>
    <row r="70" spans="1:245" s="27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386"/>
      <c r="M70" s="386"/>
      <c r="N70" s="386"/>
      <c r="O70" s="386"/>
      <c r="P70" s="386"/>
      <c r="Q70" s="386"/>
      <c r="R70" s="386"/>
      <c r="S70" s="386"/>
      <c r="T70" s="387"/>
      <c r="U70" s="385"/>
      <c r="V70" s="386"/>
      <c r="W70" s="386"/>
      <c r="X70" s="386"/>
      <c r="Y70" s="386"/>
      <c r="Z70" s="386"/>
      <c r="AA70" s="386"/>
      <c r="AB70" s="386"/>
      <c r="AC70" s="386"/>
      <c r="AD70" s="387"/>
      <c r="AE70" s="385"/>
      <c r="AF70" s="386"/>
      <c r="AG70" s="386"/>
      <c r="AH70" s="386"/>
      <c r="AI70" s="386"/>
      <c r="AJ70" s="386"/>
      <c r="AK70" s="386"/>
      <c r="AL70" s="386"/>
      <c r="AM70" s="386"/>
      <c r="AN70" s="387"/>
      <c r="AO70" s="385"/>
      <c r="AP70" s="386"/>
      <c r="AQ70" s="386"/>
      <c r="AR70" s="386"/>
      <c r="AS70" s="386"/>
      <c r="AT70" s="386"/>
      <c r="AU70" s="386"/>
      <c r="AV70" s="386"/>
      <c r="AW70" s="386"/>
      <c r="AX70" s="387"/>
      <c r="AY70" s="385"/>
      <c r="AZ70" s="386"/>
      <c r="BA70" s="386"/>
      <c r="BB70" s="386"/>
      <c r="BC70" s="386"/>
      <c r="BD70" s="386"/>
      <c r="BE70" s="386"/>
      <c r="BF70" s="386"/>
      <c r="BG70" s="386"/>
      <c r="BH70" s="387"/>
      <c r="BI70" s="385"/>
      <c r="BJ70" s="386"/>
      <c r="BK70" s="386"/>
      <c r="BL70" s="386"/>
      <c r="BM70" s="386"/>
      <c r="BN70" s="386"/>
      <c r="BO70" s="386"/>
      <c r="BP70" s="386"/>
      <c r="BQ70" s="386"/>
      <c r="BR70" s="387"/>
      <c r="BS70" s="385"/>
      <c r="BT70" s="386"/>
      <c r="BU70" s="386"/>
      <c r="BV70" s="386"/>
      <c r="BW70" s="386"/>
      <c r="BX70" s="386"/>
      <c r="BY70" s="386"/>
      <c r="BZ70" s="386"/>
      <c r="CA70" s="386"/>
      <c r="CB70" s="387"/>
      <c r="CC70" s="385"/>
      <c r="CD70" s="386"/>
      <c r="CE70" s="386"/>
      <c r="CF70" s="386"/>
      <c r="CG70" s="386"/>
      <c r="CH70" s="386"/>
      <c r="CI70" s="386"/>
      <c r="CJ70" s="386"/>
      <c r="CK70" s="386"/>
      <c r="CL70" s="387"/>
      <c r="CM70" s="385"/>
      <c r="CN70" s="386"/>
      <c r="CO70" s="386"/>
      <c r="CP70" s="386"/>
      <c r="CQ70" s="386"/>
      <c r="CR70" s="386"/>
      <c r="CS70" s="386"/>
      <c r="CT70" s="386"/>
      <c r="CU70" s="386"/>
      <c r="CV70" s="387"/>
      <c r="CW70" s="385"/>
      <c r="CX70" s="386"/>
      <c r="CY70" s="386"/>
      <c r="CZ70" s="386"/>
      <c r="DA70" s="386"/>
      <c r="DB70" s="386"/>
      <c r="DC70" s="386"/>
      <c r="DD70" s="386"/>
      <c r="DE70" s="386"/>
      <c r="DF70" s="387"/>
      <c r="DG70" s="385"/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229"/>
        <v>0</v>
      </c>
      <c r="HN70" s="79">
        <f t="shared" si="244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245"/>
        <v>#REF!</v>
      </c>
      <c r="HQ70" s="79">
        <f>+HM70+S!HM70+E!HM70+O!HM70</f>
        <v>0</v>
      </c>
      <c r="HR70" s="79">
        <f t="shared" si="233"/>
        <v>0</v>
      </c>
      <c r="HS70" s="79" t="e">
        <f>+HO70+S!HO70+E!HO70+O!HO70</f>
        <v>#REF!</v>
      </c>
      <c r="HT70" s="79" t="e">
        <f t="shared" si="233"/>
        <v>#REF!</v>
      </c>
      <c r="HV70" s="81">
        <f t="shared" si="246"/>
        <v>0</v>
      </c>
      <c r="HW70" s="81">
        <f t="shared" si="247"/>
        <v>0</v>
      </c>
      <c r="HX70" s="81">
        <f t="shared" si="236"/>
        <v>0</v>
      </c>
      <c r="HY70" s="81">
        <f t="shared" si="237"/>
        <v>0</v>
      </c>
      <c r="HZ70" s="81">
        <f t="shared" si="238"/>
        <v>0</v>
      </c>
      <c r="IA70" s="81">
        <f t="shared" si="239"/>
        <v>0</v>
      </c>
      <c r="IB70" s="81">
        <f t="shared" si="240"/>
        <v>0</v>
      </c>
      <c r="IC70" s="81">
        <f t="shared" si="241"/>
        <v>0</v>
      </c>
      <c r="ID70" s="81">
        <f t="shared" si="242"/>
        <v>0</v>
      </c>
      <c r="IE70" s="81">
        <f t="shared" si="243"/>
        <v>0</v>
      </c>
      <c r="IG70" s="49"/>
      <c r="IK70" s="93" t="e">
        <f t="shared" si="230"/>
        <v>#REF!</v>
      </c>
    </row>
    <row r="71" spans="1:245" s="27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229"/>
        <v>0</v>
      </c>
      <c r="HN71" s="245">
        <f t="shared" si="244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45" t="e">
        <f t="shared" si="245"/>
        <v>#REF!</v>
      </c>
      <c r="HQ71" s="245">
        <f>+HM71+S!HM71+E!HM71+O!HM71</f>
        <v>0</v>
      </c>
      <c r="HR71" s="245">
        <f t="shared" si="233"/>
        <v>0</v>
      </c>
      <c r="HS71" s="245" t="e">
        <f>+HO71+S!HO71+E!HO71+O!HO71</f>
        <v>#REF!</v>
      </c>
      <c r="HT71" s="245" t="e">
        <f t="shared" si="233"/>
        <v>#REF!</v>
      </c>
      <c r="HV71" s="246">
        <f t="shared" si="246"/>
        <v>0</v>
      </c>
      <c r="HW71" s="246">
        <f t="shared" si="247"/>
        <v>0</v>
      </c>
      <c r="HX71" s="246">
        <f t="shared" si="236"/>
        <v>0</v>
      </c>
      <c r="HY71" s="246">
        <f t="shared" si="237"/>
        <v>0</v>
      </c>
      <c r="HZ71" s="246">
        <f t="shared" si="238"/>
        <v>0</v>
      </c>
      <c r="IA71" s="246">
        <f t="shared" si="239"/>
        <v>0</v>
      </c>
      <c r="IB71" s="246">
        <f t="shared" si="240"/>
        <v>0</v>
      </c>
      <c r="IC71" s="246">
        <f t="shared" si="241"/>
        <v>0</v>
      </c>
      <c r="ID71" s="246">
        <f t="shared" si="242"/>
        <v>0</v>
      </c>
      <c r="IE71" s="246">
        <f t="shared" si="243"/>
        <v>0</v>
      </c>
      <c r="IG71" s="49"/>
      <c r="IK71" s="93" t="e">
        <f t="shared" si="230"/>
        <v>#REF!</v>
      </c>
    </row>
    <row r="72" spans="1:245" s="27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229"/>
        <v>0</v>
      </c>
      <c r="HN72" s="248">
        <f t="shared" si="244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48" t="e">
        <f t="shared" si="245"/>
        <v>#REF!</v>
      </c>
      <c r="HQ72" s="248">
        <f>+HM72+S!HM72+E!HM72+O!HM72</f>
        <v>0</v>
      </c>
      <c r="HR72" s="248">
        <f t="shared" si="233"/>
        <v>0</v>
      </c>
      <c r="HS72" s="248" t="e">
        <f>+HO72+S!HO72+E!HO72+O!HO72</f>
        <v>#REF!</v>
      </c>
      <c r="HT72" s="248" t="e">
        <f t="shared" si="233"/>
        <v>#REF!</v>
      </c>
      <c r="HV72" s="95">
        <f t="shared" si="246"/>
        <v>0</v>
      </c>
      <c r="HW72" s="95">
        <f t="shared" si="247"/>
        <v>0</v>
      </c>
      <c r="HX72" s="95">
        <f t="shared" si="236"/>
        <v>0</v>
      </c>
      <c r="HY72" s="95">
        <f t="shared" si="237"/>
        <v>0</v>
      </c>
      <c r="HZ72" s="95">
        <f t="shared" si="238"/>
        <v>0</v>
      </c>
      <c r="IA72" s="95">
        <f t="shared" si="239"/>
        <v>0</v>
      </c>
      <c r="IB72" s="95">
        <f t="shared" si="240"/>
        <v>0</v>
      </c>
      <c r="IC72" s="95">
        <f t="shared" si="241"/>
        <v>0</v>
      </c>
      <c r="ID72" s="95">
        <f t="shared" si="242"/>
        <v>0</v>
      </c>
      <c r="IE72" s="95">
        <f t="shared" si="243"/>
        <v>0</v>
      </c>
      <c r="IG72" s="49"/>
      <c r="IK72" s="93" t="e">
        <f t="shared" si="230"/>
        <v>#REF!</v>
      </c>
    </row>
    <row r="73" spans="1:245" s="27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395"/>
      <c r="M73" s="395"/>
      <c r="N73" s="395"/>
      <c r="O73" s="395"/>
      <c r="P73" s="395"/>
      <c r="Q73" s="395"/>
      <c r="R73" s="395"/>
      <c r="S73" s="395"/>
      <c r="T73" s="396"/>
      <c r="U73" s="394"/>
      <c r="V73" s="395"/>
      <c r="W73" s="395"/>
      <c r="X73" s="395"/>
      <c r="Y73" s="395"/>
      <c r="Z73" s="395"/>
      <c r="AA73" s="395"/>
      <c r="AB73" s="395"/>
      <c r="AC73" s="395"/>
      <c r="AD73" s="396"/>
      <c r="AE73" s="394"/>
      <c r="AF73" s="395"/>
      <c r="AG73" s="395"/>
      <c r="AH73" s="395"/>
      <c r="AI73" s="395"/>
      <c r="AJ73" s="395"/>
      <c r="AK73" s="395"/>
      <c r="AL73" s="395"/>
      <c r="AM73" s="395"/>
      <c r="AN73" s="396"/>
      <c r="AO73" s="394"/>
      <c r="AP73" s="395"/>
      <c r="AQ73" s="395"/>
      <c r="AR73" s="395"/>
      <c r="AS73" s="395"/>
      <c r="AT73" s="395"/>
      <c r="AU73" s="395"/>
      <c r="AV73" s="395"/>
      <c r="AW73" s="395"/>
      <c r="AX73" s="396"/>
      <c r="AY73" s="394"/>
      <c r="AZ73" s="395"/>
      <c r="BA73" s="395"/>
      <c r="BB73" s="395"/>
      <c r="BC73" s="395"/>
      <c r="BD73" s="395"/>
      <c r="BE73" s="395"/>
      <c r="BF73" s="395"/>
      <c r="BG73" s="395"/>
      <c r="BH73" s="396"/>
      <c r="BI73" s="394"/>
      <c r="BJ73" s="395"/>
      <c r="BK73" s="395"/>
      <c r="BL73" s="395"/>
      <c r="BM73" s="395"/>
      <c r="BN73" s="395"/>
      <c r="BO73" s="395"/>
      <c r="BP73" s="395"/>
      <c r="BQ73" s="395"/>
      <c r="BR73" s="396"/>
      <c r="BS73" s="394"/>
      <c r="BT73" s="395"/>
      <c r="BU73" s="395"/>
      <c r="BV73" s="395"/>
      <c r="BW73" s="395"/>
      <c r="BX73" s="395"/>
      <c r="BY73" s="395"/>
      <c r="BZ73" s="395"/>
      <c r="CA73" s="395"/>
      <c r="CB73" s="396"/>
      <c r="CC73" s="394"/>
      <c r="CD73" s="395"/>
      <c r="CE73" s="395"/>
      <c r="CF73" s="395"/>
      <c r="CG73" s="395"/>
      <c r="CH73" s="395"/>
      <c r="CI73" s="395"/>
      <c r="CJ73" s="395"/>
      <c r="CK73" s="395"/>
      <c r="CL73" s="396"/>
      <c r="CM73" s="394"/>
      <c r="CN73" s="395"/>
      <c r="CO73" s="395"/>
      <c r="CP73" s="395"/>
      <c r="CQ73" s="395"/>
      <c r="CR73" s="395"/>
      <c r="CS73" s="395"/>
      <c r="CT73" s="395"/>
      <c r="CU73" s="395"/>
      <c r="CV73" s="396"/>
      <c r="CW73" s="394"/>
      <c r="CX73" s="395"/>
      <c r="CY73" s="395"/>
      <c r="CZ73" s="395"/>
      <c r="DA73" s="395"/>
      <c r="DB73" s="395"/>
      <c r="DC73" s="395"/>
      <c r="DD73" s="395"/>
      <c r="DE73" s="395"/>
      <c r="DF73" s="396"/>
      <c r="DG73" s="394"/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229"/>
        <v>0</v>
      </c>
      <c r="HN73" s="79">
        <f t="shared" si="244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245"/>
        <v>#REF!</v>
      </c>
      <c r="HQ73" s="79">
        <f>+HM73+S!HM73+E!HM73+O!HM73</f>
        <v>0</v>
      </c>
      <c r="HR73" s="79">
        <f t="shared" si="233"/>
        <v>0</v>
      </c>
      <c r="HS73" s="79" t="e">
        <f>+HO73+S!HO73+E!HO73+O!HO73</f>
        <v>#REF!</v>
      </c>
      <c r="HT73" s="79" t="e">
        <f t="shared" si="233"/>
        <v>#REF!</v>
      </c>
      <c r="HV73" s="81">
        <f t="shared" si="246"/>
        <v>0</v>
      </c>
      <c r="HW73" s="81">
        <f t="shared" si="247"/>
        <v>0</v>
      </c>
      <c r="HX73" s="81">
        <f t="shared" si="236"/>
        <v>0</v>
      </c>
      <c r="HY73" s="81">
        <f t="shared" si="237"/>
        <v>0</v>
      </c>
      <c r="HZ73" s="81">
        <f t="shared" si="238"/>
        <v>0</v>
      </c>
      <c r="IA73" s="81">
        <f t="shared" si="239"/>
        <v>0</v>
      </c>
      <c r="IB73" s="81">
        <f t="shared" si="240"/>
        <v>0</v>
      </c>
      <c r="IC73" s="81">
        <f t="shared" si="241"/>
        <v>0</v>
      </c>
      <c r="ID73" s="81">
        <f t="shared" si="242"/>
        <v>0</v>
      </c>
      <c r="IE73" s="81">
        <f t="shared" si="243"/>
        <v>0</v>
      </c>
      <c r="IG73" s="49"/>
      <c r="IK73" s="93" t="e">
        <f t="shared" si="230"/>
        <v>#REF!</v>
      </c>
    </row>
    <row r="74" spans="1:245" s="27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395"/>
      <c r="M74" s="395"/>
      <c r="N74" s="395"/>
      <c r="O74" s="395"/>
      <c r="P74" s="395"/>
      <c r="Q74" s="395"/>
      <c r="R74" s="395"/>
      <c r="S74" s="395"/>
      <c r="T74" s="396"/>
      <c r="U74" s="394"/>
      <c r="V74" s="395"/>
      <c r="W74" s="395"/>
      <c r="X74" s="395"/>
      <c r="Y74" s="395"/>
      <c r="Z74" s="395"/>
      <c r="AA74" s="395"/>
      <c r="AB74" s="395"/>
      <c r="AC74" s="395"/>
      <c r="AD74" s="396"/>
      <c r="AE74" s="394"/>
      <c r="AF74" s="395"/>
      <c r="AG74" s="395"/>
      <c r="AH74" s="395"/>
      <c r="AI74" s="395"/>
      <c r="AJ74" s="395"/>
      <c r="AK74" s="395"/>
      <c r="AL74" s="395"/>
      <c r="AM74" s="395"/>
      <c r="AN74" s="396"/>
      <c r="AO74" s="394"/>
      <c r="AP74" s="395"/>
      <c r="AQ74" s="395"/>
      <c r="AR74" s="395"/>
      <c r="AS74" s="395"/>
      <c r="AT74" s="395"/>
      <c r="AU74" s="395"/>
      <c r="AV74" s="395"/>
      <c r="AW74" s="395"/>
      <c r="AX74" s="396"/>
      <c r="AY74" s="394"/>
      <c r="AZ74" s="395"/>
      <c r="BA74" s="395"/>
      <c r="BB74" s="395"/>
      <c r="BC74" s="395"/>
      <c r="BD74" s="395"/>
      <c r="BE74" s="395"/>
      <c r="BF74" s="395"/>
      <c r="BG74" s="395"/>
      <c r="BH74" s="396"/>
      <c r="BI74" s="394"/>
      <c r="BJ74" s="395"/>
      <c r="BK74" s="395"/>
      <c r="BL74" s="395"/>
      <c r="BM74" s="395"/>
      <c r="BN74" s="395"/>
      <c r="BO74" s="395"/>
      <c r="BP74" s="395"/>
      <c r="BQ74" s="395"/>
      <c r="BR74" s="396"/>
      <c r="BS74" s="394"/>
      <c r="BT74" s="395"/>
      <c r="BU74" s="395"/>
      <c r="BV74" s="395"/>
      <c r="BW74" s="395"/>
      <c r="BX74" s="395"/>
      <c r="BY74" s="395"/>
      <c r="BZ74" s="395"/>
      <c r="CA74" s="395"/>
      <c r="CB74" s="396"/>
      <c r="CC74" s="394"/>
      <c r="CD74" s="395"/>
      <c r="CE74" s="395"/>
      <c r="CF74" s="395"/>
      <c r="CG74" s="395"/>
      <c r="CH74" s="395"/>
      <c r="CI74" s="395"/>
      <c r="CJ74" s="395"/>
      <c r="CK74" s="395"/>
      <c r="CL74" s="396"/>
      <c r="CM74" s="394"/>
      <c r="CN74" s="395"/>
      <c r="CO74" s="395"/>
      <c r="CP74" s="395"/>
      <c r="CQ74" s="395"/>
      <c r="CR74" s="395"/>
      <c r="CS74" s="395"/>
      <c r="CT74" s="395"/>
      <c r="CU74" s="395"/>
      <c r="CV74" s="396"/>
      <c r="CW74" s="394"/>
      <c r="CX74" s="395"/>
      <c r="CY74" s="395"/>
      <c r="CZ74" s="395"/>
      <c r="DA74" s="395"/>
      <c r="DB74" s="395"/>
      <c r="DC74" s="395"/>
      <c r="DD74" s="395"/>
      <c r="DE74" s="395"/>
      <c r="DF74" s="396"/>
      <c r="DG74" s="394"/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229"/>
        <v>0</v>
      </c>
      <c r="HN74" s="79">
        <f t="shared" si="244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245"/>
        <v>#REF!</v>
      </c>
      <c r="HQ74" s="79">
        <f>+HM74+S!HM74+E!HM74+O!HM74</f>
        <v>1</v>
      </c>
      <c r="HR74" s="79">
        <f t="shared" si="233"/>
        <v>1</v>
      </c>
      <c r="HS74" s="79" t="e">
        <f>+HO74+S!HO74+E!HO74+O!HO74</f>
        <v>#REF!</v>
      </c>
      <c r="HT74" s="79" t="e">
        <f t="shared" si="233"/>
        <v>#REF!</v>
      </c>
      <c r="HV74" s="81">
        <f t="shared" si="246"/>
        <v>0</v>
      </c>
      <c r="HW74" s="81">
        <f t="shared" si="247"/>
        <v>0</v>
      </c>
      <c r="HX74" s="81">
        <f t="shared" si="236"/>
        <v>0</v>
      </c>
      <c r="HY74" s="81">
        <f t="shared" si="237"/>
        <v>0</v>
      </c>
      <c r="HZ74" s="81">
        <f t="shared" si="238"/>
        <v>0</v>
      </c>
      <c r="IA74" s="81">
        <f t="shared" si="239"/>
        <v>0</v>
      </c>
      <c r="IB74" s="81">
        <f t="shared" si="240"/>
        <v>0</v>
      </c>
      <c r="IC74" s="81">
        <f t="shared" si="241"/>
        <v>0</v>
      </c>
      <c r="ID74" s="81">
        <f t="shared" si="242"/>
        <v>0</v>
      </c>
      <c r="IE74" s="81">
        <f t="shared" si="243"/>
        <v>0</v>
      </c>
      <c r="IG74" s="49"/>
      <c r="IK74" s="93" t="e">
        <f t="shared" si="230"/>
        <v>#REF!</v>
      </c>
    </row>
    <row r="75" spans="1:245" s="27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229"/>
        <v>0</v>
      </c>
      <c r="HN75" s="245">
        <f t="shared" si="244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45" t="e">
        <f t="shared" si="245"/>
        <v>#REF!</v>
      </c>
      <c r="HQ75" s="245">
        <f>+HM75+S!HM75+E!HM75+O!HM75</f>
        <v>1</v>
      </c>
      <c r="HR75" s="245">
        <f t="shared" si="233"/>
        <v>2</v>
      </c>
      <c r="HS75" s="245" t="e">
        <f>+HO75+S!HO75+E!HO75+O!HO75</f>
        <v>#REF!</v>
      </c>
      <c r="HT75" s="245" t="e">
        <f t="shared" si="233"/>
        <v>#REF!</v>
      </c>
      <c r="HV75" s="246">
        <f t="shared" si="246"/>
        <v>0</v>
      </c>
      <c r="HW75" s="246">
        <f t="shared" si="247"/>
        <v>0</v>
      </c>
      <c r="HX75" s="246">
        <f t="shared" si="236"/>
        <v>0</v>
      </c>
      <c r="HY75" s="246">
        <f t="shared" si="237"/>
        <v>0</v>
      </c>
      <c r="HZ75" s="246">
        <f t="shared" si="238"/>
        <v>0</v>
      </c>
      <c r="IA75" s="246">
        <f t="shared" si="239"/>
        <v>0</v>
      </c>
      <c r="IB75" s="246">
        <f t="shared" si="240"/>
        <v>0</v>
      </c>
      <c r="IC75" s="246">
        <f t="shared" si="241"/>
        <v>0</v>
      </c>
      <c r="ID75" s="246">
        <f t="shared" si="242"/>
        <v>0</v>
      </c>
      <c r="IE75" s="246">
        <f t="shared" si="243"/>
        <v>0</v>
      </c>
      <c r="IG75" s="49"/>
      <c r="IK75" s="93" t="e">
        <f t="shared" si="230"/>
        <v>#REF!</v>
      </c>
    </row>
    <row r="76" spans="1:245" s="27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6">
        <v>0</v>
      </c>
      <c r="L76" s="457"/>
      <c r="M76" s="457"/>
      <c r="N76" s="457"/>
      <c r="O76" s="457"/>
      <c r="P76" s="457"/>
      <c r="Q76" s="457"/>
      <c r="R76" s="457"/>
      <c r="S76" s="457"/>
      <c r="T76" s="458"/>
      <c r="U76" s="456">
        <v>0</v>
      </c>
      <c r="V76" s="457">
        <v>0</v>
      </c>
      <c r="W76" s="457">
        <v>0</v>
      </c>
      <c r="X76" s="457">
        <v>0</v>
      </c>
      <c r="Y76" s="457">
        <v>0</v>
      </c>
      <c r="Z76" s="457">
        <v>0</v>
      </c>
      <c r="AA76" s="457">
        <v>0</v>
      </c>
      <c r="AB76" s="457">
        <v>0</v>
      </c>
      <c r="AC76" s="457">
        <v>0</v>
      </c>
      <c r="AD76" s="458">
        <v>0</v>
      </c>
      <c r="AE76" s="456">
        <v>0</v>
      </c>
      <c r="AF76" s="457">
        <v>0</v>
      </c>
      <c r="AG76" s="457">
        <v>0</v>
      </c>
      <c r="AH76" s="457">
        <v>0</v>
      </c>
      <c r="AI76" s="457">
        <v>0</v>
      </c>
      <c r="AJ76" s="457">
        <v>0</v>
      </c>
      <c r="AK76" s="457">
        <v>0</v>
      </c>
      <c r="AL76" s="457">
        <v>0</v>
      </c>
      <c r="AM76" s="457">
        <v>0</v>
      </c>
      <c r="AN76" s="458">
        <v>0</v>
      </c>
      <c r="AO76" s="456">
        <v>0</v>
      </c>
      <c r="AP76" s="457">
        <v>0</v>
      </c>
      <c r="AQ76" s="457">
        <v>0</v>
      </c>
      <c r="AR76" s="457">
        <v>0</v>
      </c>
      <c r="AS76" s="457">
        <v>0</v>
      </c>
      <c r="AT76" s="457">
        <v>0</v>
      </c>
      <c r="AU76" s="457">
        <v>0</v>
      </c>
      <c r="AV76" s="457">
        <v>0</v>
      </c>
      <c r="AW76" s="457">
        <v>0</v>
      </c>
      <c r="AX76" s="458">
        <v>0</v>
      </c>
      <c r="AY76" s="456">
        <v>0</v>
      </c>
      <c r="AZ76" s="457">
        <v>0</v>
      </c>
      <c r="BA76" s="457">
        <v>0</v>
      </c>
      <c r="BB76" s="457">
        <v>0</v>
      </c>
      <c r="BC76" s="457">
        <v>0</v>
      </c>
      <c r="BD76" s="457">
        <v>0</v>
      </c>
      <c r="BE76" s="457">
        <v>0</v>
      </c>
      <c r="BF76" s="457">
        <v>0</v>
      </c>
      <c r="BG76" s="457">
        <v>0</v>
      </c>
      <c r="BH76" s="458">
        <v>0</v>
      </c>
      <c r="BI76" s="456">
        <v>0</v>
      </c>
      <c r="BJ76" s="457">
        <v>0</v>
      </c>
      <c r="BK76" s="457">
        <v>0</v>
      </c>
      <c r="BL76" s="457">
        <v>0</v>
      </c>
      <c r="BM76" s="457">
        <v>0</v>
      </c>
      <c r="BN76" s="457">
        <v>0</v>
      </c>
      <c r="BO76" s="457">
        <v>0</v>
      </c>
      <c r="BP76" s="457">
        <v>0</v>
      </c>
      <c r="BQ76" s="457">
        <v>0</v>
      </c>
      <c r="BR76" s="458">
        <v>0</v>
      </c>
      <c r="BS76" s="456">
        <v>0</v>
      </c>
      <c r="BT76" s="457">
        <v>0</v>
      </c>
      <c r="BU76" s="457">
        <v>0</v>
      </c>
      <c r="BV76" s="457">
        <v>0</v>
      </c>
      <c r="BW76" s="457">
        <v>0</v>
      </c>
      <c r="BX76" s="457">
        <v>0</v>
      </c>
      <c r="BY76" s="457">
        <v>0</v>
      </c>
      <c r="BZ76" s="457">
        <v>0</v>
      </c>
      <c r="CA76" s="457">
        <v>0</v>
      </c>
      <c r="CB76" s="458">
        <v>0</v>
      </c>
      <c r="CC76" s="456">
        <v>0</v>
      </c>
      <c r="CD76" s="457">
        <v>0</v>
      </c>
      <c r="CE76" s="457">
        <v>0</v>
      </c>
      <c r="CF76" s="457">
        <v>0</v>
      </c>
      <c r="CG76" s="457">
        <v>0</v>
      </c>
      <c r="CH76" s="457">
        <v>0</v>
      </c>
      <c r="CI76" s="457">
        <v>0</v>
      </c>
      <c r="CJ76" s="457">
        <v>0</v>
      </c>
      <c r="CK76" s="457">
        <v>0</v>
      </c>
      <c r="CL76" s="458">
        <v>0</v>
      </c>
      <c r="CM76" s="456">
        <v>0</v>
      </c>
      <c r="CN76" s="457">
        <v>0</v>
      </c>
      <c r="CO76" s="457">
        <v>0</v>
      </c>
      <c r="CP76" s="457">
        <v>0</v>
      </c>
      <c r="CQ76" s="457">
        <v>0</v>
      </c>
      <c r="CR76" s="457">
        <v>0</v>
      </c>
      <c r="CS76" s="457">
        <v>0</v>
      </c>
      <c r="CT76" s="457">
        <v>0</v>
      </c>
      <c r="CU76" s="457">
        <v>0</v>
      </c>
      <c r="CV76" s="458">
        <v>0</v>
      </c>
      <c r="CW76" s="456">
        <v>0</v>
      </c>
      <c r="CX76" s="457">
        <v>0</v>
      </c>
      <c r="CY76" s="457">
        <v>0</v>
      </c>
      <c r="CZ76" s="457">
        <v>0</v>
      </c>
      <c r="DA76" s="457">
        <v>0</v>
      </c>
      <c r="DB76" s="457">
        <v>0</v>
      </c>
      <c r="DC76" s="457">
        <v>0</v>
      </c>
      <c r="DD76" s="457">
        <v>0</v>
      </c>
      <c r="DE76" s="457">
        <v>0</v>
      </c>
      <c r="DF76" s="458">
        <v>0</v>
      </c>
      <c r="DG76" s="456">
        <v>0</v>
      </c>
      <c r="DH76" s="457"/>
      <c r="DI76" s="457"/>
      <c r="DJ76" s="457"/>
      <c r="DK76" s="457"/>
      <c r="DL76" s="457"/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229"/>
        <v>0</v>
      </c>
      <c r="HN76" s="248">
        <f t="shared" si="244"/>
        <v>0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48" t="e">
        <f t="shared" si="245"/>
        <v>#REF!</v>
      </c>
      <c r="HQ76" s="248">
        <f>+HM76+S!HM76+E!HM76+O!HM76</f>
        <v>827</v>
      </c>
      <c r="HR76" s="248">
        <f t="shared" si="233"/>
        <v>829</v>
      </c>
      <c r="HS76" s="248" t="e">
        <f>+HO76+S!HO76+E!HO76+O!HO76</f>
        <v>#REF!</v>
      </c>
      <c r="HT76" s="248" t="e">
        <f t="shared" si="233"/>
        <v>#REF!</v>
      </c>
      <c r="HV76" s="95">
        <f t="shared" si="246"/>
        <v>0</v>
      </c>
      <c r="HW76" s="95">
        <f t="shared" si="247"/>
        <v>0</v>
      </c>
      <c r="HX76" s="95">
        <f t="shared" si="236"/>
        <v>0</v>
      </c>
      <c r="HY76" s="95">
        <f t="shared" si="237"/>
        <v>0</v>
      </c>
      <c r="HZ76" s="95">
        <f t="shared" si="238"/>
        <v>0</v>
      </c>
      <c r="IA76" s="95">
        <f t="shared" si="239"/>
        <v>0</v>
      </c>
      <c r="IB76" s="95">
        <f t="shared" si="240"/>
        <v>0</v>
      </c>
      <c r="IC76" s="95">
        <f t="shared" si="241"/>
        <v>0</v>
      </c>
      <c r="ID76" s="95">
        <f t="shared" si="242"/>
        <v>0</v>
      </c>
      <c r="IE76" s="95">
        <f t="shared" si="243"/>
        <v>0</v>
      </c>
      <c r="IG76" s="49"/>
      <c r="IK76" s="93" t="e">
        <f t="shared" si="230"/>
        <v>#REF!</v>
      </c>
    </row>
    <row r="77" spans="1:245" s="27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9">
        <v>0</v>
      </c>
      <c r="L77" s="460"/>
      <c r="M77" s="460"/>
      <c r="N77" s="460"/>
      <c r="O77" s="460"/>
      <c r="P77" s="460"/>
      <c r="Q77" s="460"/>
      <c r="R77" s="460"/>
      <c r="S77" s="460"/>
      <c r="T77" s="461"/>
      <c r="U77" s="459">
        <v>0</v>
      </c>
      <c r="V77" s="460">
        <v>0</v>
      </c>
      <c r="W77" s="460">
        <v>0</v>
      </c>
      <c r="X77" s="460">
        <v>0</v>
      </c>
      <c r="Y77" s="460">
        <v>0</v>
      </c>
      <c r="Z77" s="460">
        <v>0</v>
      </c>
      <c r="AA77" s="460">
        <v>0</v>
      </c>
      <c r="AB77" s="460">
        <v>0</v>
      </c>
      <c r="AC77" s="460">
        <v>0</v>
      </c>
      <c r="AD77" s="461">
        <v>0</v>
      </c>
      <c r="AE77" s="459">
        <v>0</v>
      </c>
      <c r="AF77" s="460">
        <v>0</v>
      </c>
      <c r="AG77" s="460">
        <v>0</v>
      </c>
      <c r="AH77" s="460">
        <v>0</v>
      </c>
      <c r="AI77" s="460">
        <v>0</v>
      </c>
      <c r="AJ77" s="460">
        <v>0</v>
      </c>
      <c r="AK77" s="460">
        <v>0</v>
      </c>
      <c r="AL77" s="460">
        <v>0</v>
      </c>
      <c r="AM77" s="460">
        <v>0</v>
      </c>
      <c r="AN77" s="461">
        <v>0</v>
      </c>
      <c r="AO77" s="459">
        <v>0</v>
      </c>
      <c r="AP77" s="460">
        <v>0</v>
      </c>
      <c r="AQ77" s="460">
        <v>0</v>
      </c>
      <c r="AR77" s="460">
        <v>0</v>
      </c>
      <c r="AS77" s="460">
        <v>0</v>
      </c>
      <c r="AT77" s="460">
        <v>0</v>
      </c>
      <c r="AU77" s="460">
        <v>0</v>
      </c>
      <c r="AV77" s="460">
        <v>0</v>
      </c>
      <c r="AW77" s="460">
        <v>0</v>
      </c>
      <c r="AX77" s="461">
        <v>0</v>
      </c>
      <c r="AY77" s="459">
        <v>0</v>
      </c>
      <c r="AZ77" s="460">
        <v>0</v>
      </c>
      <c r="BA77" s="460">
        <v>0</v>
      </c>
      <c r="BB77" s="460">
        <v>0</v>
      </c>
      <c r="BC77" s="460">
        <v>0</v>
      </c>
      <c r="BD77" s="460">
        <v>0</v>
      </c>
      <c r="BE77" s="460">
        <v>0</v>
      </c>
      <c r="BF77" s="460">
        <v>0</v>
      </c>
      <c r="BG77" s="460">
        <v>0</v>
      </c>
      <c r="BH77" s="461">
        <v>0</v>
      </c>
      <c r="BI77" s="459">
        <v>0</v>
      </c>
      <c r="BJ77" s="460">
        <v>0</v>
      </c>
      <c r="BK77" s="460">
        <v>0</v>
      </c>
      <c r="BL77" s="460">
        <v>0</v>
      </c>
      <c r="BM77" s="460">
        <v>0</v>
      </c>
      <c r="BN77" s="460">
        <v>0</v>
      </c>
      <c r="BO77" s="460">
        <v>0</v>
      </c>
      <c r="BP77" s="460">
        <v>0</v>
      </c>
      <c r="BQ77" s="460">
        <v>0</v>
      </c>
      <c r="BR77" s="461">
        <v>0</v>
      </c>
      <c r="BS77" s="459">
        <v>0</v>
      </c>
      <c r="BT77" s="460">
        <v>0</v>
      </c>
      <c r="BU77" s="460">
        <v>0</v>
      </c>
      <c r="BV77" s="460">
        <v>0</v>
      </c>
      <c r="BW77" s="460">
        <v>0</v>
      </c>
      <c r="BX77" s="460">
        <v>0</v>
      </c>
      <c r="BY77" s="460">
        <v>0</v>
      </c>
      <c r="BZ77" s="460">
        <v>0</v>
      </c>
      <c r="CA77" s="460">
        <v>0</v>
      </c>
      <c r="CB77" s="461">
        <v>0</v>
      </c>
      <c r="CC77" s="459">
        <v>0</v>
      </c>
      <c r="CD77" s="460">
        <v>0</v>
      </c>
      <c r="CE77" s="460">
        <v>0</v>
      </c>
      <c r="CF77" s="460">
        <v>0</v>
      </c>
      <c r="CG77" s="460">
        <v>0</v>
      </c>
      <c r="CH77" s="460">
        <v>0</v>
      </c>
      <c r="CI77" s="460">
        <v>0</v>
      </c>
      <c r="CJ77" s="460">
        <v>0</v>
      </c>
      <c r="CK77" s="460">
        <v>0</v>
      </c>
      <c r="CL77" s="461">
        <v>0</v>
      </c>
      <c r="CM77" s="459">
        <v>0</v>
      </c>
      <c r="CN77" s="460">
        <v>0</v>
      </c>
      <c r="CO77" s="460">
        <v>0</v>
      </c>
      <c r="CP77" s="460">
        <v>0</v>
      </c>
      <c r="CQ77" s="460">
        <v>0</v>
      </c>
      <c r="CR77" s="460">
        <v>0</v>
      </c>
      <c r="CS77" s="460">
        <v>0</v>
      </c>
      <c r="CT77" s="460">
        <v>0</v>
      </c>
      <c r="CU77" s="460">
        <v>0</v>
      </c>
      <c r="CV77" s="461">
        <v>0</v>
      </c>
      <c r="CW77" s="459">
        <v>0</v>
      </c>
      <c r="CX77" s="460">
        <v>0</v>
      </c>
      <c r="CY77" s="460">
        <v>0</v>
      </c>
      <c r="CZ77" s="460">
        <v>0</v>
      </c>
      <c r="DA77" s="460">
        <v>0</v>
      </c>
      <c r="DB77" s="460">
        <v>0</v>
      </c>
      <c r="DC77" s="460">
        <v>0</v>
      </c>
      <c r="DD77" s="460">
        <v>0</v>
      </c>
      <c r="DE77" s="460">
        <v>0</v>
      </c>
      <c r="DF77" s="461">
        <v>0</v>
      </c>
      <c r="DG77" s="459">
        <v>0</v>
      </c>
      <c r="DH77" s="460"/>
      <c r="DI77" s="460"/>
      <c r="DJ77" s="460"/>
      <c r="DK77" s="460"/>
      <c r="DL77" s="460"/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229"/>
        <v>0</v>
      </c>
      <c r="HN77" s="79">
        <f t="shared" si="244"/>
        <v>0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245"/>
        <v>#REF!</v>
      </c>
      <c r="HQ77" s="79">
        <f>+HM77+S!HM77+E!HM77+O!HM77</f>
        <v>920</v>
      </c>
      <c r="HR77" s="79">
        <f t="shared" si="233"/>
        <v>1749</v>
      </c>
      <c r="HS77" s="79" t="e">
        <f>+HO77+S!HO77+E!HO77+O!HO77</f>
        <v>#REF!</v>
      </c>
      <c r="HT77" s="79" t="e">
        <f t="shared" si="233"/>
        <v>#REF!</v>
      </c>
      <c r="HV77" s="81">
        <f t="shared" si="246"/>
        <v>0</v>
      </c>
      <c r="HW77" s="81">
        <f t="shared" si="247"/>
        <v>0</v>
      </c>
      <c r="HX77" s="81">
        <f t="shared" si="236"/>
        <v>0</v>
      </c>
      <c r="HY77" s="81">
        <f t="shared" si="237"/>
        <v>0</v>
      </c>
      <c r="HZ77" s="81">
        <f t="shared" si="238"/>
        <v>0</v>
      </c>
      <c r="IA77" s="81">
        <f t="shared" si="239"/>
        <v>0</v>
      </c>
      <c r="IB77" s="81">
        <f t="shared" si="240"/>
        <v>0</v>
      </c>
      <c r="IC77" s="81">
        <f t="shared" si="241"/>
        <v>0</v>
      </c>
      <c r="ID77" s="81">
        <f t="shared" si="242"/>
        <v>0</v>
      </c>
      <c r="IE77" s="81">
        <f t="shared" si="243"/>
        <v>0</v>
      </c>
      <c r="IG77" s="49"/>
      <c r="IK77" s="93" t="e">
        <f t="shared" si="230"/>
        <v>#REF!</v>
      </c>
    </row>
    <row r="78" spans="1:245" s="27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9">
        <v>0</v>
      </c>
      <c r="L78" s="460"/>
      <c r="M78" s="460"/>
      <c r="N78" s="460"/>
      <c r="O78" s="460"/>
      <c r="P78" s="460"/>
      <c r="Q78" s="460"/>
      <c r="R78" s="460"/>
      <c r="S78" s="460"/>
      <c r="T78" s="461"/>
      <c r="U78" s="459">
        <v>0</v>
      </c>
      <c r="V78" s="460">
        <v>0</v>
      </c>
      <c r="W78" s="460">
        <v>0</v>
      </c>
      <c r="X78" s="460">
        <v>0</v>
      </c>
      <c r="Y78" s="460">
        <v>0</v>
      </c>
      <c r="Z78" s="460">
        <v>0</v>
      </c>
      <c r="AA78" s="460">
        <v>0</v>
      </c>
      <c r="AB78" s="460">
        <v>0</v>
      </c>
      <c r="AC78" s="460">
        <v>0</v>
      </c>
      <c r="AD78" s="461">
        <v>0</v>
      </c>
      <c r="AE78" s="459">
        <v>0</v>
      </c>
      <c r="AF78" s="460">
        <v>0</v>
      </c>
      <c r="AG78" s="460">
        <v>0</v>
      </c>
      <c r="AH78" s="460">
        <v>0</v>
      </c>
      <c r="AI78" s="460">
        <v>0</v>
      </c>
      <c r="AJ78" s="460">
        <v>0</v>
      </c>
      <c r="AK78" s="460">
        <v>0</v>
      </c>
      <c r="AL78" s="460">
        <v>0</v>
      </c>
      <c r="AM78" s="460">
        <v>0</v>
      </c>
      <c r="AN78" s="461">
        <v>0</v>
      </c>
      <c r="AO78" s="459">
        <v>0</v>
      </c>
      <c r="AP78" s="460">
        <v>0</v>
      </c>
      <c r="AQ78" s="460">
        <v>0</v>
      </c>
      <c r="AR78" s="460">
        <v>0</v>
      </c>
      <c r="AS78" s="460">
        <v>0</v>
      </c>
      <c r="AT78" s="460">
        <v>0</v>
      </c>
      <c r="AU78" s="460">
        <v>0</v>
      </c>
      <c r="AV78" s="460">
        <v>0</v>
      </c>
      <c r="AW78" s="460">
        <v>0</v>
      </c>
      <c r="AX78" s="461">
        <v>0</v>
      </c>
      <c r="AY78" s="459">
        <v>0</v>
      </c>
      <c r="AZ78" s="460">
        <v>0</v>
      </c>
      <c r="BA78" s="460">
        <v>0</v>
      </c>
      <c r="BB78" s="460">
        <v>0</v>
      </c>
      <c r="BC78" s="460">
        <v>0</v>
      </c>
      <c r="BD78" s="460">
        <v>0</v>
      </c>
      <c r="BE78" s="460">
        <v>0</v>
      </c>
      <c r="BF78" s="460">
        <v>0</v>
      </c>
      <c r="BG78" s="460">
        <v>0</v>
      </c>
      <c r="BH78" s="461">
        <v>0</v>
      </c>
      <c r="BI78" s="459">
        <v>0</v>
      </c>
      <c r="BJ78" s="460">
        <v>0</v>
      </c>
      <c r="BK78" s="460">
        <v>0</v>
      </c>
      <c r="BL78" s="460">
        <v>0</v>
      </c>
      <c r="BM78" s="460">
        <v>0</v>
      </c>
      <c r="BN78" s="460">
        <v>0</v>
      </c>
      <c r="BO78" s="460">
        <v>0</v>
      </c>
      <c r="BP78" s="460">
        <v>0</v>
      </c>
      <c r="BQ78" s="460">
        <v>0</v>
      </c>
      <c r="BR78" s="461">
        <v>0</v>
      </c>
      <c r="BS78" s="459">
        <v>0</v>
      </c>
      <c r="BT78" s="460">
        <v>0</v>
      </c>
      <c r="BU78" s="460">
        <v>0</v>
      </c>
      <c r="BV78" s="460">
        <v>0</v>
      </c>
      <c r="BW78" s="460">
        <v>0</v>
      </c>
      <c r="BX78" s="460">
        <v>0</v>
      </c>
      <c r="BY78" s="460">
        <v>0</v>
      </c>
      <c r="BZ78" s="460">
        <v>0</v>
      </c>
      <c r="CA78" s="460">
        <v>0</v>
      </c>
      <c r="CB78" s="461">
        <v>0</v>
      </c>
      <c r="CC78" s="459">
        <v>0</v>
      </c>
      <c r="CD78" s="460">
        <v>0</v>
      </c>
      <c r="CE78" s="460">
        <v>0</v>
      </c>
      <c r="CF78" s="460">
        <v>0</v>
      </c>
      <c r="CG78" s="460">
        <v>0</v>
      </c>
      <c r="CH78" s="460">
        <v>0</v>
      </c>
      <c r="CI78" s="460">
        <v>0</v>
      </c>
      <c r="CJ78" s="460">
        <v>0</v>
      </c>
      <c r="CK78" s="460">
        <v>0</v>
      </c>
      <c r="CL78" s="461">
        <v>0</v>
      </c>
      <c r="CM78" s="459">
        <v>0</v>
      </c>
      <c r="CN78" s="460">
        <v>0</v>
      </c>
      <c r="CO78" s="460">
        <v>0</v>
      </c>
      <c r="CP78" s="460">
        <v>0</v>
      </c>
      <c r="CQ78" s="460">
        <v>0</v>
      </c>
      <c r="CR78" s="460">
        <v>0</v>
      </c>
      <c r="CS78" s="460">
        <v>0</v>
      </c>
      <c r="CT78" s="460">
        <v>0</v>
      </c>
      <c r="CU78" s="460">
        <v>0</v>
      </c>
      <c r="CV78" s="461">
        <v>0</v>
      </c>
      <c r="CW78" s="459">
        <v>0</v>
      </c>
      <c r="CX78" s="460">
        <v>0</v>
      </c>
      <c r="CY78" s="460">
        <v>0</v>
      </c>
      <c r="CZ78" s="460">
        <v>0</v>
      </c>
      <c r="DA78" s="460">
        <v>0</v>
      </c>
      <c r="DB78" s="460">
        <v>0</v>
      </c>
      <c r="DC78" s="460">
        <v>0</v>
      </c>
      <c r="DD78" s="460">
        <v>0</v>
      </c>
      <c r="DE78" s="460">
        <v>0</v>
      </c>
      <c r="DF78" s="461">
        <v>0</v>
      </c>
      <c r="DG78" s="459">
        <v>0</v>
      </c>
      <c r="DH78" s="460"/>
      <c r="DI78" s="460"/>
      <c r="DJ78" s="460"/>
      <c r="DK78" s="460"/>
      <c r="DL78" s="460"/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229"/>
        <v>0</v>
      </c>
      <c r="HN78" s="79">
        <f t="shared" si="244"/>
        <v>0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245"/>
        <v>#REF!</v>
      </c>
      <c r="HQ78" s="79">
        <f>+HM78+S!HM78+E!HM78+O!HM78</f>
        <v>917</v>
      </c>
      <c r="HR78" s="79">
        <f t="shared" si="233"/>
        <v>2665</v>
      </c>
      <c r="HS78" s="79" t="e">
        <f>+HO78+S!HO78+E!HO78+O!HO78</f>
        <v>#REF!</v>
      </c>
      <c r="HT78" s="79" t="e">
        <f t="shared" si="233"/>
        <v>#REF!</v>
      </c>
      <c r="HV78" s="81">
        <f t="shared" si="246"/>
        <v>0</v>
      </c>
      <c r="HW78" s="81">
        <f t="shared" si="247"/>
        <v>0</v>
      </c>
      <c r="HX78" s="81">
        <f t="shared" si="236"/>
        <v>0</v>
      </c>
      <c r="HY78" s="81">
        <f t="shared" si="237"/>
        <v>0</v>
      </c>
      <c r="HZ78" s="81">
        <f t="shared" si="238"/>
        <v>0</v>
      </c>
      <c r="IA78" s="81">
        <f t="shared" si="239"/>
        <v>0</v>
      </c>
      <c r="IB78" s="81">
        <f t="shared" si="240"/>
        <v>0</v>
      </c>
      <c r="IC78" s="81">
        <f t="shared" si="241"/>
        <v>0</v>
      </c>
      <c r="ID78" s="81">
        <f t="shared" si="242"/>
        <v>0</v>
      </c>
      <c r="IE78" s="81">
        <f t="shared" si="243"/>
        <v>0</v>
      </c>
      <c r="IG78" s="49"/>
      <c r="IK78" s="93" t="e">
        <f t="shared" si="230"/>
        <v>#REF!</v>
      </c>
    </row>
    <row r="79" spans="1:245" s="27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2">
        <v>0</v>
      </c>
      <c r="L79" s="463"/>
      <c r="M79" s="463"/>
      <c r="N79" s="463"/>
      <c r="O79" s="463"/>
      <c r="P79" s="463"/>
      <c r="Q79" s="463"/>
      <c r="R79" s="463"/>
      <c r="S79" s="463"/>
      <c r="T79" s="464"/>
      <c r="U79" s="462">
        <v>0</v>
      </c>
      <c r="V79" s="463">
        <v>0</v>
      </c>
      <c r="W79" s="463">
        <v>0</v>
      </c>
      <c r="X79" s="463">
        <v>0</v>
      </c>
      <c r="Y79" s="463">
        <v>0</v>
      </c>
      <c r="Z79" s="463">
        <v>0</v>
      </c>
      <c r="AA79" s="463">
        <v>0</v>
      </c>
      <c r="AB79" s="463">
        <v>0</v>
      </c>
      <c r="AC79" s="463">
        <v>0</v>
      </c>
      <c r="AD79" s="464">
        <v>0</v>
      </c>
      <c r="AE79" s="462">
        <v>0</v>
      </c>
      <c r="AF79" s="463">
        <v>0</v>
      </c>
      <c r="AG79" s="463">
        <v>0</v>
      </c>
      <c r="AH79" s="463">
        <v>0</v>
      </c>
      <c r="AI79" s="463">
        <v>0</v>
      </c>
      <c r="AJ79" s="463">
        <v>0</v>
      </c>
      <c r="AK79" s="463">
        <v>0</v>
      </c>
      <c r="AL79" s="463">
        <v>0</v>
      </c>
      <c r="AM79" s="463">
        <v>0</v>
      </c>
      <c r="AN79" s="464">
        <v>0</v>
      </c>
      <c r="AO79" s="462">
        <v>0</v>
      </c>
      <c r="AP79" s="463">
        <v>0</v>
      </c>
      <c r="AQ79" s="463">
        <v>0</v>
      </c>
      <c r="AR79" s="463">
        <v>0</v>
      </c>
      <c r="AS79" s="463">
        <v>0</v>
      </c>
      <c r="AT79" s="463">
        <v>0</v>
      </c>
      <c r="AU79" s="463">
        <v>0</v>
      </c>
      <c r="AV79" s="463">
        <v>0</v>
      </c>
      <c r="AW79" s="463">
        <v>0</v>
      </c>
      <c r="AX79" s="464">
        <v>0</v>
      </c>
      <c r="AY79" s="462">
        <v>0</v>
      </c>
      <c r="AZ79" s="463">
        <v>0</v>
      </c>
      <c r="BA79" s="463">
        <v>0</v>
      </c>
      <c r="BB79" s="463">
        <v>0</v>
      </c>
      <c r="BC79" s="463">
        <v>0</v>
      </c>
      <c r="BD79" s="463">
        <v>0</v>
      </c>
      <c r="BE79" s="463">
        <v>0</v>
      </c>
      <c r="BF79" s="463">
        <v>0</v>
      </c>
      <c r="BG79" s="463">
        <v>0</v>
      </c>
      <c r="BH79" s="464">
        <v>0</v>
      </c>
      <c r="BI79" s="462">
        <v>0</v>
      </c>
      <c r="BJ79" s="463">
        <v>0</v>
      </c>
      <c r="BK79" s="463">
        <v>0</v>
      </c>
      <c r="BL79" s="463">
        <v>0</v>
      </c>
      <c r="BM79" s="463">
        <v>0</v>
      </c>
      <c r="BN79" s="463">
        <v>0</v>
      </c>
      <c r="BO79" s="463">
        <v>0</v>
      </c>
      <c r="BP79" s="463">
        <v>0</v>
      </c>
      <c r="BQ79" s="463">
        <v>0</v>
      </c>
      <c r="BR79" s="464">
        <v>0</v>
      </c>
      <c r="BS79" s="462">
        <v>0</v>
      </c>
      <c r="BT79" s="463">
        <v>0</v>
      </c>
      <c r="BU79" s="463">
        <v>0</v>
      </c>
      <c r="BV79" s="463">
        <v>0</v>
      </c>
      <c r="BW79" s="463">
        <v>0</v>
      </c>
      <c r="BX79" s="463">
        <v>0</v>
      </c>
      <c r="BY79" s="463">
        <v>0</v>
      </c>
      <c r="BZ79" s="463">
        <v>0</v>
      </c>
      <c r="CA79" s="463">
        <v>0</v>
      </c>
      <c r="CB79" s="464">
        <v>0</v>
      </c>
      <c r="CC79" s="462">
        <v>0</v>
      </c>
      <c r="CD79" s="463">
        <v>0</v>
      </c>
      <c r="CE79" s="463">
        <v>0</v>
      </c>
      <c r="CF79" s="463">
        <v>0</v>
      </c>
      <c r="CG79" s="463">
        <v>0</v>
      </c>
      <c r="CH79" s="463">
        <v>0</v>
      </c>
      <c r="CI79" s="463">
        <v>0</v>
      </c>
      <c r="CJ79" s="463">
        <v>0</v>
      </c>
      <c r="CK79" s="463">
        <v>0</v>
      </c>
      <c r="CL79" s="464">
        <v>0</v>
      </c>
      <c r="CM79" s="462">
        <v>0</v>
      </c>
      <c r="CN79" s="463">
        <v>0</v>
      </c>
      <c r="CO79" s="463">
        <v>0</v>
      </c>
      <c r="CP79" s="463">
        <v>0</v>
      </c>
      <c r="CQ79" s="463">
        <v>0</v>
      </c>
      <c r="CR79" s="463">
        <v>0</v>
      </c>
      <c r="CS79" s="463">
        <v>0</v>
      </c>
      <c r="CT79" s="463">
        <v>0</v>
      </c>
      <c r="CU79" s="463">
        <v>0</v>
      </c>
      <c r="CV79" s="464">
        <v>0</v>
      </c>
      <c r="CW79" s="462">
        <v>0</v>
      </c>
      <c r="CX79" s="463">
        <v>0</v>
      </c>
      <c r="CY79" s="463">
        <v>0</v>
      </c>
      <c r="CZ79" s="463">
        <v>0</v>
      </c>
      <c r="DA79" s="463">
        <v>0</v>
      </c>
      <c r="DB79" s="463">
        <v>0</v>
      </c>
      <c r="DC79" s="463">
        <v>0</v>
      </c>
      <c r="DD79" s="463">
        <v>0</v>
      </c>
      <c r="DE79" s="463">
        <v>0</v>
      </c>
      <c r="DF79" s="464">
        <v>0</v>
      </c>
      <c r="DG79" s="462">
        <v>0</v>
      </c>
      <c r="DH79" s="463"/>
      <c r="DI79" s="463"/>
      <c r="DJ79" s="463"/>
      <c r="DK79" s="463"/>
      <c r="DL79" s="463"/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229"/>
        <v>0</v>
      </c>
      <c r="HN79" s="245">
        <f t="shared" si="244"/>
        <v>0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45" t="e">
        <f t="shared" si="245"/>
        <v>#REF!</v>
      </c>
      <c r="HQ79" s="245">
        <f>+HM79+S!HM79+E!HM79+O!HM79</f>
        <v>934</v>
      </c>
      <c r="HR79" s="245">
        <f t="shared" si="233"/>
        <v>3598</v>
      </c>
      <c r="HS79" s="245" t="e">
        <f>+HO79+S!HO79+E!HO79+O!HO79</f>
        <v>#REF!</v>
      </c>
      <c r="HT79" s="245" t="e">
        <f t="shared" si="233"/>
        <v>#REF!</v>
      </c>
      <c r="HV79" s="246">
        <f t="shared" si="246"/>
        <v>0</v>
      </c>
      <c r="HW79" s="246">
        <f t="shared" si="247"/>
        <v>0</v>
      </c>
      <c r="HX79" s="246">
        <f t="shared" si="236"/>
        <v>0</v>
      </c>
      <c r="HY79" s="246">
        <f t="shared" si="237"/>
        <v>0</v>
      </c>
      <c r="HZ79" s="246">
        <f t="shared" si="238"/>
        <v>0</v>
      </c>
      <c r="IA79" s="246">
        <f t="shared" si="239"/>
        <v>0</v>
      </c>
      <c r="IB79" s="246">
        <f t="shared" si="240"/>
        <v>0</v>
      </c>
      <c r="IC79" s="246">
        <f t="shared" si="241"/>
        <v>0</v>
      </c>
      <c r="ID79" s="246">
        <f t="shared" si="242"/>
        <v>0</v>
      </c>
      <c r="IE79" s="246">
        <f t="shared" si="243"/>
        <v>0</v>
      </c>
      <c r="IG79" s="49"/>
      <c r="IK79" s="93" t="e">
        <f t="shared" si="230"/>
        <v>#REF!</v>
      </c>
    </row>
    <row r="80" spans="1:245" s="27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5">
        <v>0</v>
      </c>
      <c r="L80" s="466"/>
      <c r="M80" s="466"/>
      <c r="N80" s="466"/>
      <c r="O80" s="466"/>
      <c r="P80" s="466"/>
      <c r="Q80" s="466"/>
      <c r="R80" s="466"/>
      <c r="S80" s="466"/>
      <c r="T80" s="467"/>
      <c r="U80" s="465">
        <v>0</v>
      </c>
      <c r="V80" s="466">
        <v>0</v>
      </c>
      <c r="W80" s="466">
        <v>0</v>
      </c>
      <c r="X80" s="466">
        <v>0</v>
      </c>
      <c r="Y80" s="466">
        <v>0</v>
      </c>
      <c r="Z80" s="466">
        <v>0</v>
      </c>
      <c r="AA80" s="466">
        <v>0</v>
      </c>
      <c r="AB80" s="466">
        <v>0</v>
      </c>
      <c r="AC80" s="466">
        <v>0</v>
      </c>
      <c r="AD80" s="467">
        <v>0</v>
      </c>
      <c r="AE80" s="465">
        <v>0</v>
      </c>
      <c r="AF80" s="466">
        <v>0</v>
      </c>
      <c r="AG80" s="466">
        <v>0</v>
      </c>
      <c r="AH80" s="466">
        <v>0</v>
      </c>
      <c r="AI80" s="466">
        <v>0</v>
      </c>
      <c r="AJ80" s="466">
        <v>0</v>
      </c>
      <c r="AK80" s="466">
        <v>0</v>
      </c>
      <c r="AL80" s="466">
        <v>0</v>
      </c>
      <c r="AM80" s="466">
        <v>0</v>
      </c>
      <c r="AN80" s="467">
        <v>0</v>
      </c>
      <c r="AO80" s="465">
        <v>0</v>
      </c>
      <c r="AP80" s="466">
        <v>0</v>
      </c>
      <c r="AQ80" s="466">
        <v>0</v>
      </c>
      <c r="AR80" s="466">
        <v>0</v>
      </c>
      <c r="AS80" s="466">
        <v>0</v>
      </c>
      <c r="AT80" s="466">
        <v>0</v>
      </c>
      <c r="AU80" s="466">
        <v>0</v>
      </c>
      <c r="AV80" s="466">
        <v>0</v>
      </c>
      <c r="AW80" s="466">
        <v>0</v>
      </c>
      <c r="AX80" s="467">
        <v>0</v>
      </c>
      <c r="AY80" s="465">
        <v>0</v>
      </c>
      <c r="AZ80" s="466">
        <v>0</v>
      </c>
      <c r="BA80" s="466">
        <v>0</v>
      </c>
      <c r="BB80" s="466">
        <v>0</v>
      </c>
      <c r="BC80" s="466">
        <v>0</v>
      </c>
      <c r="BD80" s="466">
        <v>0</v>
      </c>
      <c r="BE80" s="466">
        <v>0</v>
      </c>
      <c r="BF80" s="466">
        <v>0</v>
      </c>
      <c r="BG80" s="466">
        <v>0</v>
      </c>
      <c r="BH80" s="467">
        <v>0</v>
      </c>
      <c r="BI80" s="465">
        <v>0</v>
      </c>
      <c r="BJ80" s="466">
        <v>0</v>
      </c>
      <c r="BK80" s="466">
        <v>0</v>
      </c>
      <c r="BL80" s="466">
        <v>0</v>
      </c>
      <c r="BM80" s="466">
        <v>0</v>
      </c>
      <c r="BN80" s="466">
        <v>0</v>
      </c>
      <c r="BO80" s="466">
        <v>0</v>
      </c>
      <c r="BP80" s="466">
        <v>0</v>
      </c>
      <c r="BQ80" s="466">
        <v>0</v>
      </c>
      <c r="BR80" s="467">
        <v>0</v>
      </c>
      <c r="BS80" s="465">
        <v>0</v>
      </c>
      <c r="BT80" s="466">
        <v>0</v>
      </c>
      <c r="BU80" s="466">
        <v>0</v>
      </c>
      <c r="BV80" s="466">
        <v>0</v>
      </c>
      <c r="BW80" s="466">
        <v>0</v>
      </c>
      <c r="BX80" s="466">
        <v>0</v>
      </c>
      <c r="BY80" s="466">
        <v>0</v>
      </c>
      <c r="BZ80" s="466">
        <v>0</v>
      </c>
      <c r="CA80" s="466">
        <v>0</v>
      </c>
      <c r="CB80" s="467">
        <v>0</v>
      </c>
      <c r="CC80" s="465">
        <v>0</v>
      </c>
      <c r="CD80" s="466">
        <v>0</v>
      </c>
      <c r="CE80" s="466">
        <v>0</v>
      </c>
      <c r="CF80" s="466">
        <v>0</v>
      </c>
      <c r="CG80" s="466">
        <v>0</v>
      </c>
      <c r="CH80" s="466">
        <v>0</v>
      </c>
      <c r="CI80" s="466">
        <v>0</v>
      </c>
      <c r="CJ80" s="466">
        <v>0</v>
      </c>
      <c r="CK80" s="466">
        <v>0</v>
      </c>
      <c r="CL80" s="467">
        <v>0</v>
      </c>
      <c r="CM80" s="465">
        <v>0</v>
      </c>
      <c r="CN80" s="466">
        <v>0</v>
      </c>
      <c r="CO80" s="466">
        <v>0</v>
      </c>
      <c r="CP80" s="466">
        <v>0</v>
      </c>
      <c r="CQ80" s="466">
        <v>0</v>
      </c>
      <c r="CR80" s="466">
        <v>0</v>
      </c>
      <c r="CS80" s="466">
        <v>0</v>
      </c>
      <c r="CT80" s="466">
        <v>0</v>
      </c>
      <c r="CU80" s="466">
        <v>0</v>
      </c>
      <c r="CV80" s="467">
        <v>0</v>
      </c>
      <c r="CW80" s="465">
        <v>0</v>
      </c>
      <c r="CX80" s="466">
        <v>0</v>
      </c>
      <c r="CY80" s="466">
        <v>0</v>
      </c>
      <c r="CZ80" s="466">
        <v>0</v>
      </c>
      <c r="DA80" s="466">
        <v>0</v>
      </c>
      <c r="DB80" s="466">
        <v>0</v>
      </c>
      <c r="DC80" s="466">
        <v>0</v>
      </c>
      <c r="DD80" s="466">
        <v>0</v>
      </c>
      <c r="DE80" s="466">
        <v>0</v>
      </c>
      <c r="DF80" s="467">
        <v>0</v>
      </c>
      <c r="DG80" s="465">
        <v>0</v>
      </c>
      <c r="DH80" s="466"/>
      <c r="DI80" s="466"/>
      <c r="DJ80" s="466"/>
      <c r="DK80" s="466"/>
      <c r="DL80" s="466"/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229"/>
        <v>0</v>
      </c>
      <c r="HN80" s="248">
        <f t="shared" si="244"/>
        <v>0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48" t="e">
        <f t="shared" si="245"/>
        <v>#REF!</v>
      </c>
      <c r="HQ80" s="248">
        <f>+HM80+S!HM80+E!HM80+O!HM80</f>
        <v>837</v>
      </c>
      <c r="HR80" s="248">
        <f t="shared" si="233"/>
        <v>3608</v>
      </c>
      <c r="HS80" s="248" t="e">
        <f>+HO80+S!HO80+E!HO80+O!HO80</f>
        <v>#REF!</v>
      </c>
      <c r="HT80" s="248" t="e">
        <f t="shared" si="233"/>
        <v>#REF!</v>
      </c>
      <c r="HV80" s="95">
        <f t="shared" ref="HV80:HV111" si="248">+K80+U80+AE80+AO80+AY80+BI80+BS80+CC80+CM80+CW80+DG80+DQ80+EA80+EK80+EU80+FE80+FO80+FY80+GI80+GS80</f>
        <v>0</v>
      </c>
      <c r="HW80" s="95">
        <f t="shared" ref="HW80:HW111" si="249">+L80+V80+AF80+AP80+AZ80+BJ80+BT80+CD80+CN80+CX80+DH80+DR80+EB80+EL80+EV80+FF80+FP80+FZ80+GJ80+GT80</f>
        <v>0</v>
      </c>
      <c r="HX80" s="95">
        <f t="shared" ref="HX80:HX111" si="250">+M80+W80+AG80+AQ80+BA80+BK80+BU80+CE80+CO80+CY80+DI80+DS80+EC80+EM80+EW80+FG80+FQ80+GA80+GK80+GU80</f>
        <v>0</v>
      </c>
      <c r="HY80" s="95">
        <f t="shared" ref="HY80:HY111" si="251">+N80+X80+AH80+AR80+BB80+BL80+BV80+CF80+CP80+CZ80+DJ80+DT80+ED80+EN80+EX80+FH80+FR80+GB80+GL80+GV80</f>
        <v>0</v>
      </c>
      <c r="HZ80" s="95">
        <f t="shared" ref="HZ80:HZ111" si="252">+O80+Y80+AI80+AS80+BC80+BM80+BW80+CG80+CQ80+DA80+DK80+DU80+EE80+EO80+EY80+FI80+FS80+GC80+GM80+GW80</f>
        <v>0</v>
      </c>
      <c r="IA80" s="95">
        <f t="shared" ref="IA80:IA111" si="253">+P80+Z80+AJ80+AT80+BD80+BN80+BX80+CH80+CR80+DB80+DL80+DV80+EF80+EP80+EZ80+FJ80+FT80+GD80+GN80+GX80</f>
        <v>0</v>
      </c>
      <c r="IB80" s="95">
        <f t="shared" ref="IB80:IB111" si="254">+Q80+AA80+AK80+AU80+BE80+BO80+BY80+CI80+CS80+DC80+DM80+DW80+EG80+EQ80+FA80+FK80+FU80+GE80+GO80+GY80</f>
        <v>0</v>
      </c>
      <c r="IC80" s="95">
        <f t="shared" ref="IC80:IC111" si="255">+R80+AB80+AL80+AV80+BF80+BP80+BZ80+CJ80+CT80+DD80+DN80+DX80+EH80+ER80+FB80+FL80+FV80+GF80+GP80+GZ80</f>
        <v>0</v>
      </c>
      <c r="ID80" s="95">
        <f t="shared" ref="ID80:ID111" si="256">+S80+AC80+AM80+AW80+BG80+BQ80+CA80+CK80+CU80+DE80+DO80+DY80+EI80+ES80+FC80+FM80+FW80+GG80+GQ80+HA80</f>
        <v>0</v>
      </c>
      <c r="IE80" s="95">
        <f t="shared" ref="IE80:IE111" si="257">+T80+AD80+AN80+AX80+BH80+BR80+CB80+CL80+CV80+DF80+DP80+DZ80+EJ80+ET80+FD80+FN80+FX80+GH80+GR80+HB80</f>
        <v>0</v>
      </c>
      <c r="IG80" s="49"/>
      <c r="IK80" s="93" t="e">
        <f t="shared" si="230"/>
        <v>#REF!</v>
      </c>
    </row>
    <row r="81" spans="1:245" s="27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8">
        <v>0</v>
      </c>
      <c r="L81" s="469"/>
      <c r="M81" s="469"/>
      <c r="N81" s="469"/>
      <c r="O81" s="469"/>
      <c r="P81" s="469"/>
      <c r="Q81" s="469"/>
      <c r="R81" s="469"/>
      <c r="S81" s="469"/>
      <c r="T81" s="470"/>
      <c r="U81" s="468">
        <v>0</v>
      </c>
      <c r="V81" s="469">
        <v>0</v>
      </c>
      <c r="W81" s="469">
        <v>0</v>
      </c>
      <c r="X81" s="469">
        <v>0</v>
      </c>
      <c r="Y81" s="469">
        <v>0</v>
      </c>
      <c r="Z81" s="469">
        <v>0</v>
      </c>
      <c r="AA81" s="469">
        <v>0</v>
      </c>
      <c r="AB81" s="469">
        <v>0</v>
      </c>
      <c r="AC81" s="469">
        <v>0</v>
      </c>
      <c r="AD81" s="470">
        <v>0</v>
      </c>
      <c r="AE81" s="468">
        <v>0</v>
      </c>
      <c r="AF81" s="469">
        <v>0</v>
      </c>
      <c r="AG81" s="469">
        <v>0</v>
      </c>
      <c r="AH81" s="469">
        <v>0</v>
      </c>
      <c r="AI81" s="469">
        <v>0</v>
      </c>
      <c r="AJ81" s="469">
        <v>0</v>
      </c>
      <c r="AK81" s="469">
        <v>0</v>
      </c>
      <c r="AL81" s="469">
        <v>0</v>
      </c>
      <c r="AM81" s="469">
        <v>0</v>
      </c>
      <c r="AN81" s="470">
        <v>0</v>
      </c>
      <c r="AO81" s="468">
        <v>0</v>
      </c>
      <c r="AP81" s="469">
        <v>0</v>
      </c>
      <c r="AQ81" s="469">
        <v>0</v>
      </c>
      <c r="AR81" s="469">
        <v>0</v>
      </c>
      <c r="AS81" s="469">
        <v>0</v>
      </c>
      <c r="AT81" s="469">
        <v>0</v>
      </c>
      <c r="AU81" s="469">
        <v>0</v>
      </c>
      <c r="AV81" s="469">
        <v>0</v>
      </c>
      <c r="AW81" s="469">
        <v>0</v>
      </c>
      <c r="AX81" s="470">
        <v>0</v>
      </c>
      <c r="AY81" s="468">
        <v>0</v>
      </c>
      <c r="AZ81" s="469">
        <v>0</v>
      </c>
      <c r="BA81" s="469">
        <v>0</v>
      </c>
      <c r="BB81" s="469">
        <v>0</v>
      </c>
      <c r="BC81" s="469">
        <v>0</v>
      </c>
      <c r="BD81" s="469">
        <v>0</v>
      </c>
      <c r="BE81" s="469">
        <v>0</v>
      </c>
      <c r="BF81" s="469">
        <v>0</v>
      </c>
      <c r="BG81" s="469">
        <v>0</v>
      </c>
      <c r="BH81" s="470">
        <v>0</v>
      </c>
      <c r="BI81" s="468">
        <v>0</v>
      </c>
      <c r="BJ81" s="469">
        <v>0</v>
      </c>
      <c r="BK81" s="469">
        <v>0</v>
      </c>
      <c r="BL81" s="469">
        <v>0</v>
      </c>
      <c r="BM81" s="469">
        <v>0</v>
      </c>
      <c r="BN81" s="469">
        <v>0</v>
      </c>
      <c r="BO81" s="469">
        <v>0</v>
      </c>
      <c r="BP81" s="469">
        <v>0</v>
      </c>
      <c r="BQ81" s="469">
        <v>0</v>
      </c>
      <c r="BR81" s="470">
        <v>0</v>
      </c>
      <c r="BS81" s="468">
        <v>0</v>
      </c>
      <c r="BT81" s="469">
        <v>0</v>
      </c>
      <c r="BU81" s="469">
        <v>0</v>
      </c>
      <c r="BV81" s="469">
        <v>0</v>
      </c>
      <c r="BW81" s="469">
        <v>0</v>
      </c>
      <c r="BX81" s="469">
        <v>0</v>
      </c>
      <c r="BY81" s="469">
        <v>0</v>
      </c>
      <c r="BZ81" s="469">
        <v>0</v>
      </c>
      <c r="CA81" s="469">
        <v>0</v>
      </c>
      <c r="CB81" s="470">
        <v>0</v>
      </c>
      <c r="CC81" s="468">
        <v>0</v>
      </c>
      <c r="CD81" s="469">
        <v>0</v>
      </c>
      <c r="CE81" s="469">
        <v>0</v>
      </c>
      <c r="CF81" s="469">
        <v>0</v>
      </c>
      <c r="CG81" s="469">
        <v>0</v>
      </c>
      <c r="CH81" s="469">
        <v>0</v>
      </c>
      <c r="CI81" s="469">
        <v>0</v>
      </c>
      <c r="CJ81" s="469">
        <v>0</v>
      </c>
      <c r="CK81" s="469">
        <v>0</v>
      </c>
      <c r="CL81" s="470">
        <v>0</v>
      </c>
      <c r="CM81" s="468">
        <v>0</v>
      </c>
      <c r="CN81" s="469">
        <v>0</v>
      </c>
      <c r="CO81" s="469">
        <v>0</v>
      </c>
      <c r="CP81" s="469">
        <v>0</v>
      </c>
      <c r="CQ81" s="469">
        <v>0</v>
      </c>
      <c r="CR81" s="469">
        <v>0</v>
      </c>
      <c r="CS81" s="469">
        <v>0</v>
      </c>
      <c r="CT81" s="469">
        <v>0</v>
      </c>
      <c r="CU81" s="469">
        <v>0</v>
      </c>
      <c r="CV81" s="470">
        <v>0</v>
      </c>
      <c r="CW81" s="468">
        <v>0</v>
      </c>
      <c r="CX81" s="469">
        <v>0</v>
      </c>
      <c r="CY81" s="469">
        <v>0</v>
      </c>
      <c r="CZ81" s="469">
        <v>0</v>
      </c>
      <c r="DA81" s="469">
        <v>0</v>
      </c>
      <c r="DB81" s="469">
        <v>0</v>
      </c>
      <c r="DC81" s="469">
        <v>0</v>
      </c>
      <c r="DD81" s="469">
        <v>0</v>
      </c>
      <c r="DE81" s="469">
        <v>0</v>
      </c>
      <c r="DF81" s="470">
        <v>0</v>
      </c>
      <c r="DG81" s="468">
        <v>0</v>
      </c>
      <c r="DH81" s="469"/>
      <c r="DI81" s="469"/>
      <c r="DJ81" s="469"/>
      <c r="DK81" s="469"/>
      <c r="DL81" s="469"/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258">+SUMIF($K$11:$HB$11,1,K81:HB81)</f>
        <v>0</v>
      </c>
      <c r="HN81" s="79">
        <f t="shared" si="244"/>
        <v>0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245"/>
        <v>#REF!</v>
      </c>
      <c r="HQ81" s="79">
        <f>+HM81+S!HM81+E!HM81+O!HM81</f>
        <v>837</v>
      </c>
      <c r="HR81" s="79">
        <f t="shared" si="233"/>
        <v>3525</v>
      </c>
      <c r="HS81" s="79" t="e">
        <f>+HO81+S!HO81+E!HO81+O!HO81</f>
        <v>#REF!</v>
      </c>
      <c r="HT81" s="79" t="e">
        <f t="shared" si="233"/>
        <v>#REF!</v>
      </c>
      <c r="HV81" s="81">
        <f t="shared" si="248"/>
        <v>0</v>
      </c>
      <c r="HW81" s="81">
        <f t="shared" si="249"/>
        <v>0</v>
      </c>
      <c r="HX81" s="81">
        <f t="shared" si="250"/>
        <v>0</v>
      </c>
      <c r="HY81" s="81">
        <f t="shared" si="251"/>
        <v>0</v>
      </c>
      <c r="HZ81" s="81">
        <f t="shared" si="252"/>
        <v>0</v>
      </c>
      <c r="IA81" s="81">
        <f t="shared" si="253"/>
        <v>0</v>
      </c>
      <c r="IB81" s="81">
        <f t="shared" si="254"/>
        <v>0</v>
      </c>
      <c r="IC81" s="81">
        <f t="shared" si="255"/>
        <v>0</v>
      </c>
      <c r="ID81" s="81">
        <f t="shared" si="256"/>
        <v>0</v>
      </c>
      <c r="IE81" s="81">
        <f t="shared" si="257"/>
        <v>0</v>
      </c>
      <c r="IG81" s="49"/>
      <c r="IK81" s="93" t="e">
        <f t="shared" ref="IK81:IK111" si="259">+IF(F81=1,1,IF(G81=1,1,IF(H81=1,1,IF(I81=1,1,0))))</f>
        <v>#REF!</v>
      </c>
    </row>
    <row r="82" spans="1:245" s="27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8">
        <v>0</v>
      </c>
      <c r="L82" s="469"/>
      <c r="M82" s="469"/>
      <c r="N82" s="469"/>
      <c r="O82" s="469"/>
      <c r="P82" s="469"/>
      <c r="Q82" s="469"/>
      <c r="R82" s="469"/>
      <c r="S82" s="469"/>
      <c r="T82" s="470"/>
      <c r="U82" s="468">
        <v>0</v>
      </c>
      <c r="V82" s="469">
        <v>0</v>
      </c>
      <c r="W82" s="469">
        <v>0</v>
      </c>
      <c r="X82" s="469">
        <v>0</v>
      </c>
      <c r="Y82" s="469">
        <v>0</v>
      </c>
      <c r="Z82" s="469">
        <v>0</v>
      </c>
      <c r="AA82" s="469">
        <v>0</v>
      </c>
      <c r="AB82" s="469">
        <v>0</v>
      </c>
      <c r="AC82" s="469">
        <v>0</v>
      </c>
      <c r="AD82" s="470">
        <v>0</v>
      </c>
      <c r="AE82" s="468">
        <v>0</v>
      </c>
      <c r="AF82" s="469">
        <v>0</v>
      </c>
      <c r="AG82" s="469">
        <v>0</v>
      </c>
      <c r="AH82" s="469">
        <v>0</v>
      </c>
      <c r="AI82" s="469">
        <v>0</v>
      </c>
      <c r="AJ82" s="469">
        <v>0</v>
      </c>
      <c r="AK82" s="469">
        <v>0</v>
      </c>
      <c r="AL82" s="469">
        <v>0</v>
      </c>
      <c r="AM82" s="469">
        <v>0</v>
      </c>
      <c r="AN82" s="470">
        <v>0</v>
      </c>
      <c r="AO82" s="468">
        <v>0</v>
      </c>
      <c r="AP82" s="469">
        <v>0</v>
      </c>
      <c r="AQ82" s="469">
        <v>0</v>
      </c>
      <c r="AR82" s="469">
        <v>0</v>
      </c>
      <c r="AS82" s="469">
        <v>0</v>
      </c>
      <c r="AT82" s="469">
        <v>0</v>
      </c>
      <c r="AU82" s="469">
        <v>0</v>
      </c>
      <c r="AV82" s="469">
        <v>0</v>
      </c>
      <c r="AW82" s="469">
        <v>0</v>
      </c>
      <c r="AX82" s="470">
        <v>0</v>
      </c>
      <c r="AY82" s="468">
        <v>0</v>
      </c>
      <c r="AZ82" s="469">
        <v>0</v>
      </c>
      <c r="BA82" s="469">
        <v>0</v>
      </c>
      <c r="BB82" s="469">
        <v>0</v>
      </c>
      <c r="BC82" s="469">
        <v>0</v>
      </c>
      <c r="BD82" s="469">
        <v>0</v>
      </c>
      <c r="BE82" s="469">
        <v>0</v>
      </c>
      <c r="BF82" s="469">
        <v>0</v>
      </c>
      <c r="BG82" s="469">
        <v>0</v>
      </c>
      <c r="BH82" s="470">
        <v>0</v>
      </c>
      <c r="BI82" s="468">
        <v>0</v>
      </c>
      <c r="BJ82" s="469">
        <v>0</v>
      </c>
      <c r="BK82" s="469">
        <v>0</v>
      </c>
      <c r="BL82" s="469">
        <v>0</v>
      </c>
      <c r="BM82" s="469">
        <v>0</v>
      </c>
      <c r="BN82" s="469">
        <v>0</v>
      </c>
      <c r="BO82" s="469">
        <v>0</v>
      </c>
      <c r="BP82" s="469">
        <v>0</v>
      </c>
      <c r="BQ82" s="469">
        <v>0</v>
      </c>
      <c r="BR82" s="470">
        <v>0</v>
      </c>
      <c r="BS82" s="468">
        <v>0</v>
      </c>
      <c r="BT82" s="469">
        <v>0</v>
      </c>
      <c r="BU82" s="469">
        <v>0</v>
      </c>
      <c r="BV82" s="469">
        <v>0</v>
      </c>
      <c r="BW82" s="469">
        <v>0</v>
      </c>
      <c r="BX82" s="469">
        <v>0</v>
      </c>
      <c r="BY82" s="469">
        <v>0</v>
      </c>
      <c r="BZ82" s="469">
        <v>0</v>
      </c>
      <c r="CA82" s="469">
        <v>0</v>
      </c>
      <c r="CB82" s="470">
        <v>0</v>
      </c>
      <c r="CC82" s="468">
        <v>0</v>
      </c>
      <c r="CD82" s="469">
        <v>0</v>
      </c>
      <c r="CE82" s="469">
        <v>0</v>
      </c>
      <c r="CF82" s="469">
        <v>0</v>
      </c>
      <c r="CG82" s="469">
        <v>0</v>
      </c>
      <c r="CH82" s="469">
        <v>0</v>
      </c>
      <c r="CI82" s="469">
        <v>0</v>
      </c>
      <c r="CJ82" s="469">
        <v>0</v>
      </c>
      <c r="CK82" s="469">
        <v>0</v>
      </c>
      <c r="CL82" s="470">
        <v>0</v>
      </c>
      <c r="CM82" s="468">
        <v>0</v>
      </c>
      <c r="CN82" s="469">
        <v>0</v>
      </c>
      <c r="CO82" s="469">
        <v>0</v>
      </c>
      <c r="CP82" s="469">
        <v>0</v>
      </c>
      <c r="CQ82" s="469">
        <v>0</v>
      </c>
      <c r="CR82" s="469">
        <v>0</v>
      </c>
      <c r="CS82" s="469">
        <v>0</v>
      </c>
      <c r="CT82" s="469">
        <v>0</v>
      </c>
      <c r="CU82" s="469">
        <v>0</v>
      </c>
      <c r="CV82" s="470">
        <v>0</v>
      </c>
      <c r="CW82" s="468">
        <v>0</v>
      </c>
      <c r="CX82" s="469">
        <v>0</v>
      </c>
      <c r="CY82" s="469">
        <v>0</v>
      </c>
      <c r="CZ82" s="469">
        <v>0</v>
      </c>
      <c r="DA82" s="469">
        <v>0</v>
      </c>
      <c r="DB82" s="469">
        <v>0</v>
      </c>
      <c r="DC82" s="469">
        <v>0</v>
      </c>
      <c r="DD82" s="469">
        <v>0</v>
      </c>
      <c r="DE82" s="469">
        <v>0</v>
      </c>
      <c r="DF82" s="470">
        <v>0</v>
      </c>
      <c r="DG82" s="468">
        <v>0</v>
      </c>
      <c r="DH82" s="469"/>
      <c r="DI82" s="469"/>
      <c r="DJ82" s="469"/>
      <c r="DK82" s="469"/>
      <c r="DL82" s="469"/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258"/>
        <v>0</v>
      </c>
      <c r="HN82" s="79">
        <f t="shared" si="244"/>
        <v>0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245"/>
        <v>#REF!</v>
      </c>
      <c r="HQ82" s="79">
        <f>+HM82+S!HM82+E!HM82+O!HM82</f>
        <v>798</v>
      </c>
      <c r="HR82" s="79">
        <f t="shared" si="233"/>
        <v>3406</v>
      </c>
      <c r="HS82" s="79" t="e">
        <f>+HO82+S!HO82+E!HO82+O!HO82</f>
        <v>#REF!</v>
      </c>
      <c r="HT82" s="79" t="e">
        <f t="shared" si="233"/>
        <v>#REF!</v>
      </c>
      <c r="HV82" s="81">
        <f t="shared" si="248"/>
        <v>0</v>
      </c>
      <c r="HW82" s="81">
        <f t="shared" si="249"/>
        <v>0</v>
      </c>
      <c r="HX82" s="81">
        <f t="shared" si="250"/>
        <v>0</v>
      </c>
      <c r="HY82" s="81">
        <f t="shared" si="251"/>
        <v>0</v>
      </c>
      <c r="HZ82" s="81">
        <f t="shared" si="252"/>
        <v>0</v>
      </c>
      <c r="IA82" s="81">
        <f t="shared" si="253"/>
        <v>0</v>
      </c>
      <c r="IB82" s="81">
        <f t="shared" si="254"/>
        <v>0</v>
      </c>
      <c r="IC82" s="81">
        <f t="shared" si="255"/>
        <v>0</v>
      </c>
      <c r="ID82" s="81">
        <f t="shared" si="256"/>
        <v>0</v>
      </c>
      <c r="IE82" s="81">
        <f t="shared" si="257"/>
        <v>0</v>
      </c>
      <c r="IG82" s="49"/>
      <c r="IK82" s="93" t="e">
        <f t="shared" si="259"/>
        <v>#REF!</v>
      </c>
    </row>
    <row r="83" spans="1:245" s="27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1">
        <v>0</v>
      </c>
      <c r="L83" s="472"/>
      <c r="M83" s="472"/>
      <c r="N83" s="472"/>
      <c r="O83" s="472"/>
      <c r="P83" s="472"/>
      <c r="Q83" s="472"/>
      <c r="R83" s="472"/>
      <c r="S83" s="472"/>
      <c r="T83" s="473"/>
      <c r="U83" s="471">
        <v>0</v>
      </c>
      <c r="V83" s="472">
        <v>0</v>
      </c>
      <c r="W83" s="472">
        <v>0</v>
      </c>
      <c r="X83" s="472">
        <v>0</v>
      </c>
      <c r="Y83" s="472">
        <v>0</v>
      </c>
      <c r="Z83" s="472">
        <v>0</v>
      </c>
      <c r="AA83" s="472">
        <v>0</v>
      </c>
      <c r="AB83" s="472">
        <v>0</v>
      </c>
      <c r="AC83" s="472">
        <v>0</v>
      </c>
      <c r="AD83" s="473">
        <v>0</v>
      </c>
      <c r="AE83" s="471">
        <v>0</v>
      </c>
      <c r="AF83" s="472">
        <v>0</v>
      </c>
      <c r="AG83" s="472">
        <v>0</v>
      </c>
      <c r="AH83" s="472">
        <v>0</v>
      </c>
      <c r="AI83" s="472">
        <v>0</v>
      </c>
      <c r="AJ83" s="472">
        <v>0</v>
      </c>
      <c r="AK83" s="472">
        <v>0</v>
      </c>
      <c r="AL83" s="472">
        <v>0</v>
      </c>
      <c r="AM83" s="472">
        <v>0</v>
      </c>
      <c r="AN83" s="473">
        <v>0</v>
      </c>
      <c r="AO83" s="471">
        <v>0</v>
      </c>
      <c r="AP83" s="472">
        <v>0</v>
      </c>
      <c r="AQ83" s="472">
        <v>0</v>
      </c>
      <c r="AR83" s="472">
        <v>0</v>
      </c>
      <c r="AS83" s="472">
        <v>0</v>
      </c>
      <c r="AT83" s="472">
        <v>0</v>
      </c>
      <c r="AU83" s="472">
        <v>0</v>
      </c>
      <c r="AV83" s="472">
        <v>0</v>
      </c>
      <c r="AW83" s="472">
        <v>0</v>
      </c>
      <c r="AX83" s="473">
        <v>0</v>
      </c>
      <c r="AY83" s="471">
        <v>0</v>
      </c>
      <c r="AZ83" s="472">
        <v>0</v>
      </c>
      <c r="BA83" s="472">
        <v>0</v>
      </c>
      <c r="BB83" s="472">
        <v>0</v>
      </c>
      <c r="BC83" s="472">
        <v>0</v>
      </c>
      <c r="BD83" s="472">
        <v>0</v>
      </c>
      <c r="BE83" s="472">
        <v>0</v>
      </c>
      <c r="BF83" s="472">
        <v>0</v>
      </c>
      <c r="BG83" s="472">
        <v>0</v>
      </c>
      <c r="BH83" s="473">
        <v>0</v>
      </c>
      <c r="BI83" s="471">
        <v>0</v>
      </c>
      <c r="BJ83" s="472">
        <v>0</v>
      </c>
      <c r="BK83" s="472">
        <v>0</v>
      </c>
      <c r="BL83" s="472">
        <v>0</v>
      </c>
      <c r="BM83" s="472">
        <v>0</v>
      </c>
      <c r="BN83" s="472">
        <v>0</v>
      </c>
      <c r="BO83" s="472">
        <v>0</v>
      </c>
      <c r="BP83" s="472">
        <v>0</v>
      </c>
      <c r="BQ83" s="472">
        <v>0</v>
      </c>
      <c r="BR83" s="473">
        <v>0</v>
      </c>
      <c r="BS83" s="471">
        <v>0</v>
      </c>
      <c r="BT83" s="472">
        <v>0</v>
      </c>
      <c r="BU83" s="472">
        <v>0</v>
      </c>
      <c r="BV83" s="472">
        <v>0</v>
      </c>
      <c r="BW83" s="472">
        <v>0</v>
      </c>
      <c r="BX83" s="472">
        <v>0</v>
      </c>
      <c r="BY83" s="472">
        <v>0</v>
      </c>
      <c r="BZ83" s="472">
        <v>0</v>
      </c>
      <c r="CA83" s="472">
        <v>0</v>
      </c>
      <c r="CB83" s="473">
        <v>0</v>
      </c>
      <c r="CC83" s="471">
        <v>0</v>
      </c>
      <c r="CD83" s="472">
        <v>0</v>
      </c>
      <c r="CE83" s="472">
        <v>0</v>
      </c>
      <c r="CF83" s="472">
        <v>0</v>
      </c>
      <c r="CG83" s="472">
        <v>0</v>
      </c>
      <c r="CH83" s="472">
        <v>0</v>
      </c>
      <c r="CI83" s="472">
        <v>0</v>
      </c>
      <c r="CJ83" s="472">
        <v>0</v>
      </c>
      <c r="CK83" s="472">
        <v>0</v>
      </c>
      <c r="CL83" s="473">
        <v>0</v>
      </c>
      <c r="CM83" s="471">
        <v>0</v>
      </c>
      <c r="CN83" s="472">
        <v>0</v>
      </c>
      <c r="CO83" s="472">
        <v>0</v>
      </c>
      <c r="CP83" s="472">
        <v>0</v>
      </c>
      <c r="CQ83" s="472">
        <v>0</v>
      </c>
      <c r="CR83" s="472">
        <v>0</v>
      </c>
      <c r="CS83" s="472">
        <v>0</v>
      </c>
      <c r="CT83" s="472">
        <v>0</v>
      </c>
      <c r="CU83" s="472">
        <v>0</v>
      </c>
      <c r="CV83" s="473">
        <v>0</v>
      </c>
      <c r="CW83" s="471">
        <v>0</v>
      </c>
      <c r="CX83" s="472">
        <v>0</v>
      </c>
      <c r="CY83" s="472">
        <v>0</v>
      </c>
      <c r="CZ83" s="472">
        <v>0</v>
      </c>
      <c r="DA83" s="472">
        <v>0</v>
      </c>
      <c r="DB83" s="472">
        <v>0</v>
      </c>
      <c r="DC83" s="472">
        <v>0</v>
      </c>
      <c r="DD83" s="472">
        <v>0</v>
      </c>
      <c r="DE83" s="472">
        <v>0</v>
      </c>
      <c r="DF83" s="473">
        <v>0</v>
      </c>
      <c r="DG83" s="471">
        <v>0</v>
      </c>
      <c r="DH83" s="472"/>
      <c r="DI83" s="472"/>
      <c r="DJ83" s="472"/>
      <c r="DK83" s="472"/>
      <c r="DL83" s="472"/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258"/>
        <v>0</v>
      </c>
      <c r="HN83" s="245">
        <f t="shared" ref="HN83:HN111" si="260">+SUM(HM80:HM83)</f>
        <v>0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45" t="e">
        <f t="shared" ref="HP83:HP111" si="261">+SUM(HO80:HO83)</f>
        <v>#REF!</v>
      </c>
      <c r="HQ83" s="245">
        <f>+HM83+S!HM83+E!HM83+O!HM83</f>
        <v>799</v>
      </c>
      <c r="HR83" s="245">
        <f t="shared" ref="HR83:HT111" si="262">+SUM(HQ80:HQ83)</f>
        <v>3271</v>
      </c>
      <c r="HS83" s="245" t="e">
        <f>+HO83+S!HO83+E!HO83+O!HO83</f>
        <v>#REF!</v>
      </c>
      <c r="HT83" s="245" t="e">
        <f t="shared" si="262"/>
        <v>#REF!</v>
      </c>
      <c r="HV83" s="246">
        <f t="shared" si="248"/>
        <v>0</v>
      </c>
      <c r="HW83" s="246">
        <f t="shared" si="249"/>
        <v>0</v>
      </c>
      <c r="HX83" s="246">
        <f t="shared" si="250"/>
        <v>0</v>
      </c>
      <c r="HY83" s="246">
        <f t="shared" si="251"/>
        <v>0</v>
      </c>
      <c r="HZ83" s="246">
        <f t="shared" si="252"/>
        <v>0</v>
      </c>
      <c r="IA83" s="246">
        <f t="shared" si="253"/>
        <v>0</v>
      </c>
      <c r="IB83" s="246">
        <f t="shared" si="254"/>
        <v>0</v>
      </c>
      <c r="IC83" s="246">
        <f t="shared" si="255"/>
        <v>0</v>
      </c>
      <c r="ID83" s="246">
        <f t="shared" si="256"/>
        <v>0</v>
      </c>
      <c r="IE83" s="246">
        <f t="shared" si="257"/>
        <v>0</v>
      </c>
      <c r="IG83" s="49"/>
      <c r="IK83" s="93" t="e">
        <f t="shared" si="259"/>
        <v>#REF!</v>
      </c>
    </row>
    <row r="84" spans="1:245" s="27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0</v>
      </c>
      <c r="L84" s="374"/>
      <c r="M84" s="374"/>
      <c r="N84" s="374"/>
      <c r="O84" s="374"/>
      <c r="P84" s="374"/>
      <c r="Q84" s="374"/>
      <c r="R84" s="374"/>
      <c r="S84" s="374"/>
      <c r="T84" s="375"/>
      <c r="U84" s="373">
        <v>0</v>
      </c>
      <c r="V84" s="374">
        <v>0</v>
      </c>
      <c r="W84" s="374">
        <v>0</v>
      </c>
      <c r="X84" s="374">
        <v>0</v>
      </c>
      <c r="Y84" s="374">
        <v>0</v>
      </c>
      <c r="Z84" s="374">
        <v>0</v>
      </c>
      <c r="AA84" s="374">
        <v>0</v>
      </c>
      <c r="AB84" s="374">
        <v>0</v>
      </c>
      <c r="AC84" s="374">
        <v>0</v>
      </c>
      <c r="AD84" s="375">
        <v>0</v>
      </c>
      <c r="AE84" s="373">
        <v>0</v>
      </c>
      <c r="AF84" s="374">
        <v>0</v>
      </c>
      <c r="AG84" s="374">
        <v>0</v>
      </c>
      <c r="AH84" s="374">
        <v>0</v>
      </c>
      <c r="AI84" s="374">
        <v>0</v>
      </c>
      <c r="AJ84" s="374">
        <v>0</v>
      </c>
      <c r="AK84" s="374">
        <v>0</v>
      </c>
      <c r="AL84" s="374">
        <v>0</v>
      </c>
      <c r="AM84" s="374">
        <v>0</v>
      </c>
      <c r="AN84" s="375">
        <v>0</v>
      </c>
      <c r="AO84" s="373">
        <v>0</v>
      </c>
      <c r="AP84" s="374">
        <v>0</v>
      </c>
      <c r="AQ84" s="374">
        <v>0</v>
      </c>
      <c r="AR84" s="374">
        <v>0</v>
      </c>
      <c r="AS84" s="374">
        <v>0</v>
      </c>
      <c r="AT84" s="374">
        <v>0</v>
      </c>
      <c r="AU84" s="374">
        <v>0</v>
      </c>
      <c r="AV84" s="374">
        <v>0</v>
      </c>
      <c r="AW84" s="374">
        <v>0</v>
      </c>
      <c r="AX84" s="375">
        <v>0</v>
      </c>
      <c r="AY84" s="373">
        <v>0</v>
      </c>
      <c r="AZ84" s="374">
        <v>0</v>
      </c>
      <c r="BA84" s="374">
        <v>0</v>
      </c>
      <c r="BB84" s="374">
        <v>0</v>
      </c>
      <c r="BC84" s="374">
        <v>0</v>
      </c>
      <c r="BD84" s="374">
        <v>0</v>
      </c>
      <c r="BE84" s="374">
        <v>0</v>
      </c>
      <c r="BF84" s="374">
        <v>0</v>
      </c>
      <c r="BG84" s="374">
        <v>0</v>
      </c>
      <c r="BH84" s="375">
        <v>0</v>
      </c>
      <c r="BI84" s="373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5">
        <v>0</v>
      </c>
      <c r="BS84" s="373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5">
        <v>0</v>
      </c>
      <c r="CC84" s="373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5">
        <v>0</v>
      </c>
      <c r="CM84" s="373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5">
        <v>0</v>
      </c>
      <c r="CW84" s="373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5">
        <v>0</v>
      </c>
      <c r="DG84" s="373">
        <v>0</v>
      </c>
      <c r="DH84" s="374"/>
      <c r="DI84" s="374"/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258"/>
        <v>0</v>
      </c>
      <c r="HN84" s="248">
        <f t="shared" si="260"/>
        <v>0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48" t="e">
        <f t="shared" si="261"/>
        <v>#REF!</v>
      </c>
      <c r="HQ84" s="248">
        <f>+HM84+S!HM84+E!HM84+O!HM84</f>
        <v>847</v>
      </c>
      <c r="HR84" s="248">
        <f t="shared" si="262"/>
        <v>3281</v>
      </c>
      <c r="HS84" s="248" t="e">
        <f>+HO84+S!HO84+E!HO84+O!HO84</f>
        <v>#REF!</v>
      </c>
      <c r="HT84" s="248" t="e">
        <f t="shared" si="262"/>
        <v>#REF!</v>
      </c>
      <c r="HV84" s="95">
        <f t="shared" si="248"/>
        <v>0</v>
      </c>
      <c r="HW84" s="95">
        <f t="shared" si="249"/>
        <v>0</v>
      </c>
      <c r="HX84" s="95">
        <f t="shared" si="250"/>
        <v>0</v>
      </c>
      <c r="HY84" s="95">
        <f t="shared" si="251"/>
        <v>0</v>
      </c>
      <c r="HZ84" s="95">
        <f t="shared" si="252"/>
        <v>0</v>
      </c>
      <c r="IA84" s="95">
        <f t="shared" si="253"/>
        <v>0</v>
      </c>
      <c r="IB84" s="95">
        <f t="shared" si="254"/>
        <v>0</v>
      </c>
      <c r="IC84" s="95">
        <f t="shared" si="255"/>
        <v>0</v>
      </c>
      <c r="ID84" s="95">
        <f t="shared" si="256"/>
        <v>0</v>
      </c>
      <c r="IE84" s="95">
        <f t="shared" si="257"/>
        <v>0</v>
      </c>
      <c r="IG84" s="49"/>
      <c r="IK84" s="93" t="e">
        <f t="shared" si="259"/>
        <v>#REF!</v>
      </c>
    </row>
    <row r="85" spans="1:245" s="27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0</v>
      </c>
      <c r="L85" s="377"/>
      <c r="M85" s="377"/>
      <c r="N85" s="377"/>
      <c r="O85" s="377"/>
      <c r="P85" s="377"/>
      <c r="Q85" s="377"/>
      <c r="R85" s="377"/>
      <c r="S85" s="377"/>
      <c r="T85" s="378"/>
      <c r="U85" s="376">
        <v>0</v>
      </c>
      <c r="V85" s="377">
        <v>0</v>
      </c>
      <c r="W85" s="377">
        <v>0</v>
      </c>
      <c r="X85" s="377">
        <v>0</v>
      </c>
      <c r="Y85" s="377">
        <v>0</v>
      </c>
      <c r="Z85" s="377">
        <v>0</v>
      </c>
      <c r="AA85" s="377">
        <v>0</v>
      </c>
      <c r="AB85" s="377">
        <v>0</v>
      </c>
      <c r="AC85" s="377">
        <v>0</v>
      </c>
      <c r="AD85" s="378">
        <v>0</v>
      </c>
      <c r="AE85" s="376">
        <v>0</v>
      </c>
      <c r="AF85" s="377">
        <v>0</v>
      </c>
      <c r="AG85" s="377">
        <v>0</v>
      </c>
      <c r="AH85" s="377">
        <v>0</v>
      </c>
      <c r="AI85" s="377">
        <v>0</v>
      </c>
      <c r="AJ85" s="377">
        <v>0</v>
      </c>
      <c r="AK85" s="377">
        <v>0</v>
      </c>
      <c r="AL85" s="377">
        <v>0</v>
      </c>
      <c r="AM85" s="377">
        <v>0</v>
      </c>
      <c r="AN85" s="378">
        <v>0</v>
      </c>
      <c r="AO85" s="376">
        <v>0</v>
      </c>
      <c r="AP85" s="377">
        <v>0</v>
      </c>
      <c r="AQ85" s="377">
        <v>0</v>
      </c>
      <c r="AR85" s="377">
        <v>0</v>
      </c>
      <c r="AS85" s="377">
        <v>0</v>
      </c>
      <c r="AT85" s="377">
        <v>0</v>
      </c>
      <c r="AU85" s="377">
        <v>0</v>
      </c>
      <c r="AV85" s="377">
        <v>0</v>
      </c>
      <c r="AW85" s="377">
        <v>0</v>
      </c>
      <c r="AX85" s="378">
        <v>0</v>
      </c>
      <c r="AY85" s="376">
        <v>0</v>
      </c>
      <c r="AZ85" s="377">
        <v>0</v>
      </c>
      <c r="BA85" s="377">
        <v>0</v>
      </c>
      <c r="BB85" s="377">
        <v>0</v>
      </c>
      <c r="BC85" s="377">
        <v>0</v>
      </c>
      <c r="BD85" s="377">
        <v>0</v>
      </c>
      <c r="BE85" s="377">
        <v>0</v>
      </c>
      <c r="BF85" s="377">
        <v>0</v>
      </c>
      <c r="BG85" s="377">
        <v>0</v>
      </c>
      <c r="BH85" s="378">
        <v>0</v>
      </c>
      <c r="BI85" s="376">
        <v>0</v>
      </c>
      <c r="BJ85" s="377">
        <v>0</v>
      </c>
      <c r="BK85" s="377">
        <v>0</v>
      </c>
      <c r="BL85" s="377">
        <v>0</v>
      </c>
      <c r="BM85" s="377">
        <v>0</v>
      </c>
      <c r="BN85" s="377">
        <v>0</v>
      </c>
      <c r="BO85" s="377">
        <v>0</v>
      </c>
      <c r="BP85" s="377">
        <v>0</v>
      </c>
      <c r="BQ85" s="377">
        <v>0</v>
      </c>
      <c r="BR85" s="378">
        <v>0</v>
      </c>
      <c r="BS85" s="376">
        <v>0</v>
      </c>
      <c r="BT85" s="377">
        <v>0</v>
      </c>
      <c r="BU85" s="377">
        <v>0</v>
      </c>
      <c r="BV85" s="377">
        <v>0</v>
      </c>
      <c r="BW85" s="377">
        <v>0</v>
      </c>
      <c r="BX85" s="377">
        <v>0</v>
      </c>
      <c r="BY85" s="377">
        <v>0</v>
      </c>
      <c r="BZ85" s="377">
        <v>0</v>
      </c>
      <c r="CA85" s="377">
        <v>0</v>
      </c>
      <c r="CB85" s="378">
        <v>0</v>
      </c>
      <c r="CC85" s="376">
        <v>0</v>
      </c>
      <c r="CD85" s="377">
        <v>0</v>
      </c>
      <c r="CE85" s="377">
        <v>0</v>
      </c>
      <c r="CF85" s="377">
        <v>0</v>
      </c>
      <c r="CG85" s="377">
        <v>0</v>
      </c>
      <c r="CH85" s="377">
        <v>0</v>
      </c>
      <c r="CI85" s="377">
        <v>0</v>
      </c>
      <c r="CJ85" s="377">
        <v>0</v>
      </c>
      <c r="CK85" s="377">
        <v>0</v>
      </c>
      <c r="CL85" s="378">
        <v>0</v>
      </c>
      <c r="CM85" s="376">
        <v>0</v>
      </c>
      <c r="CN85" s="377">
        <v>0</v>
      </c>
      <c r="CO85" s="377">
        <v>0</v>
      </c>
      <c r="CP85" s="377">
        <v>0</v>
      </c>
      <c r="CQ85" s="377">
        <v>0</v>
      </c>
      <c r="CR85" s="377">
        <v>0</v>
      </c>
      <c r="CS85" s="377">
        <v>0</v>
      </c>
      <c r="CT85" s="377">
        <v>0</v>
      </c>
      <c r="CU85" s="377">
        <v>0</v>
      </c>
      <c r="CV85" s="378">
        <v>0</v>
      </c>
      <c r="CW85" s="376">
        <v>0</v>
      </c>
      <c r="CX85" s="377">
        <v>0</v>
      </c>
      <c r="CY85" s="377">
        <v>0</v>
      </c>
      <c r="CZ85" s="377">
        <v>0</v>
      </c>
      <c r="DA85" s="377">
        <v>0</v>
      </c>
      <c r="DB85" s="377">
        <v>0</v>
      </c>
      <c r="DC85" s="377">
        <v>0</v>
      </c>
      <c r="DD85" s="377">
        <v>0</v>
      </c>
      <c r="DE85" s="377">
        <v>0</v>
      </c>
      <c r="DF85" s="378">
        <v>0</v>
      </c>
      <c r="DG85" s="376">
        <v>0</v>
      </c>
      <c r="DH85" s="377"/>
      <c r="DI85" s="377"/>
      <c r="DJ85" s="377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258"/>
        <v>0</v>
      </c>
      <c r="HN85" s="79">
        <f t="shared" si="260"/>
        <v>0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261"/>
        <v>#REF!</v>
      </c>
      <c r="HQ85" s="79">
        <f>+HM85+S!HM85+E!HM85+O!HM85</f>
        <v>790</v>
      </c>
      <c r="HR85" s="79">
        <f t="shared" si="262"/>
        <v>3234</v>
      </c>
      <c r="HS85" s="79" t="e">
        <f>+HO85+S!HO85+E!HO85+O!HO85</f>
        <v>#REF!</v>
      </c>
      <c r="HT85" s="79" t="e">
        <f t="shared" si="262"/>
        <v>#REF!</v>
      </c>
      <c r="HV85" s="81">
        <f t="shared" si="248"/>
        <v>0</v>
      </c>
      <c r="HW85" s="81">
        <f t="shared" si="249"/>
        <v>0</v>
      </c>
      <c r="HX85" s="81">
        <f t="shared" si="250"/>
        <v>0</v>
      </c>
      <c r="HY85" s="81">
        <f t="shared" si="251"/>
        <v>0</v>
      </c>
      <c r="HZ85" s="81">
        <f t="shared" si="252"/>
        <v>0</v>
      </c>
      <c r="IA85" s="81">
        <f t="shared" si="253"/>
        <v>0</v>
      </c>
      <c r="IB85" s="81">
        <f t="shared" si="254"/>
        <v>0</v>
      </c>
      <c r="IC85" s="81">
        <f t="shared" si="255"/>
        <v>0</v>
      </c>
      <c r="ID85" s="81">
        <f t="shared" si="256"/>
        <v>0</v>
      </c>
      <c r="IE85" s="81">
        <f t="shared" si="257"/>
        <v>0</v>
      </c>
      <c r="IG85" s="49"/>
      <c r="IK85" s="93" t="e">
        <f t="shared" si="259"/>
        <v>#REF!</v>
      </c>
    </row>
    <row r="86" spans="1:245" s="27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0</v>
      </c>
      <c r="L86" s="425"/>
      <c r="M86" s="425"/>
      <c r="N86" s="377"/>
      <c r="O86" s="377"/>
      <c r="P86" s="377"/>
      <c r="Q86" s="377"/>
      <c r="R86" s="377"/>
      <c r="S86" s="377"/>
      <c r="T86" s="378"/>
      <c r="U86" s="424">
        <v>0</v>
      </c>
      <c r="V86" s="425">
        <v>0</v>
      </c>
      <c r="W86" s="425">
        <v>0</v>
      </c>
      <c r="X86" s="377">
        <v>0</v>
      </c>
      <c r="Y86" s="377">
        <v>0</v>
      </c>
      <c r="Z86" s="377">
        <v>0</v>
      </c>
      <c r="AA86" s="377">
        <v>0</v>
      </c>
      <c r="AB86" s="377">
        <v>0</v>
      </c>
      <c r="AC86" s="377">
        <v>0</v>
      </c>
      <c r="AD86" s="378">
        <v>0</v>
      </c>
      <c r="AE86" s="424">
        <v>0</v>
      </c>
      <c r="AF86" s="425">
        <v>0</v>
      </c>
      <c r="AG86" s="425">
        <v>0</v>
      </c>
      <c r="AH86" s="377">
        <v>0</v>
      </c>
      <c r="AI86" s="377">
        <v>0</v>
      </c>
      <c r="AJ86" s="377">
        <v>0</v>
      </c>
      <c r="AK86" s="377">
        <v>0</v>
      </c>
      <c r="AL86" s="377">
        <v>0</v>
      </c>
      <c r="AM86" s="377">
        <v>0</v>
      </c>
      <c r="AN86" s="378">
        <v>0</v>
      </c>
      <c r="AO86" s="424">
        <v>0</v>
      </c>
      <c r="AP86" s="425">
        <v>0</v>
      </c>
      <c r="AQ86" s="425">
        <v>0</v>
      </c>
      <c r="AR86" s="377">
        <v>0</v>
      </c>
      <c r="AS86" s="377">
        <v>0</v>
      </c>
      <c r="AT86" s="377">
        <v>0</v>
      </c>
      <c r="AU86" s="377">
        <v>0</v>
      </c>
      <c r="AV86" s="377">
        <v>0</v>
      </c>
      <c r="AW86" s="377">
        <v>0</v>
      </c>
      <c r="AX86" s="378">
        <v>0</v>
      </c>
      <c r="AY86" s="424">
        <v>0</v>
      </c>
      <c r="AZ86" s="425">
        <v>0</v>
      </c>
      <c r="BA86" s="425">
        <v>0</v>
      </c>
      <c r="BB86" s="377">
        <v>0</v>
      </c>
      <c r="BC86" s="377">
        <v>0</v>
      </c>
      <c r="BD86" s="377">
        <v>0</v>
      </c>
      <c r="BE86" s="377">
        <v>0</v>
      </c>
      <c r="BF86" s="377">
        <v>0</v>
      </c>
      <c r="BG86" s="377">
        <v>0</v>
      </c>
      <c r="BH86" s="378">
        <v>0</v>
      </c>
      <c r="BI86" s="424">
        <v>0</v>
      </c>
      <c r="BJ86" s="425">
        <v>0</v>
      </c>
      <c r="BK86" s="425">
        <v>0</v>
      </c>
      <c r="BL86" s="377">
        <v>0</v>
      </c>
      <c r="BM86" s="377">
        <v>0</v>
      </c>
      <c r="BN86" s="377">
        <v>0</v>
      </c>
      <c r="BO86" s="377">
        <v>0</v>
      </c>
      <c r="BP86" s="377">
        <v>0</v>
      </c>
      <c r="BQ86" s="377">
        <v>0</v>
      </c>
      <c r="BR86" s="378">
        <v>0</v>
      </c>
      <c r="BS86" s="424">
        <v>0</v>
      </c>
      <c r="BT86" s="425">
        <v>0</v>
      </c>
      <c r="BU86" s="425">
        <v>0</v>
      </c>
      <c r="BV86" s="377">
        <v>0</v>
      </c>
      <c r="BW86" s="377">
        <v>0</v>
      </c>
      <c r="BX86" s="377">
        <v>0</v>
      </c>
      <c r="BY86" s="377">
        <v>0</v>
      </c>
      <c r="BZ86" s="377">
        <v>0</v>
      </c>
      <c r="CA86" s="377">
        <v>0</v>
      </c>
      <c r="CB86" s="378">
        <v>0</v>
      </c>
      <c r="CC86" s="424">
        <v>0</v>
      </c>
      <c r="CD86" s="425">
        <v>0</v>
      </c>
      <c r="CE86" s="425">
        <v>0</v>
      </c>
      <c r="CF86" s="377">
        <v>0</v>
      </c>
      <c r="CG86" s="377">
        <v>0</v>
      </c>
      <c r="CH86" s="377">
        <v>0</v>
      </c>
      <c r="CI86" s="377">
        <v>0</v>
      </c>
      <c r="CJ86" s="377">
        <v>0</v>
      </c>
      <c r="CK86" s="377">
        <v>0</v>
      </c>
      <c r="CL86" s="378">
        <v>0</v>
      </c>
      <c r="CM86" s="424">
        <v>0</v>
      </c>
      <c r="CN86" s="425">
        <v>0</v>
      </c>
      <c r="CO86" s="425">
        <v>0</v>
      </c>
      <c r="CP86" s="377">
        <v>0</v>
      </c>
      <c r="CQ86" s="377">
        <v>0</v>
      </c>
      <c r="CR86" s="377">
        <v>0</v>
      </c>
      <c r="CS86" s="377">
        <v>0</v>
      </c>
      <c r="CT86" s="377">
        <v>0</v>
      </c>
      <c r="CU86" s="377">
        <v>0</v>
      </c>
      <c r="CV86" s="378">
        <v>0</v>
      </c>
      <c r="CW86" s="424">
        <v>0</v>
      </c>
      <c r="CX86" s="425">
        <v>0</v>
      </c>
      <c r="CY86" s="425">
        <v>0</v>
      </c>
      <c r="CZ86" s="377">
        <v>0</v>
      </c>
      <c r="DA86" s="377">
        <v>0</v>
      </c>
      <c r="DB86" s="377">
        <v>0</v>
      </c>
      <c r="DC86" s="377">
        <v>0</v>
      </c>
      <c r="DD86" s="377">
        <v>0</v>
      </c>
      <c r="DE86" s="377">
        <v>0</v>
      </c>
      <c r="DF86" s="378">
        <v>0</v>
      </c>
      <c r="DG86" s="424">
        <v>0</v>
      </c>
      <c r="DH86" s="425"/>
      <c r="DI86" s="425"/>
      <c r="DJ86" s="377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258"/>
        <v>0</v>
      </c>
      <c r="HN86" s="79">
        <f t="shared" si="260"/>
        <v>0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261"/>
        <v>#REF!</v>
      </c>
      <c r="HQ86" s="79">
        <f>+HM86+S!HM86+E!HM86+O!HM86</f>
        <v>665</v>
      </c>
      <c r="HR86" s="79">
        <f t="shared" si="262"/>
        <v>3101</v>
      </c>
      <c r="HS86" s="79" t="e">
        <f>+HO86+S!HO86+E!HO86+O!HO86</f>
        <v>#REF!</v>
      </c>
      <c r="HT86" s="79" t="e">
        <f t="shared" si="262"/>
        <v>#REF!</v>
      </c>
      <c r="HV86" s="81">
        <f t="shared" si="248"/>
        <v>0</v>
      </c>
      <c r="HW86" s="81">
        <f t="shared" si="249"/>
        <v>0</v>
      </c>
      <c r="HX86" s="81">
        <f t="shared" si="250"/>
        <v>0</v>
      </c>
      <c r="HY86" s="81">
        <f t="shared" si="251"/>
        <v>0</v>
      </c>
      <c r="HZ86" s="81">
        <f t="shared" si="252"/>
        <v>0</v>
      </c>
      <c r="IA86" s="81">
        <f t="shared" si="253"/>
        <v>0</v>
      </c>
      <c r="IB86" s="81">
        <f t="shared" si="254"/>
        <v>0</v>
      </c>
      <c r="IC86" s="81">
        <f t="shared" si="255"/>
        <v>0</v>
      </c>
      <c r="ID86" s="81">
        <f t="shared" si="256"/>
        <v>0</v>
      </c>
      <c r="IE86" s="81">
        <f t="shared" si="257"/>
        <v>0</v>
      </c>
      <c r="IG86" s="49"/>
      <c r="IK86" s="93" t="e">
        <f t="shared" si="259"/>
        <v>#REF!</v>
      </c>
    </row>
    <row r="87" spans="1:245" s="27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7">
        <v>0</v>
      </c>
      <c r="L87" s="428"/>
      <c r="M87" s="428"/>
      <c r="N87" s="428"/>
      <c r="O87" s="428"/>
      <c r="P87" s="428"/>
      <c r="Q87" s="428"/>
      <c r="R87" s="428"/>
      <c r="S87" s="428"/>
      <c r="T87" s="381"/>
      <c r="U87" s="427">
        <v>0</v>
      </c>
      <c r="V87" s="428">
        <v>0</v>
      </c>
      <c r="W87" s="428">
        <v>0</v>
      </c>
      <c r="X87" s="380">
        <v>0</v>
      </c>
      <c r="Y87" s="380">
        <v>0</v>
      </c>
      <c r="Z87" s="380">
        <v>0</v>
      </c>
      <c r="AA87" s="380">
        <v>0</v>
      </c>
      <c r="AB87" s="380">
        <v>0</v>
      </c>
      <c r="AC87" s="380">
        <v>0</v>
      </c>
      <c r="AD87" s="381">
        <v>0</v>
      </c>
      <c r="AE87" s="427">
        <v>0</v>
      </c>
      <c r="AF87" s="428">
        <v>0</v>
      </c>
      <c r="AG87" s="428">
        <v>0</v>
      </c>
      <c r="AH87" s="380">
        <v>0</v>
      </c>
      <c r="AI87" s="380">
        <v>0</v>
      </c>
      <c r="AJ87" s="380">
        <v>0</v>
      </c>
      <c r="AK87" s="380">
        <v>0</v>
      </c>
      <c r="AL87" s="380">
        <v>0</v>
      </c>
      <c r="AM87" s="380">
        <v>0</v>
      </c>
      <c r="AN87" s="381">
        <v>0</v>
      </c>
      <c r="AO87" s="427">
        <v>0</v>
      </c>
      <c r="AP87" s="428">
        <v>0</v>
      </c>
      <c r="AQ87" s="428">
        <v>0</v>
      </c>
      <c r="AR87" s="380">
        <v>0</v>
      </c>
      <c r="AS87" s="380">
        <v>0</v>
      </c>
      <c r="AT87" s="380">
        <v>0</v>
      </c>
      <c r="AU87" s="380">
        <v>0</v>
      </c>
      <c r="AV87" s="380">
        <v>0</v>
      </c>
      <c r="AW87" s="380">
        <v>0</v>
      </c>
      <c r="AX87" s="381">
        <v>0</v>
      </c>
      <c r="AY87" s="427">
        <v>0</v>
      </c>
      <c r="AZ87" s="428">
        <v>0</v>
      </c>
      <c r="BA87" s="428">
        <v>0</v>
      </c>
      <c r="BB87" s="380">
        <v>0</v>
      </c>
      <c r="BC87" s="380">
        <v>0</v>
      </c>
      <c r="BD87" s="380">
        <v>0</v>
      </c>
      <c r="BE87" s="380">
        <v>0</v>
      </c>
      <c r="BF87" s="380">
        <v>0</v>
      </c>
      <c r="BG87" s="380">
        <v>0</v>
      </c>
      <c r="BH87" s="381">
        <v>0</v>
      </c>
      <c r="BI87" s="427">
        <v>0</v>
      </c>
      <c r="BJ87" s="428">
        <v>0</v>
      </c>
      <c r="BK87" s="428">
        <v>0</v>
      </c>
      <c r="BL87" s="380">
        <v>0</v>
      </c>
      <c r="BM87" s="380">
        <v>0</v>
      </c>
      <c r="BN87" s="380">
        <v>0</v>
      </c>
      <c r="BO87" s="380">
        <v>0</v>
      </c>
      <c r="BP87" s="380">
        <v>0</v>
      </c>
      <c r="BQ87" s="380">
        <v>0</v>
      </c>
      <c r="BR87" s="381">
        <v>0</v>
      </c>
      <c r="BS87" s="427">
        <v>0</v>
      </c>
      <c r="BT87" s="428">
        <v>0</v>
      </c>
      <c r="BU87" s="428">
        <v>0</v>
      </c>
      <c r="BV87" s="380">
        <v>0</v>
      </c>
      <c r="BW87" s="380">
        <v>0</v>
      </c>
      <c r="BX87" s="380">
        <v>0</v>
      </c>
      <c r="BY87" s="380">
        <v>0</v>
      </c>
      <c r="BZ87" s="380">
        <v>0</v>
      </c>
      <c r="CA87" s="380">
        <v>0</v>
      </c>
      <c r="CB87" s="381">
        <v>0</v>
      </c>
      <c r="CC87" s="427">
        <v>0</v>
      </c>
      <c r="CD87" s="428">
        <v>0</v>
      </c>
      <c r="CE87" s="428">
        <v>0</v>
      </c>
      <c r="CF87" s="380">
        <v>0</v>
      </c>
      <c r="CG87" s="380">
        <v>0</v>
      </c>
      <c r="CH87" s="380">
        <v>0</v>
      </c>
      <c r="CI87" s="380">
        <v>0</v>
      </c>
      <c r="CJ87" s="380">
        <v>0</v>
      </c>
      <c r="CK87" s="380">
        <v>0</v>
      </c>
      <c r="CL87" s="381">
        <v>0</v>
      </c>
      <c r="CM87" s="427">
        <v>0</v>
      </c>
      <c r="CN87" s="428">
        <v>0</v>
      </c>
      <c r="CO87" s="428">
        <v>0</v>
      </c>
      <c r="CP87" s="380">
        <v>0</v>
      </c>
      <c r="CQ87" s="380">
        <v>0</v>
      </c>
      <c r="CR87" s="380">
        <v>0</v>
      </c>
      <c r="CS87" s="380">
        <v>0</v>
      </c>
      <c r="CT87" s="380">
        <v>0</v>
      </c>
      <c r="CU87" s="380">
        <v>0</v>
      </c>
      <c r="CV87" s="381">
        <v>0</v>
      </c>
      <c r="CW87" s="427">
        <v>0</v>
      </c>
      <c r="CX87" s="428">
        <v>0</v>
      </c>
      <c r="CY87" s="428">
        <v>0</v>
      </c>
      <c r="CZ87" s="380">
        <v>0</v>
      </c>
      <c r="DA87" s="380">
        <v>0</v>
      </c>
      <c r="DB87" s="380">
        <v>0</v>
      </c>
      <c r="DC87" s="380">
        <v>0</v>
      </c>
      <c r="DD87" s="380">
        <v>0</v>
      </c>
      <c r="DE87" s="380">
        <v>0</v>
      </c>
      <c r="DF87" s="381">
        <v>0</v>
      </c>
      <c r="DG87" s="427">
        <v>0</v>
      </c>
      <c r="DH87" s="428"/>
      <c r="DI87" s="428"/>
      <c r="DJ87" s="380"/>
      <c r="DK87" s="380"/>
      <c r="DL87" s="380"/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258"/>
        <v>0</v>
      </c>
      <c r="HN87" s="245">
        <f t="shared" si="260"/>
        <v>0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45" t="e">
        <f t="shared" si="261"/>
        <v>#REF!</v>
      </c>
      <c r="HQ87" s="245">
        <f>+HM87+S!HM87+E!HM87+O!HM87</f>
        <v>655</v>
      </c>
      <c r="HR87" s="245">
        <f t="shared" si="262"/>
        <v>2957</v>
      </c>
      <c r="HS87" s="245" t="e">
        <f>+HO87+S!HO87+E!HO87+O!HO87</f>
        <v>#REF!</v>
      </c>
      <c r="HT87" s="245" t="e">
        <f t="shared" si="262"/>
        <v>#REF!</v>
      </c>
      <c r="HV87" s="246">
        <f t="shared" si="248"/>
        <v>0</v>
      </c>
      <c r="HW87" s="246">
        <f t="shared" si="249"/>
        <v>0</v>
      </c>
      <c r="HX87" s="246">
        <f t="shared" si="250"/>
        <v>0</v>
      </c>
      <c r="HY87" s="246">
        <f t="shared" si="251"/>
        <v>0</v>
      </c>
      <c r="HZ87" s="246">
        <f t="shared" si="252"/>
        <v>0</v>
      </c>
      <c r="IA87" s="246">
        <f t="shared" si="253"/>
        <v>0</v>
      </c>
      <c r="IB87" s="246">
        <f t="shared" si="254"/>
        <v>0</v>
      </c>
      <c r="IC87" s="246">
        <f t="shared" si="255"/>
        <v>0</v>
      </c>
      <c r="ID87" s="246">
        <f t="shared" si="256"/>
        <v>0</v>
      </c>
      <c r="IE87" s="246">
        <f t="shared" si="257"/>
        <v>0</v>
      </c>
      <c r="IG87" s="49"/>
      <c r="IK87" s="93" t="e">
        <f t="shared" si="259"/>
        <v>#REF!</v>
      </c>
    </row>
    <row r="88" spans="1:245" s="278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258"/>
        <v>0</v>
      </c>
      <c r="HN88" s="248">
        <f t="shared" si="260"/>
        <v>0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48" t="e">
        <f t="shared" si="261"/>
        <v>#REF!</v>
      </c>
      <c r="HQ88" s="248">
        <f>+HM88+S!HM88+E!HM88+O!HM88</f>
        <v>0</v>
      </c>
      <c r="HR88" s="248">
        <f t="shared" si="262"/>
        <v>2110</v>
      </c>
      <c r="HS88" s="248" t="e">
        <f>+HO88+S!HO88+E!HO88+O!HO88</f>
        <v>#REF!</v>
      </c>
      <c r="HT88" s="248" t="e">
        <f t="shared" si="262"/>
        <v>#REF!</v>
      </c>
      <c r="HU88" s="27"/>
      <c r="HV88" s="95">
        <f t="shared" si="248"/>
        <v>0</v>
      </c>
      <c r="HW88" s="95">
        <f t="shared" si="249"/>
        <v>0</v>
      </c>
      <c r="HX88" s="95">
        <f t="shared" si="250"/>
        <v>0</v>
      </c>
      <c r="HY88" s="95">
        <f t="shared" si="251"/>
        <v>0</v>
      </c>
      <c r="HZ88" s="95">
        <f t="shared" si="252"/>
        <v>0</v>
      </c>
      <c r="IA88" s="95">
        <f t="shared" si="253"/>
        <v>0</v>
      </c>
      <c r="IB88" s="95">
        <f t="shared" si="254"/>
        <v>0</v>
      </c>
      <c r="IC88" s="95">
        <f t="shared" si="255"/>
        <v>0</v>
      </c>
      <c r="ID88" s="95">
        <f t="shared" si="256"/>
        <v>0</v>
      </c>
      <c r="IE88" s="95">
        <f t="shared" si="257"/>
        <v>0</v>
      </c>
      <c r="IG88" s="279"/>
      <c r="IJ88" s="27"/>
      <c r="IK88" s="93" t="e">
        <f t="shared" si="259"/>
        <v>#REF!</v>
      </c>
    </row>
    <row r="89" spans="1:245" s="278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258"/>
        <v>0</v>
      </c>
      <c r="HN89" s="79">
        <f t="shared" si="260"/>
        <v>0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261"/>
        <v>#REF!</v>
      </c>
      <c r="HQ89" s="79">
        <f>+HM89+S!HM89+E!HM89+O!HM89</f>
        <v>0</v>
      </c>
      <c r="HR89" s="79">
        <f t="shared" si="262"/>
        <v>1320</v>
      </c>
      <c r="HS89" s="79" t="e">
        <f>+HO89+S!HO89+E!HO89+O!HO89</f>
        <v>#REF!</v>
      </c>
      <c r="HT89" s="79" t="e">
        <f t="shared" si="262"/>
        <v>#REF!</v>
      </c>
      <c r="HU89" s="27"/>
      <c r="HV89" s="81">
        <f t="shared" si="248"/>
        <v>0</v>
      </c>
      <c r="HW89" s="81">
        <f t="shared" si="249"/>
        <v>0</v>
      </c>
      <c r="HX89" s="81">
        <f t="shared" si="250"/>
        <v>0</v>
      </c>
      <c r="HY89" s="81">
        <f t="shared" si="251"/>
        <v>0</v>
      </c>
      <c r="HZ89" s="81">
        <f t="shared" si="252"/>
        <v>0</v>
      </c>
      <c r="IA89" s="81">
        <f t="shared" si="253"/>
        <v>0</v>
      </c>
      <c r="IB89" s="81">
        <f t="shared" si="254"/>
        <v>0</v>
      </c>
      <c r="IC89" s="81">
        <f t="shared" si="255"/>
        <v>0</v>
      </c>
      <c r="ID89" s="81">
        <f t="shared" si="256"/>
        <v>0</v>
      </c>
      <c r="IE89" s="81">
        <f t="shared" si="257"/>
        <v>0</v>
      </c>
      <c r="IG89" s="279"/>
      <c r="IJ89" s="27"/>
      <c r="IK89" s="93" t="e">
        <f t="shared" si="259"/>
        <v>#REF!</v>
      </c>
    </row>
    <row r="90" spans="1:245" s="278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258"/>
        <v>0</v>
      </c>
      <c r="HN90" s="79">
        <f t="shared" si="260"/>
        <v>0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261"/>
        <v>#REF!</v>
      </c>
      <c r="HQ90" s="79">
        <f>+HM90+S!HM90+E!HM90+O!HM90</f>
        <v>0</v>
      </c>
      <c r="HR90" s="79">
        <f t="shared" si="262"/>
        <v>655</v>
      </c>
      <c r="HS90" s="79" t="e">
        <f>+HO90+S!HO90+E!HO90+O!HO90</f>
        <v>#REF!</v>
      </c>
      <c r="HT90" s="79" t="e">
        <f t="shared" si="262"/>
        <v>#REF!</v>
      </c>
      <c r="HU90" s="27"/>
      <c r="HV90" s="81">
        <f t="shared" si="248"/>
        <v>0</v>
      </c>
      <c r="HW90" s="81">
        <f t="shared" si="249"/>
        <v>0</v>
      </c>
      <c r="HX90" s="81">
        <f t="shared" si="250"/>
        <v>0</v>
      </c>
      <c r="HY90" s="81">
        <f t="shared" si="251"/>
        <v>0</v>
      </c>
      <c r="HZ90" s="81">
        <f t="shared" si="252"/>
        <v>0</v>
      </c>
      <c r="IA90" s="81">
        <f t="shared" si="253"/>
        <v>0</v>
      </c>
      <c r="IB90" s="81">
        <f t="shared" si="254"/>
        <v>0</v>
      </c>
      <c r="IC90" s="81">
        <f t="shared" si="255"/>
        <v>0</v>
      </c>
      <c r="ID90" s="81">
        <f t="shared" si="256"/>
        <v>0</v>
      </c>
      <c r="IE90" s="81">
        <f t="shared" si="257"/>
        <v>0</v>
      </c>
      <c r="IG90" s="279"/>
      <c r="IJ90" s="27"/>
      <c r="IK90" s="93" t="e">
        <f t="shared" si="259"/>
        <v>#REF!</v>
      </c>
    </row>
    <row r="91" spans="1:245" s="278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258"/>
        <v>0</v>
      </c>
      <c r="HN91" s="245">
        <f t="shared" si="26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45" t="e">
        <f t="shared" si="261"/>
        <v>#REF!</v>
      </c>
      <c r="HQ91" s="245">
        <f>+HM91+S!HM91+E!HM91+O!HM91</f>
        <v>0</v>
      </c>
      <c r="HR91" s="245">
        <f t="shared" si="262"/>
        <v>0</v>
      </c>
      <c r="HS91" s="245" t="e">
        <f>+HO91+S!HO91+E!HO91+O!HO91</f>
        <v>#REF!</v>
      </c>
      <c r="HT91" s="245" t="e">
        <f t="shared" si="262"/>
        <v>#REF!</v>
      </c>
      <c r="HU91" s="27"/>
      <c r="HV91" s="246">
        <f t="shared" si="248"/>
        <v>0</v>
      </c>
      <c r="HW91" s="246">
        <f t="shared" si="249"/>
        <v>0</v>
      </c>
      <c r="HX91" s="246">
        <f t="shared" si="250"/>
        <v>0</v>
      </c>
      <c r="HY91" s="246">
        <f t="shared" si="251"/>
        <v>0</v>
      </c>
      <c r="HZ91" s="246">
        <f t="shared" si="252"/>
        <v>0</v>
      </c>
      <c r="IA91" s="246">
        <f t="shared" si="253"/>
        <v>0</v>
      </c>
      <c r="IB91" s="246">
        <f t="shared" si="254"/>
        <v>0</v>
      </c>
      <c r="IC91" s="246">
        <f t="shared" si="255"/>
        <v>0</v>
      </c>
      <c r="ID91" s="246">
        <f t="shared" si="256"/>
        <v>0</v>
      </c>
      <c r="IE91" s="246">
        <f t="shared" si="257"/>
        <v>0</v>
      </c>
      <c r="IG91" s="279"/>
      <c r="IJ91" s="27"/>
      <c r="IK91" s="93" t="e">
        <f t="shared" si="259"/>
        <v>#REF!</v>
      </c>
    </row>
    <row r="92" spans="1:245" s="27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258"/>
        <v>0</v>
      </c>
      <c r="HN92" s="248">
        <f t="shared" si="26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48" t="e">
        <f t="shared" si="261"/>
        <v>#REF!</v>
      </c>
      <c r="HQ92" s="248">
        <f>+HM92+S!HM92+E!HM92+O!HM92</f>
        <v>0</v>
      </c>
      <c r="HR92" s="248">
        <f t="shared" si="262"/>
        <v>0</v>
      </c>
      <c r="HS92" s="248" t="e">
        <f>+HO92+S!HO92+E!HO92+O!HO92</f>
        <v>#REF!</v>
      </c>
      <c r="HT92" s="248" t="e">
        <f t="shared" si="262"/>
        <v>#REF!</v>
      </c>
      <c r="HV92" s="95">
        <f t="shared" si="248"/>
        <v>0</v>
      </c>
      <c r="HW92" s="95">
        <f t="shared" si="249"/>
        <v>0</v>
      </c>
      <c r="HX92" s="95">
        <f t="shared" si="250"/>
        <v>0</v>
      </c>
      <c r="HY92" s="95">
        <f t="shared" si="251"/>
        <v>0</v>
      </c>
      <c r="HZ92" s="95">
        <f t="shared" si="252"/>
        <v>0</v>
      </c>
      <c r="IA92" s="95">
        <f t="shared" si="253"/>
        <v>0</v>
      </c>
      <c r="IB92" s="95">
        <f t="shared" si="254"/>
        <v>0</v>
      </c>
      <c r="IC92" s="95">
        <f t="shared" si="255"/>
        <v>0</v>
      </c>
      <c r="ID92" s="95">
        <f t="shared" si="256"/>
        <v>0</v>
      </c>
      <c r="IE92" s="95">
        <f t="shared" si="257"/>
        <v>0</v>
      </c>
      <c r="IG92" s="49"/>
      <c r="IK92" s="93" t="e">
        <f t="shared" si="259"/>
        <v>#REF!</v>
      </c>
    </row>
    <row r="93" spans="1:245" s="27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258"/>
        <v>0</v>
      </c>
      <c r="HN93" s="79">
        <f t="shared" si="26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261"/>
        <v>#REF!</v>
      </c>
      <c r="HQ93" s="79">
        <f>+HM93+S!HM93+E!HM93+O!HM93</f>
        <v>0</v>
      </c>
      <c r="HR93" s="79">
        <f t="shared" si="262"/>
        <v>0</v>
      </c>
      <c r="HS93" s="79" t="e">
        <f>+HO93+S!HO93+E!HO93+O!HO93</f>
        <v>#REF!</v>
      </c>
      <c r="HT93" s="79" t="e">
        <f t="shared" si="262"/>
        <v>#REF!</v>
      </c>
      <c r="HV93" s="81">
        <f t="shared" si="248"/>
        <v>0</v>
      </c>
      <c r="HW93" s="81">
        <f t="shared" si="249"/>
        <v>0</v>
      </c>
      <c r="HX93" s="81">
        <f t="shared" si="250"/>
        <v>0</v>
      </c>
      <c r="HY93" s="81">
        <f t="shared" si="251"/>
        <v>0</v>
      </c>
      <c r="HZ93" s="81">
        <f t="shared" si="252"/>
        <v>0</v>
      </c>
      <c r="IA93" s="81">
        <f t="shared" si="253"/>
        <v>0</v>
      </c>
      <c r="IB93" s="81">
        <f t="shared" si="254"/>
        <v>0</v>
      </c>
      <c r="IC93" s="81">
        <f t="shared" si="255"/>
        <v>0</v>
      </c>
      <c r="ID93" s="81">
        <f t="shared" si="256"/>
        <v>0</v>
      </c>
      <c r="IE93" s="81">
        <f t="shared" si="257"/>
        <v>0</v>
      </c>
      <c r="IG93" s="49"/>
      <c r="IK93" s="93" t="e">
        <f t="shared" si="259"/>
        <v>#REF!</v>
      </c>
    </row>
    <row r="94" spans="1:245" s="27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258"/>
        <v>0</v>
      </c>
      <c r="HN94" s="79">
        <f t="shared" si="26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261"/>
        <v>#REF!</v>
      </c>
      <c r="HQ94" s="79">
        <f>+HM94+S!HM94+E!HM94+O!HM94</f>
        <v>0</v>
      </c>
      <c r="HR94" s="79">
        <f t="shared" si="262"/>
        <v>0</v>
      </c>
      <c r="HS94" s="79" t="e">
        <f>+HO94+S!HO94+E!HO94+O!HO94</f>
        <v>#REF!</v>
      </c>
      <c r="HT94" s="79" t="e">
        <f t="shared" si="262"/>
        <v>#REF!</v>
      </c>
      <c r="HV94" s="81">
        <f t="shared" si="248"/>
        <v>0</v>
      </c>
      <c r="HW94" s="81">
        <f t="shared" si="249"/>
        <v>0</v>
      </c>
      <c r="HX94" s="81">
        <f t="shared" si="250"/>
        <v>0</v>
      </c>
      <c r="HY94" s="81">
        <f t="shared" si="251"/>
        <v>0</v>
      </c>
      <c r="HZ94" s="81">
        <f t="shared" si="252"/>
        <v>0</v>
      </c>
      <c r="IA94" s="81">
        <f t="shared" si="253"/>
        <v>0</v>
      </c>
      <c r="IB94" s="81">
        <f t="shared" si="254"/>
        <v>0</v>
      </c>
      <c r="IC94" s="81">
        <f t="shared" si="255"/>
        <v>0</v>
      </c>
      <c r="ID94" s="81">
        <f t="shared" si="256"/>
        <v>0</v>
      </c>
      <c r="IE94" s="81">
        <f t="shared" si="257"/>
        <v>0</v>
      </c>
      <c r="IG94" s="49"/>
      <c r="IK94" s="93" t="e">
        <f t="shared" si="259"/>
        <v>#REF!</v>
      </c>
    </row>
    <row r="95" spans="1:245" s="27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258"/>
        <v>0</v>
      </c>
      <c r="HN95" s="245">
        <f t="shared" si="26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45" t="e">
        <f t="shared" si="261"/>
        <v>#REF!</v>
      </c>
      <c r="HQ95" s="245">
        <f>+HM95+S!HM95+E!HM95+O!HM95</f>
        <v>0</v>
      </c>
      <c r="HR95" s="245">
        <f t="shared" si="262"/>
        <v>0</v>
      </c>
      <c r="HS95" s="245" t="e">
        <f>+HO95+S!HO95+E!HO95+O!HO95</f>
        <v>#REF!</v>
      </c>
      <c r="HT95" s="245" t="e">
        <f t="shared" si="262"/>
        <v>#REF!</v>
      </c>
      <c r="HV95" s="246">
        <f t="shared" si="248"/>
        <v>0</v>
      </c>
      <c r="HW95" s="246">
        <f t="shared" si="249"/>
        <v>0</v>
      </c>
      <c r="HX95" s="246">
        <f t="shared" si="250"/>
        <v>0</v>
      </c>
      <c r="HY95" s="246">
        <f t="shared" si="251"/>
        <v>0</v>
      </c>
      <c r="HZ95" s="246">
        <f t="shared" si="252"/>
        <v>0</v>
      </c>
      <c r="IA95" s="246">
        <f t="shared" si="253"/>
        <v>0</v>
      </c>
      <c r="IB95" s="246">
        <f t="shared" si="254"/>
        <v>0</v>
      </c>
      <c r="IC95" s="246">
        <f t="shared" si="255"/>
        <v>0</v>
      </c>
      <c r="ID95" s="246">
        <f t="shared" si="256"/>
        <v>0</v>
      </c>
      <c r="IE95" s="246">
        <f t="shared" si="257"/>
        <v>0</v>
      </c>
      <c r="IG95" s="49"/>
      <c r="IK95" s="93" t="e">
        <f t="shared" si="259"/>
        <v>#REF!</v>
      </c>
    </row>
    <row r="96" spans="1:245" s="27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258"/>
        <v>0</v>
      </c>
      <c r="HN96" s="248">
        <f t="shared" si="26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48" t="e">
        <f t="shared" si="261"/>
        <v>#REF!</v>
      </c>
      <c r="HQ96" s="248">
        <f>+HM96+S!HM96+E!HM96+O!HM96</f>
        <v>0</v>
      </c>
      <c r="HR96" s="248">
        <f t="shared" si="262"/>
        <v>0</v>
      </c>
      <c r="HS96" s="248" t="e">
        <f>+HO96+S!HO96+E!HO96+O!HO96</f>
        <v>#REF!</v>
      </c>
      <c r="HT96" s="248" t="e">
        <f t="shared" si="262"/>
        <v>#REF!</v>
      </c>
      <c r="HV96" s="95">
        <f t="shared" si="248"/>
        <v>0</v>
      </c>
      <c r="HW96" s="95">
        <f t="shared" si="249"/>
        <v>0</v>
      </c>
      <c r="HX96" s="95">
        <f t="shared" si="250"/>
        <v>0</v>
      </c>
      <c r="HY96" s="95">
        <f t="shared" si="251"/>
        <v>0</v>
      </c>
      <c r="HZ96" s="95">
        <f t="shared" si="252"/>
        <v>0</v>
      </c>
      <c r="IA96" s="95">
        <f t="shared" si="253"/>
        <v>0</v>
      </c>
      <c r="IB96" s="95">
        <f t="shared" si="254"/>
        <v>0</v>
      </c>
      <c r="IC96" s="95">
        <f t="shared" si="255"/>
        <v>0</v>
      </c>
      <c r="ID96" s="95">
        <f t="shared" si="256"/>
        <v>0</v>
      </c>
      <c r="IE96" s="95">
        <f t="shared" si="257"/>
        <v>0</v>
      </c>
      <c r="IK96" s="93" t="e">
        <f t="shared" si="259"/>
        <v>#REF!</v>
      </c>
    </row>
    <row r="97" spans="1:245" s="27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258"/>
        <v>0</v>
      </c>
      <c r="HN97" s="79">
        <f t="shared" si="26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261"/>
        <v>#REF!</v>
      </c>
      <c r="HQ97" s="79">
        <f>+HM97+S!HM97+E!HM97+O!HM97</f>
        <v>0</v>
      </c>
      <c r="HR97" s="79">
        <f t="shared" si="262"/>
        <v>0</v>
      </c>
      <c r="HS97" s="79" t="e">
        <f>+HO97+S!HO97+E!HO97+O!HO97</f>
        <v>#REF!</v>
      </c>
      <c r="HT97" s="79" t="e">
        <f t="shared" si="262"/>
        <v>#REF!</v>
      </c>
      <c r="HV97" s="81">
        <f t="shared" si="248"/>
        <v>0</v>
      </c>
      <c r="HW97" s="81">
        <f t="shared" si="249"/>
        <v>0</v>
      </c>
      <c r="HX97" s="81">
        <f t="shared" si="250"/>
        <v>0</v>
      </c>
      <c r="HY97" s="81">
        <f t="shared" si="251"/>
        <v>0</v>
      </c>
      <c r="HZ97" s="81">
        <f t="shared" si="252"/>
        <v>0</v>
      </c>
      <c r="IA97" s="81">
        <f t="shared" si="253"/>
        <v>0</v>
      </c>
      <c r="IB97" s="81">
        <f t="shared" si="254"/>
        <v>0</v>
      </c>
      <c r="IC97" s="81">
        <f t="shared" si="255"/>
        <v>0</v>
      </c>
      <c r="ID97" s="81">
        <f t="shared" si="256"/>
        <v>0</v>
      </c>
      <c r="IE97" s="81">
        <f t="shared" si="257"/>
        <v>0</v>
      </c>
      <c r="IK97" s="93" t="e">
        <f t="shared" si="259"/>
        <v>#REF!</v>
      </c>
    </row>
    <row r="98" spans="1:245" s="27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258"/>
        <v>0</v>
      </c>
      <c r="HN98" s="79">
        <f t="shared" si="26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261"/>
        <v>#REF!</v>
      </c>
      <c r="HQ98" s="79">
        <f>+HM98+S!HM98+E!HM98+O!HM98</f>
        <v>0</v>
      </c>
      <c r="HR98" s="79">
        <f t="shared" si="262"/>
        <v>0</v>
      </c>
      <c r="HS98" s="79" t="e">
        <f>+HO98+S!HO98+E!HO98+O!HO98</f>
        <v>#REF!</v>
      </c>
      <c r="HT98" s="79" t="e">
        <f t="shared" si="262"/>
        <v>#REF!</v>
      </c>
      <c r="HV98" s="81">
        <f t="shared" si="248"/>
        <v>0</v>
      </c>
      <c r="HW98" s="81">
        <f t="shared" si="249"/>
        <v>0</v>
      </c>
      <c r="HX98" s="81">
        <f t="shared" si="250"/>
        <v>0</v>
      </c>
      <c r="HY98" s="81">
        <f t="shared" si="251"/>
        <v>0</v>
      </c>
      <c r="HZ98" s="81">
        <f t="shared" si="252"/>
        <v>0</v>
      </c>
      <c r="IA98" s="81">
        <f t="shared" si="253"/>
        <v>0</v>
      </c>
      <c r="IB98" s="81">
        <f t="shared" si="254"/>
        <v>0</v>
      </c>
      <c r="IC98" s="81">
        <f t="shared" si="255"/>
        <v>0</v>
      </c>
      <c r="ID98" s="81">
        <f t="shared" si="256"/>
        <v>0</v>
      </c>
      <c r="IE98" s="81">
        <f t="shared" si="257"/>
        <v>0</v>
      </c>
      <c r="IK98" s="93" t="e">
        <f t="shared" si="259"/>
        <v>#REF!</v>
      </c>
    </row>
    <row r="99" spans="1:245" s="27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258"/>
        <v>0</v>
      </c>
      <c r="HN99" s="245">
        <f t="shared" si="26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45" t="e">
        <f t="shared" si="261"/>
        <v>#REF!</v>
      </c>
      <c r="HQ99" s="245">
        <f>+HM99+S!HM99+E!HM99+O!HM99</f>
        <v>0</v>
      </c>
      <c r="HR99" s="245">
        <f t="shared" si="262"/>
        <v>0</v>
      </c>
      <c r="HS99" s="245" t="e">
        <f>+HO99+S!HO99+E!HO99+O!HO99</f>
        <v>#REF!</v>
      </c>
      <c r="HT99" s="245" t="e">
        <f t="shared" si="262"/>
        <v>#REF!</v>
      </c>
      <c r="HV99" s="246">
        <f t="shared" si="248"/>
        <v>0</v>
      </c>
      <c r="HW99" s="246">
        <f t="shared" si="249"/>
        <v>0</v>
      </c>
      <c r="HX99" s="246">
        <f t="shared" si="250"/>
        <v>0</v>
      </c>
      <c r="HY99" s="246">
        <f t="shared" si="251"/>
        <v>0</v>
      </c>
      <c r="HZ99" s="246">
        <f t="shared" si="252"/>
        <v>0</v>
      </c>
      <c r="IA99" s="246">
        <f t="shared" si="253"/>
        <v>0</v>
      </c>
      <c r="IB99" s="246">
        <f t="shared" si="254"/>
        <v>0</v>
      </c>
      <c r="IC99" s="246">
        <f t="shared" si="255"/>
        <v>0</v>
      </c>
      <c r="ID99" s="246">
        <f t="shared" si="256"/>
        <v>0</v>
      </c>
      <c r="IE99" s="246">
        <f t="shared" si="257"/>
        <v>0</v>
      </c>
      <c r="IK99" s="93" t="e">
        <f t="shared" si="259"/>
        <v>#REF!</v>
      </c>
    </row>
    <row r="100" spans="1:245" s="27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258"/>
        <v>0</v>
      </c>
      <c r="HN100" s="248">
        <f t="shared" si="26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48" t="e">
        <f t="shared" si="261"/>
        <v>#REF!</v>
      </c>
      <c r="HQ100" s="248">
        <f>+HM100+S!HM100+E!HM100+O!HM100</f>
        <v>0</v>
      </c>
      <c r="HR100" s="248">
        <f t="shared" si="262"/>
        <v>0</v>
      </c>
      <c r="HS100" s="248" t="e">
        <f>+HO100+S!HO100+E!HO100+O!HO100</f>
        <v>#REF!</v>
      </c>
      <c r="HT100" s="248" t="e">
        <f t="shared" si="262"/>
        <v>#REF!</v>
      </c>
      <c r="HV100" s="95">
        <f t="shared" si="248"/>
        <v>0</v>
      </c>
      <c r="HW100" s="95">
        <f t="shared" si="249"/>
        <v>0</v>
      </c>
      <c r="HX100" s="95">
        <f t="shared" si="250"/>
        <v>0</v>
      </c>
      <c r="HY100" s="95">
        <f t="shared" si="251"/>
        <v>0</v>
      </c>
      <c r="HZ100" s="95">
        <f t="shared" si="252"/>
        <v>0</v>
      </c>
      <c r="IA100" s="95">
        <f t="shared" si="253"/>
        <v>0</v>
      </c>
      <c r="IB100" s="95">
        <f t="shared" si="254"/>
        <v>0</v>
      </c>
      <c r="IC100" s="95">
        <f t="shared" si="255"/>
        <v>0</v>
      </c>
      <c r="ID100" s="95">
        <f t="shared" si="256"/>
        <v>0</v>
      </c>
      <c r="IE100" s="95">
        <f t="shared" si="257"/>
        <v>0</v>
      </c>
      <c r="IK100" s="93" t="e">
        <f t="shared" si="259"/>
        <v>#REF!</v>
      </c>
    </row>
    <row r="101" spans="1:245" s="27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258"/>
        <v>0</v>
      </c>
      <c r="HN101" s="79">
        <f t="shared" si="26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261"/>
        <v>#REF!</v>
      </c>
      <c r="HQ101" s="79">
        <f>+HM101+S!HM101+E!HM101+O!HM101</f>
        <v>0</v>
      </c>
      <c r="HR101" s="79">
        <f t="shared" si="262"/>
        <v>0</v>
      </c>
      <c r="HS101" s="79" t="e">
        <f>+HO101+S!HO101+E!HO101+O!HO101</f>
        <v>#REF!</v>
      </c>
      <c r="HT101" s="79" t="e">
        <f t="shared" si="262"/>
        <v>#REF!</v>
      </c>
      <c r="HV101" s="81">
        <f t="shared" si="248"/>
        <v>0</v>
      </c>
      <c r="HW101" s="81">
        <f t="shared" si="249"/>
        <v>0</v>
      </c>
      <c r="HX101" s="81">
        <f t="shared" si="250"/>
        <v>0</v>
      </c>
      <c r="HY101" s="81">
        <f t="shared" si="251"/>
        <v>0</v>
      </c>
      <c r="HZ101" s="81">
        <f t="shared" si="252"/>
        <v>0</v>
      </c>
      <c r="IA101" s="81">
        <f t="shared" si="253"/>
        <v>0</v>
      </c>
      <c r="IB101" s="81">
        <f t="shared" si="254"/>
        <v>0</v>
      </c>
      <c r="IC101" s="81">
        <f t="shared" si="255"/>
        <v>0</v>
      </c>
      <c r="ID101" s="81">
        <f t="shared" si="256"/>
        <v>0</v>
      </c>
      <c r="IE101" s="81">
        <f t="shared" si="257"/>
        <v>0</v>
      </c>
      <c r="IK101" s="93" t="e">
        <f t="shared" si="259"/>
        <v>#REF!</v>
      </c>
    </row>
    <row r="102" spans="1:245" s="27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258"/>
        <v>0</v>
      </c>
      <c r="HN102" s="79">
        <f t="shared" si="26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261"/>
        <v>#REF!</v>
      </c>
      <c r="HQ102" s="79">
        <f>+HM102+S!HM102+E!HM102+O!HM102</f>
        <v>0</v>
      </c>
      <c r="HR102" s="79">
        <f t="shared" si="262"/>
        <v>0</v>
      </c>
      <c r="HS102" s="79" t="e">
        <f>+HO102+S!HO102+E!HO102+O!HO102</f>
        <v>#REF!</v>
      </c>
      <c r="HT102" s="79" t="e">
        <f t="shared" si="262"/>
        <v>#REF!</v>
      </c>
      <c r="HV102" s="81">
        <f t="shared" si="248"/>
        <v>0</v>
      </c>
      <c r="HW102" s="81">
        <f t="shared" si="249"/>
        <v>0</v>
      </c>
      <c r="HX102" s="81">
        <f t="shared" si="250"/>
        <v>0</v>
      </c>
      <c r="HY102" s="81">
        <f t="shared" si="251"/>
        <v>0</v>
      </c>
      <c r="HZ102" s="81">
        <f t="shared" si="252"/>
        <v>0</v>
      </c>
      <c r="IA102" s="81">
        <f t="shared" si="253"/>
        <v>0</v>
      </c>
      <c r="IB102" s="81">
        <f t="shared" si="254"/>
        <v>0</v>
      </c>
      <c r="IC102" s="81">
        <f t="shared" si="255"/>
        <v>0</v>
      </c>
      <c r="ID102" s="81">
        <f t="shared" si="256"/>
        <v>0</v>
      </c>
      <c r="IE102" s="81">
        <f t="shared" si="257"/>
        <v>0</v>
      </c>
      <c r="IK102" s="93" t="e">
        <f t="shared" si="259"/>
        <v>#REF!</v>
      </c>
    </row>
    <row r="103" spans="1:245" s="27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258"/>
        <v>0</v>
      </c>
      <c r="HN103" s="245">
        <f t="shared" si="26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45" t="e">
        <f t="shared" si="261"/>
        <v>#REF!</v>
      </c>
      <c r="HQ103" s="245">
        <f>+HM103+S!HM103+E!HM103+O!HM103</f>
        <v>0</v>
      </c>
      <c r="HR103" s="245">
        <f t="shared" si="262"/>
        <v>0</v>
      </c>
      <c r="HS103" s="245" t="e">
        <f>+HO103+S!HO103+E!HO103+O!HO103</f>
        <v>#REF!</v>
      </c>
      <c r="HT103" s="245" t="e">
        <f t="shared" si="262"/>
        <v>#REF!</v>
      </c>
      <c r="HV103" s="246">
        <f t="shared" si="248"/>
        <v>0</v>
      </c>
      <c r="HW103" s="246">
        <f t="shared" si="249"/>
        <v>0</v>
      </c>
      <c r="HX103" s="246">
        <f t="shared" si="250"/>
        <v>0</v>
      </c>
      <c r="HY103" s="246">
        <f t="shared" si="251"/>
        <v>0</v>
      </c>
      <c r="HZ103" s="246">
        <f t="shared" si="252"/>
        <v>0</v>
      </c>
      <c r="IA103" s="246">
        <f t="shared" si="253"/>
        <v>0</v>
      </c>
      <c r="IB103" s="246">
        <f t="shared" si="254"/>
        <v>0</v>
      </c>
      <c r="IC103" s="246">
        <f t="shared" si="255"/>
        <v>0</v>
      </c>
      <c r="ID103" s="246">
        <f t="shared" si="256"/>
        <v>0</v>
      </c>
      <c r="IE103" s="246">
        <f t="shared" si="257"/>
        <v>0</v>
      </c>
      <c r="IK103" s="93" t="e">
        <f t="shared" si="259"/>
        <v>#REF!</v>
      </c>
    </row>
    <row r="104" spans="1:245" s="27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258"/>
        <v>0</v>
      </c>
      <c r="HN104" s="248">
        <f t="shared" si="26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48" t="e">
        <f t="shared" si="261"/>
        <v>#REF!</v>
      </c>
      <c r="HQ104" s="248">
        <f>+HM104+S!HM104+E!HM104+O!HM104</f>
        <v>0</v>
      </c>
      <c r="HR104" s="248">
        <f t="shared" si="262"/>
        <v>0</v>
      </c>
      <c r="HS104" s="248" t="e">
        <f>+HO104+S!HO104+E!HO104+O!HO104</f>
        <v>#REF!</v>
      </c>
      <c r="HT104" s="248" t="e">
        <f t="shared" si="262"/>
        <v>#REF!</v>
      </c>
      <c r="HV104" s="95">
        <f t="shared" si="248"/>
        <v>0</v>
      </c>
      <c r="HW104" s="95">
        <f t="shared" si="249"/>
        <v>0</v>
      </c>
      <c r="HX104" s="95">
        <f t="shared" si="250"/>
        <v>0</v>
      </c>
      <c r="HY104" s="95">
        <f t="shared" si="251"/>
        <v>0</v>
      </c>
      <c r="HZ104" s="95">
        <f t="shared" si="252"/>
        <v>0</v>
      </c>
      <c r="IA104" s="95">
        <f t="shared" si="253"/>
        <v>0</v>
      </c>
      <c r="IB104" s="95">
        <f t="shared" si="254"/>
        <v>0</v>
      </c>
      <c r="IC104" s="95">
        <f t="shared" si="255"/>
        <v>0</v>
      </c>
      <c r="ID104" s="95">
        <f t="shared" si="256"/>
        <v>0</v>
      </c>
      <c r="IE104" s="95">
        <f t="shared" si="257"/>
        <v>0</v>
      </c>
      <c r="IK104" s="93" t="e">
        <f t="shared" si="259"/>
        <v>#REF!</v>
      </c>
    </row>
    <row r="105" spans="1:245" s="27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258"/>
        <v>0</v>
      </c>
      <c r="HN105" s="79">
        <f t="shared" si="26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261"/>
        <v>#REF!</v>
      </c>
      <c r="HQ105" s="79">
        <f>+HM105+S!HM105+E!HM105+O!HM105</f>
        <v>0</v>
      </c>
      <c r="HR105" s="79">
        <f t="shared" si="262"/>
        <v>0</v>
      </c>
      <c r="HS105" s="79" t="e">
        <f>+HO105+S!HO105+E!HO105+O!HO105</f>
        <v>#REF!</v>
      </c>
      <c r="HT105" s="79" t="e">
        <f t="shared" si="262"/>
        <v>#REF!</v>
      </c>
      <c r="HV105" s="81">
        <f t="shared" si="248"/>
        <v>0</v>
      </c>
      <c r="HW105" s="81">
        <f t="shared" si="249"/>
        <v>0</v>
      </c>
      <c r="HX105" s="81">
        <f t="shared" si="250"/>
        <v>0</v>
      </c>
      <c r="HY105" s="81">
        <f t="shared" si="251"/>
        <v>0</v>
      </c>
      <c r="HZ105" s="81">
        <f t="shared" si="252"/>
        <v>0</v>
      </c>
      <c r="IA105" s="81">
        <f t="shared" si="253"/>
        <v>0</v>
      </c>
      <c r="IB105" s="81">
        <f t="shared" si="254"/>
        <v>0</v>
      </c>
      <c r="IC105" s="81">
        <f t="shared" si="255"/>
        <v>0</v>
      </c>
      <c r="ID105" s="81">
        <f t="shared" si="256"/>
        <v>0</v>
      </c>
      <c r="IE105" s="81">
        <f t="shared" si="257"/>
        <v>0</v>
      </c>
      <c r="IK105" s="93" t="e">
        <f t="shared" si="259"/>
        <v>#REF!</v>
      </c>
    </row>
    <row r="106" spans="1:245" s="27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258"/>
        <v>0</v>
      </c>
      <c r="HN106" s="79">
        <f t="shared" si="26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261"/>
        <v>#REF!</v>
      </c>
      <c r="HQ106" s="79">
        <f>+HM106+S!HM106+E!HM106+O!HM106</f>
        <v>0</v>
      </c>
      <c r="HR106" s="79">
        <f t="shared" si="262"/>
        <v>0</v>
      </c>
      <c r="HS106" s="79" t="e">
        <f>+HO106+S!HO106+E!HO106+O!HO106</f>
        <v>#REF!</v>
      </c>
      <c r="HT106" s="79" t="e">
        <f t="shared" si="262"/>
        <v>#REF!</v>
      </c>
      <c r="HV106" s="81">
        <f t="shared" si="248"/>
        <v>0</v>
      </c>
      <c r="HW106" s="81">
        <f t="shared" si="249"/>
        <v>0</v>
      </c>
      <c r="HX106" s="81">
        <f t="shared" si="250"/>
        <v>0</v>
      </c>
      <c r="HY106" s="81">
        <f t="shared" si="251"/>
        <v>0</v>
      </c>
      <c r="HZ106" s="81">
        <f t="shared" si="252"/>
        <v>0</v>
      </c>
      <c r="IA106" s="81">
        <f t="shared" si="253"/>
        <v>0</v>
      </c>
      <c r="IB106" s="81">
        <f t="shared" si="254"/>
        <v>0</v>
      </c>
      <c r="IC106" s="81">
        <f t="shared" si="255"/>
        <v>0</v>
      </c>
      <c r="ID106" s="81">
        <f t="shared" si="256"/>
        <v>0</v>
      </c>
      <c r="IE106" s="81">
        <f t="shared" si="257"/>
        <v>0</v>
      </c>
      <c r="IK106" s="93" t="e">
        <f t="shared" si="259"/>
        <v>#REF!</v>
      </c>
    </row>
    <row r="107" spans="1:245" s="27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258"/>
        <v>0</v>
      </c>
      <c r="HN107" s="245">
        <f t="shared" si="26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45" t="e">
        <f t="shared" si="261"/>
        <v>#REF!</v>
      </c>
      <c r="HQ107" s="245">
        <f>+HM107+S!HM107+E!HM107+O!HM107</f>
        <v>0</v>
      </c>
      <c r="HR107" s="245">
        <f t="shared" si="262"/>
        <v>0</v>
      </c>
      <c r="HS107" s="245" t="e">
        <f>+HO107+S!HO107+E!HO107+O!HO107</f>
        <v>#REF!</v>
      </c>
      <c r="HT107" s="245" t="e">
        <f t="shared" si="262"/>
        <v>#REF!</v>
      </c>
      <c r="HV107" s="246">
        <f t="shared" si="248"/>
        <v>0</v>
      </c>
      <c r="HW107" s="246">
        <f t="shared" si="249"/>
        <v>0</v>
      </c>
      <c r="HX107" s="246">
        <f t="shared" si="250"/>
        <v>0</v>
      </c>
      <c r="HY107" s="246">
        <f t="shared" si="251"/>
        <v>0</v>
      </c>
      <c r="HZ107" s="246">
        <f t="shared" si="252"/>
        <v>0</v>
      </c>
      <c r="IA107" s="246">
        <f t="shared" si="253"/>
        <v>0</v>
      </c>
      <c r="IB107" s="246">
        <f t="shared" si="254"/>
        <v>0</v>
      </c>
      <c r="IC107" s="246">
        <f t="shared" si="255"/>
        <v>0</v>
      </c>
      <c r="ID107" s="246">
        <f t="shared" si="256"/>
        <v>0</v>
      </c>
      <c r="IE107" s="246">
        <f t="shared" si="257"/>
        <v>0</v>
      </c>
      <c r="IK107" s="93" t="e">
        <f t="shared" si="259"/>
        <v>#REF!</v>
      </c>
    </row>
    <row r="108" spans="1:245" s="27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258"/>
        <v>0</v>
      </c>
      <c r="HN108" s="79">
        <f t="shared" si="26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79" t="e">
        <f t="shared" si="261"/>
        <v>#REF!</v>
      </c>
      <c r="HQ108" s="79">
        <f>+HM108+S!HM108+E!HM108+O!HM108</f>
        <v>0</v>
      </c>
      <c r="HR108" s="79">
        <f t="shared" si="262"/>
        <v>0</v>
      </c>
      <c r="HS108" s="79" t="e">
        <f>+HO108+S!HO108+E!HO108+O!HO108</f>
        <v>#REF!</v>
      </c>
      <c r="HT108" s="79" t="e">
        <f t="shared" si="262"/>
        <v>#REF!</v>
      </c>
      <c r="HV108" s="95">
        <f t="shared" si="248"/>
        <v>0</v>
      </c>
      <c r="HW108" s="95">
        <f t="shared" si="249"/>
        <v>0</v>
      </c>
      <c r="HX108" s="95">
        <f t="shared" si="250"/>
        <v>0</v>
      </c>
      <c r="HY108" s="95">
        <f t="shared" si="251"/>
        <v>0</v>
      </c>
      <c r="HZ108" s="95">
        <f t="shared" si="252"/>
        <v>0</v>
      </c>
      <c r="IA108" s="95">
        <f t="shared" si="253"/>
        <v>0</v>
      </c>
      <c r="IB108" s="95">
        <f t="shared" si="254"/>
        <v>0</v>
      </c>
      <c r="IC108" s="95">
        <f t="shared" si="255"/>
        <v>0</v>
      </c>
      <c r="ID108" s="95">
        <f t="shared" si="256"/>
        <v>0</v>
      </c>
      <c r="IE108" s="95">
        <f t="shared" si="257"/>
        <v>0</v>
      </c>
      <c r="IK108" s="93" t="e">
        <f t="shared" si="259"/>
        <v>#REF!</v>
      </c>
    </row>
    <row r="109" spans="1:245" s="27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258"/>
        <v>0</v>
      </c>
      <c r="HN109" s="79">
        <f t="shared" si="26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261"/>
        <v>#REF!</v>
      </c>
      <c r="HQ109" s="79">
        <f>+HM109+S!HM109+E!HM109+O!HM109</f>
        <v>0</v>
      </c>
      <c r="HR109" s="79">
        <f t="shared" si="262"/>
        <v>0</v>
      </c>
      <c r="HS109" s="79" t="e">
        <f>+HO109+S!HO109+E!HO109+O!HO109</f>
        <v>#REF!</v>
      </c>
      <c r="HT109" s="79" t="e">
        <f>+SUM(HS106:HS109)</f>
        <v>#REF!</v>
      </c>
      <c r="HV109" s="81">
        <f t="shared" si="248"/>
        <v>0</v>
      </c>
      <c r="HW109" s="81">
        <f t="shared" si="249"/>
        <v>0</v>
      </c>
      <c r="HX109" s="81">
        <f t="shared" si="250"/>
        <v>0</v>
      </c>
      <c r="HY109" s="81">
        <f t="shared" si="251"/>
        <v>0</v>
      </c>
      <c r="HZ109" s="81">
        <f t="shared" si="252"/>
        <v>0</v>
      </c>
      <c r="IA109" s="81">
        <f t="shared" si="253"/>
        <v>0</v>
      </c>
      <c r="IB109" s="81">
        <f t="shared" si="254"/>
        <v>0</v>
      </c>
      <c r="IC109" s="81">
        <f t="shared" si="255"/>
        <v>0</v>
      </c>
      <c r="ID109" s="81">
        <f t="shared" si="256"/>
        <v>0</v>
      </c>
      <c r="IE109" s="81">
        <f t="shared" si="257"/>
        <v>0</v>
      </c>
      <c r="IK109" s="93" t="e">
        <f t="shared" si="259"/>
        <v>#REF!</v>
      </c>
    </row>
    <row r="110" spans="1:245" s="27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258"/>
        <v>0</v>
      </c>
      <c r="HN110" s="79">
        <f t="shared" si="26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261"/>
        <v>#REF!</v>
      </c>
      <c r="HQ110" s="79">
        <f>+HM110+S!HM110+E!HM110+O!HM110</f>
        <v>0</v>
      </c>
      <c r="HR110" s="79">
        <f t="shared" si="262"/>
        <v>0</v>
      </c>
      <c r="HS110" s="79" t="e">
        <f>+HO110+S!HO110+E!HO110+O!HO110</f>
        <v>#REF!</v>
      </c>
      <c r="HT110" s="79" t="e">
        <f t="shared" si="262"/>
        <v>#REF!</v>
      </c>
      <c r="HV110" s="81">
        <f t="shared" si="248"/>
        <v>0</v>
      </c>
      <c r="HW110" s="81">
        <f t="shared" si="249"/>
        <v>0</v>
      </c>
      <c r="HX110" s="81">
        <f t="shared" si="250"/>
        <v>0</v>
      </c>
      <c r="HY110" s="81">
        <f t="shared" si="251"/>
        <v>0</v>
      </c>
      <c r="HZ110" s="81">
        <f t="shared" si="252"/>
        <v>0</v>
      </c>
      <c r="IA110" s="81">
        <f t="shared" si="253"/>
        <v>0</v>
      </c>
      <c r="IB110" s="81">
        <f t="shared" si="254"/>
        <v>0</v>
      </c>
      <c r="IC110" s="81">
        <f t="shared" si="255"/>
        <v>0</v>
      </c>
      <c r="ID110" s="81">
        <f t="shared" si="256"/>
        <v>0</v>
      </c>
      <c r="IE110" s="81">
        <f t="shared" si="257"/>
        <v>0</v>
      </c>
      <c r="IK110" s="93" t="e">
        <f t="shared" si="259"/>
        <v>#REF!</v>
      </c>
    </row>
    <row r="111" spans="1:245" s="27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258"/>
        <v>0</v>
      </c>
      <c r="HN111" s="245">
        <f t="shared" si="26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45" t="e">
        <f t="shared" si="261"/>
        <v>#REF!</v>
      </c>
      <c r="HQ111" s="245">
        <f>+HM111+S!HM111+E!HM111+O!HM111</f>
        <v>0</v>
      </c>
      <c r="HR111" s="245">
        <f t="shared" si="262"/>
        <v>0</v>
      </c>
      <c r="HS111" s="245" t="e">
        <f>+HO111+S!HO111+E!HO111+O!HO111</f>
        <v>#REF!</v>
      </c>
      <c r="HT111" s="245" t="e">
        <f t="shared" si="262"/>
        <v>#REF!</v>
      </c>
      <c r="HV111" s="246">
        <f t="shared" si="248"/>
        <v>0</v>
      </c>
      <c r="HW111" s="246">
        <f t="shared" si="249"/>
        <v>0</v>
      </c>
      <c r="HX111" s="246">
        <f t="shared" si="250"/>
        <v>0</v>
      </c>
      <c r="HY111" s="246">
        <f t="shared" si="251"/>
        <v>0</v>
      </c>
      <c r="HZ111" s="246">
        <f t="shared" si="252"/>
        <v>0</v>
      </c>
      <c r="IA111" s="246">
        <f t="shared" si="253"/>
        <v>0</v>
      </c>
      <c r="IB111" s="246">
        <f t="shared" si="254"/>
        <v>0</v>
      </c>
      <c r="IC111" s="246">
        <f t="shared" si="255"/>
        <v>0</v>
      </c>
      <c r="ID111" s="246">
        <f t="shared" si="256"/>
        <v>0</v>
      </c>
      <c r="IE111" s="246">
        <f t="shared" si="257"/>
        <v>0</v>
      </c>
      <c r="IK111" s="94" t="e">
        <f t="shared" si="259"/>
        <v>#REF!</v>
      </c>
    </row>
    <row r="112" spans="1:245" s="9" customFormat="1" ht="30" hidden="1" customHeight="1">
      <c r="B112" s="551" t="s">
        <v>782</v>
      </c>
      <c r="C112" s="551"/>
      <c r="D112" s="551"/>
      <c r="E112" s="551"/>
      <c r="F112" s="551"/>
      <c r="G112" s="551"/>
      <c r="H112" s="551"/>
      <c r="I112" s="551"/>
      <c r="J112" s="96" t="s">
        <v>108</v>
      </c>
      <c r="K112" s="88">
        <f>+SUMIF($B$16:$B$111,1,K16:K111)</f>
        <v>0</v>
      </c>
      <c r="L112" s="88">
        <f t="shared" ref="L112:BW112" si="263">+SUMIF($B$16:$B$111,1,L16:L111)</f>
        <v>0</v>
      </c>
      <c r="M112" s="88">
        <f t="shared" si="263"/>
        <v>0</v>
      </c>
      <c r="N112" s="88">
        <f t="shared" si="263"/>
        <v>0</v>
      </c>
      <c r="O112" s="88">
        <f t="shared" si="263"/>
        <v>0</v>
      </c>
      <c r="P112" s="88">
        <f t="shared" si="263"/>
        <v>0</v>
      </c>
      <c r="Q112" s="88">
        <f t="shared" si="263"/>
        <v>0</v>
      </c>
      <c r="R112" s="88">
        <f t="shared" si="263"/>
        <v>0</v>
      </c>
      <c r="S112" s="88">
        <f t="shared" si="263"/>
        <v>0</v>
      </c>
      <c r="T112" s="88">
        <f t="shared" si="263"/>
        <v>0</v>
      </c>
      <c r="U112" s="88">
        <f t="shared" si="263"/>
        <v>0</v>
      </c>
      <c r="V112" s="88">
        <f t="shared" si="263"/>
        <v>0</v>
      </c>
      <c r="W112" s="88">
        <f t="shared" si="263"/>
        <v>0</v>
      </c>
      <c r="X112" s="88">
        <f t="shared" si="263"/>
        <v>0</v>
      </c>
      <c r="Y112" s="88">
        <f t="shared" si="263"/>
        <v>0</v>
      </c>
      <c r="Z112" s="88">
        <f t="shared" si="263"/>
        <v>0</v>
      </c>
      <c r="AA112" s="88">
        <f t="shared" si="263"/>
        <v>0</v>
      </c>
      <c r="AB112" s="88">
        <f t="shared" si="263"/>
        <v>0</v>
      </c>
      <c r="AC112" s="88">
        <f t="shared" si="263"/>
        <v>0</v>
      </c>
      <c r="AD112" s="88">
        <f t="shared" si="263"/>
        <v>0</v>
      </c>
      <c r="AE112" s="88">
        <f t="shared" si="263"/>
        <v>0</v>
      </c>
      <c r="AF112" s="88">
        <f t="shared" si="263"/>
        <v>0</v>
      </c>
      <c r="AG112" s="88">
        <f t="shared" si="263"/>
        <v>0</v>
      </c>
      <c r="AH112" s="88">
        <f t="shared" si="263"/>
        <v>0</v>
      </c>
      <c r="AI112" s="88">
        <f t="shared" si="263"/>
        <v>0</v>
      </c>
      <c r="AJ112" s="88">
        <f t="shared" si="263"/>
        <v>0</v>
      </c>
      <c r="AK112" s="88">
        <f t="shared" si="263"/>
        <v>0</v>
      </c>
      <c r="AL112" s="88">
        <f t="shared" si="263"/>
        <v>0</v>
      </c>
      <c r="AM112" s="88">
        <f t="shared" si="263"/>
        <v>0</v>
      </c>
      <c r="AN112" s="88">
        <f t="shared" si="263"/>
        <v>0</v>
      </c>
      <c r="AO112" s="88">
        <f t="shared" si="263"/>
        <v>0</v>
      </c>
      <c r="AP112" s="88">
        <f t="shared" si="263"/>
        <v>0</v>
      </c>
      <c r="AQ112" s="88">
        <f t="shared" si="263"/>
        <v>0</v>
      </c>
      <c r="AR112" s="88">
        <f t="shared" si="263"/>
        <v>0</v>
      </c>
      <c r="AS112" s="88">
        <f t="shared" si="263"/>
        <v>0</v>
      </c>
      <c r="AT112" s="88">
        <f t="shared" si="263"/>
        <v>0</v>
      </c>
      <c r="AU112" s="88">
        <f t="shared" si="263"/>
        <v>0</v>
      </c>
      <c r="AV112" s="88">
        <f t="shared" si="263"/>
        <v>0</v>
      </c>
      <c r="AW112" s="88">
        <f t="shared" si="263"/>
        <v>0</v>
      </c>
      <c r="AX112" s="88">
        <f t="shared" si="263"/>
        <v>0</v>
      </c>
      <c r="AY112" s="88">
        <f t="shared" si="263"/>
        <v>0</v>
      </c>
      <c r="AZ112" s="88">
        <f t="shared" si="263"/>
        <v>0</v>
      </c>
      <c r="BA112" s="88">
        <f t="shared" si="263"/>
        <v>0</v>
      </c>
      <c r="BB112" s="88">
        <f t="shared" si="263"/>
        <v>0</v>
      </c>
      <c r="BC112" s="88">
        <f t="shared" si="263"/>
        <v>0</v>
      </c>
      <c r="BD112" s="88">
        <f t="shared" si="263"/>
        <v>0</v>
      </c>
      <c r="BE112" s="88">
        <f t="shared" si="263"/>
        <v>0</v>
      </c>
      <c r="BF112" s="88">
        <f t="shared" si="263"/>
        <v>0</v>
      </c>
      <c r="BG112" s="88">
        <f t="shared" si="263"/>
        <v>0</v>
      </c>
      <c r="BH112" s="88">
        <f t="shared" si="263"/>
        <v>0</v>
      </c>
      <c r="BI112" s="88">
        <f t="shared" si="263"/>
        <v>0</v>
      </c>
      <c r="BJ112" s="88">
        <f t="shared" si="263"/>
        <v>0</v>
      </c>
      <c r="BK112" s="88">
        <f t="shared" si="263"/>
        <v>0</v>
      </c>
      <c r="BL112" s="88">
        <f t="shared" si="263"/>
        <v>0</v>
      </c>
      <c r="BM112" s="88">
        <f t="shared" si="263"/>
        <v>0</v>
      </c>
      <c r="BN112" s="88">
        <f t="shared" si="263"/>
        <v>0</v>
      </c>
      <c r="BO112" s="88">
        <f t="shared" si="263"/>
        <v>0</v>
      </c>
      <c r="BP112" s="88">
        <f t="shared" si="263"/>
        <v>0</v>
      </c>
      <c r="BQ112" s="88">
        <f t="shared" si="263"/>
        <v>0</v>
      </c>
      <c r="BR112" s="88">
        <f t="shared" si="263"/>
        <v>0</v>
      </c>
      <c r="BS112" s="88">
        <f t="shared" si="263"/>
        <v>0</v>
      </c>
      <c r="BT112" s="88">
        <f t="shared" si="263"/>
        <v>0</v>
      </c>
      <c r="BU112" s="88">
        <f t="shared" si="263"/>
        <v>0</v>
      </c>
      <c r="BV112" s="88">
        <f t="shared" si="263"/>
        <v>0</v>
      </c>
      <c r="BW112" s="88">
        <f t="shared" si="263"/>
        <v>0</v>
      </c>
      <c r="BX112" s="88">
        <f t="shared" ref="BX112:EI112" si="264">+SUMIF($B$16:$B$111,1,BX16:BX111)</f>
        <v>0</v>
      </c>
      <c r="BY112" s="88">
        <f t="shared" si="264"/>
        <v>0</v>
      </c>
      <c r="BZ112" s="88">
        <f t="shared" si="264"/>
        <v>0</v>
      </c>
      <c r="CA112" s="88">
        <f t="shared" si="264"/>
        <v>0</v>
      </c>
      <c r="CB112" s="88">
        <f t="shared" si="264"/>
        <v>0</v>
      </c>
      <c r="CC112" s="88">
        <f t="shared" si="264"/>
        <v>0</v>
      </c>
      <c r="CD112" s="88">
        <f t="shared" si="264"/>
        <v>0</v>
      </c>
      <c r="CE112" s="88">
        <f t="shared" si="264"/>
        <v>0</v>
      </c>
      <c r="CF112" s="88">
        <f t="shared" si="264"/>
        <v>0</v>
      </c>
      <c r="CG112" s="88">
        <f t="shared" si="264"/>
        <v>0</v>
      </c>
      <c r="CH112" s="88">
        <f t="shared" si="264"/>
        <v>0</v>
      </c>
      <c r="CI112" s="88">
        <f t="shared" si="264"/>
        <v>0</v>
      </c>
      <c r="CJ112" s="88">
        <f t="shared" si="264"/>
        <v>0</v>
      </c>
      <c r="CK112" s="88">
        <f t="shared" si="264"/>
        <v>0</v>
      </c>
      <c r="CL112" s="88">
        <f t="shared" si="264"/>
        <v>0</v>
      </c>
      <c r="CM112" s="88">
        <f t="shared" si="264"/>
        <v>0</v>
      </c>
      <c r="CN112" s="88">
        <f t="shared" si="264"/>
        <v>0</v>
      </c>
      <c r="CO112" s="88">
        <f t="shared" si="264"/>
        <v>0</v>
      </c>
      <c r="CP112" s="88">
        <f t="shared" si="264"/>
        <v>0</v>
      </c>
      <c r="CQ112" s="88">
        <f t="shared" si="264"/>
        <v>0</v>
      </c>
      <c r="CR112" s="88">
        <f t="shared" si="264"/>
        <v>0</v>
      </c>
      <c r="CS112" s="88">
        <f t="shared" si="264"/>
        <v>0</v>
      </c>
      <c r="CT112" s="88">
        <f t="shared" si="264"/>
        <v>0</v>
      </c>
      <c r="CU112" s="88">
        <f t="shared" si="264"/>
        <v>0</v>
      </c>
      <c r="CV112" s="88">
        <f t="shared" si="264"/>
        <v>0</v>
      </c>
      <c r="CW112" s="88">
        <f t="shared" si="264"/>
        <v>0</v>
      </c>
      <c r="CX112" s="88">
        <f t="shared" si="264"/>
        <v>0</v>
      </c>
      <c r="CY112" s="88">
        <f t="shared" si="264"/>
        <v>0</v>
      </c>
      <c r="CZ112" s="88">
        <f t="shared" si="264"/>
        <v>0</v>
      </c>
      <c r="DA112" s="88">
        <f t="shared" si="264"/>
        <v>0</v>
      </c>
      <c r="DB112" s="88">
        <f t="shared" si="264"/>
        <v>0</v>
      </c>
      <c r="DC112" s="88">
        <f t="shared" si="264"/>
        <v>0</v>
      </c>
      <c r="DD112" s="88">
        <f t="shared" si="264"/>
        <v>0</v>
      </c>
      <c r="DE112" s="88">
        <f t="shared" si="264"/>
        <v>0</v>
      </c>
      <c r="DF112" s="88">
        <f t="shared" si="264"/>
        <v>0</v>
      </c>
      <c r="DG112" s="88">
        <f t="shared" si="264"/>
        <v>0</v>
      </c>
      <c r="DH112" s="88">
        <f t="shared" si="264"/>
        <v>0</v>
      </c>
      <c r="DI112" s="88">
        <f t="shared" si="264"/>
        <v>0</v>
      </c>
      <c r="DJ112" s="88">
        <f t="shared" si="264"/>
        <v>0</v>
      </c>
      <c r="DK112" s="88">
        <f t="shared" si="264"/>
        <v>0</v>
      </c>
      <c r="DL112" s="88">
        <f t="shared" si="264"/>
        <v>0</v>
      </c>
      <c r="DM112" s="88">
        <f t="shared" si="264"/>
        <v>0</v>
      </c>
      <c r="DN112" s="88">
        <f t="shared" si="264"/>
        <v>0</v>
      </c>
      <c r="DO112" s="88">
        <f t="shared" si="264"/>
        <v>0</v>
      </c>
      <c r="DP112" s="88">
        <f t="shared" si="264"/>
        <v>0</v>
      </c>
      <c r="DQ112" s="88">
        <f t="shared" si="264"/>
        <v>0</v>
      </c>
      <c r="DR112" s="88">
        <f t="shared" si="264"/>
        <v>0</v>
      </c>
      <c r="DS112" s="88">
        <f t="shared" si="264"/>
        <v>0</v>
      </c>
      <c r="DT112" s="88">
        <f t="shared" si="264"/>
        <v>0</v>
      </c>
      <c r="DU112" s="88">
        <f t="shared" si="264"/>
        <v>0</v>
      </c>
      <c r="DV112" s="88">
        <f t="shared" si="264"/>
        <v>0</v>
      </c>
      <c r="DW112" s="88">
        <f t="shared" si="264"/>
        <v>0</v>
      </c>
      <c r="DX112" s="88">
        <f t="shared" si="264"/>
        <v>0</v>
      </c>
      <c r="DY112" s="88">
        <f t="shared" si="264"/>
        <v>0</v>
      </c>
      <c r="DZ112" s="88">
        <f t="shared" si="264"/>
        <v>0</v>
      </c>
      <c r="EA112" s="88">
        <f t="shared" si="264"/>
        <v>0</v>
      </c>
      <c r="EB112" s="88">
        <f t="shared" si="264"/>
        <v>0</v>
      </c>
      <c r="EC112" s="88">
        <f t="shared" si="264"/>
        <v>0</v>
      </c>
      <c r="ED112" s="88">
        <f t="shared" si="264"/>
        <v>0</v>
      </c>
      <c r="EE112" s="88">
        <f t="shared" si="264"/>
        <v>0</v>
      </c>
      <c r="EF112" s="88">
        <f t="shared" si="264"/>
        <v>0</v>
      </c>
      <c r="EG112" s="88">
        <f t="shared" si="264"/>
        <v>0</v>
      </c>
      <c r="EH112" s="88">
        <f t="shared" si="264"/>
        <v>0</v>
      </c>
      <c r="EI112" s="88">
        <f t="shared" si="264"/>
        <v>0</v>
      </c>
      <c r="EJ112" s="88">
        <f t="shared" ref="EJ112:GU112" si="265">+SUMIF($B$16:$B$111,1,EJ16:EJ111)</f>
        <v>0</v>
      </c>
      <c r="EK112" s="88">
        <f t="shared" si="265"/>
        <v>0</v>
      </c>
      <c r="EL112" s="88">
        <f t="shared" si="265"/>
        <v>0</v>
      </c>
      <c r="EM112" s="88">
        <f t="shared" si="265"/>
        <v>0</v>
      </c>
      <c r="EN112" s="88">
        <f t="shared" si="265"/>
        <v>0</v>
      </c>
      <c r="EO112" s="88">
        <f t="shared" si="265"/>
        <v>0</v>
      </c>
      <c r="EP112" s="88">
        <f t="shared" si="265"/>
        <v>0</v>
      </c>
      <c r="EQ112" s="88">
        <f t="shared" si="265"/>
        <v>0</v>
      </c>
      <c r="ER112" s="88">
        <f t="shared" si="265"/>
        <v>0</v>
      </c>
      <c r="ES112" s="88">
        <f t="shared" si="265"/>
        <v>0</v>
      </c>
      <c r="ET112" s="88">
        <f t="shared" si="265"/>
        <v>0</v>
      </c>
      <c r="EU112" s="88">
        <f t="shared" si="265"/>
        <v>0</v>
      </c>
      <c r="EV112" s="88">
        <f t="shared" si="265"/>
        <v>0</v>
      </c>
      <c r="EW112" s="88">
        <f t="shared" si="265"/>
        <v>0</v>
      </c>
      <c r="EX112" s="88">
        <f t="shared" si="265"/>
        <v>0</v>
      </c>
      <c r="EY112" s="88">
        <f t="shared" si="265"/>
        <v>0</v>
      </c>
      <c r="EZ112" s="88">
        <f t="shared" si="265"/>
        <v>0</v>
      </c>
      <c r="FA112" s="88">
        <f t="shared" si="265"/>
        <v>0</v>
      </c>
      <c r="FB112" s="88">
        <f t="shared" si="265"/>
        <v>0</v>
      </c>
      <c r="FC112" s="88">
        <f t="shared" si="265"/>
        <v>0</v>
      </c>
      <c r="FD112" s="88">
        <f t="shared" si="265"/>
        <v>0</v>
      </c>
      <c r="FE112" s="88">
        <f t="shared" si="265"/>
        <v>0</v>
      </c>
      <c r="FF112" s="88">
        <f t="shared" si="265"/>
        <v>0</v>
      </c>
      <c r="FG112" s="88">
        <f t="shared" si="265"/>
        <v>0</v>
      </c>
      <c r="FH112" s="88">
        <f t="shared" si="265"/>
        <v>0</v>
      </c>
      <c r="FI112" s="88">
        <f t="shared" si="265"/>
        <v>0</v>
      </c>
      <c r="FJ112" s="88">
        <f t="shared" si="265"/>
        <v>0</v>
      </c>
      <c r="FK112" s="88">
        <f t="shared" si="265"/>
        <v>0</v>
      </c>
      <c r="FL112" s="88">
        <f t="shared" si="265"/>
        <v>0</v>
      </c>
      <c r="FM112" s="88">
        <f t="shared" si="265"/>
        <v>0</v>
      </c>
      <c r="FN112" s="88">
        <f t="shared" si="265"/>
        <v>0</v>
      </c>
      <c r="FO112" s="88">
        <f t="shared" si="265"/>
        <v>0</v>
      </c>
      <c r="FP112" s="88">
        <f t="shared" si="265"/>
        <v>0</v>
      </c>
      <c r="FQ112" s="88">
        <f t="shared" si="265"/>
        <v>0</v>
      </c>
      <c r="FR112" s="88">
        <f t="shared" si="265"/>
        <v>0</v>
      </c>
      <c r="FS112" s="88">
        <f t="shared" si="265"/>
        <v>0</v>
      </c>
      <c r="FT112" s="88">
        <f t="shared" si="265"/>
        <v>0</v>
      </c>
      <c r="FU112" s="88">
        <f t="shared" si="265"/>
        <v>0</v>
      </c>
      <c r="FV112" s="88">
        <f t="shared" si="265"/>
        <v>0</v>
      </c>
      <c r="FW112" s="88">
        <f t="shared" si="265"/>
        <v>0</v>
      </c>
      <c r="FX112" s="88">
        <f t="shared" si="265"/>
        <v>0</v>
      </c>
      <c r="FY112" s="88">
        <f t="shared" si="265"/>
        <v>0</v>
      </c>
      <c r="FZ112" s="88">
        <f t="shared" si="265"/>
        <v>0</v>
      </c>
      <c r="GA112" s="88">
        <f t="shared" si="265"/>
        <v>0</v>
      </c>
      <c r="GB112" s="88">
        <f t="shared" si="265"/>
        <v>0</v>
      </c>
      <c r="GC112" s="88">
        <f t="shared" si="265"/>
        <v>0</v>
      </c>
      <c r="GD112" s="88">
        <f t="shared" si="265"/>
        <v>0</v>
      </c>
      <c r="GE112" s="88">
        <f t="shared" si="265"/>
        <v>0</v>
      </c>
      <c r="GF112" s="88">
        <f t="shared" si="265"/>
        <v>0</v>
      </c>
      <c r="GG112" s="88">
        <f t="shared" si="265"/>
        <v>0</v>
      </c>
      <c r="GH112" s="88">
        <f t="shared" si="265"/>
        <v>0</v>
      </c>
      <c r="GI112" s="88">
        <f t="shared" si="265"/>
        <v>0</v>
      </c>
      <c r="GJ112" s="88">
        <f t="shared" si="265"/>
        <v>0</v>
      </c>
      <c r="GK112" s="88">
        <f t="shared" si="265"/>
        <v>0</v>
      </c>
      <c r="GL112" s="88">
        <f t="shared" si="265"/>
        <v>0</v>
      </c>
      <c r="GM112" s="88">
        <f t="shared" si="265"/>
        <v>0</v>
      </c>
      <c r="GN112" s="88">
        <f t="shared" si="265"/>
        <v>0</v>
      </c>
      <c r="GO112" s="88">
        <f t="shared" si="265"/>
        <v>0</v>
      </c>
      <c r="GP112" s="88">
        <f t="shared" si="265"/>
        <v>0</v>
      </c>
      <c r="GQ112" s="88">
        <f t="shared" si="265"/>
        <v>0</v>
      </c>
      <c r="GR112" s="88">
        <f t="shared" si="265"/>
        <v>0</v>
      </c>
      <c r="GS112" s="88">
        <f t="shared" si="265"/>
        <v>0</v>
      </c>
      <c r="GT112" s="88">
        <f t="shared" si="265"/>
        <v>0</v>
      </c>
      <c r="GU112" s="88">
        <f t="shared" si="265"/>
        <v>0</v>
      </c>
      <c r="GV112" s="88">
        <f t="shared" ref="GV112:HB112" si="266">+SUMIF($B$16:$B$111,1,GV16:GV111)</f>
        <v>0</v>
      </c>
      <c r="GW112" s="88">
        <f t="shared" si="266"/>
        <v>0</v>
      </c>
      <c r="GX112" s="88">
        <f t="shared" si="266"/>
        <v>0</v>
      </c>
      <c r="GY112" s="88">
        <f t="shared" si="266"/>
        <v>0</v>
      </c>
      <c r="GZ112" s="88">
        <f t="shared" si="266"/>
        <v>0</v>
      </c>
      <c r="HA112" s="88">
        <f t="shared" si="266"/>
        <v>0</v>
      </c>
      <c r="HB112" s="88">
        <f t="shared" si="266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267">+SUM(K112:HB112)</f>
        <v>0</v>
      </c>
      <c r="HQ112" s="98">
        <f t="array" ref="HQ112">+IFERROR(SUMIF($B$16:$B$111,1,HQ$16:HQ$111)/(COUNTIF($B$16:$B$111,1)*MAX(IF($B$16:$B$111=1,HQ$16:HQ$111))),0)</f>
        <v>0</v>
      </c>
      <c r="HR112" s="30"/>
      <c r="HS112" s="97"/>
      <c r="HT112" s="30"/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98">
        <f t="array" ref="IB112">+IFERROR(SUMIF($B$16:$B$111,1,IB$16:IB$111)/(COUNTIF($B$16:$B$111,1)*MAX(IF($B$16:$B$111=1,IB$16:IB$111))),0)</f>
        <v>0</v>
      </c>
      <c r="IC112" s="98">
        <f t="array" ref="IC112">+IFERROR(SUMIF($B$16:$B$111,1,IC$16:IC$111)/(COUNTIF($B$16:$B$111,1)*MAX(IF($B$16:$B$111=1,IC$16:IC$111))),0)</f>
        <v>0</v>
      </c>
      <c r="ID112" s="98">
        <f t="array" ref="ID112">+IFERROR(SUMIF($B$16:$B$111,1,ID$16:ID$111)/(COUNTIF($B$16:$B$111,1)*MAX(IF($B$16:$B$111=1,ID$16:ID$111))),0)</f>
        <v>0</v>
      </c>
      <c r="IE112" s="98">
        <f t="array" ref="IE112">+IFERROR(SUMIF($B$16:$B$111,1,IE$16:IE$111)/(COUNTIF($B$16:$B$111,1)*MAX(IF($B$16:$B$111=1,IE$16:IE$111))),0)</f>
        <v>0</v>
      </c>
    </row>
    <row r="113" spans="2:239" s="9" customFormat="1" ht="30" customHeight="1">
      <c r="B113" s="551" t="s">
        <v>782</v>
      </c>
      <c r="C113" s="551"/>
      <c r="D113" s="551"/>
      <c r="E113" s="551"/>
      <c r="F113" s="551"/>
      <c r="G113" s="551"/>
      <c r="H113" s="551"/>
      <c r="I113" s="551"/>
      <c r="J113" s="96" t="s">
        <v>9</v>
      </c>
      <c r="K113" s="88">
        <f>+SUMIF($C$16:$C$111,1,K16:K111)</f>
        <v>0</v>
      </c>
      <c r="L113" s="88">
        <f t="shared" ref="L113:BW113" si="268">+SUMIF($C$16:$C$111,1,L16:L111)</f>
        <v>0</v>
      </c>
      <c r="M113" s="88">
        <f t="shared" si="268"/>
        <v>0</v>
      </c>
      <c r="N113" s="88">
        <f t="shared" si="268"/>
        <v>0</v>
      </c>
      <c r="O113" s="88">
        <f t="shared" si="268"/>
        <v>0</v>
      </c>
      <c r="P113" s="88">
        <f t="shared" si="268"/>
        <v>0</v>
      </c>
      <c r="Q113" s="88">
        <f t="shared" si="268"/>
        <v>0</v>
      </c>
      <c r="R113" s="88">
        <f t="shared" si="268"/>
        <v>0</v>
      </c>
      <c r="S113" s="88">
        <f t="shared" si="268"/>
        <v>0</v>
      </c>
      <c r="T113" s="88">
        <f t="shared" si="268"/>
        <v>0</v>
      </c>
      <c r="U113" s="88">
        <f t="shared" si="268"/>
        <v>0</v>
      </c>
      <c r="V113" s="88">
        <f t="shared" si="268"/>
        <v>0</v>
      </c>
      <c r="W113" s="88">
        <f t="shared" si="268"/>
        <v>0</v>
      </c>
      <c r="X113" s="88">
        <f t="shared" si="268"/>
        <v>0</v>
      </c>
      <c r="Y113" s="88">
        <f t="shared" si="268"/>
        <v>0</v>
      </c>
      <c r="Z113" s="88">
        <f t="shared" si="268"/>
        <v>0</v>
      </c>
      <c r="AA113" s="88">
        <f t="shared" si="268"/>
        <v>0</v>
      </c>
      <c r="AB113" s="88">
        <f t="shared" si="268"/>
        <v>0</v>
      </c>
      <c r="AC113" s="88">
        <f t="shared" si="268"/>
        <v>0</v>
      </c>
      <c r="AD113" s="88">
        <f t="shared" si="268"/>
        <v>0</v>
      </c>
      <c r="AE113" s="88">
        <f t="shared" si="268"/>
        <v>0</v>
      </c>
      <c r="AF113" s="88">
        <f t="shared" si="268"/>
        <v>0</v>
      </c>
      <c r="AG113" s="88">
        <f t="shared" si="268"/>
        <v>0</v>
      </c>
      <c r="AH113" s="88">
        <f t="shared" si="268"/>
        <v>0</v>
      </c>
      <c r="AI113" s="88">
        <f t="shared" si="268"/>
        <v>0</v>
      </c>
      <c r="AJ113" s="88">
        <f t="shared" si="268"/>
        <v>0</v>
      </c>
      <c r="AK113" s="88">
        <f t="shared" si="268"/>
        <v>0</v>
      </c>
      <c r="AL113" s="88">
        <f t="shared" si="268"/>
        <v>0</v>
      </c>
      <c r="AM113" s="88">
        <f t="shared" si="268"/>
        <v>0</v>
      </c>
      <c r="AN113" s="88">
        <f t="shared" si="268"/>
        <v>0</v>
      </c>
      <c r="AO113" s="88">
        <f t="shared" si="268"/>
        <v>0</v>
      </c>
      <c r="AP113" s="88">
        <f t="shared" si="268"/>
        <v>0</v>
      </c>
      <c r="AQ113" s="88">
        <f t="shared" si="268"/>
        <v>0</v>
      </c>
      <c r="AR113" s="88">
        <f t="shared" si="268"/>
        <v>0</v>
      </c>
      <c r="AS113" s="88">
        <f t="shared" si="268"/>
        <v>0</v>
      </c>
      <c r="AT113" s="88">
        <f t="shared" si="268"/>
        <v>0</v>
      </c>
      <c r="AU113" s="88">
        <f t="shared" si="268"/>
        <v>0</v>
      </c>
      <c r="AV113" s="88">
        <f t="shared" si="268"/>
        <v>0</v>
      </c>
      <c r="AW113" s="88">
        <f t="shared" si="268"/>
        <v>0</v>
      </c>
      <c r="AX113" s="88">
        <f t="shared" si="268"/>
        <v>0</v>
      </c>
      <c r="AY113" s="88">
        <f t="shared" si="268"/>
        <v>0</v>
      </c>
      <c r="AZ113" s="88">
        <f t="shared" si="268"/>
        <v>0</v>
      </c>
      <c r="BA113" s="88">
        <f t="shared" si="268"/>
        <v>0</v>
      </c>
      <c r="BB113" s="88">
        <f t="shared" si="268"/>
        <v>0</v>
      </c>
      <c r="BC113" s="88">
        <f t="shared" si="268"/>
        <v>0</v>
      </c>
      <c r="BD113" s="88">
        <f t="shared" si="268"/>
        <v>0</v>
      </c>
      <c r="BE113" s="88">
        <f t="shared" si="268"/>
        <v>0</v>
      </c>
      <c r="BF113" s="88">
        <f t="shared" si="268"/>
        <v>0</v>
      </c>
      <c r="BG113" s="88">
        <f t="shared" si="268"/>
        <v>0</v>
      </c>
      <c r="BH113" s="88">
        <f t="shared" si="268"/>
        <v>0</v>
      </c>
      <c r="BI113" s="88">
        <f t="shared" si="268"/>
        <v>0</v>
      </c>
      <c r="BJ113" s="88">
        <f t="shared" si="268"/>
        <v>0</v>
      </c>
      <c r="BK113" s="88">
        <f t="shared" si="268"/>
        <v>0</v>
      </c>
      <c r="BL113" s="88">
        <f t="shared" si="268"/>
        <v>0</v>
      </c>
      <c r="BM113" s="88">
        <f t="shared" si="268"/>
        <v>0</v>
      </c>
      <c r="BN113" s="88">
        <f t="shared" si="268"/>
        <v>0</v>
      </c>
      <c r="BO113" s="88">
        <f t="shared" si="268"/>
        <v>0</v>
      </c>
      <c r="BP113" s="88">
        <f t="shared" si="268"/>
        <v>0</v>
      </c>
      <c r="BQ113" s="88">
        <f t="shared" si="268"/>
        <v>0</v>
      </c>
      <c r="BR113" s="88">
        <f t="shared" si="268"/>
        <v>0</v>
      </c>
      <c r="BS113" s="88">
        <f t="shared" si="268"/>
        <v>0</v>
      </c>
      <c r="BT113" s="88">
        <f t="shared" si="268"/>
        <v>0</v>
      </c>
      <c r="BU113" s="88">
        <f t="shared" si="268"/>
        <v>0</v>
      </c>
      <c r="BV113" s="88">
        <f t="shared" si="268"/>
        <v>0</v>
      </c>
      <c r="BW113" s="88">
        <f t="shared" si="268"/>
        <v>0</v>
      </c>
      <c r="BX113" s="88">
        <f t="shared" ref="BX113:EI113" si="269">+SUMIF($C$16:$C$111,1,BX16:BX111)</f>
        <v>0</v>
      </c>
      <c r="BY113" s="88">
        <f t="shared" si="269"/>
        <v>0</v>
      </c>
      <c r="BZ113" s="88">
        <f t="shared" si="269"/>
        <v>0</v>
      </c>
      <c r="CA113" s="88">
        <f t="shared" si="269"/>
        <v>0</v>
      </c>
      <c r="CB113" s="88">
        <f t="shared" si="269"/>
        <v>0</v>
      </c>
      <c r="CC113" s="88">
        <f t="shared" si="269"/>
        <v>0</v>
      </c>
      <c r="CD113" s="88">
        <f t="shared" si="269"/>
        <v>0</v>
      </c>
      <c r="CE113" s="88">
        <f t="shared" si="269"/>
        <v>0</v>
      </c>
      <c r="CF113" s="88">
        <f t="shared" si="269"/>
        <v>0</v>
      </c>
      <c r="CG113" s="88">
        <f t="shared" si="269"/>
        <v>0</v>
      </c>
      <c r="CH113" s="88">
        <f t="shared" si="269"/>
        <v>0</v>
      </c>
      <c r="CI113" s="88">
        <f t="shared" si="269"/>
        <v>0</v>
      </c>
      <c r="CJ113" s="88">
        <f t="shared" si="269"/>
        <v>0</v>
      </c>
      <c r="CK113" s="88">
        <f t="shared" si="269"/>
        <v>0</v>
      </c>
      <c r="CL113" s="88">
        <f t="shared" si="269"/>
        <v>0</v>
      </c>
      <c r="CM113" s="88">
        <f t="shared" si="269"/>
        <v>0</v>
      </c>
      <c r="CN113" s="88">
        <f t="shared" si="269"/>
        <v>0</v>
      </c>
      <c r="CO113" s="88">
        <f t="shared" si="269"/>
        <v>0</v>
      </c>
      <c r="CP113" s="88">
        <f t="shared" si="269"/>
        <v>0</v>
      </c>
      <c r="CQ113" s="88">
        <f t="shared" si="269"/>
        <v>0</v>
      </c>
      <c r="CR113" s="88">
        <f t="shared" si="269"/>
        <v>0</v>
      </c>
      <c r="CS113" s="88">
        <f t="shared" si="269"/>
        <v>0</v>
      </c>
      <c r="CT113" s="88">
        <f t="shared" si="269"/>
        <v>0</v>
      </c>
      <c r="CU113" s="88">
        <f t="shared" si="269"/>
        <v>0</v>
      </c>
      <c r="CV113" s="88">
        <f t="shared" si="269"/>
        <v>0</v>
      </c>
      <c r="CW113" s="88">
        <f t="shared" si="269"/>
        <v>0</v>
      </c>
      <c r="CX113" s="88">
        <f t="shared" si="269"/>
        <v>0</v>
      </c>
      <c r="CY113" s="88">
        <f t="shared" si="269"/>
        <v>0</v>
      </c>
      <c r="CZ113" s="88">
        <f t="shared" si="269"/>
        <v>0</v>
      </c>
      <c r="DA113" s="88">
        <f t="shared" si="269"/>
        <v>0</v>
      </c>
      <c r="DB113" s="88">
        <f t="shared" si="269"/>
        <v>0</v>
      </c>
      <c r="DC113" s="88">
        <f t="shared" si="269"/>
        <v>0</v>
      </c>
      <c r="DD113" s="88">
        <f t="shared" si="269"/>
        <v>0</v>
      </c>
      <c r="DE113" s="88">
        <f t="shared" si="269"/>
        <v>0</v>
      </c>
      <c r="DF113" s="88">
        <f t="shared" si="269"/>
        <v>0</v>
      </c>
      <c r="DG113" s="88">
        <f t="shared" si="269"/>
        <v>0</v>
      </c>
      <c r="DH113" s="88">
        <f t="shared" si="269"/>
        <v>0</v>
      </c>
      <c r="DI113" s="88">
        <f t="shared" si="269"/>
        <v>0</v>
      </c>
      <c r="DJ113" s="88">
        <f t="shared" si="269"/>
        <v>0</v>
      </c>
      <c r="DK113" s="88">
        <f t="shared" si="269"/>
        <v>0</v>
      </c>
      <c r="DL113" s="88">
        <f t="shared" si="269"/>
        <v>0</v>
      </c>
      <c r="DM113" s="88">
        <f t="shared" si="269"/>
        <v>0</v>
      </c>
      <c r="DN113" s="88">
        <f t="shared" si="269"/>
        <v>0</v>
      </c>
      <c r="DO113" s="88">
        <f t="shared" si="269"/>
        <v>0</v>
      </c>
      <c r="DP113" s="88">
        <f t="shared" si="269"/>
        <v>0</v>
      </c>
      <c r="DQ113" s="88">
        <f t="shared" si="269"/>
        <v>0</v>
      </c>
      <c r="DR113" s="88">
        <f t="shared" si="269"/>
        <v>0</v>
      </c>
      <c r="DS113" s="88">
        <f t="shared" si="269"/>
        <v>0</v>
      </c>
      <c r="DT113" s="88">
        <f t="shared" si="269"/>
        <v>0</v>
      </c>
      <c r="DU113" s="88">
        <f t="shared" si="269"/>
        <v>0</v>
      </c>
      <c r="DV113" s="88">
        <f t="shared" si="269"/>
        <v>0</v>
      </c>
      <c r="DW113" s="88">
        <f t="shared" si="269"/>
        <v>0</v>
      </c>
      <c r="DX113" s="88">
        <f t="shared" si="269"/>
        <v>0</v>
      </c>
      <c r="DY113" s="88">
        <f t="shared" si="269"/>
        <v>0</v>
      </c>
      <c r="DZ113" s="88">
        <f t="shared" si="269"/>
        <v>0</v>
      </c>
      <c r="EA113" s="88">
        <f t="shared" si="269"/>
        <v>0</v>
      </c>
      <c r="EB113" s="88">
        <f t="shared" si="269"/>
        <v>0</v>
      </c>
      <c r="EC113" s="88">
        <f t="shared" si="269"/>
        <v>0</v>
      </c>
      <c r="ED113" s="88">
        <f t="shared" si="269"/>
        <v>0</v>
      </c>
      <c r="EE113" s="88">
        <f t="shared" si="269"/>
        <v>0</v>
      </c>
      <c r="EF113" s="88">
        <f t="shared" si="269"/>
        <v>0</v>
      </c>
      <c r="EG113" s="88">
        <f t="shared" si="269"/>
        <v>0</v>
      </c>
      <c r="EH113" s="88">
        <f t="shared" si="269"/>
        <v>0</v>
      </c>
      <c r="EI113" s="88">
        <f t="shared" si="269"/>
        <v>0</v>
      </c>
      <c r="EJ113" s="88">
        <f t="shared" ref="EJ113:GU113" si="270">+SUMIF($C$16:$C$111,1,EJ16:EJ111)</f>
        <v>0</v>
      </c>
      <c r="EK113" s="88">
        <f t="shared" si="270"/>
        <v>0</v>
      </c>
      <c r="EL113" s="88">
        <f t="shared" si="270"/>
        <v>0</v>
      </c>
      <c r="EM113" s="88">
        <f t="shared" si="270"/>
        <v>0</v>
      </c>
      <c r="EN113" s="88">
        <f t="shared" si="270"/>
        <v>0</v>
      </c>
      <c r="EO113" s="88">
        <f t="shared" si="270"/>
        <v>0</v>
      </c>
      <c r="EP113" s="88">
        <f t="shared" si="270"/>
        <v>0</v>
      </c>
      <c r="EQ113" s="88">
        <f t="shared" si="270"/>
        <v>0</v>
      </c>
      <c r="ER113" s="88">
        <f t="shared" si="270"/>
        <v>0</v>
      </c>
      <c r="ES113" s="88">
        <f t="shared" si="270"/>
        <v>0</v>
      </c>
      <c r="ET113" s="88">
        <f t="shared" si="270"/>
        <v>0</v>
      </c>
      <c r="EU113" s="88">
        <f t="shared" si="270"/>
        <v>0</v>
      </c>
      <c r="EV113" s="88">
        <f t="shared" si="270"/>
        <v>0</v>
      </c>
      <c r="EW113" s="88">
        <f t="shared" si="270"/>
        <v>0</v>
      </c>
      <c r="EX113" s="88">
        <f t="shared" si="270"/>
        <v>0</v>
      </c>
      <c r="EY113" s="88">
        <f t="shared" si="270"/>
        <v>0</v>
      </c>
      <c r="EZ113" s="88">
        <f t="shared" si="270"/>
        <v>0</v>
      </c>
      <c r="FA113" s="88">
        <f t="shared" si="270"/>
        <v>0</v>
      </c>
      <c r="FB113" s="88">
        <f t="shared" si="270"/>
        <v>0</v>
      </c>
      <c r="FC113" s="88">
        <f t="shared" si="270"/>
        <v>0</v>
      </c>
      <c r="FD113" s="88">
        <f t="shared" si="270"/>
        <v>0</v>
      </c>
      <c r="FE113" s="88">
        <f t="shared" si="270"/>
        <v>0</v>
      </c>
      <c r="FF113" s="88">
        <f t="shared" si="270"/>
        <v>0</v>
      </c>
      <c r="FG113" s="88">
        <f t="shared" si="270"/>
        <v>0</v>
      </c>
      <c r="FH113" s="88">
        <f t="shared" si="270"/>
        <v>0</v>
      </c>
      <c r="FI113" s="88">
        <f t="shared" si="270"/>
        <v>0</v>
      </c>
      <c r="FJ113" s="88">
        <f t="shared" si="270"/>
        <v>0</v>
      </c>
      <c r="FK113" s="88">
        <f t="shared" si="270"/>
        <v>0</v>
      </c>
      <c r="FL113" s="88">
        <f t="shared" si="270"/>
        <v>0</v>
      </c>
      <c r="FM113" s="88">
        <f t="shared" si="270"/>
        <v>0</v>
      </c>
      <c r="FN113" s="88">
        <f t="shared" si="270"/>
        <v>0</v>
      </c>
      <c r="FO113" s="88">
        <f t="shared" si="270"/>
        <v>0</v>
      </c>
      <c r="FP113" s="88">
        <f t="shared" si="270"/>
        <v>0</v>
      </c>
      <c r="FQ113" s="88">
        <f t="shared" si="270"/>
        <v>0</v>
      </c>
      <c r="FR113" s="88">
        <f t="shared" si="270"/>
        <v>0</v>
      </c>
      <c r="FS113" s="88">
        <f t="shared" si="270"/>
        <v>0</v>
      </c>
      <c r="FT113" s="88">
        <f t="shared" si="270"/>
        <v>0</v>
      </c>
      <c r="FU113" s="88">
        <f t="shared" si="270"/>
        <v>0</v>
      </c>
      <c r="FV113" s="88">
        <f t="shared" si="270"/>
        <v>0</v>
      </c>
      <c r="FW113" s="88">
        <f t="shared" si="270"/>
        <v>0</v>
      </c>
      <c r="FX113" s="88">
        <f t="shared" si="270"/>
        <v>0</v>
      </c>
      <c r="FY113" s="88">
        <f t="shared" si="270"/>
        <v>0</v>
      </c>
      <c r="FZ113" s="88">
        <f t="shared" si="270"/>
        <v>0</v>
      </c>
      <c r="GA113" s="88">
        <f t="shared" si="270"/>
        <v>0</v>
      </c>
      <c r="GB113" s="88">
        <f t="shared" si="270"/>
        <v>0</v>
      </c>
      <c r="GC113" s="88">
        <f t="shared" si="270"/>
        <v>0</v>
      </c>
      <c r="GD113" s="88">
        <f t="shared" si="270"/>
        <v>0</v>
      </c>
      <c r="GE113" s="88">
        <f t="shared" si="270"/>
        <v>0</v>
      </c>
      <c r="GF113" s="88">
        <f t="shared" si="270"/>
        <v>0</v>
      </c>
      <c r="GG113" s="88">
        <f t="shared" si="270"/>
        <v>0</v>
      </c>
      <c r="GH113" s="88">
        <f t="shared" si="270"/>
        <v>0</v>
      </c>
      <c r="GI113" s="88">
        <f t="shared" si="270"/>
        <v>0</v>
      </c>
      <c r="GJ113" s="88">
        <f t="shared" si="270"/>
        <v>0</v>
      </c>
      <c r="GK113" s="88">
        <f t="shared" si="270"/>
        <v>0</v>
      </c>
      <c r="GL113" s="88">
        <f t="shared" si="270"/>
        <v>0</v>
      </c>
      <c r="GM113" s="88">
        <f t="shared" si="270"/>
        <v>0</v>
      </c>
      <c r="GN113" s="88">
        <f t="shared" si="270"/>
        <v>0</v>
      </c>
      <c r="GO113" s="88">
        <f t="shared" si="270"/>
        <v>0</v>
      </c>
      <c r="GP113" s="88">
        <f t="shared" si="270"/>
        <v>0</v>
      </c>
      <c r="GQ113" s="88">
        <f t="shared" si="270"/>
        <v>0</v>
      </c>
      <c r="GR113" s="88">
        <f t="shared" si="270"/>
        <v>0</v>
      </c>
      <c r="GS113" s="88">
        <f t="shared" si="270"/>
        <v>0</v>
      </c>
      <c r="GT113" s="88">
        <f t="shared" si="270"/>
        <v>0</v>
      </c>
      <c r="GU113" s="88">
        <f t="shared" si="270"/>
        <v>0</v>
      </c>
      <c r="GV113" s="88">
        <f t="shared" ref="GV113:HB113" si="271">+SUMIF($C$16:$C$111,1,GV16:GV111)</f>
        <v>0</v>
      </c>
      <c r="GW113" s="88">
        <f t="shared" si="271"/>
        <v>0</v>
      </c>
      <c r="GX113" s="88">
        <f t="shared" si="271"/>
        <v>0</v>
      </c>
      <c r="GY113" s="88">
        <f t="shared" si="271"/>
        <v>0</v>
      </c>
      <c r="GZ113" s="88">
        <f t="shared" si="271"/>
        <v>0</v>
      </c>
      <c r="HA113" s="88">
        <f t="shared" si="271"/>
        <v>0</v>
      </c>
      <c r="HB113" s="88">
        <f t="shared" si="271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267"/>
        <v>0</v>
      </c>
      <c r="HQ113" s="99">
        <f t="array" ref="HQ113">+IFERROR(SUMIF($C$16:$C$111,1,HQ$16:HQ$111)/(COUNTIF($C$16:$C$111,1)*MAX(IF($C$16:$C$111=1,HQ$16:HQ$111))),0)</f>
        <v>0</v>
      </c>
      <c r="HR113" s="30"/>
      <c r="HS113" s="97"/>
      <c r="HT113" s="30"/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99">
        <f t="array" ref="IB113">+IFERROR(SUMIF($C$16:$C$111,1,IB$16:IB$111)/(COUNTIF($C$16:$C$111,1)*MAX(IF($C$16:$C$111=1,IB$16:IB$111))),0)</f>
        <v>0</v>
      </c>
      <c r="IC113" s="99">
        <f t="array" ref="IC113">+IFERROR(SUMIF($C$16:$C$111,1,IC$16:IC$111)/(COUNTIF($C$16:$C$111,1)*MAX(IF($C$16:$C$111=1,IC$16:IC$111))),0)</f>
        <v>0</v>
      </c>
      <c r="ID113" s="99">
        <f t="array" ref="ID113">+IFERROR(SUMIF($C$16:$C$111,1,ID$16:ID$111)/(COUNTIF($C$16:$C$111,1)*MAX(IF($C$16:$C$111=1,ID$16:ID$111))),0)</f>
        <v>0</v>
      </c>
      <c r="IE113" s="99">
        <f t="array" ref="IE113">+IFERROR(SUMIF($C$16:$C$111,1,IE$16:IE$111)/(COUNTIF($C$16:$C$111,1)*MAX(IF($C$16:$C$111=1,IE$16:IE$111))),0)</f>
        <v>0</v>
      </c>
    </row>
    <row r="114" spans="2:239" s="9" customFormat="1" ht="30" hidden="1" customHeight="1">
      <c r="B114" s="551" t="s">
        <v>782</v>
      </c>
      <c r="C114" s="551"/>
      <c r="D114" s="551"/>
      <c r="E114" s="551"/>
      <c r="F114" s="551"/>
      <c r="G114" s="551"/>
      <c r="H114" s="551"/>
      <c r="I114" s="551"/>
      <c r="J114" s="96" t="s">
        <v>10</v>
      </c>
      <c r="K114" s="88">
        <f>+SUMIF($D$16:$D$111,1,K16:K111)</f>
        <v>0</v>
      </c>
      <c r="L114" s="88">
        <f t="shared" ref="L114:BW114" si="272">+SUMIF($D$16:$D$111,1,L16:L111)</f>
        <v>0</v>
      </c>
      <c r="M114" s="88">
        <f>+SUMIF($D$16:$D$111,1,M16:M111)</f>
        <v>0</v>
      </c>
      <c r="N114" s="88">
        <f t="shared" si="272"/>
        <v>0</v>
      </c>
      <c r="O114" s="88">
        <f t="shared" si="272"/>
        <v>0</v>
      </c>
      <c r="P114" s="88">
        <f t="shared" si="272"/>
        <v>0</v>
      </c>
      <c r="Q114" s="88">
        <f t="shared" si="272"/>
        <v>0</v>
      </c>
      <c r="R114" s="88">
        <f t="shared" si="272"/>
        <v>0</v>
      </c>
      <c r="S114" s="88">
        <f t="shared" si="272"/>
        <v>0</v>
      </c>
      <c r="T114" s="88">
        <f t="shared" si="272"/>
        <v>0</v>
      </c>
      <c r="U114" s="88">
        <f t="shared" si="272"/>
        <v>0</v>
      </c>
      <c r="V114" s="88">
        <f t="shared" si="272"/>
        <v>0</v>
      </c>
      <c r="W114" s="88">
        <f t="shared" si="272"/>
        <v>0</v>
      </c>
      <c r="X114" s="88">
        <f t="shared" si="272"/>
        <v>0</v>
      </c>
      <c r="Y114" s="88">
        <f t="shared" si="272"/>
        <v>0</v>
      </c>
      <c r="Z114" s="88">
        <f t="shared" si="272"/>
        <v>0</v>
      </c>
      <c r="AA114" s="88">
        <f t="shared" si="272"/>
        <v>0</v>
      </c>
      <c r="AB114" s="88">
        <f t="shared" si="272"/>
        <v>0</v>
      </c>
      <c r="AC114" s="88">
        <f t="shared" si="272"/>
        <v>0</v>
      </c>
      <c r="AD114" s="88">
        <f t="shared" si="272"/>
        <v>0</v>
      </c>
      <c r="AE114" s="88">
        <f t="shared" si="272"/>
        <v>0</v>
      </c>
      <c r="AF114" s="88">
        <f t="shared" si="272"/>
        <v>0</v>
      </c>
      <c r="AG114" s="88">
        <f t="shared" si="272"/>
        <v>0</v>
      </c>
      <c r="AH114" s="88">
        <f t="shared" si="272"/>
        <v>0</v>
      </c>
      <c r="AI114" s="88">
        <f t="shared" si="272"/>
        <v>0</v>
      </c>
      <c r="AJ114" s="88">
        <f t="shared" si="272"/>
        <v>0</v>
      </c>
      <c r="AK114" s="88">
        <f t="shared" si="272"/>
        <v>0</v>
      </c>
      <c r="AL114" s="88">
        <f t="shared" si="272"/>
        <v>0</v>
      </c>
      <c r="AM114" s="88">
        <f t="shared" si="272"/>
        <v>0</v>
      </c>
      <c r="AN114" s="88">
        <f t="shared" si="272"/>
        <v>0</v>
      </c>
      <c r="AO114" s="88">
        <f t="shared" si="272"/>
        <v>0</v>
      </c>
      <c r="AP114" s="88">
        <f t="shared" si="272"/>
        <v>0</v>
      </c>
      <c r="AQ114" s="88">
        <f t="shared" si="272"/>
        <v>0</v>
      </c>
      <c r="AR114" s="88">
        <f t="shared" si="272"/>
        <v>0</v>
      </c>
      <c r="AS114" s="88">
        <f t="shared" si="272"/>
        <v>0</v>
      </c>
      <c r="AT114" s="88">
        <f t="shared" si="272"/>
        <v>0</v>
      </c>
      <c r="AU114" s="88">
        <f t="shared" si="272"/>
        <v>0</v>
      </c>
      <c r="AV114" s="88">
        <f t="shared" si="272"/>
        <v>0</v>
      </c>
      <c r="AW114" s="88">
        <f t="shared" si="272"/>
        <v>0</v>
      </c>
      <c r="AX114" s="88">
        <f t="shared" si="272"/>
        <v>0</v>
      </c>
      <c r="AY114" s="88">
        <f t="shared" si="272"/>
        <v>0</v>
      </c>
      <c r="AZ114" s="88">
        <f t="shared" si="272"/>
        <v>0</v>
      </c>
      <c r="BA114" s="88">
        <f t="shared" si="272"/>
        <v>0</v>
      </c>
      <c r="BB114" s="88">
        <f t="shared" si="272"/>
        <v>0</v>
      </c>
      <c r="BC114" s="88">
        <f t="shared" si="272"/>
        <v>0</v>
      </c>
      <c r="BD114" s="88">
        <f t="shared" si="272"/>
        <v>0</v>
      </c>
      <c r="BE114" s="88">
        <f t="shared" si="272"/>
        <v>0</v>
      </c>
      <c r="BF114" s="88">
        <f t="shared" si="272"/>
        <v>0</v>
      </c>
      <c r="BG114" s="88">
        <f t="shared" si="272"/>
        <v>0</v>
      </c>
      <c r="BH114" s="88">
        <f t="shared" si="272"/>
        <v>0</v>
      </c>
      <c r="BI114" s="88">
        <f t="shared" si="272"/>
        <v>0</v>
      </c>
      <c r="BJ114" s="88">
        <f t="shared" si="272"/>
        <v>0</v>
      </c>
      <c r="BK114" s="88">
        <f t="shared" si="272"/>
        <v>0</v>
      </c>
      <c r="BL114" s="88">
        <f t="shared" si="272"/>
        <v>0</v>
      </c>
      <c r="BM114" s="88">
        <f t="shared" si="272"/>
        <v>0</v>
      </c>
      <c r="BN114" s="88">
        <f t="shared" si="272"/>
        <v>0</v>
      </c>
      <c r="BO114" s="88">
        <f t="shared" si="272"/>
        <v>0</v>
      </c>
      <c r="BP114" s="88">
        <f t="shared" si="272"/>
        <v>0</v>
      </c>
      <c r="BQ114" s="88">
        <f t="shared" si="272"/>
        <v>0</v>
      </c>
      <c r="BR114" s="88">
        <f t="shared" si="272"/>
        <v>0</v>
      </c>
      <c r="BS114" s="88">
        <f t="shared" si="272"/>
        <v>0</v>
      </c>
      <c r="BT114" s="88">
        <f t="shared" si="272"/>
        <v>0</v>
      </c>
      <c r="BU114" s="88">
        <f t="shared" si="272"/>
        <v>0</v>
      </c>
      <c r="BV114" s="88">
        <f t="shared" si="272"/>
        <v>0</v>
      </c>
      <c r="BW114" s="88">
        <f t="shared" si="272"/>
        <v>0</v>
      </c>
      <c r="BX114" s="88">
        <f t="shared" ref="BX114:EI114" si="273">+SUMIF($D$16:$D$111,1,BX16:BX111)</f>
        <v>0</v>
      </c>
      <c r="BY114" s="88">
        <f t="shared" si="273"/>
        <v>0</v>
      </c>
      <c r="BZ114" s="88">
        <f t="shared" si="273"/>
        <v>0</v>
      </c>
      <c r="CA114" s="88">
        <f t="shared" si="273"/>
        <v>0</v>
      </c>
      <c r="CB114" s="88">
        <f t="shared" si="273"/>
        <v>0</v>
      </c>
      <c r="CC114" s="88">
        <f t="shared" si="273"/>
        <v>0</v>
      </c>
      <c r="CD114" s="88">
        <f t="shared" si="273"/>
        <v>0</v>
      </c>
      <c r="CE114" s="88">
        <f t="shared" si="273"/>
        <v>0</v>
      </c>
      <c r="CF114" s="88">
        <f t="shared" si="273"/>
        <v>0</v>
      </c>
      <c r="CG114" s="88">
        <f t="shared" si="273"/>
        <v>0</v>
      </c>
      <c r="CH114" s="88">
        <f t="shared" si="273"/>
        <v>0</v>
      </c>
      <c r="CI114" s="88">
        <f t="shared" si="273"/>
        <v>0</v>
      </c>
      <c r="CJ114" s="88">
        <f t="shared" si="273"/>
        <v>0</v>
      </c>
      <c r="CK114" s="88">
        <f t="shared" si="273"/>
        <v>0</v>
      </c>
      <c r="CL114" s="88">
        <f t="shared" si="273"/>
        <v>0</v>
      </c>
      <c r="CM114" s="88">
        <f t="shared" si="273"/>
        <v>0</v>
      </c>
      <c r="CN114" s="88">
        <f t="shared" si="273"/>
        <v>0</v>
      </c>
      <c r="CO114" s="88">
        <f t="shared" si="273"/>
        <v>0</v>
      </c>
      <c r="CP114" s="88">
        <f t="shared" si="273"/>
        <v>0</v>
      </c>
      <c r="CQ114" s="88">
        <f t="shared" si="273"/>
        <v>0</v>
      </c>
      <c r="CR114" s="88">
        <f t="shared" si="273"/>
        <v>0</v>
      </c>
      <c r="CS114" s="88">
        <f t="shared" si="273"/>
        <v>0</v>
      </c>
      <c r="CT114" s="88">
        <f t="shared" si="273"/>
        <v>0</v>
      </c>
      <c r="CU114" s="88">
        <f t="shared" si="273"/>
        <v>0</v>
      </c>
      <c r="CV114" s="88">
        <f t="shared" si="273"/>
        <v>0</v>
      </c>
      <c r="CW114" s="88">
        <f t="shared" si="273"/>
        <v>0</v>
      </c>
      <c r="CX114" s="88">
        <f t="shared" si="273"/>
        <v>0</v>
      </c>
      <c r="CY114" s="88">
        <f t="shared" si="273"/>
        <v>0</v>
      </c>
      <c r="CZ114" s="88">
        <f t="shared" si="273"/>
        <v>0</v>
      </c>
      <c r="DA114" s="88">
        <f t="shared" si="273"/>
        <v>0</v>
      </c>
      <c r="DB114" s="88">
        <f t="shared" si="273"/>
        <v>0</v>
      </c>
      <c r="DC114" s="88">
        <f t="shared" si="273"/>
        <v>0</v>
      </c>
      <c r="DD114" s="88">
        <f t="shared" si="273"/>
        <v>0</v>
      </c>
      <c r="DE114" s="88">
        <f t="shared" si="273"/>
        <v>0</v>
      </c>
      <c r="DF114" s="88">
        <f t="shared" si="273"/>
        <v>0</v>
      </c>
      <c r="DG114" s="88">
        <f t="shared" si="273"/>
        <v>0</v>
      </c>
      <c r="DH114" s="88">
        <f t="shared" si="273"/>
        <v>0</v>
      </c>
      <c r="DI114" s="88">
        <f t="shared" si="273"/>
        <v>0</v>
      </c>
      <c r="DJ114" s="88">
        <f t="shared" si="273"/>
        <v>0</v>
      </c>
      <c r="DK114" s="88">
        <f t="shared" si="273"/>
        <v>0</v>
      </c>
      <c r="DL114" s="88">
        <f t="shared" si="273"/>
        <v>0</v>
      </c>
      <c r="DM114" s="88">
        <f t="shared" si="273"/>
        <v>0</v>
      </c>
      <c r="DN114" s="88">
        <f t="shared" si="273"/>
        <v>0</v>
      </c>
      <c r="DO114" s="88">
        <f t="shared" si="273"/>
        <v>0</v>
      </c>
      <c r="DP114" s="88">
        <f t="shared" si="273"/>
        <v>0</v>
      </c>
      <c r="DQ114" s="88">
        <f t="shared" si="273"/>
        <v>0</v>
      </c>
      <c r="DR114" s="88">
        <f t="shared" si="273"/>
        <v>0</v>
      </c>
      <c r="DS114" s="88">
        <f t="shared" si="273"/>
        <v>0</v>
      </c>
      <c r="DT114" s="88">
        <f t="shared" si="273"/>
        <v>0</v>
      </c>
      <c r="DU114" s="88">
        <f t="shared" si="273"/>
        <v>0</v>
      </c>
      <c r="DV114" s="88">
        <f t="shared" si="273"/>
        <v>0</v>
      </c>
      <c r="DW114" s="88">
        <f t="shared" si="273"/>
        <v>0</v>
      </c>
      <c r="DX114" s="88">
        <f t="shared" si="273"/>
        <v>0</v>
      </c>
      <c r="DY114" s="88">
        <f t="shared" si="273"/>
        <v>0</v>
      </c>
      <c r="DZ114" s="88">
        <f t="shared" si="273"/>
        <v>0</v>
      </c>
      <c r="EA114" s="88">
        <f t="shared" si="273"/>
        <v>0</v>
      </c>
      <c r="EB114" s="88">
        <f t="shared" si="273"/>
        <v>0</v>
      </c>
      <c r="EC114" s="88">
        <f t="shared" si="273"/>
        <v>0</v>
      </c>
      <c r="ED114" s="88">
        <f t="shared" si="273"/>
        <v>0</v>
      </c>
      <c r="EE114" s="88">
        <f t="shared" si="273"/>
        <v>0</v>
      </c>
      <c r="EF114" s="88">
        <f t="shared" si="273"/>
        <v>0</v>
      </c>
      <c r="EG114" s="88">
        <f t="shared" si="273"/>
        <v>0</v>
      </c>
      <c r="EH114" s="88">
        <f t="shared" si="273"/>
        <v>0</v>
      </c>
      <c r="EI114" s="88">
        <f t="shared" si="273"/>
        <v>0</v>
      </c>
      <c r="EJ114" s="88">
        <f t="shared" ref="EJ114:GU114" si="274">+SUMIF($D$16:$D$111,1,EJ16:EJ111)</f>
        <v>0</v>
      </c>
      <c r="EK114" s="88">
        <f t="shared" si="274"/>
        <v>0</v>
      </c>
      <c r="EL114" s="88">
        <f t="shared" si="274"/>
        <v>0</v>
      </c>
      <c r="EM114" s="88">
        <f t="shared" si="274"/>
        <v>0</v>
      </c>
      <c r="EN114" s="88">
        <f t="shared" si="274"/>
        <v>0</v>
      </c>
      <c r="EO114" s="88">
        <f t="shared" si="274"/>
        <v>0</v>
      </c>
      <c r="EP114" s="88">
        <f t="shared" si="274"/>
        <v>0</v>
      </c>
      <c r="EQ114" s="88">
        <f t="shared" si="274"/>
        <v>0</v>
      </c>
      <c r="ER114" s="88">
        <f t="shared" si="274"/>
        <v>0</v>
      </c>
      <c r="ES114" s="88">
        <f t="shared" si="274"/>
        <v>0</v>
      </c>
      <c r="ET114" s="88">
        <f t="shared" si="274"/>
        <v>0</v>
      </c>
      <c r="EU114" s="88">
        <f t="shared" si="274"/>
        <v>0</v>
      </c>
      <c r="EV114" s="88">
        <f t="shared" si="274"/>
        <v>0</v>
      </c>
      <c r="EW114" s="88">
        <f t="shared" si="274"/>
        <v>0</v>
      </c>
      <c r="EX114" s="88">
        <f t="shared" si="274"/>
        <v>0</v>
      </c>
      <c r="EY114" s="88">
        <f t="shared" si="274"/>
        <v>0</v>
      </c>
      <c r="EZ114" s="88">
        <f t="shared" si="274"/>
        <v>0</v>
      </c>
      <c r="FA114" s="88">
        <f t="shared" si="274"/>
        <v>0</v>
      </c>
      <c r="FB114" s="88">
        <f t="shared" si="274"/>
        <v>0</v>
      </c>
      <c r="FC114" s="88">
        <f t="shared" si="274"/>
        <v>0</v>
      </c>
      <c r="FD114" s="88">
        <f t="shared" si="274"/>
        <v>0</v>
      </c>
      <c r="FE114" s="88">
        <f t="shared" si="274"/>
        <v>0</v>
      </c>
      <c r="FF114" s="88">
        <f t="shared" si="274"/>
        <v>0</v>
      </c>
      <c r="FG114" s="88">
        <f t="shared" si="274"/>
        <v>0</v>
      </c>
      <c r="FH114" s="88">
        <f t="shared" si="274"/>
        <v>0</v>
      </c>
      <c r="FI114" s="88">
        <f t="shared" si="274"/>
        <v>0</v>
      </c>
      <c r="FJ114" s="88">
        <f t="shared" si="274"/>
        <v>0</v>
      </c>
      <c r="FK114" s="88">
        <f t="shared" si="274"/>
        <v>0</v>
      </c>
      <c r="FL114" s="88">
        <f t="shared" si="274"/>
        <v>0</v>
      </c>
      <c r="FM114" s="88">
        <f t="shared" si="274"/>
        <v>0</v>
      </c>
      <c r="FN114" s="88">
        <f t="shared" si="274"/>
        <v>0</v>
      </c>
      <c r="FO114" s="88">
        <f t="shared" si="274"/>
        <v>0</v>
      </c>
      <c r="FP114" s="88">
        <f t="shared" si="274"/>
        <v>0</v>
      </c>
      <c r="FQ114" s="88">
        <f t="shared" si="274"/>
        <v>0</v>
      </c>
      <c r="FR114" s="88">
        <f t="shared" si="274"/>
        <v>0</v>
      </c>
      <c r="FS114" s="88">
        <f t="shared" si="274"/>
        <v>0</v>
      </c>
      <c r="FT114" s="88">
        <f t="shared" si="274"/>
        <v>0</v>
      </c>
      <c r="FU114" s="88">
        <f t="shared" si="274"/>
        <v>0</v>
      </c>
      <c r="FV114" s="88">
        <f t="shared" si="274"/>
        <v>0</v>
      </c>
      <c r="FW114" s="88">
        <f t="shared" si="274"/>
        <v>0</v>
      </c>
      <c r="FX114" s="88">
        <f t="shared" si="274"/>
        <v>0</v>
      </c>
      <c r="FY114" s="88">
        <f t="shared" si="274"/>
        <v>0</v>
      </c>
      <c r="FZ114" s="88">
        <f t="shared" si="274"/>
        <v>0</v>
      </c>
      <c r="GA114" s="88">
        <f t="shared" si="274"/>
        <v>0</v>
      </c>
      <c r="GB114" s="88">
        <f t="shared" si="274"/>
        <v>0</v>
      </c>
      <c r="GC114" s="88">
        <f t="shared" si="274"/>
        <v>0</v>
      </c>
      <c r="GD114" s="88">
        <f t="shared" si="274"/>
        <v>0</v>
      </c>
      <c r="GE114" s="88">
        <f t="shared" si="274"/>
        <v>0</v>
      </c>
      <c r="GF114" s="88">
        <f t="shared" si="274"/>
        <v>0</v>
      </c>
      <c r="GG114" s="88">
        <f t="shared" si="274"/>
        <v>0</v>
      </c>
      <c r="GH114" s="88">
        <f t="shared" si="274"/>
        <v>0</v>
      </c>
      <c r="GI114" s="88">
        <f t="shared" si="274"/>
        <v>0</v>
      </c>
      <c r="GJ114" s="88">
        <f t="shared" si="274"/>
        <v>0</v>
      </c>
      <c r="GK114" s="88">
        <f t="shared" si="274"/>
        <v>0</v>
      </c>
      <c r="GL114" s="88">
        <f t="shared" si="274"/>
        <v>0</v>
      </c>
      <c r="GM114" s="88">
        <f t="shared" si="274"/>
        <v>0</v>
      </c>
      <c r="GN114" s="88">
        <f t="shared" si="274"/>
        <v>0</v>
      </c>
      <c r="GO114" s="88">
        <f t="shared" si="274"/>
        <v>0</v>
      </c>
      <c r="GP114" s="88">
        <f t="shared" si="274"/>
        <v>0</v>
      </c>
      <c r="GQ114" s="88">
        <f t="shared" si="274"/>
        <v>0</v>
      </c>
      <c r="GR114" s="88">
        <f t="shared" si="274"/>
        <v>0</v>
      </c>
      <c r="GS114" s="88">
        <f t="shared" si="274"/>
        <v>0</v>
      </c>
      <c r="GT114" s="88">
        <f t="shared" si="274"/>
        <v>0</v>
      </c>
      <c r="GU114" s="88">
        <f t="shared" si="274"/>
        <v>0</v>
      </c>
      <c r="GV114" s="88">
        <f t="shared" ref="GV114:HB114" si="275">+SUMIF($D$16:$D$111,1,GV16:GV111)</f>
        <v>0</v>
      </c>
      <c r="GW114" s="88">
        <f t="shared" si="275"/>
        <v>0</v>
      </c>
      <c r="GX114" s="88">
        <f t="shared" si="275"/>
        <v>0</v>
      </c>
      <c r="GY114" s="88">
        <f t="shared" si="275"/>
        <v>0</v>
      </c>
      <c r="GZ114" s="88">
        <f t="shared" si="275"/>
        <v>0</v>
      </c>
      <c r="HA114" s="88">
        <f t="shared" si="275"/>
        <v>0</v>
      </c>
      <c r="HB114" s="88">
        <f t="shared" si="275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267"/>
        <v>0</v>
      </c>
      <c r="HQ114" s="99">
        <f t="array" ref="HQ114">+IFERROR(SUMIF($D$16:$D$111,1,HQ$16:HQ$111)/(COUNTIF($D$16:$D$111,1)*MAX(IF($D$16:$D$111=1,HQ$16:HQ$111))),0)</f>
        <v>0</v>
      </c>
      <c r="HR114" s="30"/>
      <c r="HS114" s="97"/>
      <c r="HT114" s="30"/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99">
        <f t="array" ref="IB114">+IFERROR(SUMIF($D$16:$D$111,1,IB$16:IB$111)/(COUNTIF($D$16:$D$111,1)*MAX(IF($D$16:$D$111=1,IB$16:IB$111))),0)</f>
        <v>0</v>
      </c>
      <c r="IC114" s="99">
        <f t="array" ref="IC114">+IFERROR(SUMIF($D$16:$D$111,1,IC$16:IC$111)/(COUNTIF($D$16:$D$111,1)*MAX(IF($D$16:$D$111=1,IC$16:IC$111))),0)</f>
        <v>0</v>
      </c>
      <c r="ID114" s="99">
        <f t="array" ref="ID114">+IFERROR(SUMIF($D$16:$D$111,1,ID$16:ID$111)/(COUNTIF($D$16:$D$111,1)*MAX(IF($D$16:$D$111=1,ID$16:ID$111))),0)</f>
        <v>0</v>
      </c>
      <c r="IE114" s="99">
        <f t="array" ref="IE114">+IFERROR(SUMIF($D$16:$D$111,1,IE$16:IE$111)/(COUNTIF($D$16:$D$111,1)*MAX(IF($D$16:$D$111=1,IE$16:IE$111))),0)</f>
        <v>0</v>
      </c>
    </row>
    <row r="115" spans="2:239" s="9" customFormat="1" ht="30" customHeight="1">
      <c r="B115" s="551" t="s">
        <v>782</v>
      </c>
      <c r="C115" s="551"/>
      <c r="D115" s="551"/>
      <c r="E115" s="551"/>
      <c r="F115" s="551"/>
      <c r="G115" s="551"/>
      <c r="H115" s="551"/>
      <c r="I115" s="551"/>
      <c r="J115" s="96" t="s">
        <v>11</v>
      </c>
      <c r="K115" s="88">
        <f>+SUMIF($E$16:$E$111,1,K16:K111)</f>
        <v>0</v>
      </c>
      <c r="L115" s="88">
        <f t="shared" ref="L115:BW115" si="276">+SUMIF($E$16:$E$111,1,L16:L111)</f>
        <v>0</v>
      </c>
      <c r="M115" s="88">
        <f t="shared" si="276"/>
        <v>0</v>
      </c>
      <c r="N115" s="88">
        <f t="shared" si="276"/>
        <v>0</v>
      </c>
      <c r="O115" s="88">
        <f t="shared" si="276"/>
        <v>0</v>
      </c>
      <c r="P115" s="88">
        <f t="shared" si="276"/>
        <v>0</v>
      </c>
      <c r="Q115" s="88">
        <f t="shared" si="276"/>
        <v>0</v>
      </c>
      <c r="R115" s="88">
        <f t="shared" si="276"/>
        <v>0</v>
      </c>
      <c r="S115" s="88">
        <f t="shared" si="276"/>
        <v>0</v>
      </c>
      <c r="T115" s="88">
        <f t="shared" si="276"/>
        <v>0</v>
      </c>
      <c r="U115" s="88">
        <f t="shared" si="276"/>
        <v>0</v>
      </c>
      <c r="V115" s="88">
        <f t="shared" si="276"/>
        <v>0</v>
      </c>
      <c r="W115" s="88">
        <f t="shared" si="276"/>
        <v>0</v>
      </c>
      <c r="X115" s="88">
        <f t="shared" si="276"/>
        <v>0</v>
      </c>
      <c r="Y115" s="88">
        <f t="shared" si="276"/>
        <v>0</v>
      </c>
      <c r="Z115" s="88">
        <f t="shared" si="276"/>
        <v>0</v>
      </c>
      <c r="AA115" s="88">
        <f t="shared" si="276"/>
        <v>0</v>
      </c>
      <c r="AB115" s="88">
        <f t="shared" si="276"/>
        <v>0</v>
      </c>
      <c r="AC115" s="88">
        <f t="shared" si="276"/>
        <v>0</v>
      </c>
      <c r="AD115" s="88">
        <f t="shared" si="276"/>
        <v>0</v>
      </c>
      <c r="AE115" s="88">
        <f t="shared" si="276"/>
        <v>0</v>
      </c>
      <c r="AF115" s="88">
        <f t="shared" si="276"/>
        <v>0</v>
      </c>
      <c r="AG115" s="88">
        <f t="shared" si="276"/>
        <v>0</v>
      </c>
      <c r="AH115" s="88">
        <f t="shared" si="276"/>
        <v>0</v>
      </c>
      <c r="AI115" s="88">
        <f t="shared" si="276"/>
        <v>0</v>
      </c>
      <c r="AJ115" s="88">
        <f t="shared" si="276"/>
        <v>0</v>
      </c>
      <c r="AK115" s="88">
        <f t="shared" si="276"/>
        <v>0</v>
      </c>
      <c r="AL115" s="88">
        <f t="shared" si="276"/>
        <v>0</v>
      </c>
      <c r="AM115" s="88">
        <f t="shared" si="276"/>
        <v>0</v>
      </c>
      <c r="AN115" s="88">
        <f t="shared" si="276"/>
        <v>0</v>
      </c>
      <c r="AO115" s="88">
        <f t="shared" si="276"/>
        <v>0</v>
      </c>
      <c r="AP115" s="88">
        <f t="shared" si="276"/>
        <v>0</v>
      </c>
      <c r="AQ115" s="88">
        <f t="shared" si="276"/>
        <v>0</v>
      </c>
      <c r="AR115" s="88">
        <f t="shared" si="276"/>
        <v>0</v>
      </c>
      <c r="AS115" s="88">
        <f t="shared" si="276"/>
        <v>0</v>
      </c>
      <c r="AT115" s="88">
        <f t="shared" si="276"/>
        <v>0</v>
      </c>
      <c r="AU115" s="88">
        <f t="shared" si="276"/>
        <v>0</v>
      </c>
      <c r="AV115" s="88">
        <f t="shared" si="276"/>
        <v>0</v>
      </c>
      <c r="AW115" s="88">
        <f t="shared" si="276"/>
        <v>0</v>
      </c>
      <c r="AX115" s="88">
        <f t="shared" si="276"/>
        <v>0</v>
      </c>
      <c r="AY115" s="88">
        <f t="shared" si="276"/>
        <v>0</v>
      </c>
      <c r="AZ115" s="88">
        <f t="shared" si="276"/>
        <v>0</v>
      </c>
      <c r="BA115" s="88">
        <f t="shared" si="276"/>
        <v>0</v>
      </c>
      <c r="BB115" s="88">
        <f t="shared" si="276"/>
        <v>0</v>
      </c>
      <c r="BC115" s="88">
        <f t="shared" si="276"/>
        <v>0</v>
      </c>
      <c r="BD115" s="88">
        <f t="shared" si="276"/>
        <v>0</v>
      </c>
      <c r="BE115" s="88">
        <f t="shared" si="276"/>
        <v>0</v>
      </c>
      <c r="BF115" s="88">
        <f t="shared" si="276"/>
        <v>0</v>
      </c>
      <c r="BG115" s="88">
        <f t="shared" si="276"/>
        <v>0</v>
      </c>
      <c r="BH115" s="88">
        <f t="shared" si="276"/>
        <v>0</v>
      </c>
      <c r="BI115" s="88">
        <f t="shared" si="276"/>
        <v>0</v>
      </c>
      <c r="BJ115" s="88">
        <f t="shared" si="276"/>
        <v>0</v>
      </c>
      <c r="BK115" s="88">
        <f t="shared" si="276"/>
        <v>0</v>
      </c>
      <c r="BL115" s="88">
        <f t="shared" si="276"/>
        <v>0</v>
      </c>
      <c r="BM115" s="88">
        <f t="shared" si="276"/>
        <v>0</v>
      </c>
      <c r="BN115" s="88">
        <f t="shared" si="276"/>
        <v>0</v>
      </c>
      <c r="BO115" s="88">
        <f t="shared" si="276"/>
        <v>0</v>
      </c>
      <c r="BP115" s="88">
        <f t="shared" si="276"/>
        <v>0</v>
      </c>
      <c r="BQ115" s="88">
        <f t="shared" si="276"/>
        <v>0</v>
      </c>
      <c r="BR115" s="88">
        <f t="shared" si="276"/>
        <v>0</v>
      </c>
      <c r="BS115" s="88">
        <f t="shared" si="276"/>
        <v>0</v>
      </c>
      <c r="BT115" s="88">
        <f t="shared" si="276"/>
        <v>0</v>
      </c>
      <c r="BU115" s="88">
        <f t="shared" si="276"/>
        <v>0</v>
      </c>
      <c r="BV115" s="88">
        <f t="shared" si="276"/>
        <v>0</v>
      </c>
      <c r="BW115" s="88">
        <f t="shared" si="276"/>
        <v>0</v>
      </c>
      <c r="BX115" s="88">
        <f t="shared" ref="BX115:EI115" si="277">+SUMIF($E$16:$E$111,1,BX16:BX111)</f>
        <v>0</v>
      </c>
      <c r="BY115" s="88">
        <f t="shared" si="277"/>
        <v>0</v>
      </c>
      <c r="BZ115" s="88">
        <f t="shared" si="277"/>
        <v>0</v>
      </c>
      <c r="CA115" s="88">
        <f t="shared" si="277"/>
        <v>0</v>
      </c>
      <c r="CB115" s="88">
        <f t="shared" si="277"/>
        <v>0</v>
      </c>
      <c r="CC115" s="88">
        <f t="shared" si="277"/>
        <v>0</v>
      </c>
      <c r="CD115" s="88">
        <f t="shared" si="277"/>
        <v>0</v>
      </c>
      <c r="CE115" s="88">
        <f t="shared" si="277"/>
        <v>0</v>
      </c>
      <c r="CF115" s="88">
        <f t="shared" si="277"/>
        <v>0</v>
      </c>
      <c r="CG115" s="88">
        <f t="shared" si="277"/>
        <v>0</v>
      </c>
      <c r="CH115" s="88">
        <f t="shared" si="277"/>
        <v>0</v>
      </c>
      <c r="CI115" s="88">
        <f t="shared" si="277"/>
        <v>0</v>
      </c>
      <c r="CJ115" s="88">
        <f t="shared" si="277"/>
        <v>0</v>
      </c>
      <c r="CK115" s="88">
        <f t="shared" si="277"/>
        <v>0</v>
      </c>
      <c r="CL115" s="88">
        <f t="shared" si="277"/>
        <v>0</v>
      </c>
      <c r="CM115" s="88">
        <f t="shared" si="277"/>
        <v>0</v>
      </c>
      <c r="CN115" s="88">
        <f t="shared" si="277"/>
        <v>0</v>
      </c>
      <c r="CO115" s="88">
        <f t="shared" si="277"/>
        <v>0</v>
      </c>
      <c r="CP115" s="88">
        <f t="shared" si="277"/>
        <v>0</v>
      </c>
      <c r="CQ115" s="88">
        <f t="shared" si="277"/>
        <v>0</v>
      </c>
      <c r="CR115" s="88">
        <f t="shared" si="277"/>
        <v>0</v>
      </c>
      <c r="CS115" s="88">
        <f t="shared" si="277"/>
        <v>0</v>
      </c>
      <c r="CT115" s="88">
        <f t="shared" si="277"/>
        <v>0</v>
      </c>
      <c r="CU115" s="88">
        <f t="shared" si="277"/>
        <v>0</v>
      </c>
      <c r="CV115" s="88">
        <f t="shared" si="277"/>
        <v>0</v>
      </c>
      <c r="CW115" s="88">
        <f t="shared" si="277"/>
        <v>0</v>
      </c>
      <c r="CX115" s="88">
        <f t="shared" si="277"/>
        <v>0</v>
      </c>
      <c r="CY115" s="88">
        <f t="shared" si="277"/>
        <v>0</v>
      </c>
      <c r="CZ115" s="88">
        <f t="shared" si="277"/>
        <v>0</v>
      </c>
      <c r="DA115" s="88">
        <f t="shared" si="277"/>
        <v>0</v>
      </c>
      <c r="DB115" s="88">
        <f t="shared" si="277"/>
        <v>0</v>
      </c>
      <c r="DC115" s="88">
        <f t="shared" si="277"/>
        <v>0</v>
      </c>
      <c r="DD115" s="88">
        <f t="shared" si="277"/>
        <v>0</v>
      </c>
      <c r="DE115" s="88">
        <f t="shared" si="277"/>
        <v>0</v>
      </c>
      <c r="DF115" s="88">
        <f t="shared" si="277"/>
        <v>0</v>
      </c>
      <c r="DG115" s="88">
        <f t="shared" si="277"/>
        <v>0</v>
      </c>
      <c r="DH115" s="88">
        <f t="shared" si="277"/>
        <v>0</v>
      </c>
      <c r="DI115" s="88">
        <f t="shared" si="277"/>
        <v>0</v>
      </c>
      <c r="DJ115" s="88">
        <f t="shared" si="277"/>
        <v>0</v>
      </c>
      <c r="DK115" s="88">
        <f t="shared" si="277"/>
        <v>0</v>
      </c>
      <c r="DL115" s="88">
        <f t="shared" si="277"/>
        <v>0</v>
      </c>
      <c r="DM115" s="88">
        <f t="shared" si="277"/>
        <v>0</v>
      </c>
      <c r="DN115" s="88">
        <f t="shared" si="277"/>
        <v>0</v>
      </c>
      <c r="DO115" s="88">
        <f t="shared" si="277"/>
        <v>0</v>
      </c>
      <c r="DP115" s="88">
        <f t="shared" si="277"/>
        <v>0</v>
      </c>
      <c r="DQ115" s="88">
        <f t="shared" si="277"/>
        <v>0</v>
      </c>
      <c r="DR115" s="88">
        <f t="shared" si="277"/>
        <v>0</v>
      </c>
      <c r="DS115" s="88">
        <f t="shared" si="277"/>
        <v>0</v>
      </c>
      <c r="DT115" s="88">
        <f t="shared" si="277"/>
        <v>0</v>
      </c>
      <c r="DU115" s="88">
        <f t="shared" si="277"/>
        <v>0</v>
      </c>
      <c r="DV115" s="88">
        <f t="shared" si="277"/>
        <v>0</v>
      </c>
      <c r="DW115" s="88">
        <f t="shared" si="277"/>
        <v>0</v>
      </c>
      <c r="DX115" s="88">
        <f t="shared" si="277"/>
        <v>0</v>
      </c>
      <c r="DY115" s="88">
        <f t="shared" si="277"/>
        <v>0</v>
      </c>
      <c r="DZ115" s="88">
        <f t="shared" si="277"/>
        <v>0</v>
      </c>
      <c r="EA115" s="88">
        <f t="shared" si="277"/>
        <v>0</v>
      </c>
      <c r="EB115" s="88">
        <f t="shared" si="277"/>
        <v>0</v>
      </c>
      <c r="EC115" s="88">
        <f t="shared" si="277"/>
        <v>0</v>
      </c>
      <c r="ED115" s="88">
        <f t="shared" si="277"/>
        <v>0</v>
      </c>
      <c r="EE115" s="88">
        <f t="shared" si="277"/>
        <v>0</v>
      </c>
      <c r="EF115" s="88">
        <f t="shared" si="277"/>
        <v>0</v>
      </c>
      <c r="EG115" s="88">
        <f t="shared" si="277"/>
        <v>0</v>
      </c>
      <c r="EH115" s="88">
        <f t="shared" si="277"/>
        <v>0</v>
      </c>
      <c r="EI115" s="88">
        <f t="shared" si="277"/>
        <v>0</v>
      </c>
      <c r="EJ115" s="88">
        <f t="shared" ref="EJ115:GU115" si="278">+SUMIF($E$16:$E$111,1,EJ16:EJ111)</f>
        <v>0</v>
      </c>
      <c r="EK115" s="88">
        <f t="shared" si="278"/>
        <v>0</v>
      </c>
      <c r="EL115" s="88">
        <f t="shared" si="278"/>
        <v>0</v>
      </c>
      <c r="EM115" s="88">
        <f t="shared" si="278"/>
        <v>0</v>
      </c>
      <c r="EN115" s="88">
        <f t="shared" si="278"/>
        <v>0</v>
      </c>
      <c r="EO115" s="88">
        <f t="shared" si="278"/>
        <v>0</v>
      </c>
      <c r="EP115" s="88">
        <f t="shared" si="278"/>
        <v>0</v>
      </c>
      <c r="EQ115" s="88">
        <f t="shared" si="278"/>
        <v>0</v>
      </c>
      <c r="ER115" s="88">
        <f t="shared" si="278"/>
        <v>0</v>
      </c>
      <c r="ES115" s="88">
        <f t="shared" si="278"/>
        <v>0</v>
      </c>
      <c r="ET115" s="88">
        <f t="shared" si="278"/>
        <v>0</v>
      </c>
      <c r="EU115" s="88">
        <f t="shared" si="278"/>
        <v>0</v>
      </c>
      <c r="EV115" s="88">
        <f t="shared" si="278"/>
        <v>0</v>
      </c>
      <c r="EW115" s="88">
        <f t="shared" si="278"/>
        <v>0</v>
      </c>
      <c r="EX115" s="88">
        <f t="shared" si="278"/>
        <v>0</v>
      </c>
      <c r="EY115" s="88">
        <f t="shared" si="278"/>
        <v>0</v>
      </c>
      <c r="EZ115" s="88">
        <f t="shared" si="278"/>
        <v>0</v>
      </c>
      <c r="FA115" s="88">
        <f t="shared" si="278"/>
        <v>0</v>
      </c>
      <c r="FB115" s="88">
        <f t="shared" si="278"/>
        <v>0</v>
      </c>
      <c r="FC115" s="88">
        <f t="shared" si="278"/>
        <v>0</v>
      </c>
      <c r="FD115" s="88">
        <f t="shared" si="278"/>
        <v>0</v>
      </c>
      <c r="FE115" s="88">
        <f t="shared" si="278"/>
        <v>0</v>
      </c>
      <c r="FF115" s="88">
        <f t="shared" si="278"/>
        <v>0</v>
      </c>
      <c r="FG115" s="88">
        <f t="shared" si="278"/>
        <v>0</v>
      </c>
      <c r="FH115" s="88">
        <f t="shared" si="278"/>
        <v>0</v>
      </c>
      <c r="FI115" s="88">
        <f t="shared" si="278"/>
        <v>0</v>
      </c>
      <c r="FJ115" s="88">
        <f t="shared" si="278"/>
        <v>0</v>
      </c>
      <c r="FK115" s="88">
        <f t="shared" si="278"/>
        <v>0</v>
      </c>
      <c r="FL115" s="88">
        <f t="shared" si="278"/>
        <v>0</v>
      </c>
      <c r="FM115" s="88">
        <f t="shared" si="278"/>
        <v>0</v>
      </c>
      <c r="FN115" s="88">
        <f t="shared" si="278"/>
        <v>0</v>
      </c>
      <c r="FO115" s="88">
        <f t="shared" si="278"/>
        <v>0</v>
      </c>
      <c r="FP115" s="88">
        <f t="shared" si="278"/>
        <v>0</v>
      </c>
      <c r="FQ115" s="88">
        <f t="shared" si="278"/>
        <v>0</v>
      </c>
      <c r="FR115" s="88">
        <f t="shared" si="278"/>
        <v>0</v>
      </c>
      <c r="FS115" s="88">
        <f t="shared" si="278"/>
        <v>0</v>
      </c>
      <c r="FT115" s="88">
        <f t="shared" si="278"/>
        <v>0</v>
      </c>
      <c r="FU115" s="88">
        <f t="shared" si="278"/>
        <v>0</v>
      </c>
      <c r="FV115" s="88">
        <f t="shared" si="278"/>
        <v>0</v>
      </c>
      <c r="FW115" s="88">
        <f t="shared" si="278"/>
        <v>0</v>
      </c>
      <c r="FX115" s="88">
        <f t="shared" si="278"/>
        <v>0</v>
      </c>
      <c r="FY115" s="88">
        <f t="shared" si="278"/>
        <v>0</v>
      </c>
      <c r="FZ115" s="88">
        <f t="shared" si="278"/>
        <v>0</v>
      </c>
      <c r="GA115" s="88">
        <f t="shared" si="278"/>
        <v>0</v>
      </c>
      <c r="GB115" s="88">
        <f t="shared" si="278"/>
        <v>0</v>
      </c>
      <c r="GC115" s="88">
        <f t="shared" si="278"/>
        <v>0</v>
      </c>
      <c r="GD115" s="88">
        <f t="shared" si="278"/>
        <v>0</v>
      </c>
      <c r="GE115" s="88">
        <f t="shared" si="278"/>
        <v>0</v>
      </c>
      <c r="GF115" s="88">
        <f t="shared" si="278"/>
        <v>0</v>
      </c>
      <c r="GG115" s="88">
        <f t="shared" si="278"/>
        <v>0</v>
      </c>
      <c r="GH115" s="88">
        <f t="shared" si="278"/>
        <v>0</v>
      </c>
      <c r="GI115" s="88">
        <f t="shared" si="278"/>
        <v>0</v>
      </c>
      <c r="GJ115" s="88">
        <f t="shared" si="278"/>
        <v>0</v>
      </c>
      <c r="GK115" s="88">
        <f t="shared" si="278"/>
        <v>0</v>
      </c>
      <c r="GL115" s="88">
        <f t="shared" si="278"/>
        <v>0</v>
      </c>
      <c r="GM115" s="88">
        <f t="shared" si="278"/>
        <v>0</v>
      </c>
      <c r="GN115" s="88">
        <f t="shared" si="278"/>
        <v>0</v>
      </c>
      <c r="GO115" s="88">
        <f t="shared" si="278"/>
        <v>0</v>
      </c>
      <c r="GP115" s="88">
        <f t="shared" si="278"/>
        <v>0</v>
      </c>
      <c r="GQ115" s="88">
        <f t="shared" si="278"/>
        <v>0</v>
      </c>
      <c r="GR115" s="88">
        <f t="shared" si="278"/>
        <v>0</v>
      </c>
      <c r="GS115" s="88">
        <f t="shared" si="278"/>
        <v>0</v>
      </c>
      <c r="GT115" s="88">
        <f t="shared" si="278"/>
        <v>0</v>
      </c>
      <c r="GU115" s="88">
        <f t="shared" si="278"/>
        <v>0</v>
      </c>
      <c r="GV115" s="88">
        <f t="shared" ref="GV115:HB115" si="279">+SUMIF($E$16:$E$111,1,GV16:GV111)</f>
        <v>0</v>
      </c>
      <c r="GW115" s="88">
        <f t="shared" si="279"/>
        <v>0</v>
      </c>
      <c r="GX115" s="88">
        <f t="shared" si="279"/>
        <v>0</v>
      </c>
      <c r="GY115" s="88">
        <f t="shared" si="279"/>
        <v>0</v>
      </c>
      <c r="GZ115" s="88">
        <f t="shared" si="279"/>
        <v>0</v>
      </c>
      <c r="HA115" s="88">
        <f t="shared" si="279"/>
        <v>0</v>
      </c>
      <c r="HB115" s="88">
        <f t="shared" si="279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267"/>
        <v>0</v>
      </c>
      <c r="HQ115" s="100">
        <f t="array" ref="HQ115">+IFERROR(SUMIF($E$16:$E$111,1,HQ$16:HQ$111)/(COUNTIF($E$16:$E$111,1)*MAX(IF($E$16:$E$111=1,HQ$16:HQ$111))),0)</f>
        <v>0</v>
      </c>
      <c r="HR115" s="30"/>
      <c r="HS115" s="97"/>
      <c r="HT115" s="30"/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100">
        <f t="array" ref="IB115">+IFERROR(SUMIF($E$16:$E$111,1,IB$16:IB$111)/(COUNTIF($E$16:$E$111,1)*MAX(IF($E$16:$E$111=1,IB$16:IB$111))),0)</f>
        <v>0</v>
      </c>
      <c r="IC115" s="100">
        <f t="array" ref="IC115">+IFERROR(SUMIF($E$16:$E$111,1,IC$16:IC$111)/(COUNTIF($E$16:$E$111,1)*MAX(IF($E$16:$E$111=1,IC$16:IC$111))),0)</f>
        <v>0</v>
      </c>
      <c r="ID115" s="100">
        <f t="array" ref="ID115">+IFERROR(SUMIF($E$16:$E$111,1,ID$16:ID$111)/(COUNTIF($E$16:$E$111,1)*MAX(IF($E$16:$E$111=1,ID$16:ID$111))),0)</f>
        <v>0</v>
      </c>
      <c r="IE115" s="100">
        <f t="array" ref="IE115">+IFERROR(SUMIF($E$16:$E$111,1,IE$16:IE$111)/(COUNTIF($E$16:$E$111,1)*MAX(IF($E$16:$E$111=1,IE$16:IE$111))),0)</f>
        <v>0</v>
      </c>
    </row>
    <row r="116" spans="2:239" s="9" customFormat="1" ht="30" hidden="1" customHeight="1">
      <c r="B116" s="552" t="s">
        <v>783</v>
      </c>
      <c r="C116" s="553"/>
      <c r="D116" s="553"/>
      <c r="E116" s="553"/>
      <c r="F116" s="553"/>
      <c r="G116" s="553"/>
      <c r="H116" s="553"/>
      <c r="I116" s="554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267"/>
        <v>#REF!</v>
      </c>
      <c r="HR116" s="30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</row>
    <row r="117" spans="2:239" s="9" customFormat="1" ht="30" hidden="1" customHeight="1">
      <c r="B117" s="552" t="s">
        <v>783</v>
      </c>
      <c r="C117" s="553"/>
      <c r="D117" s="553"/>
      <c r="E117" s="553"/>
      <c r="F117" s="553"/>
      <c r="G117" s="553"/>
      <c r="H117" s="553"/>
      <c r="I117" s="554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267"/>
        <v>#REF!</v>
      </c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39" s="9" customFormat="1" ht="30" hidden="1" customHeight="1">
      <c r="B118" s="552" t="s">
        <v>783</v>
      </c>
      <c r="C118" s="553"/>
      <c r="D118" s="553"/>
      <c r="E118" s="553"/>
      <c r="F118" s="553"/>
      <c r="G118" s="553"/>
      <c r="H118" s="553"/>
      <c r="I118" s="554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267"/>
        <v>#REF!</v>
      </c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39" s="9" customFormat="1" ht="30" hidden="1" customHeight="1">
      <c r="B119" s="552" t="s">
        <v>783</v>
      </c>
      <c r="C119" s="553"/>
      <c r="D119" s="553"/>
      <c r="E119" s="553"/>
      <c r="F119" s="553"/>
      <c r="G119" s="553"/>
      <c r="H119" s="553"/>
      <c r="I119" s="554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267"/>
        <v>#REF!</v>
      </c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39" s="289" customFormat="1" ht="30" hidden="1" customHeight="1">
      <c r="B120" s="555" t="s">
        <v>784</v>
      </c>
      <c r="C120" s="556"/>
      <c r="D120" s="556"/>
      <c r="E120" s="556"/>
      <c r="F120" s="556"/>
      <c r="G120" s="556"/>
      <c r="H120" s="556"/>
      <c r="I120" s="557"/>
      <c r="J120" s="285" t="s">
        <v>108</v>
      </c>
      <c r="K120" s="286">
        <f>+SUMIF($F$16:$F$111,1,K16:K111)</f>
        <v>0</v>
      </c>
      <c r="L120" s="286">
        <f t="shared" ref="L120:AP120" si="280">+SUMIF($F$16:$F$111,1,L16:L111)</f>
        <v>0</v>
      </c>
      <c r="M120" s="286">
        <f t="shared" si="280"/>
        <v>0</v>
      </c>
      <c r="N120" s="286">
        <f t="shared" si="280"/>
        <v>0</v>
      </c>
      <c r="O120" s="286">
        <f t="shared" si="280"/>
        <v>0</v>
      </c>
      <c r="P120" s="286">
        <f t="shared" si="280"/>
        <v>0</v>
      </c>
      <c r="Q120" s="286">
        <f t="shared" si="280"/>
        <v>0</v>
      </c>
      <c r="R120" s="286">
        <f t="shared" si="280"/>
        <v>0</v>
      </c>
      <c r="S120" s="286">
        <f t="shared" si="280"/>
        <v>0</v>
      </c>
      <c r="T120" s="286">
        <f t="shared" si="280"/>
        <v>0</v>
      </c>
      <c r="U120" s="286">
        <f t="shared" si="280"/>
        <v>0</v>
      </c>
      <c r="V120" s="286">
        <f t="shared" si="280"/>
        <v>0</v>
      </c>
      <c r="W120" s="286">
        <f t="shared" si="280"/>
        <v>0</v>
      </c>
      <c r="X120" s="286">
        <f t="shared" si="280"/>
        <v>0</v>
      </c>
      <c r="Y120" s="286">
        <f t="shared" si="280"/>
        <v>0</v>
      </c>
      <c r="Z120" s="286">
        <f t="shared" si="280"/>
        <v>0</v>
      </c>
      <c r="AA120" s="286">
        <f t="shared" si="280"/>
        <v>0</v>
      </c>
      <c r="AB120" s="286">
        <f t="shared" si="280"/>
        <v>0</v>
      </c>
      <c r="AC120" s="286">
        <f t="shared" si="280"/>
        <v>0</v>
      </c>
      <c r="AD120" s="286">
        <f t="shared" si="280"/>
        <v>0</v>
      </c>
      <c r="AE120" s="286">
        <f t="shared" si="280"/>
        <v>0</v>
      </c>
      <c r="AF120" s="286">
        <f t="shared" si="280"/>
        <v>0</v>
      </c>
      <c r="AG120" s="286">
        <f t="shared" si="280"/>
        <v>0</v>
      </c>
      <c r="AH120" s="286">
        <f t="shared" si="280"/>
        <v>0</v>
      </c>
      <c r="AI120" s="286">
        <f t="shared" si="280"/>
        <v>0</v>
      </c>
      <c r="AJ120" s="286">
        <f t="shared" si="280"/>
        <v>0</v>
      </c>
      <c r="AK120" s="286">
        <f t="shared" si="280"/>
        <v>0</v>
      </c>
      <c r="AL120" s="286">
        <f t="shared" si="280"/>
        <v>0</v>
      </c>
      <c r="AM120" s="286">
        <f t="shared" si="280"/>
        <v>0</v>
      </c>
      <c r="AN120" s="286">
        <f t="shared" si="280"/>
        <v>0</v>
      </c>
      <c r="AO120" s="286">
        <f t="shared" si="280"/>
        <v>0</v>
      </c>
      <c r="AP120" s="286">
        <f t="shared" si="280"/>
        <v>0</v>
      </c>
      <c r="AQ120" s="286">
        <f t="shared" ref="AQ120:BV120" si="281">+SUMIF($F$16:$F$111,1,AQ16:AQ111)</f>
        <v>0</v>
      </c>
      <c r="AR120" s="286">
        <f t="shared" si="281"/>
        <v>0</v>
      </c>
      <c r="AS120" s="286">
        <f t="shared" si="281"/>
        <v>0</v>
      </c>
      <c r="AT120" s="286">
        <f t="shared" si="281"/>
        <v>0</v>
      </c>
      <c r="AU120" s="286">
        <f t="shared" si="281"/>
        <v>0</v>
      </c>
      <c r="AV120" s="286">
        <f t="shared" si="281"/>
        <v>0</v>
      </c>
      <c r="AW120" s="286">
        <f t="shared" si="281"/>
        <v>0</v>
      </c>
      <c r="AX120" s="286">
        <f t="shared" si="281"/>
        <v>0</v>
      </c>
      <c r="AY120" s="286">
        <f t="shared" si="281"/>
        <v>0</v>
      </c>
      <c r="AZ120" s="286">
        <f t="shared" si="281"/>
        <v>0</v>
      </c>
      <c r="BA120" s="286">
        <f t="shared" si="281"/>
        <v>0</v>
      </c>
      <c r="BB120" s="286">
        <f t="shared" si="281"/>
        <v>0</v>
      </c>
      <c r="BC120" s="286">
        <f t="shared" si="281"/>
        <v>0</v>
      </c>
      <c r="BD120" s="286">
        <f t="shared" si="281"/>
        <v>0</v>
      </c>
      <c r="BE120" s="286">
        <f t="shared" si="281"/>
        <v>0</v>
      </c>
      <c r="BF120" s="286">
        <f t="shared" si="281"/>
        <v>0</v>
      </c>
      <c r="BG120" s="286">
        <f t="shared" si="281"/>
        <v>0</v>
      </c>
      <c r="BH120" s="286">
        <f t="shared" si="281"/>
        <v>0</v>
      </c>
      <c r="BI120" s="286">
        <f t="shared" si="281"/>
        <v>0</v>
      </c>
      <c r="BJ120" s="286">
        <f t="shared" si="281"/>
        <v>0</v>
      </c>
      <c r="BK120" s="286">
        <f t="shared" si="281"/>
        <v>0</v>
      </c>
      <c r="BL120" s="286">
        <f t="shared" si="281"/>
        <v>0</v>
      </c>
      <c r="BM120" s="286">
        <f t="shared" si="281"/>
        <v>0</v>
      </c>
      <c r="BN120" s="286">
        <f t="shared" si="281"/>
        <v>0</v>
      </c>
      <c r="BO120" s="286">
        <f t="shared" si="281"/>
        <v>0</v>
      </c>
      <c r="BP120" s="286">
        <f t="shared" si="281"/>
        <v>0</v>
      </c>
      <c r="BQ120" s="286">
        <f t="shared" si="281"/>
        <v>0</v>
      </c>
      <c r="BR120" s="286">
        <f t="shared" si="281"/>
        <v>0</v>
      </c>
      <c r="BS120" s="286">
        <f t="shared" si="281"/>
        <v>0</v>
      </c>
      <c r="BT120" s="286">
        <f t="shared" si="281"/>
        <v>0</v>
      </c>
      <c r="BU120" s="286">
        <f t="shared" si="281"/>
        <v>0</v>
      </c>
      <c r="BV120" s="286">
        <f t="shared" si="281"/>
        <v>0</v>
      </c>
      <c r="BW120" s="286">
        <f t="shared" ref="BW120:DB120" si="282">+SUMIF($F$16:$F$111,1,BW16:BW111)</f>
        <v>0</v>
      </c>
      <c r="BX120" s="286">
        <f t="shared" si="282"/>
        <v>0</v>
      </c>
      <c r="BY120" s="286">
        <f t="shared" si="282"/>
        <v>0</v>
      </c>
      <c r="BZ120" s="286">
        <f t="shared" si="282"/>
        <v>0</v>
      </c>
      <c r="CA120" s="286">
        <f t="shared" si="282"/>
        <v>0</v>
      </c>
      <c r="CB120" s="286">
        <f t="shared" si="282"/>
        <v>0</v>
      </c>
      <c r="CC120" s="286">
        <f t="shared" si="282"/>
        <v>0</v>
      </c>
      <c r="CD120" s="286">
        <f t="shared" si="282"/>
        <v>0</v>
      </c>
      <c r="CE120" s="286">
        <f t="shared" si="282"/>
        <v>0</v>
      </c>
      <c r="CF120" s="286">
        <f t="shared" si="282"/>
        <v>0</v>
      </c>
      <c r="CG120" s="286">
        <f t="shared" si="282"/>
        <v>0</v>
      </c>
      <c r="CH120" s="286">
        <f t="shared" si="282"/>
        <v>0</v>
      </c>
      <c r="CI120" s="286">
        <f t="shared" si="282"/>
        <v>0</v>
      </c>
      <c r="CJ120" s="286">
        <f t="shared" si="282"/>
        <v>0</v>
      </c>
      <c r="CK120" s="286">
        <f t="shared" si="282"/>
        <v>0</v>
      </c>
      <c r="CL120" s="286">
        <f t="shared" si="282"/>
        <v>0</v>
      </c>
      <c r="CM120" s="286">
        <f t="shared" si="282"/>
        <v>0</v>
      </c>
      <c r="CN120" s="286">
        <f t="shared" si="282"/>
        <v>0</v>
      </c>
      <c r="CO120" s="286">
        <f t="shared" si="282"/>
        <v>0</v>
      </c>
      <c r="CP120" s="286">
        <f t="shared" si="282"/>
        <v>0</v>
      </c>
      <c r="CQ120" s="286">
        <f t="shared" si="282"/>
        <v>0</v>
      </c>
      <c r="CR120" s="286">
        <f t="shared" si="282"/>
        <v>0</v>
      </c>
      <c r="CS120" s="286">
        <f t="shared" si="282"/>
        <v>0</v>
      </c>
      <c r="CT120" s="286">
        <f t="shared" si="282"/>
        <v>0</v>
      </c>
      <c r="CU120" s="286">
        <f t="shared" si="282"/>
        <v>0</v>
      </c>
      <c r="CV120" s="286">
        <f t="shared" si="282"/>
        <v>0</v>
      </c>
      <c r="CW120" s="286">
        <f t="shared" si="282"/>
        <v>0</v>
      </c>
      <c r="CX120" s="286">
        <f t="shared" si="282"/>
        <v>0</v>
      </c>
      <c r="CY120" s="286">
        <f t="shared" si="282"/>
        <v>0</v>
      </c>
      <c r="CZ120" s="286">
        <f t="shared" si="282"/>
        <v>0</v>
      </c>
      <c r="DA120" s="286">
        <f t="shared" si="282"/>
        <v>0</v>
      </c>
      <c r="DB120" s="286">
        <f t="shared" si="282"/>
        <v>0</v>
      </c>
      <c r="DC120" s="286">
        <f t="shared" ref="DC120:EH120" si="283">+SUMIF($F$16:$F$111,1,DC16:DC111)</f>
        <v>0</v>
      </c>
      <c r="DD120" s="286">
        <f t="shared" si="283"/>
        <v>0</v>
      </c>
      <c r="DE120" s="286">
        <f t="shared" si="283"/>
        <v>0</v>
      </c>
      <c r="DF120" s="286">
        <f t="shared" si="283"/>
        <v>0</v>
      </c>
      <c r="DG120" s="286">
        <f t="shared" si="283"/>
        <v>0</v>
      </c>
      <c r="DH120" s="286">
        <f t="shared" si="283"/>
        <v>0</v>
      </c>
      <c r="DI120" s="286">
        <f t="shared" si="283"/>
        <v>0</v>
      </c>
      <c r="DJ120" s="286">
        <f t="shared" si="283"/>
        <v>0</v>
      </c>
      <c r="DK120" s="286">
        <f t="shared" si="283"/>
        <v>0</v>
      </c>
      <c r="DL120" s="286">
        <f t="shared" si="283"/>
        <v>0</v>
      </c>
      <c r="DM120" s="286">
        <f t="shared" si="283"/>
        <v>0</v>
      </c>
      <c r="DN120" s="286">
        <f t="shared" si="283"/>
        <v>0</v>
      </c>
      <c r="DO120" s="286">
        <f t="shared" si="283"/>
        <v>0</v>
      </c>
      <c r="DP120" s="286">
        <f t="shared" si="283"/>
        <v>0</v>
      </c>
      <c r="DQ120" s="286">
        <f t="shared" si="283"/>
        <v>0</v>
      </c>
      <c r="DR120" s="286">
        <f t="shared" si="283"/>
        <v>0</v>
      </c>
      <c r="DS120" s="286">
        <f t="shared" si="283"/>
        <v>0</v>
      </c>
      <c r="DT120" s="286">
        <f t="shared" si="283"/>
        <v>0</v>
      </c>
      <c r="DU120" s="286">
        <f t="shared" si="283"/>
        <v>0</v>
      </c>
      <c r="DV120" s="286">
        <f t="shared" si="283"/>
        <v>0</v>
      </c>
      <c r="DW120" s="286">
        <f t="shared" si="283"/>
        <v>0</v>
      </c>
      <c r="DX120" s="286">
        <f t="shared" si="283"/>
        <v>0</v>
      </c>
      <c r="DY120" s="286">
        <f t="shared" si="283"/>
        <v>0</v>
      </c>
      <c r="DZ120" s="286">
        <f t="shared" si="283"/>
        <v>0</v>
      </c>
      <c r="EA120" s="286">
        <f t="shared" si="283"/>
        <v>0</v>
      </c>
      <c r="EB120" s="286">
        <f t="shared" si="283"/>
        <v>0</v>
      </c>
      <c r="EC120" s="286">
        <f t="shared" si="283"/>
        <v>0</v>
      </c>
      <c r="ED120" s="286">
        <f t="shared" si="283"/>
        <v>0</v>
      </c>
      <c r="EE120" s="286">
        <f t="shared" si="283"/>
        <v>0</v>
      </c>
      <c r="EF120" s="286">
        <f t="shared" si="283"/>
        <v>0</v>
      </c>
      <c r="EG120" s="286">
        <f t="shared" si="283"/>
        <v>0</v>
      </c>
      <c r="EH120" s="286">
        <f t="shared" si="283"/>
        <v>0</v>
      </c>
      <c r="EI120" s="286">
        <f t="shared" ref="EI120:FN120" si="284">+SUMIF($F$16:$F$111,1,EI16:EI111)</f>
        <v>0</v>
      </c>
      <c r="EJ120" s="286">
        <f t="shared" si="284"/>
        <v>0</v>
      </c>
      <c r="EK120" s="286">
        <f t="shared" si="284"/>
        <v>0</v>
      </c>
      <c r="EL120" s="286">
        <f t="shared" si="284"/>
        <v>0</v>
      </c>
      <c r="EM120" s="286">
        <f t="shared" si="284"/>
        <v>0</v>
      </c>
      <c r="EN120" s="286">
        <f t="shared" si="284"/>
        <v>0</v>
      </c>
      <c r="EO120" s="286">
        <f t="shared" si="284"/>
        <v>0</v>
      </c>
      <c r="EP120" s="286">
        <f t="shared" si="284"/>
        <v>0</v>
      </c>
      <c r="EQ120" s="286">
        <f t="shared" si="284"/>
        <v>0</v>
      </c>
      <c r="ER120" s="286">
        <f t="shared" si="284"/>
        <v>0</v>
      </c>
      <c r="ES120" s="286">
        <f t="shared" si="284"/>
        <v>0</v>
      </c>
      <c r="ET120" s="286">
        <f t="shared" si="284"/>
        <v>0</v>
      </c>
      <c r="EU120" s="286">
        <f t="shared" si="284"/>
        <v>0</v>
      </c>
      <c r="EV120" s="286">
        <f t="shared" si="284"/>
        <v>0</v>
      </c>
      <c r="EW120" s="286">
        <f t="shared" si="284"/>
        <v>0</v>
      </c>
      <c r="EX120" s="286">
        <f t="shared" si="284"/>
        <v>0</v>
      </c>
      <c r="EY120" s="286">
        <f t="shared" si="284"/>
        <v>0</v>
      </c>
      <c r="EZ120" s="286">
        <f t="shared" si="284"/>
        <v>0</v>
      </c>
      <c r="FA120" s="286">
        <f t="shared" si="284"/>
        <v>0</v>
      </c>
      <c r="FB120" s="286">
        <f t="shared" si="284"/>
        <v>0</v>
      </c>
      <c r="FC120" s="286">
        <f t="shared" si="284"/>
        <v>0</v>
      </c>
      <c r="FD120" s="286">
        <f t="shared" si="284"/>
        <v>0</v>
      </c>
      <c r="FE120" s="286">
        <f t="shared" si="284"/>
        <v>0</v>
      </c>
      <c r="FF120" s="286">
        <f t="shared" si="284"/>
        <v>0</v>
      </c>
      <c r="FG120" s="286">
        <f t="shared" si="284"/>
        <v>0</v>
      </c>
      <c r="FH120" s="286">
        <f t="shared" si="284"/>
        <v>0</v>
      </c>
      <c r="FI120" s="286">
        <f t="shared" si="284"/>
        <v>0</v>
      </c>
      <c r="FJ120" s="286">
        <f t="shared" si="284"/>
        <v>0</v>
      </c>
      <c r="FK120" s="286">
        <f t="shared" si="284"/>
        <v>0</v>
      </c>
      <c r="FL120" s="286">
        <f t="shared" si="284"/>
        <v>0</v>
      </c>
      <c r="FM120" s="286">
        <f t="shared" si="284"/>
        <v>0</v>
      </c>
      <c r="FN120" s="286">
        <f t="shared" si="284"/>
        <v>0</v>
      </c>
      <c r="FO120" s="286">
        <f t="shared" ref="FO120:GT120" si="285">+SUMIF($F$16:$F$111,1,FO16:FO111)</f>
        <v>0</v>
      </c>
      <c r="FP120" s="286">
        <f t="shared" si="285"/>
        <v>0</v>
      </c>
      <c r="FQ120" s="286">
        <f t="shared" si="285"/>
        <v>0</v>
      </c>
      <c r="FR120" s="286">
        <f t="shared" si="285"/>
        <v>0</v>
      </c>
      <c r="FS120" s="286">
        <f t="shared" si="285"/>
        <v>0</v>
      </c>
      <c r="FT120" s="286">
        <f t="shared" si="285"/>
        <v>0</v>
      </c>
      <c r="FU120" s="286">
        <f t="shared" si="285"/>
        <v>0</v>
      </c>
      <c r="FV120" s="286">
        <f t="shared" si="285"/>
        <v>0</v>
      </c>
      <c r="FW120" s="286">
        <f t="shared" si="285"/>
        <v>0</v>
      </c>
      <c r="FX120" s="286">
        <f t="shared" si="285"/>
        <v>0</v>
      </c>
      <c r="FY120" s="286">
        <f t="shared" si="285"/>
        <v>0</v>
      </c>
      <c r="FZ120" s="286">
        <f t="shared" si="285"/>
        <v>0</v>
      </c>
      <c r="GA120" s="286">
        <f t="shared" si="285"/>
        <v>0</v>
      </c>
      <c r="GB120" s="286">
        <f t="shared" si="285"/>
        <v>0</v>
      </c>
      <c r="GC120" s="286">
        <f t="shared" si="285"/>
        <v>0</v>
      </c>
      <c r="GD120" s="286">
        <f t="shared" si="285"/>
        <v>0</v>
      </c>
      <c r="GE120" s="286">
        <f t="shared" si="285"/>
        <v>0</v>
      </c>
      <c r="GF120" s="286">
        <f t="shared" si="285"/>
        <v>0</v>
      </c>
      <c r="GG120" s="286">
        <f t="shared" si="285"/>
        <v>0</v>
      </c>
      <c r="GH120" s="286">
        <f t="shared" si="285"/>
        <v>0</v>
      </c>
      <c r="GI120" s="286">
        <f t="shared" si="285"/>
        <v>0</v>
      </c>
      <c r="GJ120" s="286">
        <f t="shared" si="285"/>
        <v>0</v>
      </c>
      <c r="GK120" s="286">
        <f t="shared" si="285"/>
        <v>0</v>
      </c>
      <c r="GL120" s="286">
        <f t="shared" si="285"/>
        <v>0</v>
      </c>
      <c r="GM120" s="286">
        <f t="shared" si="285"/>
        <v>0</v>
      </c>
      <c r="GN120" s="286">
        <f t="shared" si="285"/>
        <v>0</v>
      </c>
      <c r="GO120" s="286">
        <f t="shared" si="285"/>
        <v>0</v>
      </c>
      <c r="GP120" s="286">
        <f t="shared" si="285"/>
        <v>0</v>
      </c>
      <c r="GQ120" s="286">
        <f t="shared" si="285"/>
        <v>0</v>
      </c>
      <c r="GR120" s="286">
        <f t="shared" si="285"/>
        <v>0</v>
      </c>
      <c r="GS120" s="286">
        <f t="shared" si="285"/>
        <v>0</v>
      </c>
      <c r="GT120" s="286">
        <f t="shared" si="285"/>
        <v>0</v>
      </c>
      <c r="GU120" s="286">
        <f t="shared" ref="GU120:HB120" si="286">+SUMIF($F$16:$F$111,1,GU16:GU111)</f>
        <v>0</v>
      </c>
      <c r="GV120" s="286">
        <f t="shared" si="286"/>
        <v>0</v>
      </c>
      <c r="GW120" s="286">
        <f t="shared" si="286"/>
        <v>0</v>
      </c>
      <c r="GX120" s="286">
        <f t="shared" si="286"/>
        <v>0</v>
      </c>
      <c r="GY120" s="286">
        <f t="shared" si="286"/>
        <v>0</v>
      </c>
      <c r="GZ120" s="286">
        <f t="shared" si="286"/>
        <v>0</v>
      </c>
      <c r="HA120" s="286">
        <f t="shared" si="286"/>
        <v>0</v>
      </c>
      <c r="HB120" s="286">
        <f t="shared" si="286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267"/>
        <v>0</v>
      </c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39" s="289" customFormat="1" ht="30" hidden="1" customHeight="1">
      <c r="B121" s="555" t="s">
        <v>784</v>
      </c>
      <c r="C121" s="556"/>
      <c r="D121" s="556"/>
      <c r="E121" s="556"/>
      <c r="F121" s="556"/>
      <c r="G121" s="556"/>
      <c r="H121" s="556"/>
      <c r="I121" s="557"/>
      <c r="J121" s="285" t="s">
        <v>9</v>
      </c>
      <c r="K121" s="286">
        <f t="shared" ref="K121:AP121" si="287">+SUMIF($G$16:$G$111,1,K16:K111)</f>
        <v>0</v>
      </c>
      <c r="L121" s="286">
        <f t="shared" si="287"/>
        <v>0</v>
      </c>
      <c r="M121" s="286">
        <f t="shared" si="287"/>
        <v>0</v>
      </c>
      <c r="N121" s="286">
        <f t="shared" si="287"/>
        <v>0</v>
      </c>
      <c r="O121" s="286">
        <f t="shared" si="287"/>
        <v>0</v>
      </c>
      <c r="P121" s="286">
        <f t="shared" si="287"/>
        <v>0</v>
      </c>
      <c r="Q121" s="286">
        <f t="shared" si="287"/>
        <v>0</v>
      </c>
      <c r="R121" s="286">
        <f t="shared" si="287"/>
        <v>0</v>
      </c>
      <c r="S121" s="286">
        <f t="shared" si="287"/>
        <v>0</v>
      </c>
      <c r="T121" s="286">
        <f t="shared" si="287"/>
        <v>0</v>
      </c>
      <c r="U121" s="286">
        <f t="shared" si="287"/>
        <v>0</v>
      </c>
      <c r="V121" s="286">
        <f t="shared" si="287"/>
        <v>0</v>
      </c>
      <c r="W121" s="286">
        <f t="shared" si="287"/>
        <v>0</v>
      </c>
      <c r="X121" s="286">
        <f t="shared" si="287"/>
        <v>0</v>
      </c>
      <c r="Y121" s="286">
        <f t="shared" si="287"/>
        <v>0</v>
      </c>
      <c r="Z121" s="286">
        <f t="shared" si="287"/>
        <v>0</v>
      </c>
      <c r="AA121" s="286">
        <f t="shared" si="287"/>
        <v>0</v>
      </c>
      <c r="AB121" s="286">
        <f t="shared" si="287"/>
        <v>0</v>
      </c>
      <c r="AC121" s="286">
        <f t="shared" si="287"/>
        <v>0</v>
      </c>
      <c r="AD121" s="286">
        <f t="shared" si="287"/>
        <v>0</v>
      </c>
      <c r="AE121" s="286">
        <f t="shared" si="287"/>
        <v>0</v>
      </c>
      <c r="AF121" s="286">
        <f t="shared" si="287"/>
        <v>0</v>
      </c>
      <c r="AG121" s="286">
        <f t="shared" si="287"/>
        <v>0</v>
      </c>
      <c r="AH121" s="286">
        <f t="shared" si="287"/>
        <v>0</v>
      </c>
      <c r="AI121" s="286">
        <f t="shared" si="287"/>
        <v>0</v>
      </c>
      <c r="AJ121" s="286">
        <f t="shared" si="287"/>
        <v>0</v>
      </c>
      <c r="AK121" s="286">
        <f t="shared" si="287"/>
        <v>0</v>
      </c>
      <c r="AL121" s="286">
        <f t="shared" si="287"/>
        <v>0</v>
      </c>
      <c r="AM121" s="286">
        <f t="shared" si="287"/>
        <v>0</v>
      </c>
      <c r="AN121" s="286">
        <f t="shared" si="287"/>
        <v>0</v>
      </c>
      <c r="AO121" s="286">
        <f t="shared" si="287"/>
        <v>0</v>
      </c>
      <c r="AP121" s="286">
        <f t="shared" si="287"/>
        <v>0</v>
      </c>
      <c r="AQ121" s="286">
        <f t="shared" ref="AQ121:BV121" si="288">+SUMIF($G$16:$G$111,1,AQ16:AQ111)</f>
        <v>0</v>
      </c>
      <c r="AR121" s="286">
        <f t="shared" si="288"/>
        <v>0</v>
      </c>
      <c r="AS121" s="286">
        <f t="shared" si="288"/>
        <v>0</v>
      </c>
      <c r="AT121" s="286">
        <f t="shared" si="288"/>
        <v>0</v>
      </c>
      <c r="AU121" s="286">
        <f t="shared" si="288"/>
        <v>0</v>
      </c>
      <c r="AV121" s="286">
        <f t="shared" si="288"/>
        <v>0</v>
      </c>
      <c r="AW121" s="286">
        <f t="shared" si="288"/>
        <v>0</v>
      </c>
      <c r="AX121" s="286">
        <f t="shared" si="288"/>
        <v>0</v>
      </c>
      <c r="AY121" s="286">
        <f t="shared" si="288"/>
        <v>0</v>
      </c>
      <c r="AZ121" s="286">
        <f t="shared" si="288"/>
        <v>0</v>
      </c>
      <c r="BA121" s="286">
        <f t="shared" si="288"/>
        <v>0</v>
      </c>
      <c r="BB121" s="286">
        <f t="shared" si="288"/>
        <v>0</v>
      </c>
      <c r="BC121" s="286">
        <f t="shared" si="288"/>
        <v>0</v>
      </c>
      <c r="BD121" s="286">
        <f t="shared" si="288"/>
        <v>0</v>
      </c>
      <c r="BE121" s="286">
        <f t="shared" si="288"/>
        <v>0</v>
      </c>
      <c r="BF121" s="286">
        <f t="shared" si="288"/>
        <v>0</v>
      </c>
      <c r="BG121" s="286">
        <f t="shared" si="288"/>
        <v>0</v>
      </c>
      <c r="BH121" s="286">
        <f t="shared" si="288"/>
        <v>0</v>
      </c>
      <c r="BI121" s="286">
        <f t="shared" si="288"/>
        <v>0</v>
      </c>
      <c r="BJ121" s="286">
        <f t="shared" si="288"/>
        <v>0</v>
      </c>
      <c r="BK121" s="286">
        <f t="shared" si="288"/>
        <v>0</v>
      </c>
      <c r="BL121" s="286">
        <f t="shared" si="288"/>
        <v>0</v>
      </c>
      <c r="BM121" s="286">
        <f t="shared" si="288"/>
        <v>0</v>
      </c>
      <c r="BN121" s="286">
        <f t="shared" si="288"/>
        <v>0</v>
      </c>
      <c r="BO121" s="286">
        <f t="shared" si="288"/>
        <v>0</v>
      </c>
      <c r="BP121" s="286">
        <f t="shared" si="288"/>
        <v>0</v>
      </c>
      <c r="BQ121" s="286">
        <f t="shared" si="288"/>
        <v>0</v>
      </c>
      <c r="BR121" s="286">
        <f t="shared" si="288"/>
        <v>0</v>
      </c>
      <c r="BS121" s="286">
        <f t="shared" si="288"/>
        <v>0</v>
      </c>
      <c r="BT121" s="286">
        <f t="shared" si="288"/>
        <v>0</v>
      </c>
      <c r="BU121" s="286">
        <f t="shared" si="288"/>
        <v>0</v>
      </c>
      <c r="BV121" s="286">
        <f t="shared" si="288"/>
        <v>0</v>
      </c>
      <c r="BW121" s="286">
        <f t="shared" ref="BW121:DB121" si="289">+SUMIF($G$16:$G$111,1,BW16:BW111)</f>
        <v>0</v>
      </c>
      <c r="BX121" s="286">
        <f t="shared" si="289"/>
        <v>0</v>
      </c>
      <c r="BY121" s="286">
        <f t="shared" si="289"/>
        <v>0</v>
      </c>
      <c r="BZ121" s="286">
        <f t="shared" si="289"/>
        <v>0</v>
      </c>
      <c r="CA121" s="286">
        <f t="shared" si="289"/>
        <v>0</v>
      </c>
      <c r="CB121" s="286">
        <f t="shared" si="289"/>
        <v>0</v>
      </c>
      <c r="CC121" s="286">
        <f t="shared" si="289"/>
        <v>0</v>
      </c>
      <c r="CD121" s="286">
        <f t="shared" si="289"/>
        <v>0</v>
      </c>
      <c r="CE121" s="286">
        <f t="shared" si="289"/>
        <v>0</v>
      </c>
      <c r="CF121" s="286">
        <f t="shared" si="289"/>
        <v>0</v>
      </c>
      <c r="CG121" s="286">
        <f t="shared" si="289"/>
        <v>0</v>
      </c>
      <c r="CH121" s="286">
        <f t="shared" si="289"/>
        <v>0</v>
      </c>
      <c r="CI121" s="286">
        <f t="shared" si="289"/>
        <v>0</v>
      </c>
      <c r="CJ121" s="286">
        <f t="shared" si="289"/>
        <v>0</v>
      </c>
      <c r="CK121" s="286">
        <f t="shared" si="289"/>
        <v>0</v>
      </c>
      <c r="CL121" s="286">
        <f t="shared" si="289"/>
        <v>0</v>
      </c>
      <c r="CM121" s="286">
        <f t="shared" si="289"/>
        <v>0</v>
      </c>
      <c r="CN121" s="286">
        <f t="shared" si="289"/>
        <v>0</v>
      </c>
      <c r="CO121" s="286">
        <f t="shared" si="289"/>
        <v>0</v>
      </c>
      <c r="CP121" s="286">
        <f t="shared" si="289"/>
        <v>0</v>
      </c>
      <c r="CQ121" s="286">
        <f t="shared" si="289"/>
        <v>0</v>
      </c>
      <c r="CR121" s="286">
        <f t="shared" si="289"/>
        <v>0</v>
      </c>
      <c r="CS121" s="286">
        <f t="shared" si="289"/>
        <v>0</v>
      </c>
      <c r="CT121" s="286">
        <f t="shared" si="289"/>
        <v>0</v>
      </c>
      <c r="CU121" s="286">
        <f t="shared" si="289"/>
        <v>0</v>
      </c>
      <c r="CV121" s="286">
        <f t="shared" si="289"/>
        <v>0</v>
      </c>
      <c r="CW121" s="286">
        <f t="shared" si="289"/>
        <v>0</v>
      </c>
      <c r="CX121" s="286">
        <f t="shared" si="289"/>
        <v>0</v>
      </c>
      <c r="CY121" s="286">
        <f t="shared" si="289"/>
        <v>0</v>
      </c>
      <c r="CZ121" s="286">
        <f t="shared" si="289"/>
        <v>0</v>
      </c>
      <c r="DA121" s="286">
        <f t="shared" si="289"/>
        <v>0</v>
      </c>
      <c r="DB121" s="286">
        <f t="shared" si="289"/>
        <v>0</v>
      </c>
      <c r="DC121" s="286">
        <f t="shared" ref="DC121:EH121" si="290">+SUMIF($G$16:$G$111,1,DC16:DC111)</f>
        <v>0</v>
      </c>
      <c r="DD121" s="286">
        <f t="shared" si="290"/>
        <v>0</v>
      </c>
      <c r="DE121" s="286">
        <f t="shared" si="290"/>
        <v>0</v>
      </c>
      <c r="DF121" s="286">
        <f t="shared" si="290"/>
        <v>0</v>
      </c>
      <c r="DG121" s="286">
        <f t="shared" si="290"/>
        <v>0</v>
      </c>
      <c r="DH121" s="286">
        <f t="shared" si="290"/>
        <v>0</v>
      </c>
      <c r="DI121" s="286">
        <f t="shared" si="290"/>
        <v>0</v>
      </c>
      <c r="DJ121" s="286">
        <f t="shared" si="290"/>
        <v>0</v>
      </c>
      <c r="DK121" s="286">
        <f t="shared" si="290"/>
        <v>0</v>
      </c>
      <c r="DL121" s="286">
        <f t="shared" si="290"/>
        <v>0</v>
      </c>
      <c r="DM121" s="286">
        <f t="shared" si="290"/>
        <v>0</v>
      </c>
      <c r="DN121" s="286">
        <f t="shared" si="290"/>
        <v>0</v>
      </c>
      <c r="DO121" s="286">
        <f t="shared" si="290"/>
        <v>0</v>
      </c>
      <c r="DP121" s="286">
        <f t="shared" si="290"/>
        <v>0</v>
      </c>
      <c r="DQ121" s="286">
        <f t="shared" si="290"/>
        <v>0</v>
      </c>
      <c r="DR121" s="286">
        <f t="shared" si="290"/>
        <v>0</v>
      </c>
      <c r="DS121" s="286">
        <f t="shared" si="290"/>
        <v>0</v>
      </c>
      <c r="DT121" s="286">
        <f t="shared" si="290"/>
        <v>0</v>
      </c>
      <c r="DU121" s="286">
        <f t="shared" si="290"/>
        <v>0</v>
      </c>
      <c r="DV121" s="286">
        <f t="shared" si="290"/>
        <v>0</v>
      </c>
      <c r="DW121" s="286">
        <f t="shared" si="290"/>
        <v>0</v>
      </c>
      <c r="DX121" s="286">
        <f t="shared" si="290"/>
        <v>0</v>
      </c>
      <c r="DY121" s="286">
        <f t="shared" si="290"/>
        <v>0</v>
      </c>
      <c r="DZ121" s="286">
        <f t="shared" si="290"/>
        <v>0</v>
      </c>
      <c r="EA121" s="286">
        <f t="shared" si="290"/>
        <v>0</v>
      </c>
      <c r="EB121" s="286">
        <f t="shared" si="290"/>
        <v>0</v>
      </c>
      <c r="EC121" s="286">
        <f t="shared" si="290"/>
        <v>0</v>
      </c>
      <c r="ED121" s="286">
        <f t="shared" si="290"/>
        <v>0</v>
      </c>
      <c r="EE121" s="286">
        <f t="shared" si="290"/>
        <v>0</v>
      </c>
      <c r="EF121" s="286">
        <f t="shared" si="290"/>
        <v>0</v>
      </c>
      <c r="EG121" s="286">
        <f t="shared" si="290"/>
        <v>0</v>
      </c>
      <c r="EH121" s="286">
        <f t="shared" si="290"/>
        <v>0</v>
      </c>
      <c r="EI121" s="286">
        <f t="shared" ref="EI121:FN121" si="291">+SUMIF($G$16:$G$111,1,EI16:EI111)</f>
        <v>0</v>
      </c>
      <c r="EJ121" s="286">
        <f t="shared" si="291"/>
        <v>0</v>
      </c>
      <c r="EK121" s="286">
        <f t="shared" si="291"/>
        <v>0</v>
      </c>
      <c r="EL121" s="286">
        <f t="shared" si="291"/>
        <v>0</v>
      </c>
      <c r="EM121" s="286">
        <f t="shared" si="291"/>
        <v>0</v>
      </c>
      <c r="EN121" s="286">
        <f t="shared" si="291"/>
        <v>0</v>
      </c>
      <c r="EO121" s="286">
        <f t="shared" si="291"/>
        <v>0</v>
      </c>
      <c r="EP121" s="286">
        <f t="shared" si="291"/>
        <v>0</v>
      </c>
      <c r="EQ121" s="286">
        <f t="shared" si="291"/>
        <v>0</v>
      </c>
      <c r="ER121" s="286">
        <f t="shared" si="291"/>
        <v>0</v>
      </c>
      <c r="ES121" s="286">
        <f t="shared" si="291"/>
        <v>0</v>
      </c>
      <c r="ET121" s="286">
        <f t="shared" si="291"/>
        <v>0</v>
      </c>
      <c r="EU121" s="286">
        <f t="shared" si="291"/>
        <v>0</v>
      </c>
      <c r="EV121" s="286">
        <f t="shared" si="291"/>
        <v>0</v>
      </c>
      <c r="EW121" s="286">
        <f t="shared" si="291"/>
        <v>0</v>
      </c>
      <c r="EX121" s="286">
        <f t="shared" si="291"/>
        <v>0</v>
      </c>
      <c r="EY121" s="286">
        <f t="shared" si="291"/>
        <v>0</v>
      </c>
      <c r="EZ121" s="286">
        <f t="shared" si="291"/>
        <v>0</v>
      </c>
      <c r="FA121" s="286">
        <f t="shared" si="291"/>
        <v>0</v>
      </c>
      <c r="FB121" s="286">
        <f t="shared" si="291"/>
        <v>0</v>
      </c>
      <c r="FC121" s="286">
        <f t="shared" si="291"/>
        <v>0</v>
      </c>
      <c r="FD121" s="286">
        <f t="shared" si="291"/>
        <v>0</v>
      </c>
      <c r="FE121" s="286">
        <f t="shared" si="291"/>
        <v>0</v>
      </c>
      <c r="FF121" s="286">
        <f t="shared" si="291"/>
        <v>0</v>
      </c>
      <c r="FG121" s="286">
        <f t="shared" si="291"/>
        <v>0</v>
      </c>
      <c r="FH121" s="286">
        <f t="shared" si="291"/>
        <v>0</v>
      </c>
      <c r="FI121" s="286">
        <f t="shared" si="291"/>
        <v>0</v>
      </c>
      <c r="FJ121" s="286">
        <f t="shared" si="291"/>
        <v>0</v>
      </c>
      <c r="FK121" s="286">
        <f t="shared" si="291"/>
        <v>0</v>
      </c>
      <c r="FL121" s="286">
        <f t="shared" si="291"/>
        <v>0</v>
      </c>
      <c r="FM121" s="286">
        <f t="shared" si="291"/>
        <v>0</v>
      </c>
      <c r="FN121" s="286">
        <f t="shared" si="291"/>
        <v>0</v>
      </c>
      <c r="FO121" s="286">
        <f t="shared" ref="FO121:GT121" si="292">+SUMIF($G$16:$G$111,1,FO16:FO111)</f>
        <v>0</v>
      </c>
      <c r="FP121" s="286">
        <f t="shared" si="292"/>
        <v>0</v>
      </c>
      <c r="FQ121" s="286">
        <f t="shared" si="292"/>
        <v>0</v>
      </c>
      <c r="FR121" s="286">
        <f t="shared" si="292"/>
        <v>0</v>
      </c>
      <c r="FS121" s="286">
        <f t="shared" si="292"/>
        <v>0</v>
      </c>
      <c r="FT121" s="286">
        <f t="shared" si="292"/>
        <v>0</v>
      </c>
      <c r="FU121" s="286">
        <f t="shared" si="292"/>
        <v>0</v>
      </c>
      <c r="FV121" s="286">
        <f t="shared" si="292"/>
        <v>0</v>
      </c>
      <c r="FW121" s="286">
        <f t="shared" si="292"/>
        <v>0</v>
      </c>
      <c r="FX121" s="286">
        <f t="shared" si="292"/>
        <v>0</v>
      </c>
      <c r="FY121" s="286">
        <f t="shared" si="292"/>
        <v>0</v>
      </c>
      <c r="FZ121" s="286">
        <f t="shared" si="292"/>
        <v>0</v>
      </c>
      <c r="GA121" s="286">
        <f t="shared" si="292"/>
        <v>0</v>
      </c>
      <c r="GB121" s="286">
        <f t="shared" si="292"/>
        <v>0</v>
      </c>
      <c r="GC121" s="286">
        <f t="shared" si="292"/>
        <v>0</v>
      </c>
      <c r="GD121" s="286">
        <f t="shared" si="292"/>
        <v>0</v>
      </c>
      <c r="GE121" s="286">
        <f t="shared" si="292"/>
        <v>0</v>
      </c>
      <c r="GF121" s="286">
        <f t="shared" si="292"/>
        <v>0</v>
      </c>
      <c r="GG121" s="286">
        <f t="shared" si="292"/>
        <v>0</v>
      </c>
      <c r="GH121" s="286">
        <f t="shared" si="292"/>
        <v>0</v>
      </c>
      <c r="GI121" s="286">
        <f t="shared" si="292"/>
        <v>0</v>
      </c>
      <c r="GJ121" s="286">
        <f t="shared" si="292"/>
        <v>0</v>
      </c>
      <c r="GK121" s="286">
        <f t="shared" si="292"/>
        <v>0</v>
      </c>
      <c r="GL121" s="286">
        <f t="shared" si="292"/>
        <v>0</v>
      </c>
      <c r="GM121" s="286">
        <f t="shared" si="292"/>
        <v>0</v>
      </c>
      <c r="GN121" s="286">
        <f t="shared" si="292"/>
        <v>0</v>
      </c>
      <c r="GO121" s="286">
        <f t="shared" si="292"/>
        <v>0</v>
      </c>
      <c r="GP121" s="286">
        <f t="shared" si="292"/>
        <v>0</v>
      </c>
      <c r="GQ121" s="286">
        <f t="shared" si="292"/>
        <v>0</v>
      </c>
      <c r="GR121" s="286">
        <f t="shared" si="292"/>
        <v>0</v>
      </c>
      <c r="GS121" s="286">
        <f t="shared" si="292"/>
        <v>0</v>
      </c>
      <c r="GT121" s="286">
        <f t="shared" si="292"/>
        <v>0</v>
      </c>
      <c r="GU121" s="286">
        <f t="shared" ref="GU121:HB121" si="293">+SUMIF($G$16:$G$111,1,GU16:GU111)</f>
        <v>0</v>
      </c>
      <c r="GV121" s="286">
        <f t="shared" si="293"/>
        <v>0</v>
      </c>
      <c r="GW121" s="286">
        <f t="shared" si="293"/>
        <v>0</v>
      </c>
      <c r="GX121" s="286">
        <f t="shared" si="293"/>
        <v>0</v>
      </c>
      <c r="GY121" s="286">
        <f t="shared" si="293"/>
        <v>0</v>
      </c>
      <c r="GZ121" s="286">
        <f t="shared" si="293"/>
        <v>0</v>
      </c>
      <c r="HA121" s="286">
        <f t="shared" si="293"/>
        <v>0</v>
      </c>
      <c r="HB121" s="286">
        <f t="shared" si="293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267"/>
        <v>0</v>
      </c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39" s="289" customFormat="1" ht="30" hidden="1" customHeight="1">
      <c r="B122" s="555" t="s">
        <v>784</v>
      </c>
      <c r="C122" s="556"/>
      <c r="D122" s="556"/>
      <c r="E122" s="556"/>
      <c r="F122" s="556"/>
      <c r="G122" s="556"/>
      <c r="H122" s="556"/>
      <c r="I122" s="557"/>
      <c r="J122" s="285" t="s">
        <v>10</v>
      </c>
      <c r="K122" s="286">
        <f t="shared" ref="K122:AP122" si="294">+SUMIF($H$16:$H$111,1,K16:K111)</f>
        <v>0</v>
      </c>
      <c r="L122" s="286">
        <f t="shared" si="294"/>
        <v>0</v>
      </c>
      <c r="M122" s="286">
        <f t="shared" si="294"/>
        <v>0</v>
      </c>
      <c r="N122" s="286">
        <f t="shared" si="294"/>
        <v>0</v>
      </c>
      <c r="O122" s="286">
        <f t="shared" si="294"/>
        <v>0</v>
      </c>
      <c r="P122" s="286">
        <f t="shared" si="294"/>
        <v>0</v>
      </c>
      <c r="Q122" s="286">
        <f t="shared" si="294"/>
        <v>0</v>
      </c>
      <c r="R122" s="286">
        <f t="shared" si="294"/>
        <v>0</v>
      </c>
      <c r="S122" s="286">
        <f t="shared" si="294"/>
        <v>0</v>
      </c>
      <c r="T122" s="286">
        <f t="shared" si="294"/>
        <v>0</v>
      </c>
      <c r="U122" s="286">
        <f t="shared" si="294"/>
        <v>0</v>
      </c>
      <c r="V122" s="286">
        <f t="shared" si="294"/>
        <v>0</v>
      </c>
      <c r="W122" s="286">
        <f t="shared" si="294"/>
        <v>0</v>
      </c>
      <c r="X122" s="286">
        <f t="shared" si="294"/>
        <v>0</v>
      </c>
      <c r="Y122" s="286">
        <f t="shared" si="294"/>
        <v>0</v>
      </c>
      <c r="Z122" s="286">
        <f t="shared" si="294"/>
        <v>0</v>
      </c>
      <c r="AA122" s="286">
        <f t="shared" si="294"/>
        <v>0</v>
      </c>
      <c r="AB122" s="286">
        <f t="shared" si="294"/>
        <v>0</v>
      </c>
      <c r="AC122" s="286">
        <f t="shared" si="294"/>
        <v>0</v>
      </c>
      <c r="AD122" s="286">
        <f t="shared" si="294"/>
        <v>0</v>
      </c>
      <c r="AE122" s="286">
        <f t="shared" si="294"/>
        <v>0</v>
      </c>
      <c r="AF122" s="286">
        <f t="shared" si="294"/>
        <v>0</v>
      </c>
      <c r="AG122" s="286">
        <f t="shared" si="294"/>
        <v>0</v>
      </c>
      <c r="AH122" s="286">
        <f t="shared" si="294"/>
        <v>0</v>
      </c>
      <c r="AI122" s="286">
        <f t="shared" si="294"/>
        <v>0</v>
      </c>
      <c r="AJ122" s="286">
        <f t="shared" si="294"/>
        <v>0</v>
      </c>
      <c r="AK122" s="286">
        <f t="shared" si="294"/>
        <v>0</v>
      </c>
      <c r="AL122" s="286">
        <f t="shared" si="294"/>
        <v>0</v>
      </c>
      <c r="AM122" s="286">
        <f t="shared" si="294"/>
        <v>0</v>
      </c>
      <c r="AN122" s="286">
        <f t="shared" si="294"/>
        <v>0</v>
      </c>
      <c r="AO122" s="286">
        <f t="shared" si="294"/>
        <v>0</v>
      </c>
      <c r="AP122" s="286">
        <f t="shared" si="294"/>
        <v>0</v>
      </c>
      <c r="AQ122" s="286">
        <f t="shared" ref="AQ122:BV122" si="295">+SUMIF($H$16:$H$111,1,AQ16:AQ111)</f>
        <v>0</v>
      </c>
      <c r="AR122" s="286">
        <f t="shared" si="295"/>
        <v>0</v>
      </c>
      <c r="AS122" s="286">
        <f t="shared" si="295"/>
        <v>0</v>
      </c>
      <c r="AT122" s="286">
        <f t="shared" si="295"/>
        <v>0</v>
      </c>
      <c r="AU122" s="286">
        <f t="shared" si="295"/>
        <v>0</v>
      </c>
      <c r="AV122" s="286">
        <f t="shared" si="295"/>
        <v>0</v>
      </c>
      <c r="AW122" s="286">
        <f t="shared" si="295"/>
        <v>0</v>
      </c>
      <c r="AX122" s="286">
        <f t="shared" si="295"/>
        <v>0</v>
      </c>
      <c r="AY122" s="286">
        <f t="shared" si="295"/>
        <v>0</v>
      </c>
      <c r="AZ122" s="286">
        <f t="shared" si="295"/>
        <v>0</v>
      </c>
      <c r="BA122" s="286">
        <f t="shared" si="295"/>
        <v>0</v>
      </c>
      <c r="BB122" s="286">
        <f t="shared" si="295"/>
        <v>0</v>
      </c>
      <c r="BC122" s="286">
        <f t="shared" si="295"/>
        <v>0</v>
      </c>
      <c r="BD122" s="286">
        <f t="shared" si="295"/>
        <v>0</v>
      </c>
      <c r="BE122" s="286">
        <f t="shared" si="295"/>
        <v>0</v>
      </c>
      <c r="BF122" s="286">
        <f t="shared" si="295"/>
        <v>0</v>
      </c>
      <c r="BG122" s="286">
        <f t="shared" si="295"/>
        <v>0</v>
      </c>
      <c r="BH122" s="286">
        <f t="shared" si="295"/>
        <v>0</v>
      </c>
      <c r="BI122" s="286">
        <f t="shared" si="295"/>
        <v>0</v>
      </c>
      <c r="BJ122" s="286">
        <f t="shared" si="295"/>
        <v>0</v>
      </c>
      <c r="BK122" s="286">
        <f t="shared" si="295"/>
        <v>0</v>
      </c>
      <c r="BL122" s="286">
        <f t="shared" si="295"/>
        <v>0</v>
      </c>
      <c r="BM122" s="286">
        <f t="shared" si="295"/>
        <v>0</v>
      </c>
      <c r="BN122" s="286">
        <f t="shared" si="295"/>
        <v>0</v>
      </c>
      <c r="BO122" s="286">
        <f t="shared" si="295"/>
        <v>0</v>
      </c>
      <c r="BP122" s="286">
        <f t="shared" si="295"/>
        <v>0</v>
      </c>
      <c r="BQ122" s="286">
        <f t="shared" si="295"/>
        <v>0</v>
      </c>
      <c r="BR122" s="286">
        <f t="shared" si="295"/>
        <v>0</v>
      </c>
      <c r="BS122" s="286">
        <f t="shared" si="295"/>
        <v>0</v>
      </c>
      <c r="BT122" s="286">
        <f t="shared" si="295"/>
        <v>0</v>
      </c>
      <c r="BU122" s="286">
        <f t="shared" si="295"/>
        <v>0</v>
      </c>
      <c r="BV122" s="286">
        <f t="shared" si="295"/>
        <v>0</v>
      </c>
      <c r="BW122" s="286">
        <f t="shared" ref="BW122:DB122" si="296">+SUMIF($H$16:$H$111,1,BW16:BW111)</f>
        <v>0</v>
      </c>
      <c r="BX122" s="286">
        <f t="shared" si="296"/>
        <v>0</v>
      </c>
      <c r="BY122" s="286">
        <f t="shared" si="296"/>
        <v>0</v>
      </c>
      <c r="BZ122" s="286">
        <f t="shared" si="296"/>
        <v>0</v>
      </c>
      <c r="CA122" s="286">
        <f t="shared" si="296"/>
        <v>0</v>
      </c>
      <c r="CB122" s="286">
        <f t="shared" si="296"/>
        <v>0</v>
      </c>
      <c r="CC122" s="286">
        <f t="shared" si="296"/>
        <v>0</v>
      </c>
      <c r="CD122" s="286">
        <f t="shared" si="296"/>
        <v>0</v>
      </c>
      <c r="CE122" s="286">
        <f t="shared" si="296"/>
        <v>0</v>
      </c>
      <c r="CF122" s="286">
        <f t="shared" si="296"/>
        <v>0</v>
      </c>
      <c r="CG122" s="286">
        <f t="shared" si="296"/>
        <v>0</v>
      </c>
      <c r="CH122" s="286">
        <f t="shared" si="296"/>
        <v>0</v>
      </c>
      <c r="CI122" s="286">
        <f t="shared" si="296"/>
        <v>0</v>
      </c>
      <c r="CJ122" s="286">
        <f t="shared" si="296"/>
        <v>0</v>
      </c>
      <c r="CK122" s="286">
        <f t="shared" si="296"/>
        <v>0</v>
      </c>
      <c r="CL122" s="286">
        <f t="shared" si="296"/>
        <v>0</v>
      </c>
      <c r="CM122" s="286">
        <f t="shared" si="296"/>
        <v>0</v>
      </c>
      <c r="CN122" s="286">
        <f t="shared" si="296"/>
        <v>0</v>
      </c>
      <c r="CO122" s="286">
        <f t="shared" si="296"/>
        <v>0</v>
      </c>
      <c r="CP122" s="286">
        <f t="shared" si="296"/>
        <v>0</v>
      </c>
      <c r="CQ122" s="286">
        <f t="shared" si="296"/>
        <v>0</v>
      </c>
      <c r="CR122" s="286">
        <f t="shared" si="296"/>
        <v>0</v>
      </c>
      <c r="CS122" s="286">
        <f t="shared" si="296"/>
        <v>0</v>
      </c>
      <c r="CT122" s="286">
        <f t="shared" si="296"/>
        <v>0</v>
      </c>
      <c r="CU122" s="286">
        <f t="shared" si="296"/>
        <v>0</v>
      </c>
      <c r="CV122" s="286">
        <f t="shared" si="296"/>
        <v>0</v>
      </c>
      <c r="CW122" s="286">
        <f t="shared" si="296"/>
        <v>0</v>
      </c>
      <c r="CX122" s="286">
        <f t="shared" si="296"/>
        <v>0</v>
      </c>
      <c r="CY122" s="286">
        <f t="shared" si="296"/>
        <v>0</v>
      </c>
      <c r="CZ122" s="286">
        <f t="shared" si="296"/>
        <v>0</v>
      </c>
      <c r="DA122" s="286">
        <f t="shared" si="296"/>
        <v>0</v>
      </c>
      <c r="DB122" s="286">
        <f t="shared" si="296"/>
        <v>0</v>
      </c>
      <c r="DC122" s="286">
        <f t="shared" ref="DC122:EH122" si="297">+SUMIF($H$16:$H$111,1,DC16:DC111)</f>
        <v>0</v>
      </c>
      <c r="DD122" s="286">
        <f t="shared" si="297"/>
        <v>0</v>
      </c>
      <c r="DE122" s="286">
        <f t="shared" si="297"/>
        <v>0</v>
      </c>
      <c r="DF122" s="286">
        <f t="shared" si="297"/>
        <v>0</v>
      </c>
      <c r="DG122" s="286">
        <f t="shared" si="297"/>
        <v>0</v>
      </c>
      <c r="DH122" s="286">
        <f t="shared" si="297"/>
        <v>0</v>
      </c>
      <c r="DI122" s="286">
        <f t="shared" si="297"/>
        <v>0</v>
      </c>
      <c r="DJ122" s="286">
        <f t="shared" si="297"/>
        <v>0</v>
      </c>
      <c r="DK122" s="286">
        <f t="shared" si="297"/>
        <v>0</v>
      </c>
      <c r="DL122" s="286">
        <f t="shared" si="297"/>
        <v>0</v>
      </c>
      <c r="DM122" s="286">
        <f t="shared" si="297"/>
        <v>0</v>
      </c>
      <c r="DN122" s="286">
        <f t="shared" si="297"/>
        <v>0</v>
      </c>
      <c r="DO122" s="286">
        <f t="shared" si="297"/>
        <v>0</v>
      </c>
      <c r="DP122" s="286">
        <f t="shared" si="297"/>
        <v>0</v>
      </c>
      <c r="DQ122" s="286">
        <f t="shared" si="297"/>
        <v>0</v>
      </c>
      <c r="DR122" s="286">
        <f t="shared" si="297"/>
        <v>0</v>
      </c>
      <c r="DS122" s="286">
        <f t="shared" si="297"/>
        <v>0</v>
      </c>
      <c r="DT122" s="286">
        <f t="shared" si="297"/>
        <v>0</v>
      </c>
      <c r="DU122" s="286">
        <f t="shared" si="297"/>
        <v>0</v>
      </c>
      <c r="DV122" s="286">
        <f t="shared" si="297"/>
        <v>0</v>
      </c>
      <c r="DW122" s="286">
        <f t="shared" si="297"/>
        <v>0</v>
      </c>
      <c r="DX122" s="286">
        <f t="shared" si="297"/>
        <v>0</v>
      </c>
      <c r="DY122" s="286">
        <f t="shared" si="297"/>
        <v>0</v>
      </c>
      <c r="DZ122" s="286">
        <f t="shared" si="297"/>
        <v>0</v>
      </c>
      <c r="EA122" s="286">
        <f t="shared" si="297"/>
        <v>0</v>
      </c>
      <c r="EB122" s="286">
        <f t="shared" si="297"/>
        <v>0</v>
      </c>
      <c r="EC122" s="286">
        <f t="shared" si="297"/>
        <v>0</v>
      </c>
      <c r="ED122" s="286">
        <f t="shared" si="297"/>
        <v>0</v>
      </c>
      <c r="EE122" s="286">
        <f t="shared" si="297"/>
        <v>0</v>
      </c>
      <c r="EF122" s="286">
        <f t="shared" si="297"/>
        <v>0</v>
      </c>
      <c r="EG122" s="286">
        <f t="shared" si="297"/>
        <v>0</v>
      </c>
      <c r="EH122" s="286">
        <f t="shared" si="297"/>
        <v>0</v>
      </c>
      <c r="EI122" s="286">
        <f t="shared" ref="EI122:FN122" si="298">+SUMIF($H$16:$H$111,1,EI16:EI111)</f>
        <v>0</v>
      </c>
      <c r="EJ122" s="286">
        <f t="shared" si="298"/>
        <v>0</v>
      </c>
      <c r="EK122" s="286">
        <f t="shared" si="298"/>
        <v>0</v>
      </c>
      <c r="EL122" s="286">
        <f t="shared" si="298"/>
        <v>0</v>
      </c>
      <c r="EM122" s="286">
        <f t="shared" si="298"/>
        <v>0</v>
      </c>
      <c r="EN122" s="286">
        <f t="shared" si="298"/>
        <v>0</v>
      </c>
      <c r="EO122" s="286">
        <f t="shared" si="298"/>
        <v>0</v>
      </c>
      <c r="EP122" s="286">
        <f t="shared" si="298"/>
        <v>0</v>
      </c>
      <c r="EQ122" s="286">
        <f t="shared" si="298"/>
        <v>0</v>
      </c>
      <c r="ER122" s="286">
        <f t="shared" si="298"/>
        <v>0</v>
      </c>
      <c r="ES122" s="286">
        <f t="shared" si="298"/>
        <v>0</v>
      </c>
      <c r="ET122" s="286">
        <f t="shared" si="298"/>
        <v>0</v>
      </c>
      <c r="EU122" s="286">
        <f t="shared" si="298"/>
        <v>0</v>
      </c>
      <c r="EV122" s="286">
        <f t="shared" si="298"/>
        <v>0</v>
      </c>
      <c r="EW122" s="286">
        <f t="shared" si="298"/>
        <v>0</v>
      </c>
      <c r="EX122" s="286">
        <f t="shared" si="298"/>
        <v>0</v>
      </c>
      <c r="EY122" s="286">
        <f t="shared" si="298"/>
        <v>0</v>
      </c>
      <c r="EZ122" s="286">
        <f t="shared" si="298"/>
        <v>0</v>
      </c>
      <c r="FA122" s="286">
        <f t="shared" si="298"/>
        <v>0</v>
      </c>
      <c r="FB122" s="286">
        <f t="shared" si="298"/>
        <v>0</v>
      </c>
      <c r="FC122" s="286">
        <f t="shared" si="298"/>
        <v>0</v>
      </c>
      <c r="FD122" s="286">
        <f t="shared" si="298"/>
        <v>0</v>
      </c>
      <c r="FE122" s="286">
        <f t="shared" si="298"/>
        <v>0</v>
      </c>
      <c r="FF122" s="286">
        <f t="shared" si="298"/>
        <v>0</v>
      </c>
      <c r="FG122" s="286">
        <f t="shared" si="298"/>
        <v>0</v>
      </c>
      <c r="FH122" s="286">
        <f t="shared" si="298"/>
        <v>0</v>
      </c>
      <c r="FI122" s="286">
        <f t="shared" si="298"/>
        <v>0</v>
      </c>
      <c r="FJ122" s="286">
        <f t="shared" si="298"/>
        <v>0</v>
      </c>
      <c r="FK122" s="286">
        <f t="shared" si="298"/>
        <v>0</v>
      </c>
      <c r="FL122" s="286">
        <f t="shared" si="298"/>
        <v>0</v>
      </c>
      <c r="FM122" s="286">
        <f t="shared" si="298"/>
        <v>0</v>
      </c>
      <c r="FN122" s="286">
        <f t="shared" si="298"/>
        <v>0</v>
      </c>
      <c r="FO122" s="286">
        <f t="shared" ref="FO122:GT122" si="299">+SUMIF($H$16:$H$111,1,FO16:FO111)</f>
        <v>0</v>
      </c>
      <c r="FP122" s="286">
        <f t="shared" si="299"/>
        <v>0</v>
      </c>
      <c r="FQ122" s="286">
        <f t="shared" si="299"/>
        <v>0</v>
      </c>
      <c r="FR122" s="286">
        <f t="shared" si="299"/>
        <v>0</v>
      </c>
      <c r="FS122" s="286">
        <f t="shared" si="299"/>
        <v>0</v>
      </c>
      <c r="FT122" s="286">
        <f t="shared" si="299"/>
        <v>0</v>
      </c>
      <c r="FU122" s="286">
        <f t="shared" si="299"/>
        <v>0</v>
      </c>
      <c r="FV122" s="286">
        <f t="shared" si="299"/>
        <v>0</v>
      </c>
      <c r="FW122" s="286">
        <f t="shared" si="299"/>
        <v>0</v>
      </c>
      <c r="FX122" s="286">
        <f t="shared" si="299"/>
        <v>0</v>
      </c>
      <c r="FY122" s="286">
        <f t="shared" si="299"/>
        <v>0</v>
      </c>
      <c r="FZ122" s="286">
        <f t="shared" si="299"/>
        <v>0</v>
      </c>
      <c r="GA122" s="286">
        <f t="shared" si="299"/>
        <v>0</v>
      </c>
      <c r="GB122" s="286">
        <f t="shared" si="299"/>
        <v>0</v>
      </c>
      <c r="GC122" s="286">
        <f t="shared" si="299"/>
        <v>0</v>
      </c>
      <c r="GD122" s="286">
        <f t="shared" si="299"/>
        <v>0</v>
      </c>
      <c r="GE122" s="286">
        <f t="shared" si="299"/>
        <v>0</v>
      </c>
      <c r="GF122" s="286">
        <f t="shared" si="299"/>
        <v>0</v>
      </c>
      <c r="GG122" s="286">
        <f t="shared" si="299"/>
        <v>0</v>
      </c>
      <c r="GH122" s="286">
        <f t="shared" si="299"/>
        <v>0</v>
      </c>
      <c r="GI122" s="286">
        <f t="shared" si="299"/>
        <v>0</v>
      </c>
      <c r="GJ122" s="286">
        <f t="shared" si="299"/>
        <v>0</v>
      </c>
      <c r="GK122" s="286">
        <f t="shared" si="299"/>
        <v>0</v>
      </c>
      <c r="GL122" s="286">
        <f t="shared" si="299"/>
        <v>0</v>
      </c>
      <c r="GM122" s="286">
        <f t="shared" si="299"/>
        <v>0</v>
      </c>
      <c r="GN122" s="286">
        <f t="shared" si="299"/>
        <v>0</v>
      </c>
      <c r="GO122" s="286">
        <f t="shared" si="299"/>
        <v>0</v>
      </c>
      <c r="GP122" s="286">
        <f t="shared" si="299"/>
        <v>0</v>
      </c>
      <c r="GQ122" s="286">
        <f t="shared" si="299"/>
        <v>0</v>
      </c>
      <c r="GR122" s="286">
        <f t="shared" si="299"/>
        <v>0</v>
      </c>
      <c r="GS122" s="286">
        <f t="shared" si="299"/>
        <v>0</v>
      </c>
      <c r="GT122" s="286">
        <f t="shared" si="299"/>
        <v>0</v>
      </c>
      <c r="GU122" s="286">
        <f t="shared" ref="GU122:HB122" si="300">+SUMIF($H$16:$H$111,1,GU16:GU111)</f>
        <v>0</v>
      </c>
      <c r="GV122" s="286">
        <f t="shared" si="300"/>
        <v>0</v>
      </c>
      <c r="GW122" s="286">
        <f t="shared" si="300"/>
        <v>0</v>
      </c>
      <c r="GX122" s="286">
        <f t="shared" si="300"/>
        <v>0</v>
      </c>
      <c r="GY122" s="286">
        <f t="shared" si="300"/>
        <v>0</v>
      </c>
      <c r="GZ122" s="286">
        <f t="shared" si="300"/>
        <v>0</v>
      </c>
      <c r="HA122" s="286">
        <f t="shared" si="300"/>
        <v>0</v>
      </c>
      <c r="HB122" s="286">
        <f t="shared" si="30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267"/>
        <v>0</v>
      </c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39" s="289" customFormat="1" ht="30" hidden="1" customHeight="1">
      <c r="B123" s="555" t="s">
        <v>784</v>
      </c>
      <c r="C123" s="556"/>
      <c r="D123" s="556"/>
      <c r="E123" s="556"/>
      <c r="F123" s="556"/>
      <c r="G123" s="556"/>
      <c r="H123" s="556"/>
      <c r="I123" s="557"/>
      <c r="J123" s="285" t="s">
        <v>11</v>
      </c>
      <c r="K123" s="286">
        <f t="shared" ref="K123:AP123" si="301">+SUMIF($I$16:$I$111,1,K16:K111)</f>
        <v>0</v>
      </c>
      <c r="L123" s="286">
        <f t="shared" si="301"/>
        <v>0</v>
      </c>
      <c r="M123" s="286">
        <f t="shared" si="301"/>
        <v>0</v>
      </c>
      <c r="N123" s="286">
        <f t="shared" si="301"/>
        <v>0</v>
      </c>
      <c r="O123" s="286">
        <f t="shared" si="301"/>
        <v>0</v>
      </c>
      <c r="P123" s="286">
        <f t="shared" si="301"/>
        <v>0</v>
      </c>
      <c r="Q123" s="286">
        <f t="shared" si="301"/>
        <v>0</v>
      </c>
      <c r="R123" s="286">
        <f t="shared" si="301"/>
        <v>0</v>
      </c>
      <c r="S123" s="286">
        <f t="shared" si="301"/>
        <v>0</v>
      </c>
      <c r="T123" s="286">
        <f t="shared" si="301"/>
        <v>0</v>
      </c>
      <c r="U123" s="286">
        <f t="shared" si="301"/>
        <v>0</v>
      </c>
      <c r="V123" s="286">
        <f t="shared" si="301"/>
        <v>0</v>
      </c>
      <c r="W123" s="286">
        <f t="shared" si="301"/>
        <v>0</v>
      </c>
      <c r="X123" s="286">
        <f t="shared" si="301"/>
        <v>0</v>
      </c>
      <c r="Y123" s="286">
        <f t="shared" si="301"/>
        <v>0</v>
      </c>
      <c r="Z123" s="286">
        <f t="shared" si="301"/>
        <v>0</v>
      </c>
      <c r="AA123" s="286">
        <f t="shared" si="301"/>
        <v>0</v>
      </c>
      <c r="AB123" s="286">
        <f t="shared" si="301"/>
        <v>0</v>
      </c>
      <c r="AC123" s="286">
        <f t="shared" si="301"/>
        <v>0</v>
      </c>
      <c r="AD123" s="286">
        <f t="shared" si="301"/>
        <v>0</v>
      </c>
      <c r="AE123" s="286">
        <f t="shared" si="301"/>
        <v>0</v>
      </c>
      <c r="AF123" s="286">
        <f t="shared" si="301"/>
        <v>0</v>
      </c>
      <c r="AG123" s="286">
        <f t="shared" si="301"/>
        <v>0</v>
      </c>
      <c r="AH123" s="286">
        <f t="shared" si="301"/>
        <v>0</v>
      </c>
      <c r="AI123" s="286">
        <f t="shared" si="301"/>
        <v>0</v>
      </c>
      <c r="AJ123" s="286">
        <f t="shared" si="301"/>
        <v>0</v>
      </c>
      <c r="AK123" s="286">
        <f t="shared" si="301"/>
        <v>0</v>
      </c>
      <c r="AL123" s="286">
        <f t="shared" si="301"/>
        <v>0</v>
      </c>
      <c r="AM123" s="286">
        <f t="shared" si="301"/>
        <v>0</v>
      </c>
      <c r="AN123" s="286">
        <f t="shared" si="301"/>
        <v>0</v>
      </c>
      <c r="AO123" s="286">
        <f t="shared" si="301"/>
        <v>0</v>
      </c>
      <c r="AP123" s="286">
        <f t="shared" si="301"/>
        <v>0</v>
      </c>
      <c r="AQ123" s="286">
        <f t="shared" ref="AQ123:BV123" si="302">+SUMIF($I$16:$I$111,1,AQ16:AQ111)</f>
        <v>0</v>
      </c>
      <c r="AR123" s="286">
        <f t="shared" si="302"/>
        <v>0</v>
      </c>
      <c r="AS123" s="286">
        <f t="shared" si="302"/>
        <v>0</v>
      </c>
      <c r="AT123" s="286">
        <f t="shared" si="302"/>
        <v>0</v>
      </c>
      <c r="AU123" s="286">
        <f t="shared" si="302"/>
        <v>0</v>
      </c>
      <c r="AV123" s="286">
        <f t="shared" si="302"/>
        <v>0</v>
      </c>
      <c r="AW123" s="286">
        <f t="shared" si="302"/>
        <v>0</v>
      </c>
      <c r="AX123" s="286">
        <f t="shared" si="302"/>
        <v>0</v>
      </c>
      <c r="AY123" s="286">
        <f t="shared" si="302"/>
        <v>0</v>
      </c>
      <c r="AZ123" s="286">
        <f t="shared" si="302"/>
        <v>0</v>
      </c>
      <c r="BA123" s="286">
        <f t="shared" si="302"/>
        <v>0</v>
      </c>
      <c r="BB123" s="286">
        <f t="shared" si="302"/>
        <v>0</v>
      </c>
      <c r="BC123" s="286">
        <f t="shared" si="302"/>
        <v>0</v>
      </c>
      <c r="BD123" s="286">
        <f t="shared" si="302"/>
        <v>0</v>
      </c>
      <c r="BE123" s="286">
        <f t="shared" si="302"/>
        <v>0</v>
      </c>
      <c r="BF123" s="286">
        <f t="shared" si="302"/>
        <v>0</v>
      </c>
      <c r="BG123" s="286">
        <f t="shared" si="302"/>
        <v>0</v>
      </c>
      <c r="BH123" s="286">
        <f t="shared" si="302"/>
        <v>0</v>
      </c>
      <c r="BI123" s="286">
        <f t="shared" si="302"/>
        <v>0</v>
      </c>
      <c r="BJ123" s="286">
        <f t="shared" si="302"/>
        <v>0</v>
      </c>
      <c r="BK123" s="286">
        <f t="shared" si="302"/>
        <v>0</v>
      </c>
      <c r="BL123" s="286">
        <f t="shared" si="302"/>
        <v>0</v>
      </c>
      <c r="BM123" s="286">
        <f t="shared" si="302"/>
        <v>0</v>
      </c>
      <c r="BN123" s="286">
        <f t="shared" si="302"/>
        <v>0</v>
      </c>
      <c r="BO123" s="286">
        <f t="shared" si="302"/>
        <v>0</v>
      </c>
      <c r="BP123" s="286">
        <f t="shared" si="302"/>
        <v>0</v>
      </c>
      <c r="BQ123" s="286">
        <f t="shared" si="302"/>
        <v>0</v>
      </c>
      <c r="BR123" s="286">
        <f t="shared" si="302"/>
        <v>0</v>
      </c>
      <c r="BS123" s="286">
        <f t="shared" si="302"/>
        <v>0</v>
      </c>
      <c r="BT123" s="286">
        <f t="shared" si="302"/>
        <v>0</v>
      </c>
      <c r="BU123" s="286">
        <f t="shared" si="302"/>
        <v>0</v>
      </c>
      <c r="BV123" s="286">
        <f t="shared" si="302"/>
        <v>0</v>
      </c>
      <c r="BW123" s="286">
        <f t="shared" ref="BW123:DB123" si="303">+SUMIF($I$16:$I$111,1,BW16:BW111)</f>
        <v>0</v>
      </c>
      <c r="BX123" s="286">
        <f t="shared" si="303"/>
        <v>0</v>
      </c>
      <c r="BY123" s="286">
        <f t="shared" si="303"/>
        <v>0</v>
      </c>
      <c r="BZ123" s="286">
        <f t="shared" si="303"/>
        <v>0</v>
      </c>
      <c r="CA123" s="286">
        <f t="shared" si="303"/>
        <v>0</v>
      </c>
      <c r="CB123" s="286">
        <f t="shared" si="303"/>
        <v>0</v>
      </c>
      <c r="CC123" s="286">
        <f t="shared" si="303"/>
        <v>0</v>
      </c>
      <c r="CD123" s="286">
        <f t="shared" si="303"/>
        <v>0</v>
      </c>
      <c r="CE123" s="286">
        <f t="shared" si="303"/>
        <v>0</v>
      </c>
      <c r="CF123" s="286">
        <f t="shared" si="303"/>
        <v>0</v>
      </c>
      <c r="CG123" s="286">
        <f t="shared" si="303"/>
        <v>0</v>
      </c>
      <c r="CH123" s="286">
        <f t="shared" si="303"/>
        <v>0</v>
      </c>
      <c r="CI123" s="286">
        <f t="shared" si="303"/>
        <v>0</v>
      </c>
      <c r="CJ123" s="286">
        <f t="shared" si="303"/>
        <v>0</v>
      </c>
      <c r="CK123" s="286">
        <f t="shared" si="303"/>
        <v>0</v>
      </c>
      <c r="CL123" s="286">
        <f t="shared" si="303"/>
        <v>0</v>
      </c>
      <c r="CM123" s="286">
        <f t="shared" si="303"/>
        <v>0</v>
      </c>
      <c r="CN123" s="286">
        <f t="shared" si="303"/>
        <v>0</v>
      </c>
      <c r="CO123" s="286">
        <f t="shared" si="303"/>
        <v>0</v>
      </c>
      <c r="CP123" s="286">
        <f t="shared" si="303"/>
        <v>0</v>
      </c>
      <c r="CQ123" s="286">
        <f t="shared" si="303"/>
        <v>0</v>
      </c>
      <c r="CR123" s="286">
        <f t="shared" si="303"/>
        <v>0</v>
      </c>
      <c r="CS123" s="286">
        <f t="shared" si="303"/>
        <v>0</v>
      </c>
      <c r="CT123" s="286">
        <f t="shared" si="303"/>
        <v>0</v>
      </c>
      <c r="CU123" s="286">
        <f t="shared" si="303"/>
        <v>0</v>
      </c>
      <c r="CV123" s="286">
        <f t="shared" si="303"/>
        <v>0</v>
      </c>
      <c r="CW123" s="286">
        <f t="shared" si="303"/>
        <v>0</v>
      </c>
      <c r="CX123" s="286">
        <f t="shared" si="303"/>
        <v>0</v>
      </c>
      <c r="CY123" s="286">
        <f t="shared" si="303"/>
        <v>0</v>
      </c>
      <c r="CZ123" s="286">
        <f t="shared" si="303"/>
        <v>0</v>
      </c>
      <c r="DA123" s="286">
        <f t="shared" si="303"/>
        <v>0</v>
      </c>
      <c r="DB123" s="286">
        <f t="shared" si="303"/>
        <v>0</v>
      </c>
      <c r="DC123" s="286">
        <f t="shared" ref="DC123:EH123" si="304">+SUMIF($I$16:$I$111,1,DC16:DC111)</f>
        <v>0</v>
      </c>
      <c r="DD123" s="286">
        <f t="shared" si="304"/>
        <v>0</v>
      </c>
      <c r="DE123" s="286">
        <f t="shared" si="304"/>
        <v>0</v>
      </c>
      <c r="DF123" s="286">
        <f t="shared" si="304"/>
        <v>0</v>
      </c>
      <c r="DG123" s="286">
        <f t="shared" si="304"/>
        <v>0</v>
      </c>
      <c r="DH123" s="286">
        <f t="shared" si="304"/>
        <v>0</v>
      </c>
      <c r="DI123" s="286">
        <f t="shared" si="304"/>
        <v>0</v>
      </c>
      <c r="DJ123" s="286">
        <f t="shared" si="304"/>
        <v>0</v>
      </c>
      <c r="DK123" s="286">
        <f t="shared" si="304"/>
        <v>0</v>
      </c>
      <c r="DL123" s="286">
        <f t="shared" si="304"/>
        <v>0</v>
      </c>
      <c r="DM123" s="286">
        <f t="shared" si="304"/>
        <v>0</v>
      </c>
      <c r="DN123" s="286">
        <f t="shared" si="304"/>
        <v>0</v>
      </c>
      <c r="DO123" s="286">
        <f t="shared" si="304"/>
        <v>0</v>
      </c>
      <c r="DP123" s="286">
        <f t="shared" si="304"/>
        <v>0</v>
      </c>
      <c r="DQ123" s="286">
        <f t="shared" si="304"/>
        <v>0</v>
      </c>
      <c r="DR123" s="286">
        <f t="shared" si="304"/>
        <v>0</v>
      </c>
      <c r="DS123" s="286">
        <f t="shared" si="304"/>
        <v>0</v>
      </c>
      <c r="DT123" s="286">
        <f t="shared" si="304"/>
        <v>0</v>
      </c>
      <c r="DU123" s="286">
        <f t="shared" si="304"/>
        <v>0</v>
      </c>
      <c r="DV123" s="286">
        <f t="shared" si="304"/>
        <v>0</v>
      </c>
      <c r="DW123" s="286">
        <f t="shared" si="304"/>
        <v>0</v>
      </c>
      <c r="DX123" s="286">
        <f t="shared" si="304"/>
        <v>0</v>
      </c>
      <c r="DY123" s="286">
        <f t="shared" si="304"/>
        <v>0</v>
      </c>
      <c r="DZ123" s="286">
        <f t="shared" si="304"/>
        <v>0</v>
      </c>
      <c r="EA123" s="286">
        <f t="shared" si="304"/>
        <v>0</v>
      </c>
      <c r="EB123" s="286">
        <f t="shared" si="304"/>
        <v>0</v>
      </c>
      <c r="EC123" s="286">
        <f t="shared" si="304"/>
        <v>0</v>
      </c>
      <c r="ED123" s="286">
        <f t="shared" si="304"/>
        <v>0</v>
      </c>
      <c r="EE123" s="286">
        <f t="shared" si="304"/>
        <v>0</v>
      </c>
      <c r="EF123" s="286">
        <f t="shared" si="304"/>
        <v>0</v>
      </c>
      <c r="EG123" s="286">
        <f t="shared" si="304"/>
        <v>0</v>
      </c>
      <c r="EH123" s="286">
        <f t="shared" si="304"/>
        <v>0</v>
      </c>
      <c r="EI123" s="286">
        <f t="shared" ref="EI123:FN123" si="305">+SUMIF($I$16:$I$111,1,EI16:EI111)</f>
        <v>0</v>
      </c>
      <c r="EJ123" s="286">
        <f t="shared" si="305"/>
        <v>0</v>
      </c>
      <c r="EK123" s="286">
        <f t="shared" si="305"/>
        <v>0</v>
      </c>
      <c r="EL123" s="286">
        <f t="shared" si="305"/>
        <v>0</v>
      </c>
      <c r="EM123" s="286">
        <f t="shared" si="305"/>
        <v>0</v>
      </c>
      <c r="EN123" s="286">
        <f t="shared" si="305"/>
        <v>0</v>
      </c>
      <c r="EO123" s="286">
        <f t="shared" si="305"/>
        <v>0</v>
      </c>
      <c r="EP123" s="286">
        <f t="shared" si="305"/>
        <v>0</v>
      </c>
      <c r="EQ123" s="286">
        <f t="shared" si="305"/>
        <v>0</v>
      </c>
      <c r="ER123" s="286">
        <f t="shared" si="305"/>
        <v>0</v>
      </c>
      <c r="ES123" s="286">
        <f t="shared" si="305"/>
        <v>0</v>
      </c>
      <c r="ET123" s="286">
        <f t="shared" si="305"/>
        <v>0</v>
      </c>
      <c r="EU123" s="286">
        <f t="shared" si="305"/>
        <v>0</v>
      </c>
      <c r="EV123" s="286">
        <f t="shared" si="305"/>
        <v>0</v>
      </c>
      <c r="EW123" s="286">
        <f t="shared" si="305"/>
        <v>0</v>
      </c>
      <c r="EX123" s="286">
        <f t="shared" si="305"/>
        <v>0</v>
      </c>
      <c r="EY123" s="286">
        <f t="shared" si="305"/>
        <v>0</v>
      </c>
      <c r="EZ123" s="286">
        <f t="shared" si="305"/>
        <v>0</v>
      </c>
      <c r="FA123" s="286">
        <f t="shared" si="305"/>
        <v>0</v>
      </c>
      <c r="FB123" s="286">
        <f t="shared" si="305"/>
        <v>0</v>
      </c>
      <c r="FC123" s="286">
        <f t="shared" si="305"/>
        <v>0</v>
      </c>
      <c r="FD123" s="286">
        <f t="shared" si="305"/>
        <v>0</v>
      </c>
      <c r="FE123" s="286">
        <f t="shared" si="305"/>
        <v>0</v>
      </c>
      <c r="FF123" s="286">
        <f t="shared" si="305"/>
        <v>0</v>
      </c>
      <c r="FG123" s="286">
        <f t="shared" si="305"/>
        <v>0</v>
      </c>
      <c r="FH123" s="286">
        <f t="shared" si="305"/>
        <v>0</v>
      </c>
      <c r="FI123" s="286">
        <f t="shared" si="305"/>
        <v>0</v>
      </c>
      <c r="FJ123" s="286">
        <f t="shared" si="305"/>
        <v>0</v>
      </c>
      <c r="FK123" s="286">
        <f t="shared" si="305"/>
        <v>0</v>
      </c>
      <c r="FL123" s="286">
        <f t="shared" si="305"/>
        <v>0</v>
      </c>
      <c r="FM123" s="286">
        <f t="shared" si="305"/>
        <v>0</v>
      </c>
      <c r="FN123" s="286">
        <f t="shared" si="305"/>
        <v>0</v>
      </c>
      <c r="FO123" s="286">
        <f t="shared" ref="FO123:GT123" si="306">+SUMIF($I$16:$I$111,1,FO16:FO111)</f>
        <v>0</v>
      </c>
      <c r="FP123" s="286">
        <f t="shared" si="306"/>
        <v>0</v>
      </c>
      <c r="FQ123" s="286">
        <f t="shared" si="306"/>
        <v>0</v>
      </c>
      <c r="FR123" s="286">
        <f t="shared" si="306"/>
        <v>0</v>
      </c>
      <c r="FS123" s="286">
        <f t="shared" si="306"/>
        <v>0</v>
      </c>
      <c r="FT123" s="286">
        <f t="shared" si="306"/>
        <v>0</v>
      </c>
      <c r="FU123" s="286">
        <f t="shared" si="306"/>
        <v>0</v>
      </c>
      <c r="FV123" s="286">
        <f t="shared" si="306"/>
        <v>0</v>
      </c>
      <c r="FW123" s="286">
        <f t="shared" si="306"/>
        <v>0</v>
      </c>
      <c r="FX123" s="286">
        <f t="shared" si="306"/>
        <v>0</v>
      </c>
      <c r="FY123" s="286">
        <f t="shared" si="306"/>
        <v>0</v>
      </c>
      <c r="FZ123" s="286">
        <f t="shared" si="306"/>
        <v>0</v>
      </c>
      <c r="GA123" s="286">
        <f t="shared" si="306"/>
        <v>0</v>
      </c>
      <c r="GB123" s="286">
        <f t="shared" si="306"/>
        <v>0</v>
      </c>
      <c r="GC123" s="286">
        <f t="shared" si="306"/>
        <v>0</v>
      </c>
      <c r="GD123" s="286">
        <f t="shared" si="306"/>
        <v>0</v>
      </c>
      <c r="GE123" s="286">
        <f t="shared" si="306"/>
        <v>0</v>
      </c>
      <c r="GF123" s="286">
        <f t="shared" si="306"/>
        <v>0</v>
      </c>
      <c r="GG123" s="286">
        <f t="shared" si="306"/>
        <v>0</v>
      </c>
      <c r="GH123" s="286">
        <f t="shared" si="306"/>
        <v>0</v>
      </c>
      <c r="GI123" s="286">
        <f t="shared" si="306"/>
        <v>0</v>
      </c>
      <c r="GJ123" s="286">
        <f t="shared" si="306"/>
        <v>0</v>
      </c>
      <c r="GK123" s="286">
        <f t="shared" si="306"/>
        <v>0</v>
      </c>
      <c r="GL123" s="286">
        <f t="shared" si="306"/>
        <v>0</v>
      </c>
      <c r="GM123" s="286">
        <f t="shared" si="306"/>
        <v>0</v>
      </c>
      <c r="GN123" s="286">
        <f t="shared" si="306"/>
        <v>0</v>
      </c>
      <c r="GO123" s="286">
        <f t="shared" si="306"/>
        <v>0</v>
      </c>
      <c r="GP123" s="286">
        <f t="shared" si="306"/>
        <v>0</v>
      </c>
      <c r="GQ123" s="286">
        <f t="shared" si="306"/>
        <v>0</v>
      </c>
      <c r="GR123" s="286">
        <f t="shared" si="306"/>
        <v>0</v>
      </c>
      <c r="GS123" s="286">
        <f t="shared" si="306"/>
        <v>0</v>
      </c>
      <c r="GT123" s="286">
        <f t="shared" si="306"/>
        <v>0</v>
      </c>
      <c r="GU123" s="286">
        <f t="shared" ref="GU123:HB123" si="307">+SUMIF($I$16:$I$111,1,GU16:GU111)</f>
        <v>0</v>
      </c>
      <c r="GV123" s="286">
        <f t="shared" si="307"/>
        <v>0</v>
      </c>
      <c r="GW123" s="286">
        <f t="shared" si="307"/>
        <v>0</v>
      </c>
      <c r="GX123" s="286">
        <f t="shared" si="307"/>
        <v>0</v>
      </c>
      <c r="GY123" s="286">
        <f t="shared" si="307"/>
        <v>0</v>
      </c>
      <c r="GZ123" s="286">
        <f t="shared" si="307"/>
        <v>0</v>
      </c>
      <c r="HA123" s="286">
        <f t="shared" si="307"/>
        <v>0</v>
      </c>
      <c r="HB123" s="286">
        <f t="shared" si="307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267"/>
        <v>0</v>
      </c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39" s="289" customFormat="1" ht="30" hidden="1" customHeight="1">
      <c r="B124" s="558" t="s">
        <v>785</v>
      </c>
      <c r="C124" s="559"/>
      <c r="D124" s="559"/>
      <c r="E124" s="559"/>
      <c r="F124" s="559"/>
      <c r="G124" s="559"/>
      <c r="H124" s="559"/>
      <c r="I124" s="560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267"/>
        <v>#REF!</v>
      </c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39" s="289" customFormat="1" ht="30" hidden="1" customHeight="1">
      <c r="B125" s="558" t="s">
        <v>785</v>
      </c>
      <c r="C125" s="559"/>
      <c r="D125" s="559"/>
      <c r="E125" s="559"/>
      <c r="F125" s="559"/>
      <c r="G125" s="559"/>
      <c r="H125" s="559"/>
      <c r="I125" s="560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267"/>
        <v>#REF!</v>
      </c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39" s="289" customFormat="1" ht="30" hidden="1" customHeight="1">
      <c r="B126" s="558" t="s">
        <v>785</v>
      </c>
      <c r="C126" s="559"/>
      <c r="D126" s="559"/>
      <c r="E126" s="559"/>
      <c r="F126" s="559"/>
      <c r="G126" s="559"/>
      <c r="H126" s="559"/>
      <c r="I126" s="560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267"/>
        <v>#REF!</v>
      </c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39" s="289" customFormat="1" ht="30" hidden="1" customHeight="1">
      <c r="B127" s="558" t="s">
        <v>785</v>
      </c>
      <c r="C127" s="559"/>
      <c r="D127" s="559"/>
      <c r="E127" s="559"/>
      <c r="F127" s="559"/>
      <c r="G127" s="559"/>
      <c r="H127" s="559"/>
      <c r="I127" s="560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267"/>
        <v>#REF!</v>
      </c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32" spans="51:51">
      <c r="AY132" s="16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62" priority="22" stopIfTrue="1">
      <formula>HT16=0</formula>
    </cfRule>
  </conditionalFormatting>
  <conditionalFormatting sqref="HT17:HT111">
    <cfRule type="expression" dxfId="61" priority="21" stopIfTrue="1">
      <formula>HT17=0</formula>
    </cfRule>
  </conditionalFormatting>
  <conditionalFormatting sqref="HO16">
    <cfRule type="expression" dxfId="60" priority="20" stopIfTrue="1">
      <formula>HO16=0</formula>
    </cfRule>
  </conditionalFormatting>
  <conditionalFormatting sqref="HN16">
    <cfRule type="expression" dxfId="59" priority="34" stopIfTrue="1">
      <formula>HN16=0</formula>
    </cfRule>
  </conditionalFormatting>
  <conditionalFormatting sqref="HM17:HM39">
    <cfRule type="expression" dxfId="58" priority="36" stopIfTrue="1">
      <formula>HM17=0</formula>
    </cfRule>
  </conditionalFormatting>
  <conditionalFormatting sqref="HM40:HM111">
    <cfRule type="expression" dxfId="57" priority="35" stopIfTrue="1">
      <formula>HM40=0</formula>
    </cfRule>
  </conditionalFormatting>
  <conditionalFormatting sqref="HN17:HN111">
    <cfRule type="expression" dxfId="56" priority="33" stopIfTrue="1">
      <formula>HN17=0</formula>
    </cfRule>
  </conditionalFormatting>
  <conditionalFormatting sqref="HO16:HO111">
    <cfRule type="expression" dxfId="55" priority="32" stopIfTrue="1">
      <formula>HO16=0</formula>
    </cfRule>
  </conditionalFormatting>
  <conditionalFormatting sqref="HO17:HO111">
    <cfRule type="expression" dxfId="54" priority="31" stopIfTrue="1">
      <formula>HO17=0</formula>
    </cfRule>
  </conditionalFormatting>
  <conditionalFormatting sqref="HQ16">
    <cfRule type="expression" dxfId="53" priority="30" stopIfTrue="1">
      <formula>HQ16=0</formula>
    </cfRule>
  </conditionalFormatting>
  <conditionalFormatting sqref="HQ17:HQ39">
    <cfRule type="expression" dxfId="52" priority="29" stopIfTrue="1">
      <formula>HQ17=0</formula>
    </cfRule>
  </conditionalFormatting>
  <conditionalFormatting sqref="HQ40:HQ111">
    <cfRule type="expression" dxfId="51" priority="28" stopIfTrue="1">
      <formula>HQ40=0</formula>
    </cfRule>
  </conditionalFormatting>
  <conditionalFormatting sqref="HM16">
    <cfRule type="expression" dxfId="50" priority="27" stopIfTrue="1">
      <formula>HM16=0</formula>
    </cfRule>
  </conditionalFormatting>
  <conditionalFormatting sqref="HP16">
    <cfRule type="expression" dxfId="49" priority="26" stopIfTrue="1">
      <formula>HP16=0</formula>
    </cfRule>
  </conditionalFormatting>
  <conditionalFormatting sqref="HP17:HP111">
    <cfRule type="expression" dxfId="48" priority="25" stopIfTrue="1">
      <formula>HP17=0</formula>
    </cfRule>
  </conditionalFormatting>
  <conditionalFormatting sqref="HR16">
    <cfRule type="expression" dxfId="47" priority="24" stopIfTrue="1">
      <formula>HR16=0</formula>
    </cfRule>
  </conditionalFormatting>
  <conditionalFormatting sqref="HR17:HR111">
    <cfRule type="expression" dxfId="46" priority="23" stopIfTrue="1">
      <formula>HR17=0</formula>
    </cfRule>
  </conditionalFormatting>
  <conditionalFormatting sqref="HO16">
    <cfRule type="expression" dxfId="45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86"/>
  <sheetViews>
    <sheetView zoomScale="44" zoomScaleNormal="44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1" width="9.85546875" style="2" customWidth="1"/>
    <col min="12" max="19" width="9.85546875" style="2" hidden="1" customWidth="1"/>
    <col min="20" max="20" width="12.140625" style="2" hidden="1" customWidth="1"/>
    <col min="21" max="21" width="10.7109375" style="2" customWidth="1"/>
    <col min="22" max="22" width="10.7109375" style="2" hidden="1" customWidth="1"/>
    <col min="23" max="29" width="9.85546875" style="2" hidden="1" customWidth="1"/>
    <col min="30" max="30" width="12.140625" style="2" hidden="1" customWidth="1"/>
    <col min="31" max="31" width="9.85546875" style="2" customWidth="1"/>
    <col min="32" max="39" width="9.85546875" style="2" hidden="1" customWidth="1"/>
    <col min="40" max="40" width="12.140625" style="2" hidden="1" customWidth="1"/>
    <col min="41" max="41" width="9.85546875" style="2" customWidth="1"/>
    <col min="42" max="49" width="9.85546875" style="2" hidden="1" customWidth="1"/>
    <col min="50" max="50" width="12.140625" style="2" hidden="1" customWidth="1"/>
    <col min="51" max="51" width="10.7109375" style="2" customWidth="1"/>
    <col min="52" max="52" width="10.7109375" style="2" hidden="1" customWidth="1"/>
    <col min="53" max="59" width="9.85546875" style="2" hidden="1" customWidth="1"/>
    <col min="60" max="60" width="12.140625" style="2" hidden="1" customWidth="1"/>
    <col min="61" max="61" width="9.85546875" style="2" customWidth="1"/>
    <col min="62" max="69" width="9.85546875" style="2" hidden="1" customWidth="1"/>
    <col min="70" max="70" width="12.140625" style="2" hidden="1" customWidth="1"/>
    <col min="71" max="71" width="9.85546875" style="2" customWidth="1"/>
    <col min="72" max="79" width="9.85546875" style="2" hidden="1" customWidth="1"/>
    <col min="80" max="80" width="12.140625" style="2" hidden="1" customWidth="1"/>
    <col min="81" max="81" width="9.85546875" style="2" customWidth="1"/>
    <col min="82" max="89" width="9.85546875" style="2" hidden="1" customWidth="1"/>
    <col min="90" max="90" width="12.140625" style="2" hidden="1" customWidth="1"/>
    <col min="91" max="91" width="9.85546875" style="2" customWidth="1"/>
    <col min="92" max="99" width="9.85546875" style="2" hidden="1" customWidth="1"/>
    <col min="100" max="100" width="12.140625" style="2" hidden="1" customWidth="1"/>
    <col min="101" max="101" width="11.7109375" style="2" customWidth="1"/>
    <col min="102" max="102" width="11.7109375" style="2" hidden="1" customWidth="1"/>
    <col min="103" max="109" width="9.85546875" style="2" hidden="1" customWidth="1"/>
    <col min="110" max="110" width="12.140625" style="2" hidden="1" customWidth="1"/>
    <col min="111" max="111" width="12.7109375" style="2" customWidth="1"/>
    <col min="112" max="112" width="12.7109375" style="2" hidden="1" customWidth="1"/>
    <col min="113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1" width="6.7109375" style="2" customWidth="1"/>
    <col min="212" max="220" width="6.7109375" style="2" hidden="1" customWidth="1"/>
    <col min="221" max="224" width="8.7109375" style="2" customWidth="1"/>
    <col min="225" max="225" width="1.7109375" style="21" customWidth="1"/>
    <col min="226" max="226" width="9.7109375" style="2" customWidth="1"/>
    <col min="227" max="231" width="9.7109375" style="2" hidden="1" customWidth="1"/>
    <col min="232" max="235" width="9.7109375" style="21" hidden="1" customWidth="1"/>
    <col min="236" max="236" width="1.7109375" style="21" customWidth="1"/>
    <col min="237" max="238" width="4.7109375" style="21" customWidth="1"/>
    <col min="239" max="246" width="4.7109375" style="21" hidden="1" customWidth="1"/>
    <col min="247" max="248" width="4.7109375" style="21" customWidth="1"/>
    <col min="249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+N!J2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+N!J3</f>
        <v xml:space="preserve">          Intersección     :     Av. Los Héroes - Ca. Los Conquistadores (Metro de Atocongo)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+N!HN3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+N!J4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+N!J5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181" t="e">
        <f t="shared" ref="K8:T8" si="0">+IF(LEN($K$12)&gt;1,999,1)+IF(K15="A",1,2)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+IF(LEN($U$12)&gt;1,999,1)+IF(U15="A",1,2)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+IF(LEN($AE$12)&gt;1,999,1)+IF(AE15="A",1,2)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+IF(LEN($AO$12)&gt;1,999,1)+IF(AO15="A",1,2)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+IF(LEN($AY$12)&gt;1,999,1)+IF(AY15="A",1,2)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+IF(LEN($BI$12)&gt;1,999,1)+IF(BI15="A",1,2)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+IF(LEN($BS$12)&gt;1,999,1)+IF(BS15="A",1,2)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+IF(LEN($CC$12)&gt;1,999,1)+IF(CC15="A",1,2)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+IF(LEN($CM$12)&gt;1,999,1)+IF(CM15="A",1,2)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+IF(LEN($CW$12)&gt;1,999,1)+IF(CW15="A",1,2)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+IF(LEN($DG$12)&gt;1,999,1)+IF(DG15="A",1,2)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+IF(LEN($DQ$12)&gt;1,999,1)+IF(DQ15="A",1,2)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+IF(LEN($EA$12)&gt;1,999,1)+IF(EA15="A",1,2)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+IF(LEN($EK$12)&gt;1,999,1)+IF(EK15="A",1,2)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+IF(LEN($FE$12)&gt;1,999,1)+IF(FE15="A",1,2)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+IF(LEN($FO$12)&gt;1,999,1)+IF(FO15="A",1,2)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+IF(LEN($FY$12)&gt;1,999,1)+IF(FY15="A",1,2)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+IF(LEN($GI$12)&gt;1,999,1)+IF(GI15="A",1,2)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+IF(LEN($GS$12)&gt;1,999,1)+IF(GS15="A",1,2)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>+IF(HC15="a",1,1001)</f>
        <v>1001</v>
      </c>
      <c r="HD8" s="181">
        <f t="shared" ref="HD8:HL8" si="19">+IF(HD15="a",1,1001)</f>
        <v>1</v>
      </c>
      <c r="HE8" s="181">
        <f t="shared" si="19"/>
        <v>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>+IF(HR15="a",1,1001)</f>
        <v>1001</v>
      </c>
      <c r="HS8" s="181">
        <f t="shared" ref="HS8:IA8" si="20">+IF(HS15="a",1,1001)</f>
        <v>1</v>
      </c>
      <c r="HT8" s="181">
        <f t="shared" si="20"/>
        <v>1</v>
      </c>
      <c r="HU8" s="181">
        <f t="shared" si="20"/>
        <v>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181"/>
      <c r="ID8" s="181"/>
      <c r="IE8" s="181"/>
      <c r="IF8" s="181"/>
    </row>
    <row r="9" spans="1:245" ht="24.4" customHeight="1">
      <c r="J9" s="549" t="s">
        <v>1</v>
      </c>
      <c r="K9" s="153" t="s">
        <v>167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180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61" t="s">
        <v>2</v>
      </c>
      <c r="HN9" s="561" t="s">
        <v>3</v>
      </c>
      <c r="HO9" s="561" t="s">
        <v>4</v>
      </c>
      <c r="HP9" s="561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49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62"/>
      <c r="HN10" s="562"/>
      <c r="HO10" s="562"/>
      <c r="HP10" s="562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49"/>
      <c r="K11" s="511">
        <f>+Inicio!H21</f>
        <v>1</v>
      </c>
      <c r="L11" s="511">
        <f>+Inicio!H22</f>
        <v>0</v>
      </c>
      <c r="M11" s="511">
        <f>+Inicio!H23</f>
        <v>0</v>
      </c>
      <c r="N11" s="511">
        <f>+Inicio!H24</f>
        <v>0</v>
      </c>
      <c r="O11" s="511">
        <f>+Inicio!H25</f>
        <v>0</v>
      </c>
      <c r="P11" s="511">
        <f>+Inicio!H26</f>
        <v>0</v>
      </c>
      <c r="Q11" s="511">
        <f>+Inicio!H27</f>
        <v>0</v>
      </c>
      <c r="R11" s="511">
        <f>+Inicio!H28</f>
        <v>0</v>
      </c>
      <c r="S11" s="511">
        <f>+Inicio!H29</f>
        <v>0</v>
      </c>
      <c r="T11" s="511">
        <f>+Inicio!H30</f>
        <v>0</v>
      </c>
      <c r="U11" s="511">
        <f>+K11</f>
        <v>1</v>
      </c>
      <c r="V11" s="511">
        <f t="shared" ref="V11:AD11" si="25">+L11</f>
        <v>0</v>
      </c>
      <c r="W11" s="511">
        <f t="shared" si="25"/>
        <v>0</v>
      </c>
      <c r="X11" s="511">
        <f t="shared" si="25"/>
        <v>0</v>
      </c>
      <c r="Y11" s="511">
        <f t="shared" si="25"/>
        <v>0</v>
      </c>
      <c r="Z11" s="511">
        <f t="shared" si="25"/>
        <v>0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:AN11" si="26">+V11</f>
        <v>0</v>
      </c>
      <c r="AG11" s="511">
        <f t="shared" si="26"/>
        <v>0</v>
      </c>
      <c r="AH11" s="511">
        <f t="shared" si="26"/>
        <v>0</v>
      </c>
      <c r="AI11" s="511">
        <f t="shared" si="26"/>
        <v>0</v>
      </c>
      <c r="AJ11" s="511">
        <f t="shared" si="26"/>
        <v>0</v>
      </c>
      <c r="AK11" s="511">
        <f t="shared" si="26"/>
        <v>0</v>
      </c>
      <c r="AL11" s="511">
        <f t="shared" si="26"/>
        <v>0</v>
      </c>
      <c r="AM11" s="511">
        <f t="shared" si="26"/>
        <v>0</v>
      </c>
      <c r="AN11" s="511">
        <f t="shared" si="26"/>
        <v>0</v>
      </c>
      <c r="AO11" s="511">
        <f>+AE11</f>
        <v>1</v>
      </c>
      <c r="AP11" s="511">
        <f t="shared" ref="AP11:AX11" si="27">+AF11</f>
        <v>0</v>
      </c>
      <c r="AQ11" s="511">
        <f t="shared" si="27"/>
        <v>0</v>
      </c>
      <c r="AR11" s="511">
        <f t="shared" si="27"/>
        <v>0</v>
      </c>
      <c r="AS11" s="511">
        <f t="shared" si="27"/>
        <v>0</v>
      </c>
      <c r="AT11" s="511">
        <f t="shared" si="27"/>
        <v>0</v>
      </c>
      <c r="AU11" s="511">
        <f t="shared" si="27"/>
        <v>0</v>
      </c>
      <c r="AV11" s="511">
        <f t="shared" si="27"/>
        <v>0</v>
      </c>
      <c r="AW11" s="511">
        <f t="shared" si="27"/>
        <v>0</v>
      </c>
      <c r="AX11" s="511">
        <f t="shared" si="27"/>
        <v>0</v>
      </c>
      <c r="AY11" s="511">
        <f>+AO11</f>
        <v>1</v>
      </c>
      <c r="AZ11" s="511">
        <f t="shared" ref="AZ11:BH11" si="28">+AP11</f>
        <v>0</v>
      </c>
      <c r="BA11" s="511">
        <f t="shared" si="28"/>
        <v>0</v>
      </c>
      <c r="BB11" s="511">
        <f t="shared" si="28"/>
        <v>0</v>
      </c>
      <c r="BC11" s="511">
        <f t="shared" si="28"/>
        <v>0</v>
      </c>
      <c r="BD11" s="511">
        <f t="shared" si="28"/>
        <v>0</v>
      </c>
      <c r="BE11" s="511">
        <f t="shared" si="28"/>
        <v>0</v>
      </c>
      <c r="BF11" s="511">
        <f t="shared" si="28"/>
        <v>0</v>
      </c>
      <c r="BG11" s="511">
        <f t="shared" si="28"/>
        <v>0</v>
      </c>
      <c r="BH11" s="511">
        <f t="shared" si="28"/>
        <v>0</v>
      </c>
      <c r="BI11" s="511">
        <f>+AY11</f>
        <v>1</v>
      </c>
      <c r="BJ11" s="511">
        <f t="shared" ref="BJ11:BR11" si="29">+AZ11</f>
        <v>0</v>
      </c>
      <c r="BK11" s="511">
        <f t="shared" si="29"/>
        <v>0</v>
      </c>
      <c r="BL11" s="511">
        <f t="shared" si="29"/>
        <v>0</v>
      </c>
      <c r="BM11" s="511">
        <f t="shared" si="29"/>
        <v>0</v>
      </c>
      <c r="BN11" s="511">
        <f t="shared" si="29"/>
        <v>0</v>
      </c>
      <c r="BO11" s="511">
        <f t="shared" si="29"/>
        <v>0</v>
      </c>
      <c r="BP11" s="511">
        <f t="shared" si="29"/>
        <v>0</v>
      </c>
      <c r="BQ11" s="511">
        <f t="shared" si="29"/>
        <v>0</v>
      </c>
      <c r="BR11" s="511">
        <f t="shared" si="29"/>
        <v>0</v>
      </c>
      <c r="BS11" s="511">
        <f>+BI11</f>
        <v>1</v>
      </c>
      <c r="BT11" s="511">
        <f t="shared" ref="BT11:CB11" si="30">+BJ11</f>
        <v>0</v>
      </c>
      <c r="BU11" s="511">
        <f t="shared" si="30"/>
        <v>0</v>
      </c>
      <c r="BV11" s="511">
        <f t="shared" si="30"/>
        <v>0</v>
      </c>
      <c r="BW11" s="511">
        <f t="shared" si="30"/>
        <v>0</v>
      </c>
      <c r="BX11" s="511">
        <f t="shared" si="30"/>
        <v>0</v>
      </c>
      <c r="BY11" s="511">
        <f t="shared" si="30"/>
        <v>0</v>
      </c>
      <c r="BZ11" s="511">
        <f t="shared" si="30"/>
        <v>0</v>
      </c>
      <c r="CA11" s="511">
        <f t="shared" si="30"/>
        <v>0</v>
      </c>
      <c r="CB11" s="511">
        <f t="shared" si="30"/>
        <v>0</v>
      </c>
      <c r="CC11" s="511">
        <f>+BS11</f>
        <v>1</v>
      </c>
      <c r="CD11" s="511">
        <f t="shared" ref="CD11:CL11" si="31">+BT11</f>
        <v>0</v>
      </c>
      <c r="CE11" s="511">
        <f t="shared" si="31"/>
        <v>0</v>
      </c>
      <c r="CF11" s="511">
        <f t="shared" si="31"/>
        <v>0</v>
      </c>
      <c r="CG11" s="511">
        <f t="shared" si="31"/>
        <v>0</v>
      </c>
      <c r="CH11" s="511">
        <f t="shared" si="31"/>
        <v>0</v>
      </c>
      <c r="CI11" s="511">
        <f t="shared" si="31"/>
        <v>0</v>
      </c>
      <c r="CJ11" s="511">
        <f t="shared" si="31"/>
        <v>0</v>
      </c>
      <c r="CK11" s="511">
        <f t="shared" si="31"/>
        <v>0</v>
      </c>
      <c r="CL11" s="511">
        <f t="shared" si="31"/>
        <v>0</v>
      </c>
      <c r="CM11" s="511">
        <f>+CC11</f>
        <v>1</v>
      </c>
      <c r="CN11" s="511">
        <f t="shared" ref="CN11:CV11" si="32">+CD11</f>
        <v>0</v>
      </c>
      <c r="CO11" s="511">
        <f t="shared" si="32"/>
        <v>0</v>
      </c>
      <c r="CP11" s="511">
        <f t="shared" si="32"/>
        <v>0</v>
      </c>
      <c r="CQ11" s="511">
        <f t="shared" si="32"/>
        <v>0</v>
      </c>
      <c r="CR11" s="511">
        <f t="shared" si="32"/>
        <v>0</v>
      </c>
      <c r="CS11" s="511">
        <f t="shared" si="32"/>
        <v>0</v>
      </c>
      <c r="CT11" s="511">
        <f t="shared" si="32"/>
        <v>0</v>
      </c>
      <c r="CU11" s="511">
        <f t="shared" si="32"/>
        <v>0</v>
      </c>
      <c r="CV11" s="511">
        <f t="shared" si="32"/>
        <v>0</v>
      </c>
      <c r="CW11" s="511">
        <f>+CM11</f>
        <v>1</v>
      </c>
      <c r="CX11" s="511">
        <f t="shared" ref="CX11:DF11" si="33">+CN11</f>
        <v>0</v>
      </c>
      <c r="CY11" s="511">
        <f t="shared" si="33"/>
        <v>0</v>
      </c>
      <c r="CZ11" s="511">
        <f t="shared" si="33"/>
        <v>0</v>
      </c>
      <c r="DA11" s="511">
        <f t="shared" si="33"/>
        <v>0</v>
      </c>
      <c r="DB11" s="511">
        <f t="shared" si="33"/>
        <v>0</v>
      </c>
      <c r="DC11" s="511">
        <f t="shared" si="33"/>
        <v>0</v>
      </c>
      <c r="DD11" s="511">
        <f t="shared" si="33"/>
        <v>0</v>
      </c>
      <c r="DE11" s="511">
        <f t="shared" si="33"/>
        <v>0</v>
      </c>
      <c r="DF11" s="511">
        <f t="shared" si="33"/>
        <v>0</v>
      </c>
      <c r="DG11" s="511">
        <f>+CW11</f>
        <v>1</v>
      </c>
      <c r="DH11" s="511">
        <f t="shared" ref="DH11:DP11" si="34">+CX11</f>
        <v>0</v>
      </c>
      <c r="DI11" s="511">
        <f t="shared" si="34"/>
        <v>0</v>
      </c>
      <c r="DJ11" s="511">
        <f t="shared" si="34"/>
        <v>0</v>
      </c>
      <c r="DK11" s="511">
        <f t="shared" si="34"/>
        <v>0</v>
      </c>
      <c r="DL11" s="511">
        <f t="shared" si="34"/>
        <v>0</v>
      </c>
      <c r="DM11" s="511">
        <f t="shared" si="34"/>
        <v>0</v>
      </c>
      <c r="DN11" s="511">
        <f t="shared" si="34"/>
        <v>0</v>
      </c>
      <c r="DO11" s="511">
        <f t="shared" si="34"/>
        <v>0</v>
      </c>
      <c r="DP11" s="511">
        <f t="shared" si="34"/>
        <v>0</v>
      </c>
      <c r="DQ11" s="511">
        <f>+DG11</f>
        <v>1</v>
      </c>
      <c r="DR11" s="511">
        <f t="shared" ref="DR11:DZ11" si="35">+DH11</f>
        <v>0</v>
      </c>
      <c r="DS11" s="511">
        <f t="shared" si="35"/>
        <v>0</v>
      </c>
      <c r="DT11" s="511">
        <f t="shared" si="35"/>
        <v>0</v>
      </c>
      <c r="DU11" s="511">
        <f t="shared" si="35"/>
        <v>0</v>
      </c>
      <c r="DV11" s="511">
        <f t="shared" si="35"/>
        <v>0</v>
      </c>
      <c r="DW11" s="511">
        <f t="shared" si="35"/>
        <v>0</v>
      </c>
      <c r="DX11" s="511">
        <f t="shared" si="35"/>
        <v>0</v>
      </c>
      <c r="DY11" s="511">
        <f t="shared" si="35"/>
        <v>0</v>
      </c>
      <c r="DZ11" s="511">
        <f t="shared" si="35"/>
        <v>0</v>
      </c>
      <c r="EA11" s="511">
        <f>+DQ11</f>
        <v>1</v>
      </c>
      <c r="EB11" s="511">
        <f t="shared" ref="EB11:EJ11" si="36">+DR11</f>
        <v>0</v>
      </c>
      <c r="EC11" s="511">
        <f t="shared" si="36"/>
        <v>0</v>
      </c>
      <c r="ED11" s="511">
        <f t="shared" si="36"/>
        <v>0</v>
      </c>
      <c r="EE11" s="511">
        <f t="shared" si="36"/>
        <v>0</v>
      </c>
      <c r="EF11" s="511">
        <f t="shared" si="36"/>
        <v>0</v>
      </c>
      <c r="EG11" s="511">
        <f t="shared" si="36"/>
        <v>0</v>
      </c>
      <c r="EH11" s="511">
        <f t="shared" si="36"/>
        <v>0</v>
      </c>
      <c r="EI11" s="511">
        <f t="shared" si="36"/>
        <v>0</v>
      </c>
      <c r="EJ11" s="511">
        <f t="shared" si="36"/>
        <v>0</v>
      </c>
      <c r="EK11" s="511">
        <f>+EA11</f>
        <v>1</v>
      </c>
      <c r="EL11" s="511">
        <f t="shared" ref="EL11:ET11" si="37">+EB11</f>
        <v>0</v>
      </c>
      <c r="EM11" s="511">
        <f t="shared" si="37"/>
        <v>0</v>
      </c>
      <c r="EN11" s="511">
        <f t="shared" si="37"/>
        <v>0</v>
      </c>
      <c r="EO11" s="511">
        <f t="shared" si="37"/>
        <v>0</v>
      </c>
      <c r="EP11" s="511">
        <f t="shared" si="37"/>
        <v>0</v>
      </c>
      <c r="EQ11" s="511">
        <f t="shared" si="37"/>
        <v>0</v>
      </c>
      <c r="ER11" s="511">
        <f t="shared" si="37"/>
        <v>0</v>
      </c>
      <c r="ES11" s="511">
        <f t="shared" si="37"/>
        <v>0</v>
      </c>
      <c r="ET11" s="511">
        <f t="shared" si="37"/>
        <v>0</v>
      </c>
      <c r="EU11" s="511">
        <f>+EK11</f>
        <v>1</v>
      </c>
      <c r="EV11" s="511">
        <f t="shared" ref="EV11:FD11" si="38">+EL11</f>
        <v>0</v>
      </c>
      <c r="EW11" s="511">
        <f t="shared" si="38"/>
        <v>0</v>
      </c>
      <c r="EX11" s="511">
        <f t="shared" si="38"/>
        <v>0</v>
      </c>
      <c r="EY11" s="511">
        <f t="shared" si="38"/>
        <v>0</v>
      </c>
      <c r="EZ11" s="511">
        <f t="shared" si="38"/>
        <v>0</v>
      </c>
      <c r="FA11" s="511">
        <f t="shared" si="38"/>
        <v>0</v>
      </c>
      <c r="FB11" s="511">
        <f t="shared" si="38"/>
        <v>0</v>
      </c>
      <c r="FC11" s="511">
        <f t="shared" si="38"/>
        <v>0</v>
      </c>
      <c r="FD11" s="511">
        <f t="shared" si="38"/>
        <v>0</v>
      </c>
      <c r="FE11" s="511">
        <f>+EU11</f>
        <v>1</v>
      </c>
      <c r="FF11" s="511">
        <f t="shared" ref="FF11:FN11" si="39">+EV11</f>
        <v>0</v>
      </c>
      <c r="FG11" s="511">
        <f t="shared" si="39"/>
        <v>0</v>
      </c>
      <c r="FH11" s="511">
        <f t="shared" si="39"/>
        <v>0</v>
      </c>
      <c r="FI11" s="511">
        <f t="shared" si="39"/>
        <v>0</v>
      </c>
      <c r="FJ11" s="511">
        <f t="shared" si="39"/>
        <v>0</v>
      </c>
      <c r="FK11" s="511">
        <f t="shared" si="39"/>
        <v>0</v>
      </c>
      <c r="FL11" s="511">
        <f t="shared" si="39"/>
        <v>0</v>
      </c>
      <c r="FM11" s="511">
        <f t="shared" si="39"/>
        <v>0</v>
      </c>
      <c r="FN11" s="511">
        <f t="shared" si="39"/>
        <v>0</v>
      </c>
      <c r="FO11" s="511">
        <f>+FE11</f>
        <v>1</v>
      </c>
      <c r="FP11" s="511">
        <f t="shared" ref="FP11:FX11" si="40">+FF11</f>
        <v>0</v>
      </c>
      <c r="FQ11" s="511">
        <f t="shared" si="40"/>
        <v>0</v>
      </c>
      <c r="FR11" s="511">
        <f t="shared" si="40"/>
        <v>0</v>
      </c>
      <c r="FS11" s="511">
        <f t="shared" si="40"/>
        <v>0</v>
      </c>
      <c r="FT11" s="511">
        <f t="shared" si="40"/>
        <v>0</v>
      </c>
      <c r="FU11" s="511">
        <f t="shared" si="40"/>
        <v>0</v>
      </c>
      <c r="FV11" s="511">
        <f t="shared" si="40"/>
        <v>0</v>
      </c>
      <c r="FW11" s="511">
        <f t="shared" si="40"/>
        <v>0</v>
      </c>
      <c r="FX11" s="511">
        <f t="shared" si="40"/>
        <v>0</v>
      </c>
      <c r="FY11" s="511">
        <f>+FO11</f>
        <v>1</v>
      </c>
      <c r="FZ11" s="511">
        <f t="shared" ref="FZ11:GH11" si="41">+FP11</f>
        <v>0</v>
      </c>
      <c r="GA11" s="511">
        <f t="shared" si="41"/>
        <v>0</v>
      </c>
      <c r="GB11" s="511">
        <f t="shared" si="41"/>
        <v>0</v>
      </c>
      <c r="GC11" s="511">
        <f t="shared" si="41"/>
        <v>0</v>
      </c>
      <c r="GD11" s="511">
        <f t="shared" si="41"/>
        <v>0</v>
      </c>
      <c r="GE11" s="511">
        <f t="shared" si="41"/>
        <v>0</v>
      </c>
      <c r="GF11" s="511">
        <f t="shared" si="41"/>
        <v>0</v>
      </c>
      <c r="GG11" s="511">
        <f t="shared" si="41"/>
        <v>0</v>
      </c>
      <c r="GH11" s="511">
        <f t="shared" si="41"/>
        <v>0</v>
      </c>
      <c r="GI11" s="511">
        <f>+FY11</f>
        <v>1</v>
      </c>
      <c r="GJ11" s="511">
        <f t="shared" ref="GJ11:GR11" si="42">+FZ11</f>
        <v>0</v>
      </c>
      <c r="GK11" s="511">
        <f t="shared" si="42"/>
        <v>0</v>
      </c>
      <c r="GL11" s="511">
        <f t="shared" si="42"/>
        <v>0</v>
      </c>
      <c r="GM11" s="511">
        <f t="shared" si="42"/>
        <v>0</v>
      </c>
      <c r="GN11" s="511">
        <f t="shared" si="42"/>
        <v>0</v>
      </c>
      <c r="GO11" s="511">
        <f t="shared" si="42"/>
        <v>0</v>
      </c>
      <c r="GP11" s="511">
        <f t="shared" si="42"/>
        <v>0</v>
      </c>
      <c r="GQ11" s="511">
        <f t="shared" si="42"/>
        <v>0</v>
      </c>
      <c r="GR11" s="511">
        <f t="shared" si="42"/>
        <v>0</v>
      </c>
      <c r="GS11" s="511">
        <f>+GI11</f>
        <v>1</v>
      </c>
      <c r="GT11" s="511">
        <f t="shared" ref="GT11:HB11" si="43">+GJ11</f>
        <v>0</v>
      </c>
      <c r="GU11" s="511">
        <f t="shared" si="43"/>
        <v>0</v>
      </c>
      <c r="GV11" s="511">
        <f t="shared" si="43"/>
        <v>0</v>
      </c>
      <c r="GW11" s="511">
        <f t="shared" si="43"/>
        <v>0</v>
      </c>
      <c r="GX11" s="511">
        <f t="shared" si="43"/>
        <v>0</v>
      </c>
      <c r="GY11" s="511">
        <f t="shared" si="43"/>
        <v>0</v>
      </c>
      <c r="GZ11" s="511">
        <f t="shared" si="43"/>
        <v>0</v>
      </c>
      <c r="HA11" s="511">
        <f t="shared" si="43"/>
        <v>0</v>
      </c>
      <c r="HB11" s="511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62"/>
      <c r="HN11" s="562"/>
      <c r="HO11" s="562"/>
      <c r="HP11" s="562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49"/>
      <c r="K12" s="152" t="e">
        <f>+N!K12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+N!U12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+N!AE12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+N!AO12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+N!AY12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+N!BI12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+N!BS12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+N!CC12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+N!CM12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+N!CW12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62"/>
      <c r="HN12" s="562"/>
      <c r="HO12" s="562"/>
      <c r="HP12" s="562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49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562"/>
      <c r="HN13" s="562"/>
      <c r="HO13" s="562"/>
      <c r="HP13" s="562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46" t="s">
        <v>177</v>
      </c>
      <c r="C14" s="546"/>
      <c r="D14" s="546"/>
      <c r="E14" s="546"/>
      <c r="F14" s="546" t="s">
        <v>176</v>
      </c>
      <c r="G14" s="546"/>
      <c r="H14" s="546"/>
      <c r="I14" s="547"/>
      <c r="J14" s="549"/>
      <c r="K14" s="24" t="str">
        <f>+CONCATENATE(Inicio!J21,K11,Inicio!K21)</f>
        <v>Ca. Los Lirios1Sur</v>
      </c>
      <c r="L14" s="23" t="str">
        <f>+CONCATENATE(Inicio!J22,L11,Inicio!K22)</f>
        <v>0Sur</v>
      </c>
      <c r="M14" s="23" t="str">
        <f>+CONCATENATE(Inicio!J23,M11,Inicio!K23)</f>
        <v>0Sur</v>
      </c>
      <c r="N14" s="23" t="str">
        <f>+CONCATENATE(Inicio!J24,N11,Inicio!K24)</f>
        <v>0Sur</v>
      </c>
      <c r="O14" s="23" t="str">
        <f>+CONCATENATE(Inicio!J25,O11,Inicio!K25)</f>
        <v>0Sur</v>
      </c>
      <c r="P14" s="23" t="str">
        <f>+CONCATENATE(Inicio!J26,P11,Inicio!K26)</f>
        <v>0Sur</v>
      </c>
      <c r="Q14" s="23" t="str">
        <f>+CONCATENATE(Inicio!J27,Q11,Inicio!K27)</f>
        <v>0Sur</v>
      </c>
      <c r="R14" s="23" t="str">
        <f>+CONCATENATE(Inicio!J28,R11,Inicio!K28)</f>
        <v>0Sur</v>
      </c>
      <c r="S14" s="23" t="str">
        <f>+CONCATENATE(Inicio!J29,S11,Inicio!K29)</f>
        <v>0Sur</v>
      </c>
      <c r="T14" s="23" t="str">
        <f>+CONCATENATE(Inicio!J30,T11,Inicio!K30)</f>
        <v>0Sur</v>
      </c>
      <c r="U14" s="24" t="str">
        <f>+K14</f>
        <v>Ca. Los Lirios1Sur</v>
      </c>
      <c r="V14" s="23" t="str">
        <f t="shared" ref="V14:CG14" si="64">+L14</f>
        <v>0Sur</v>
      </c>
      <c r="W14" s="23" t="str">
        <f t="shared" si="64"/>
        <v>0Sur</v>
      </c>
      <c r="X14" s="23" t="str">
        <f t="shared" si="64"/>
        <v>0Sur</v>
      </c>
      <c r="Y14" s="23" t="str">
        <f t="shared" si="64"/>
        <v>0Sur</v>
      </c>
      <c r="Z14" s="23" t="str">
        <f t="shared" si="64"/>
        <v>0Sur</v>
      </c>
      <c r="AA14" s="23" t="str">
        <f t="shared" si="64"/>
        <v>0Sur</v>
      </c>
      <c r="AB14" s="23" t="str">
        <f t="shared" si="64"/>
        <v>0Sur</v>
      </c>
      <c r="AC14" s="23" t="str">
        <f t="shared" si="64"/>
        <v>0Sur</v>
      </c>
      <c r="AD14" s="23" t="str">
        <f t="shared" si="64"/>
        <v>0Sur</v>
      </c>
      <c r="AE14" s="24" t="str">
        <f t="shared" si="64"/>
        <v>Ca. Los Lirios1Sur</v>
      </c>
      <c r="AF14" s="23" t="str">
        <f t="shared" si="64"/>
        <v>0Sur</v>
      </c>
      <c r="AG14" s="23" t="str">
        <f t="shared" si="64"/>
        <v>0Sur</v>
      </c>
      <c r="AH14" s="23" t="str">
        <f t="shared" si="64"/>
        <v>0Sur</v>
      </c>
      <c r="AI14" s="23" t="str">
        <f t="shared" si="64"/>
        <v>0Sur</v>
      </c>
      <c r="AJ14" s="23" t="str">
        <f t="shared" si="64"/>
        <v>0Sur</v>
      </c>
      <c r="AK14" s="23" t="str">
        <f t="shared" si="64"/>
        <v>0Sur</v>
      </c>
      <c r="AL14" s="23" t="str">
        <f t="shared" si="64"/>
        <v>0Sur</v>
      </c>
      <c r="AM14" s="23" t="str">
        <f t="shared" si="64"/>
        <v>0Sur</v>
      </c>
      <c r="AN14" s="23" t="str">
        <f t="shared" si="64"/>
        <v>0Sur</v>
      </c>
      <c r="AO14" s="24" t="str">
        <f t="shared" si="64"/>
        <v>Ca. Los Lirios1Sur</v>
      </c>
      <c r="AP14" s="23" t="str">
        <f t="shared" si="64"/>
        <v>0Sur</v>
      </c>
      <c r="AQ14" s="23" t="str">
        <f t="shared" si="64"/>
        <v>0Sur</v>
      </c>
      <c r="AR14" s="23" t="str">
        <f t="shared" si="64"/>
        <v>0Sur</v>
      </c>
      <c r="AS14" s="23" t="str">
        <f t="shared" si="64"/>
        <v>0Sur</v>
      </c>
      <c r="AT14" s="23" t="str">
        <f t="shared" si="64"/>
        <v>0Sur</v>
      </c>
      <c r="AU14" s="23" t="str">
        <f t="shared" si="64"/>
        <v>0Sur</v>
      </c>
      <c r="AV14" s="23" t="str">
        <f t="shared" si="64"/>
        <v>0Sur</v>
      </c>
      <c r="AW14" s="23" t="str">
        <f t="shared" si="64"/>
        <v>0Sur</v>
      </c>
      <c r="AX14" s="23" t="str">
        <f t="shared" si="64"/>
        <v>0Sur</v>
      </c>
      <c r="AY14" s="24" t="str">
        <f t="shared" si="64"/>
        <v>Ca. Los Lirios1Sur</v>
      </c>
      <c r="AZ14" s="23" t="str">
        <f t="shared" si="64"/>
        <v>0Sur</v>
      </c>
      <c r="BA14" s="23" t="str">
        <f t="shared" si="64"/>
        <v>0Sur</v>
      </c>
      <c r="BB14" s="23" t="str">
        <f t="shared" si="64"/>
        <v>0Sur</v>
      </c>
      <c r="BC14" s="23" t="str">
        <f t="shared" si="64"/>
        <v>0Sur</v>
      </c>
      <c r="BD14" s="23" t="str">
        <f t="shared" si="64"/>
        <v>0Sur</v>
      </c>
      <c r="BE14" s="23" t="str">
        <f t="shared" si="64"/>
        <v>0Sur</v>
      </c>
      <c r="BF14" s="23" t="str">
        <f t="shared" si="64"/>
        <v>0Sur</v>
      </c>
      <c r="BG14" s="23" t="str">
        <f t="shared" si="64"/>
        <v>0Sur</v>
      </c>
      <c r="BH14" s="23" t="str">
        <f t="shared" si="64"/>
        <v>0Sur</v>
      </c>
      <c r="BI14" s="24" t="str">
        <f t="shared" si="64"/>
        <v>Ca. Los Lirios1Sur</v>
      </c>
      <c r="BJ14" s="23" t="str">
        <f t="shared" si="64"/>
        <v>0Sur</v>
      </c>
      <c r="BK14" s="23" t="str">
        <f t="shared" si="64"/>
        <v>0Sur</v>
      </c>
      <c r="BL14" s="23" t="str">
        <f t="shared" si="64"/>
        <v>0Sur</v>
      </c>
      <c r="BM14" s="23" t="str">
        <f t="shared" si="64"/>
        <v>0Sur</v>
      </c>
      <c r="BN14" s="23" t="str">
        <f t="shared" si="64"/>
        <v>0Sur</v>
      </c>
      <c r="BO14" s="23" t="str">
        <f t="shared" si="64"/>
        <v>0Sur</v>
      </c>
      <c r="BP14" s="23" t="str">
        <f t="shared" si="64"/>
        <v>0Sur</v>
      </c>
      <c r="BQ14" s="23" t="str">
        <f t="shared" si="64"/>
        <v>0Sur</v>
      </c>
      <c r="BR14" s="23" t="str">
        <f t="shared" si="64"/>
        <v>0Sur</v>
      </c>
      <c r="BS14" s="24" t="str">
        <f t="shared" si="64"/>
        <v>Ca. Los Lirios1Sur</v>
      </c>
      <c r="BT14" s="23" t="str">
        <f t="shared" si="64"/>
        <v>0Sur</v>
      </c>
      <c r="BU14" s="23" t="str">
        <f t="shared" si="64"/>
        <v>0Sur</v>
      </c>
      <c r="BV14" s="23" t="str">
        <f t="shared" si="64"/>
        <v>0Sur</v>
      </c>
      <c r="BW14" s="23" t="str">
        <f t="shared" si="64"/>
        <v>0Sur</v>
      </c>
      <c r="BX14" s="23" t="str">
        <f t="shared" si="64"/>
        <v>0Sur</v>
      </c>
      <c r="BY14" s="23" t="str">
        <f t="shared" si="64"/>
        <v>0Sur</v>
      </c>
      <c r="BZ14" s="23" t="str">
        <f t="shared" si="64"/>
        <v>0Sur</v>
      </c>
      <c r="CA14" s="23" t="str">
        <f t="shared" si="64"/>
        <v>0Sur</v>
      </c>
      <c r="CB14" s="23" t="str">
        <f t="shared" si="64"/>
        <v>0Sur</v>
      </c>
      <c r="CC14" s="24" t="str">
        <f t="shared" si="64"/>
        <v>Ca. Los Lirios1Sur</v>
      </c>
      <c r="CD14" s="23" t="str">
        <f t="shared" si="64"/>
        <v>0Sur</v>
      </c>
      <c r="CE14" s="23" t="str">
        <f t="shared" si="64"/>
        <v>0Sur</v>
      </c>
      <c r="CF14" s="23" t="str">
        <f t="shared" si="64"/>
        <v>0Sur</v>
      </c>
      <c r="CG14" s="23" t="str">
        <f t="shared" si="64"/>
        <v>0Sur</v>
      </c>
      <c r="CH14" s="23" t="str">
        <f t="shared" ref="CH14:ES14" si="65">+BX14</f>
        <v>0Sur</v>
      </c>
      <c r="CI14" s="23" t="str">
        <f t="shared" si="65"/>
        <v>0Sur</v>
      </c>
      <c r="CJ14" s="23" t="str">
        <f t="shared" si="65"/>
        <v>0Sur</v>
      </c>
      <c r="CK14" s="23" t="str">
        <f t="shared" si="65"/>
        <v>0Sur</v>
      </c>
      <c r="CL14" s="23" t="str">
        <f t="shared" si="65"/>
        <v>0Sur</v>
      </c>
      <c r="CM14" s="24" t="str">
        <f t="shared" si="65"/>
        <v>Ca. Los Lirios1Sur</v>
      </c>
      <c r="CN14" s="23" t="str">
        <f t="shared" si="65"/>
        <v>0Sur</v>
      </c>
      <c r="CO14" s="23" t="str">
        <f t="shared" si="65"/>
        <v>0Sur</v>
      </c>
      <c r="CP14" s="23" t="str">
        <f t="shared" si="65"/>
        <v>0Sur</v>
      </c>
      <c r="CQ14" s="23" t="str">
        <f t="shared" si="65"/>
        <v>0Sur</v>
      </c>
      <c r="CR14" s="23" t="str">
        <f t="shared" si="65"/>
        <v>0Sur</v>
      </c>
      <c r="CS14" s="23" t="str">
        <f>+CI14</f>
        <v>0Sur</v>
      </c>
      <c r="CT14" s="23" t="str">
        <f t="shared" si="65"/>
        <v>0Sur</v>
      </c>
      <c r="CU14" s="23" t="str">
        <f t="shared" si="65"/>
        <v>0Sur</v>
      </c>
      <c r="CV14" s="23" t="str">
        <f t="shared" si="65"/>
        <v>0Sur</v>
      </c>
      <c r="CW14" s="24" t="str">
        <f t="shared" si="65"/>
        <v>Ca. Los Lirios1Sur</v>
      </c>
      <c r="CX14" s="23" t="str">
        <f t="shared" si="65"/>
        <v>0Sur</v>
      </c>
      <c r="CY14" s="23" t="str">
        <f t="shared" si="65"/>
        <v>0Sur</v>
      </c>
      <c r="CZ14" s="23" t="str">
        <f t="shared" si="65"/>
        <v>0Sur</v>
      </c>
      <c r="DA14" s="23" t="str">
        <f t="shared" si="65"/>
        <v>0Sur</v>
      </c>
      <c r="DB14" s="23" t="str">
        <f t="shared" si="65"/>
        <v>0Sur</v>
      </c>
      <c r="DC14" s="23" t="str">
        <f t="shared" si="65"/>
        <v>0Sur</v>
      </c>
      <c r="DD14" s="23" t="str">
        <f t="shared" si="65"/>
        <v>0Sur</v>
      </c>
      <c r="DE14" s="23" t="str">
        <f t="shared" si="65"/>
        <v>0Sur</v>
      </c>
      <c r="DF14" s="23" t="str">
        <f t="shared" si="65"/>
        <v>0Sur</v>
      </c>
      <c r="DG14" s="24" t="str">
        <f t="shared" si="65"/>
        <v>Ca. Los Lirios1Sur</v>
      </c>
      <c r="DH14" s="23" t="str">
        <f t="shared" si="65"/>
        <v>0Sur</v>
      </c>
      <c r="DI14" s="23" t="str">
        <f t="shared" si="65"/>
        <v>0Sur</v>
      </c>
      <c r="DJ14" s="23" t="str">
        <f t="shared" si="65"/>
        <v>0Sur</v>
      </c>
      <c r="DK14" s="23" t="str">
        <f t="shared" si="65"/>
        <v>0Sur</v>
      </c>
      <c r="DL14" s="23" t="str">
        <f t="shared" si="65"/>
        <v>0Sur</v>
      </c>
      <c r="DM14" s="23" t="str">
        <f t="shared" si="65"/>
        <v>0Sur</v>
      </c>
      <c r="DN14" s="23" t="str">
        <f t="shared" si="65"/>
        <v>0Sur</v>
      </c>
      <c r="DO14" s="23" t="str">
        <f t="shared" si="65"/>
        <v>0Sur</v>
      </c>
      <c r="DP14" s="23" t="str">
        <f t="shared" si="65"/>
        <v>0Sur</v>
      </c>
      <c r="DQ14" s="24" t="str">
        <f t="shared" si="65"/>
        <v>Ca. Los Lirios1Sur</v>
      </c>
      <c r="DR14" s="23" t="str">
        <f t="shared" si="65"/>
        <v>0Sur</v>
      </c>
      <c r="DS14" s="23" t="str">
        <f t="shared" si="65"/>
        <v>0Sur</v>
      </c>
      <c r="DT14" s="23" t="str">
        <f t="shared" si="65"/>
        <v>0Sur</v>
      </c>
      <c r="DU14" s="23" t="str">
        <f t="shared" si="65"/>
        <v>0Sur</v>
      </c>
      <c r="DV14" s="23" t="str">
        <f t="shared" si="65"/>
        <v>0Sur</v>
      </c>
      <c r="DW14" s="23" t="str">
        <f t="shared" si="65"/>
        <v>0Sur</v>
      </c>
      <c r="DX14" s="23" t="str">
        <f t="shared" si="65"/>
        <v>0Sur</v>
      </c>
      <c r="DY14" s="23" t="str">
        <f t="shared" si="65"/>
        <v>0Sur</v>
      </c>
      <c r="DZ14" s="23" t="str">
        <f t="shared" si="65"/>
        <v>0Sur</v>
      </c>
      <c r="EA14" s="24" t="str">
        <f t="shared" si="65"/>
        <v>Ca. Los Lirios1Sur</v>
      </c>
      <c r="EB14" s="23" t="str">
        <f t="shared" si="65"/>
        <v>0Sur</v>
      </c>
      <c r="EC14" s="23" t="str">
        <f t="shared" si="65"/>
        <v>0Sur</v>
      </c>
      <c r="ED14" s="23" t="str">
        <f t="shared" si="65"/>
        <v>0Sur</v>
      </c>
      <c r="EE14" s="23" t="str">
        <f t="shared" si="65"/>
        <v>0Sur</v>
      </c>
      <c r="EF14" s="23" t="str">
        <f t="shared" si="65"/>
        <v>0Sur</v>
      </c>
      <c r="EG14" s="23" t="str">
        <f t="shared" si="65"/>
        <v>0Sur</v>
      </c>
      <c r="EH14" s="23" t="str">
        <f t="shared" si="65"/>
        <v>0Sur</v>
      </c>
      <c r="EI14" s="23" t="str">
        <f t="shared" si="65"/>
        <v>0Sur</v>
      </c>
      <c r="EJ14" s="23" t="str">
        <f t="shared" si="65"/>
        <v>0Sur</v>
      </c>
      <c r="EK14" s="24" t="str">
        <f t="shared" si="65"/>
        <v>Ca. Los Lirios1Sur</v>
      </c>
      <c r="EL14" s="23" t="str">
        <f t="shared" si="65"/>
        <v>0Sur</v>
      </c>
      <c r="EM14" s="23" t="str">
        <f t="shared" si="65"/>
        <v>0Sur</v>
      </c>
      <c r="EN14" s="23" t="str">
        <f t="shared" si="65"/>
        <v>0Sur</v>
      </c>
      <c r="EO14" s="23" t="str">
        <f t="shared" si="65"/>
        <v>0Sur</v>
      </c>
      <c r="EP14" s="23" t="str">
        <f t="shared" si="65"/>
        <v>0Sur</v>
      </c>
      <c r="EQ14" s="23" t="str">
        <f t="shared" si="65"/>
        <v>0Sur</v>
      </c>
      <c r="ER14" s="23" t="str">
        <f t="shared" si="65"/>
        <v>0Sur</v>
      </c>
      <c r="ES14" s="23" t="str">
        <f t="shared" si="65"/>
        <v>0Sur</v>
      </c>
      <c r="ET14" s="23" t="str">
        <f t="shared" ref="ET14:HB14" si="66">+EJ14</f>
        <v>0Sur</v>
      </c>
      <c r="EU14" s="24" t="str">
        <f t="shared" si="66"/>
        <v>Ca. Los Lirios1Sur</v>
      </c>
      <c r="EV14" s="23" t="str">
        <f t="shared" si="66"/>
        <v>0Sur</v>
      </c>
      <c r="EW14" s="23" t="str">
        <f t="shared" si="66"/>
        <v>0Sur</v>
      </c>
      <c r="EX14" s="23" t="str">
        <f t="shared" si="66"/>
        <v>0Sur</v>
      </c>
      <c r="EY14" s="23" t="str">
        <f t="shared" si="66"/>
        <v>0Sur</v>
      </c>
      <c r="EZ14" s="23" t="str">
        <f t="shared" si="66"/>
        <v>0Sur</v>
      </c>
      <c r="FA14" s="23" t="str">
        <f t="shared" si="66"/>
        <v>0Sur</v>
      </c>
      <c r="FB14" s="23" t="str">
        <f t="shared" si="66"/>
        <v>0Sur</v>
      </c>
      <c r="FC14" s="23" t="str">
        <f t="shared" si="66"/>
        <v>0Sur</v>
      </c>
      <c r="FD14" s="23" t="str">
        <f t="shared" si="66"/>
        <v>0Sur</v>
      </c>
      <c r="FE14" s="24" t="str">
        <f t="shared" si="66"/>
        <v>Ca. Los Lirios1Sur</v>
      </c>
      <c r="FF14" s="23" t="str">
        <f t="shared" si="66"/>
        <v>0Sur</v>
      </c>
      <c r="FG14" s="23" t="str">
        <f t="shared" si="66"/>
        <v>0Sur</v>
      </c>
      <c r="FH14" s="23" t="str">
        <f t="shared" si="66"/>
        <v>0Sur</v>
      </c>
      <c r="FI14" s="23" t="str">
        <f t="shared" si="66"/>
        <v>0Sur</v>
      </c>
      <c r="FJ14" s="23" t="str">
        <f t="shared" si="66"/>
        <v>0Sur</v>
      </c>
      <c r="FK14" s="23" t="str">
        <f t="shared" si="66"/>
        <v>0Sur</v>
      </c>
      <c r="FL14" s="23" t="str">
        <f t="shared" si="66"/>
        <v>0Sur</v>
      </c>
      <c r="FM14" s="23" t="str">
        <f t="shared" si="66"/>
        <v>0Sur</v>
      </c>
      <c r="FN14" s="23" t="str">
        <f t="shared" si="66"/>
        <v>0Sur</v>
      </c>
      <c r="FO14" s="24" t="str">
        <f t="shared" si="66"/>
        <v>Ca. Los Lirios1Sur</v>
      </c>
      <c r="FP14" s="23" t="str">
        <f t="shared" si="66"/>
        <v>0Sur</v>
      </c>
      <c r="FQ14" s="23" t="str">
        <f t="shared" si="66"/>
        <v>0Sur</v>
      </c>
      <c r="FR14" s="23" t="str">
        <f t="shared" si="66"/>
        <v>0Sur</v>
      </c>
      <c r="FS14" s="23" t="str">
        <f t="shared" si="66"/>
        <v>0Sur</v>
      </c>
      <c r="FT14" s="23" t="str">
        <f t="shared" si="66"/>
        <v>0Sur</v>
      </c>
      <c r="FU14" s="23" t="str">
        <f t="shared" si="66"/>
        <v>0Sur</v>
      </c>
      <c r="FV14" s="23" t="str">
        <f t="shared" si="66"/>
        <v>0Sur</v>
      </c>
      <c r="FW14" s="23" t="str">
        <f t="shared" si="66"/>
        <v>0Sur</v>
      </c>
      <c r="FX14" s="23" t="str">
        <f t="shared" si="66"/>
        <v>0Sur</v>
      </c>
      <c r="FY14" s="24" t="str">
        <f t="shared" si="66"/>
        <v>Ca. Los Lirios1Sur</v>
      </c>
      <c r="FZ14" s="23" t="str">
        <f t="shared" si="66"/>
        <v>0Sur</v>
      </c>
      <c r="GA14" s="23" t="str">
        <f t="shared" si="66"/>
        <v>0Sur</v>
      </c>
      <c r="GB14" s="23" t="str">
        <f t="shared" si="66"/>
        <v>0Sur</v>
      </c>
      <c r="GC14" s="23" t="str">
        <f t="shared" si="66"/>
        <v>0Sur</v>
      </c>
      <c r="GD14" s="23" t="str">
        <f t="shared" si="66"/>
        <v>0Sur</v>
      </c>
      <c r="GE14" s="23" t="str">
        <f t="shared" si="66"/>
        <v>0Sur</v>
      </c>
      <c r="GF14" s="23" t="str">
        <f t="shared" si="66"/>
        <v>0Sur</v>
      </c>
      <c r="GG14" s="23" t="str">
        <f t="shared" si="66"/>
        <v>0Sur</v>
      </c>
      <c r="GH14" s="23" t="str">
        <f t="shared" si="66"/>
        <v>0Sur</v>
      </c>
      <c r="GI14" s="24" t="str">
        <f t="shared" si="66"/>
        <v>Ca. Los Lirios1Sur</v>
      </c>
      <c r="GJ14" s="23" t="str">
        <f t="shared" si="66"/>
        <v>0Sur</v>
      </c>
      <c r="GK14" s="23" t="str">
        <f t="shared" si="66"/>
        <v>0Sur</v>
      </c>
      <c r="GL14" s="23" t="str">
        <f t="shared" si="66"/>
        <v>0Sur</v>
      </c>
      <c r="GM14" s="23" t="str">
        <f t="shared" si="66"/>
        <v>0Sur</v>
      </c>
      <c r="GN14" s="23" t="str">
        <f t="shared" si="66"/>
        <v>0Sur</v>
      </c>
      <c r="GO14" s="23" t="str">
        <f t="shared" si="66"/>
        <v>0Sur</v>
      </c>
      <c r="GP14" s="23" t="str">
        <f t="shared" si="66"/>
        <v>0Sur</v>
      </c>
      <c r="GQ14" s="23" t="str">
        <f t="shared" si="66"/>
        <v>0Sur</v>
      </c>
      <c r="GR14" s="23" t="str">
        <f t="shared" si="66"/>
        <v>0Sur</v>
      </c>
      <c r="GS14" s="24" t="str">
        <f t="shared" si="66"/>
        <v>Ca. Los Lirios1Sur</v>
      </c>
      <c r="GT14" s="23" t="str">
        <f t="shared" si="66"/>
        <v>0Sur</v>
      </c>
      <c r="GU14" s="23" t="str">
        <f t="shared" si="66"/>
        <v>0Sur</v>
      </c>
      <c r="GV14" s="23" t="str">
        <f t="shared" si="66"/>
        <v>0Sur</v>
      </c>
      <c r="GW14" s="23" t="str">
        <f t="shared" si="66"/>
        <v>0Sur</v>
      </c>
      <c r="GX14" s="23" t="str">
        <f t="shared" si="66"/>
        <v>0Sur</v>
      </c>
      <c r="GY14" s="23" t="str">
        <f t="shared" si="66"/>
        <v>0Sur</v>
      </c>
      <c r="GZ14" s="23" t="str">
        <f t="shared" si="66"/>
        <v>0Sur</v>
      </c>
      <c r="HA14" s="23" t="str">
        <f t="shared" si="66"/>
        <v>0Sur</v>
      </c>
      <c r="HB14" s="23" t="str">
        <f t="shared" si="66"/>
        <v>0Sur</v>
      </c>
      <c r="HC14" s="14" t="str">
        <f t="shared" ref="HC14:HL15" si="67">+GS14</f>
        <v>Ca. Los Lirios1Sur</v>
      </c>
      <c r="HD14" s="14" t="str">
        <f t="shared" si="67"/>
        <v>0Sur</v>
      </c>
      <c r="HE14" s="14" t="str">
        <f t="shared" si="67"/>
        <v>0Sur</v>
      </c>
      <c r="HF14" s="14" t="str">
        <f t="shared" si="67"/>
        <v>0Sur</v>
      </c>
      <c r="HG14" s="14" t="str">
        <f t="shared" si="67"/>
        <v>0Sur</v>
      </c>
      <c r="HH14" s="14" t="str">
        <f t="shared" si="67"/>
        <v>0Sur</v>
      </c>
      <c r="HI14" s="14" t="str">
        <f t="shared" si="67"/>
        <v>0Sur</v>
      </c>
      <c r="HJ14" s="14" t="str">
        <f t="shared" si="67"/>
        <v>0Sur</v>
      </c>
      <c r="HK14" s="14" t="str">
        <f t="shared" si="67"/>
        <v>0Sur</v>
      </c>
      <c r="HL14" s="14" t="str">
        <f t="shared" si="67"/>
        <v>0Sur</v>
      </c>
      <c r="HM14" s="562"/>
      <c r="HN14" s="562"/>
      <c r="HO14" s="562"/>
      <c r="HP14" s="562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49"/>
      <c r="K15" s="20">
        <f>+IF(Inicio!I21="","A",Inicio!I21)</f>
        <v>23</v>
      </c>
      <c r="L15" s="20" t="str">
        <f>IF(Inicio!I22="","A",Inicio!I22)</f>
        <v>A</v>
      </c>
      <c r="M15" s="20" t="str">
        <f>IF(Inicio!I23="","A",Inicio!I23)</f>
        <v>A</v>
      </c>
      <c r="N15" s="20" t="str">
        <f>IF(Inicio!I24="","A",Inicio!I24)</f>
        <v>A</v>
      </c>
      <c r="O15" s="20" t="str">
        <f>IF(Inicio!I25="","A",Inicio!I25)</f>
        <v>A</v>
      </c>
      <c r="P15" s="20" t="str">
        <f>IF(Inicio!I26="","A",Inicio!I26)</f>
        <v>A</v>
      </c>
      <c r="Q15" s="20" t="str">
        <f>IF(Inicio!I27="","A",Inicio!I27)</f>
        <v>A</v>
      </c>
      <c r="R15" s="20" t="str">
        <f>IF(Inicio!I28="","A",Inicio!I28)</f>
        <v>A</v>
      </c>
      <c r="S15" s="20" t="str">
        <f>IF(Inicio!I29="","A",Inicio!I29)</f>
        <v>A</v>
      </c>
      <c r="T15" s="20" t="str">
        <f>IF(Inicio!I30="","A",Inicio!I30)</f>
        <v>A</v>
      </c>
      <c r="U15" s="20">
        <f>+K15</f>
        <v>23</v>
      </c>
      <c r="V15" s="20" t="str">
        <f t="shared" ref="V15:AD15" si="68">+L15</f>
        <v>A</v>
      </c>
      <c r="W15" s="20" t="str">
        <f t="shared" si="68"/>
        <v>A</v>
      </c>
      <c r="X15" s="20" t="str">
        <f t="shared" si="68"/>
        <v>A</v>
      </c>
      <c r="Y15" s="20" t="str">
        <f t="shared" si="68"/>
        <v>A</v>
      </c>
      <c r="Z15" s="20" t="str">
        <f t="shared" si="68"/>
        <v>A</v>
      </c>
      <c r="AA15" s="20" t="str">
        <f t="shared" si="68"/>
        <v>A</v>
      </c>
      <c r="AB15" s="20" t="str">
        <f t="shared" si="68"/>
        <v>A</v>
      </c>
      <c r="AC15" s="20" t="str">
        <f t="shared" si="68"/>
        <v>A</v>
      </c>
      <c r="AD15" s="20" t="str">
        <f t="shared" si="68"/>
        <v>A</v>
      </c>
      <c r="AE15" s="20">
        <f t="shared" ref="AE15:BJ15" si="69">+U15</f>
        <v>23</v>
      </c>
      <c r="AF15" s="20" t="str">
        <f t="shared" si="69"/>
        <v>A</v>
      </c>
      <c r="AG15" s="20" t="str">
        <f t="shared" si="69"/>
        <v>A</v>
      </c>
      <c r="AH15" s="20" t="str">
        <f t="shared" si="69"/>
        <v>A</v>
      </c>
      <c r="AI15" s="20" t="str">
        <f t="shared" si="69"/>
        <v>A</v>
      </c>
      <c r="AJ15" s="20" t="str">
        <f t="shared" si="69"/>
        <v>A</v>
      </c>
      <c r="AK15" s="20" t="str">
        <f t="shared" si="69"/>
        <v>A</v>
      </c>
      <c r="AL15" s="20" t="str">
        <f t="shared" si="69"/>
        <v>A</v>
      </c>
      <c r="AM15" s="20" t="str">
        <f t="shared" si="69"/>
        <v>A</v>
      </c>
      <c r="AN15" s="20" t="str">
        <f t="shared" si="69"/>
        <v>A</v>
      </c>
      <c r="AO15" s="20">
        <f t="shared" si="69"/>
        <v>23</v>
      </c>
      <c r="AP15" s="20" t="str">
        <f t="shared" si="69"/>
        <v>A</v>
      </c>
      <c r="AQ15" s="20" t="str">
        <f t="shared" si="69"/>
        <v>A</v>
      </c>
      <c r="AR15" s="20" t="str">
        <f t="shared" si="69"/>
        <v>A</v>
      </c>
      <c r="AS15" s="20" t="str">
        <f t="shared" si="69"/>
        <v>A</v>
      </c>
      <c r="AT15" s="20" t="str">
        <f t="shared" si="69"/>
        <v>A</v>
      </c>
      <c r="AU15" s="20" t="str">
        <f t="shared" si="69"/>
        <v>A</v>
      </c>
      <c r="AV15" s="20" t="str">
        <f t="shared" si="69"/>
        <v>A</v>
      </c>
      <c r="AW15" s="20" t="str">
        <f t="shared" si="69"/>
        <v>A</v>
      </c>
      <c r="AX15" s="20" t="str">
        <f t="shared" si="69"/>
        <v>A</v>
      </c>
      <c r="AY15" s="20">
        <f t="shared" si="69"/>
        <v>23</v>
      </c>
      <c r="AZ15" s="20" t="str">
        <f t="shared" si="69"/>
        <v>A</v>
      </c>
      <c r="BA15" s="20" t="str">
        <f t="shared" si="69"/>
        <v>A</v>
      </c>
      <c r="BB15" s="20" t="str">
        <f t="shared" si="69"/>
        <v>A</v>
      </c>
      <c r="BC15" s="20" t="str">
        <f t="shared" si="69"/>
        <v>A</v>
      </c>
      <c r="BD15" s="20" t="str">
        <f t="shared" si="69"/>
        <v>A</v>
      </c>
      <c r="BE15" s="20" t="str">
        <f t="shared" si="69"/>
        <v>A</v>
      </c>
      <c r="BF15" s="20" t="str">
        <f t="shared" si="69"/>
        <v>A</v>
      </c>
      <c r="BG15" s="20" t="str">
        <f t="shared" si="69"/>
        <v>A</v>
      </c>
      <c r="BH15" s="20" t="str">
        <f t="shared" si="69"/>
        <v>A</v>
      </c>
      <c r="BI15" s="20">
        <f t="shared" si="69"/>
        <v>23</v>
      </c>
      <c r="BJ15" s="20" t="str">
        <f t="shared" si="69"/>
        <v>A</v>
      </c>
      <c r="BK15" s="20" t="str">
        <f t="shared" ref="BK15:CP15" si="70">+BA15</f>
        <v>A</v>
      </c>
      <c r="BL15" s="20" t="str">
        <f t="shared" si="70"/>
        <v>A</v>
      </c>
      <c r="BM15" s="20" t="str">
        <f t="shared" si="70"/>
        <v>A</v>
      </c>
      <c r="BN15" s="20" t="str">
        <f t="shared" si="70"/>
        <v>A</v>
      </c>
      <c r="BO15" s="20" t="str">
        <f t="shared" si="70"/>
        <v>A</v>
      </c>
      <c r="BP15" s="20" t="str">
        <f t="shared" si="70"/>
        <v>A</v>
      </c>
      <c r="BQ15" s="20" t="str">
        <f t="shared" si="70"/>
        <v>A</v>
      </c>
      <c r="BR15" s="20" t="str">
        <f t="shared" si="70"/>
        <v>A</v>
      </c>
      <c r="BS15" s="20">
        <f t="shared" si="70"/>
        <v>23</v>
      </c>
      <c r="BT15" s="20" t="str">
        <f t="shared" si="70"/>
        <v>A</v>
      </c>
      <c r="BU15" s="20" t="str">
        <f t="shared" si="70"/>
        <v>A</v>
      </c>
      <c r="BV15" s="20" t="str">
        <f t="shared" si="70"/>
        <v>A</v>
      </c>
      <c r="BW15" s="20" t="str">
        <f t="shared" si="70"/>
        <v>A</v>
      </c>
      <c r="BX15" s="20" t="str">
        <f t="shared" si="70"/>
        <v>A</v>
      </c>
      <c r="BY15" s="20" t="str">
        <f t="shared" si="70"/>
        <v>A</v>
      </c>
      <c r="BZ15" s="20" t="str">
        <f t="shared" si="70"/>
        <v>A</v>
      </c>
      <c r="CA15" s="20" t="str">
        <f t="shared" si="70"/>
        <v>A</v>
      </c>
      <c r="CB15" s="20" t="str">
        <f t="shared" si="70"/>
        <v>A</v>
      </c>
      <c r="CC15" s="20">
        <f t="shared" si="70"/>
        <v>23</v>
      </c>
      <c r="CD15" s="20" t="str">
        <f t="shared" si="70"/>
        <v>A</v>
      </c>
      <c r="CE15" s="20" t="str">
        <f t="shared" si="70"/>
        <v>A</v>
      </c>
      <c r="CF15" s="20" t="str">
        <f t="shared" si="70"/>
        <v>A</v>
      </c>
      <c r="CG15" s="20" t="str">
        <f t="shared" si="70"/>
        <v>A</v>
      </c>
      <c r="CH15" s="20" t="str">
        <f t="shared" si="70"/>
        <v>A</v>
      </c>
      <c r="CI15" s="20" t="str">
        <f t="shared" si="70"/>
        <v>A</v>
      </c>
      <c r="CJ15" s="20" t="str">
        <f t="shared" si="70"/>
        <v>A</v>
      </c>
      <c r="CK15" s="20" t="str">
        <f t="shared" si="70"/>
        <v>A</v>
      </c>
      <c r="CL15" s="20" t="str">
        <f t="shared" si="70"/>
        <v>A</v>
      </c>
      <c r="CM15" s="20">
        <f t="shared" si="70"/>
        <v>23</v>
      </c>
      <c r="CN15" s="20" t="str">
        <f t="shared" si="70"/>
        <v>A</v>
      </c>
      <c r="CO15" s="20" t="str">
        <f t="shared" si="70"/>
        <v>A</v>
      </c>
      <c r="CP15" s="20" t="str">
        <f t="shared" si="70"/>
        <v>A</v>
      </c>
      <c r="CQ15" s="20" t="str">
        <f t="shared" ref="CQ15:DV15" si="71">+CG15</f>
        <v>A</v>
      </c>
      <c r="CR15" s="20" t="str">
        <f t="shared" si="71"/>
        <v>A</v>
      </c>
      <c r="CS15" s="20" t="str">
        <f t="shared" si="71"/>
        <v>A</v>
      </c>
      <c r="CT15" s="20" t="str">
        <f t="shared" si="71"/>
        <v>A</v>
      </c>
      <c r="CU15" s="20" t="str">
        <f t="shared" si="71"/>
        <v>A</v>
      </c>
      <c r="CV15" s="20" t="str">
        <f t="shared" si="71"/>
        <v>A</v>
      </c>
      <c r="CW15" s="20">
        <f t="shared" si="71"/>
        <v>23</v>
      </c>
      <c r="CX15" s="20" t="str">
        <f t="shared" si="71"/>
        <v>A</v>
      </c>
      <c r="CY15" s="20" t="str">
        <f t="shared" si="71"/>
        <v>A</v>
      </c>
      <c r="CZ15" s="20" t="str">
        <f t="shared" si="71"/>
        <v>A</v>
      </c>
      <c r="DA15" s="20" t="str">
        <f t="shared" si="71"/>
        <v>A</v>
      </c>
      <c r="DB15" s="20" t="str">
        <f t="shared" si="71"/>
        <v>A</v>
      </c>
      <c r="DC15" s="20" t="str">
        <f t="shared" si="71"/>
        <v>A</v>
      </c>
      <c r="DD15" s="20" t="str">
        <f t="shared" si="71"/>
        <v>A</v>
      </c>
      <c r="DE15" s="20" t="str">
        <f t="shared" si="71"/>
        <v>A</v>
      </c>
      <c r="DF15" s="20" t="str">
        <f t="shared" si="71"/>
        <v>A</v>
      </c>
      <c r="DG15" s="20">
        <f t="shared" si="71"/>
        <v>23</v>
      </c>
      <c r="DH15" s="20" t="str">
        <f t="shared" si="71"/>
        <v>A</v>
      </c>
      <c r="DI15" s="20" t="str">
        <f t="shared" si="71"/>
        <v>A</v>
      </c>
      <c r="DJ15" s="20" t="str">
        <f t="shared" si="71"/>
        <v>A</v>
      </c>
      <c r="DK15" s="20" t="str">
        <f t="shared" si="71"/>
        <v>A</v>
      </c>
      <c r="DL15" s="20" t="str">
        <f t="shared" si="71"/>
        <v>A</v>
      </c>
      <c r="DM15" s="20" t="str">
        <f t="shared" si="71"/>
        <v>A</v>
      </c>
      <c r="DN15" s="20" t="str">
        <f t="shared" si="71"/>
        <v>A</v>
      </c>
      <c r="DO15" s="20" t="str">
        <f t="shared" si="71"/>
        <v>A</v>
      </c>
      <c r="DP15" s="20" t="str">
        <f t="shared" si="71"/>
        <v>A</v>
      </c>
      <c r="DQ15" s="20">
        <f t="shared" si="71"/>
        <v>23</v>
      </c>
      <c r="DR15" s="20" t="str">
        <f t="shared" si="71"/>
        <v>A</v>
      </c>
      <c r="DS15" s="20" t="str">
        <f t="shared" si="71"/>
        <v>A</v>
      </c>
      <c r="DT15" s="20" t="str">
        <f t="shared" si="71"/>
        <v>A</v>
      </c>
      <c r="DU15" s="20" t="str">
        <f t="shared" si="71"/>
        <v>A</v>
      </c>
      <c r="DV15" s="20" t="str">
        <f t="shared" si="71"/>
        <v>A</v>
      </c>
      <c r="DW15" s="20" t="str">
        <f t="shared" ref="DW15:FB15" si="72">+DM15</f>
        <v>A</v>
      </c>
      <c r="DX15" s="20" t="str">
        <f t="shared" si="72"/>
        <v>A</v>
      </c>
      <c r="DY15" s="20" t="str">
        <f t="shared" si="72"/>
        <v>A</v>
      </c>
      <c r="DZ15" s="20" t="str">
        <f t="shared" si="72"/>
        <v>A</v>
      </c>
      <c r="EA15" s="20">
        <f t="shared" si="72"/>
        <v>23</v>
      </c>
      <c r="EB15" s="20" t="str">
        <f t="shared" si="72"/>
        <v>A</v>
      </c>
      <c r="EC15" s="20" t="str">
        <f t="shared" si="72"/>
        <v>A</v>
      </c>
      <c r="ED15" s="20" t="str">
        <f t="shared" si="72"/>
        <v>A</v>
      </c>
      <c r="EE15" s="20" t="str">
        <f t="shared" si="72"/>
        <v>A</v>
      </c>
      <c r="EF15" s="20" t="str">
        <f t="shared" si="72"/>
        <v>A</v>
      </c>
      <c r="EG15" s="20" t="str">
        <f t="shared" si="72"/>
        <v>A</v>
      </c>
      <c r="EH15" s="20" t="str">
        <f t="shared" si="72"/>
        <v>A</v>
      </c>
      <c r="EI15" s="20" t="str">
        <f t="shared" si="72"/>
        <v>A</v>
      </c>
      <c r="EJ15" s="20" t="str">
        <f t="shared" si="72"/>
        <v>A</v>
      </c>
      <c r="EK15" s="20">
        <f t="shared" si="72"/>
        <v>23</v>
      </c>
      <c r="EL15" s="20" t="str">
        <f t="shared" si="72"/>
        <v>A</v>
      </c>
      <c r="EM15" s="20" t="str">
        <f t="shared" si="72"/>
        <v>A</v>
      </c>
      <c r="EN15" s="20" t="str">
        <f t="shared" si="72"/>
        <v>A</v>
      </c>
      <c r="EO15" s="20" t="str">
        <f t="shared" si="72"/>
        <v>A</v>
      </c>
      <c r="EP15" s="20" t="str">
        <f t="shared" si="72"/>
        <v>A</v>
      </c>
      <c r="EQ15" s="20" t="str">
        <f t="shared" si="72"/>
        <v>A</v>
      </c>
      <c r="ER15" s="20" t="str">
        <f t="shared" si="72"/>
        <v>A</v>
      </c>
      <c r="ES15" s="20" t="str">
        <f t="shared" si="72"/>
        <v>A</v>
      </c>
      <c r="ET15" s="20" t="str">
        <f t="shared" si="72"/>
        <v>A</v>
      </c>
      <c r="EU15" s="20">
        <f t="shared" si="72"/>
        <v>23</v>
      </c>
      <c r="EV15" s="20" t="str">
        <f t="shared" si="72"/>
        <v>A</v>
      </c>
      <c r="EW15" s="20" t="str">
        <f t="shared" si="72"/>
        <v>A</v>
      </c>
      <c r="EX15" s="20" t="str">
        <f t="shared" si="72"/>
        <v>A</v>
      </c>
      <c r="EY15" s="20" t="str">
        <f t="shared" si="72"/>
        <v>A</v>
      </c>
      <c r="EZ15" s="20" t="str">
        <f t="shared" si="72"/>
        <v>A</v>
      </c>
      <c r="FA15" s="20" t="str">
        <f t="shared" si="72"/>
        <v>A</v>
      </c>
      <c r="FB15" s="20" t="str">
        <f t="shared" si="72"/>
        <v>A</v>
      </c>
      <c r="FC15" s="20" t="str">
        <f t="shared" ref="FC15:GH15" si="73">+ES15</f>
        <v>A</v>
      </c>
      <c r="FD15" s="20" t="str">
        <f t="shared" si="73"/>
        <v>A</v>
      </c>
      <c r="FE15" s="20">
        <f t="shared" si="73"/>
        <v>23</v>
      </c>
      <c r="FF15" s="20" t="str">
        <f t="shared" si="73"/>
        <v>A</v>
      </c>
      <c r="FG15" s="20" t="str">
        <f t="shared" si="73"/>
        <v>A</v>
      </c>
      <c r="FH15" s="20" t="str">
        <f t="shared" si="73"/>
        <v>A</v>
      </c>
      <c r="FI15" s="20" t="str">
        <f t="shared" si="73"/>
        <v>A</v>
      </c>
      <c r="FJ15" s="20" t="str">
        <f t="shared" si="73"/>
        <v>A</v>
      </c>
      <c r="FK15" s="20" t="str">
        <f t="shared" si="73"/>
        <v>A</v>
      </c>
      <c r="FL15" s="20" t="str">
        <f t="shared" si="73"/>
        <v>A</v>
      </c>
      <c r="FM15" s="20" t="str">
        <f t="shared" si="73"/>
        <v>A</v>
      </c>
      <c r="FN15" s="20" t="str">
        <f t="shared" si="73"/>
        <v>A</v>
      </c>
      <c r="FO15" s="20">
        <f t="shared" si="73"/>
        <v>23</v>
      </c>
      <c r="FP15" s="20" t="str">
        <f t="shared" si="73"/>
        <v>A</v>
      </c>
      <c r="FQ15" s="20" t="str">
        <f t="shared" si="73"/>
        <v>A</v>
      </c>
      <c r="FR15" s="20" t="str">
        <f t="shared" si="73"/>
        <v>A</v>
      </c>
      <c r="FS15" s="20" t="str">
        <f t="shared" si="73"/>
        <v>A</v>
      </c>
      <c r="FT15" s="20" t="str">
        <f t="shared" si="73"/>
        <v>A</v>
      </c>
      <c r="FU15" s="20" t="str">
        <f t="shared" si="73"/>
        <v>A</v>
      </c>
      <c r="FV15" s="20" t="str">
        <f t="shared" si="73"/>
        <v>A</v>
      </c>
      <c r="FW15" s="20" t="str">
        <f t="shared" si="73"/>
        <v>A</v>
      </c>
      <c r="FX15" s="20" t="str">
        <f t="shared" si="73"/>
        <v>A</v>
      </c>
      <c r="FY15" s="20">
        <f t="shared" si="73"/>
        <v>23</v>
      </c>
      <c r="FZ15" s="20" t="str">
        <f t="shared" si="73"/>
        <v>A</v>
      </c>
      <c r="GA15" s="20" t="str">
        <f t="shared" si="73"/>
        <v>A</v>
      </c>
      <c r="GB15" s="20" t="str">
        <f t="shared" si="73"/>
        <v>A</v>
      </c>
      <c r="GC15" s="20" t="str">
        <f t="shared" si="73"/>
        <v>A</v>
      </c>
      <c r="GD15" s="20" t="str">
        <f t="shared" si="73"/>
        <v>A</v>
      </c>
      <c r="GE15" s="20" t="str">
        <f t="shared" si="73"/>
        <v>A</v>
      </c>
      <c r="GF15" s="20" t="str">
        <f t="shared" si="73"/>
        <v>A</v>
      </c>
      <c r="GG15" s="20" t="str">
        <f t="shared" si="73"/>
        <v>A</v>
      </c>
      <c r="GH15" s="20" t="str">
        <f t="shared" si="73"/>
        <v>A</v>
      </c>
      <c r="GI15" s="20">
        <f t="shared" ref="GI15:HB15" si="74">+FY15</f>
        <v>23</v>
      </c>
      <c r="GJ15" s="20" t="str">
        <f t="shared" si="74"/>
        <v>A</v>
      </c>
      <c r="GK15" s="20" t="str">
        <f t="shared" si="74"/>
        <v>A</v>
      </c>
      <c r="GL15" s="20" t="str">
        <f t="shared" si="74"/>
        <v>A</v>
      </c>
      <c r="GM15" s="20" t="str">
        <f t="shared" si="74"/>
        <v>A</v>
      </c>
      <c r="GN15" s="20" t="str">
        <f t="shared" si="74"/>
        <v>A</v>
      </c>
      <c r="GO15" s="20" t="str">
        <f t="shared" si="74"/>
        <v>A</v>
      </c>
      <c r="GP15" s="20" t="str">
        <f t="shared" si="74"/>
        <v>A</v>
      </c>
      <c r="GQ15" s="20" t="str">
        <f t="shared" si="74"/>
        <v>A</v>
      </c>
      <c r="GR15" s="20" t="str">
        <f t="shared" si="74"/>
        <v>A</v>
      </c>
      <c r="GS15" s="20">
        <f t="shared" si="74"/>
        <v>23</v>
      </c>
      <c r="GT15" s="20" t="str">
        <f t="shared" si="74"/>
        <v>A</v>
      </c>
      <c r="GU15" s="20" t="str">
        <f t="shared" si="74"/>
        <v>A</v>
      </c>
      <c r="GV15" s="20" t="str">
        <f t="shared" si="74"/>
        <v>A</v>
      </c>
      <c r="GW15" s="20" t="str">
        <f t="shared" si="74"/>
        <v>A</v>
      </c>
      <c r="GX15" s="20" t="str">
        <f t="shared" si="74"/>
        <v>A</v>
      </c>
      <c r="GY15" s="20" t="str">
        <f t="shared" si="74"/>
        <v>A</v>
      </c>
      <c r="GZ15" s="20" t="str">
        <f t="shared" si="74"/>
        <v>A</v>
      </c>
      <c r="HA15" s="20" t="str">
        <f t="shared" si="74"/>
        <v>A</v>
      </c>
      <c r="HB15" s="20" t="str">
        <f t="shared" si="74"/>
        <v>A</v>
      </c>
      <c r="HC15" s="77">
        <f>+GS15</f>
        <v>23</v>
      </c>
      <c r="HD15" s="77" t="str">
        <f t="shared" si="67"/>
        <v>A</v>
      </c>
      <c r="HE15" s="77" t="str">
        <f t="shared" si="67"/>
        <v>A</v>
      </c>
      <c r="HF15" s="77" t="str">
        <f t="shared" si="67"/>
        <v>A</v>
      </c>
      <c r="HG15" s="77" t="str">
        <f t="shared" si="67"/>
        <v>A</v>
      </c>
      <c r="HH15" s="77" t="str">
        <f t="shared" si="67"/>
        <v>A</v>
      </c>
      <c r="HI15" s="77" t="str">
        <f t="shared" si="67"/>
        <v>A</v>
      </c>
      <c r="HJ15" s="77" t="str">
        <f t="shared" si="67"/>
        <v>A</v>
      </c>
      <c r="HK15" s="77" t="str">
        <f t="shared" si="67"/>
        <v>A</v>
      </c>
      <c r="HL15" s="77" t="str">
        <f t="shared" si="67"/>
        <v>A</v>
      </c>
      <c r="HM15" s="563"/>
      <c r="HN15" s="563"/>
      <c r="HO15" s="563"/>
      <c r="HP15" s="563"/>
      <c r="HQ15" s="83"/>
      <c r="HR15" s="82">
        <f t="shared" ref="HR15:IA15" si="75">+K15</f>
        <v>23</v>
      </c>
      <c r="HS15" s="82" t="str">
        <f t="shared" si="75"/>
        <v>A</v>
      </c>
      <c r="HT15" s="82" t="str">
        <f t="shared" si="75"/>
        <v>A</v>
      </c>
      <c r="HU15" s="82" t="str">
        <f t="shared" si="75"/>
        <v>A</v>
      </c>
      <c r="HV15" s="82" t="str">
        <f t="shared" si="75"/>
        <v>A</v>
      </c>
      <c r="HW15" s="82" t="str">
        <f t="shared" si="75"/>
        <v>A</v>
      </c>
      <c r="HX15" s="82" t="str">
        <f t="shared" si="75"/>
        <v>A</v>
      </c>
      <c r="HY15" s="82" t="str">
        <f t="shared" si="75"/>
        <v>A</v>
      </c>
      <c r="HZ15" s="82" t="str">
        <f t="shared" si="75"/>
        <v>A</v>
      </c>
      <c r="IA15" s="82" t="str">
        <f t="shared" si="75"/>
        <v>A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9" si="76">+K16+U16+AE16+AO16+AY16+BI16+BS16+CC16+CM16+CW16+DG16+DQ16+EA16+EK16+EU16+FE16+FO16+FY16+GI16+GS16</f>
        <v>0</v>
      </c>
      <c r="HS16" s="251">
        <f t="shared" si="76"/>
        <v>0</v>
      </c>
      <c r="HT16" s="251">
        <f t="shared" si="76"/>
        <v>0</v>
      </c>
      <c r="HU16" s="251">
        <f t="shared" si="76"/>
        <v>0</v>
      </c>
      <c r="HV16" s="251">
        <f t="shared" si="76"/>
        <v>0</v>
      </c>
      <c r="HW16" s="251">
        <f t="shared" si="76"/>
        <v>0</v>
      </c>
      <c r="HX16" s="251">
        <f t="shared" si="76"/>
        <v>0</v>
      </c>
      <c r="HY16" s="251">
        <f t="shared" si="76"/>
        <v>0</v>
      </c>
      <c r="HZ16" s="251">
        <f t="shared" si="76"/>
        <v>0</v>
      </c>
      <c r="IA16" s="251">
        <f t="shared" si="76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7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si="76"/>
        <v>0</v>
      </c>
      <c r="HS17" s="80">
        <f t="shared" si="76"/>
        <v>0</v>
      </c>
      <c r="HT17" s="80">
        <f t="shared" si="76"/>
        <v>0</v>
      </c>
      <c r="HU17" s="80">
        <f t="shared" si="76"/>
        <v>0</v>
      </c>
      <c r="HV17" s="80">
        <f t="shared" si="76"/>
        <v>0</v>
      </c>
      <c r="HW17" s="80">
        <f t="shared" si="76"/>
        <v>0</v>
      </c>
      <c r="HX17" s="80">
        <f t="shared" si="76"/>
        <v>0</v>
      </c>
      <c r="HY17" s="80">
        <f t="shared" si="76"/>
        <v>0</v>
      </c>
      <c r="HZ17" s="80">
        <f t="shared" si="76"/>
        <v>0</v>
      </c>
      <c r="IA17" s="80">
        <f t="shared" si="76"/>
        <v>0</v>
      </c>
      <c r="IK17" s="93" t="e">
        <f t="shared" ref="IK17:IK80" si="78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7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6"/>
        <v>0</v>
      </c>
      <c r="HS18" s="80">
        <f t="shared" si="76"/>
        <v>0</v>
      </c>
      <c r="HT18" s="80">
        <f t="shared" si="76"/>
        <v>0</v>
      </c>
      <c r="HU18" s="80">
        <f t="shared" si="76"/>
        <v>0</v>
      </c>
      <c r="HV18" s="80">
        <f t="shared" si="76"/>
        <v>0</v>
      </c>
      <c r="HW18" s="80">
        <f t="shared" si="76"/>
        <v>0</v>
      </c>
      <c r="HX18" s="80">
        <f t="shared" si="76"/>
        <v>0</v>
      </c>
      <c r="HY18" s="80">
        <f t="shared" si="76"/>
        <v>0</v>
      </c>
      <c r="HZ18" s="80">
        <f t="shared" si="76"/>
        <v>0</v>
      </c>
      <c r="IA18" s="80">
        <f t="shared" si="76"/>
        <v>0</v>
      </c>
      <c r="IK18" s="93" t="e">
        <f t="shared" si="78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7"/>
        <v>0</v>
      </c>
      <c r="HN19" s="252">
        <f t="shared" ref="HN19:HN50" si="79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6"/>
        <v>0</v>
      </c>
      <c r="HS19" s="253">
        <f t="shared" si="76"/>
        <v>0</v>
      </c>
      <c r="HT19" s="253">
        <f t="shared" si="76"/>
        <v>0</v>
      </c>
      <c r="HU19" s="253">
        <f t="shared" si="76"/>
        <v>0</v>
      </c>
      <c r="HV19" s="253">
        <f t="shared" si="76"/>
        <v>0</v>
      </c>
      <c r="HW19" s="253">
        <f t="shared" si="76"/>
        <v>0</v>
      </c>
      <c r="HX19" s="253">
        <f t="shared" si="76"/>
        <v>0</v>
      </c>
      <c r="HY19" s="253">
        <f t="shared" si="76"/>
        <v>0</v>
      </c>
      <c r="HZ19" s="253">
        <f t="shared" si="76"/>
        <v>0</v>
      </c>
      <c r="IA19" s="253">
        <f t="shared" si="76"/>
        <v>0</v>
      </c>
      <c r="IK19" s="93" t="e">
        <f t="shared" si="78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7"/>
        <v>0</v>
      </c>
      <c r="HN20" s="250">
        <f t="shared" si="79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0">+SUM(HO17:HO20)</f>
        <v>#REF!</v>
      </c>
      <c r="HQ20" s="79"/>
      <c r="HR20" s="251">
        <f t="shared" ref="HR20:HR83" si="81">+K20+U20+AE20+AO20+AY20+BI20+BS20+CC20+CM20+CW20+DG20+DQ20+EA20+EK20+EU20+FE20+FO20+FY20+GI20+GS20</f>
        <v>0</v>
      </c>
      <c r="HS20" s="251">
        <f t="shared" ref="HS20:HS83" si="82">+L20+V20+AF20+AP20+AZ20+BJ20+BT20+CD20+CN20+CX20+DH20+DR20+EB20+EL20+EV20+FF20+FP20+FZ20+GJ20+GT20</f>
        <v>0</v>
      </c>
      <c r="HT20" s="251">
        <f t="shared" ref="HT20:HT83" si="83">+M20+W20+AG20+AQ20+BA20+BK20+BU20+CE20+CO20+CY20+DI20+DS20+EC20+EM20+EW20+FG20+FQ20+GA20+GK20+GU20</f>
        <v>0</v>
      </c>
      <c r="HU20" s="251">
        <f t="shared" ref="HU20:HU83" si="84">+N20+X20+AH20+AR20+BB20+BL20+BV20+CF20+CP20+CZ20+DJ20+DT20+ED20+EN20+EX20+FH20+FR20+GB20+GL20+GV20</f>
        <v>0</v>
      </c>
      <c r="HV20" s="251">
        <f t="shared" ref="HV20:HV83" si="85">+O20+Y20+AI20+AS20+BC20+BM20+BW20+CG20+CQ20+DA20+DK20+DU20+EE20+EO20+EY20+FI20+FS20+GC20+GM20+GW20</f>
        <v>0</v>
      </c>
      <c r="HW20" s="251">
        <f t="shared" ref="HW20:HW83" si="86">+P20+Z20+AJ20+AT20+BD20+BN20+BX20+CH20+CR20+DB20+DL20+DV20+EF20+EP20+EZ20+FJ20+FT20+GD20+GN20+GX20</f>
        <v>0</v>
      </c>
      <c r="HX20" s="251">
        <f t="shared" ref="HX20:HX83" si="87">+Q20+AA20+AK20+AU20+BE20+BO20+BY20+CI20+CS20+DC20+DM20+DW20+EG20+EQ20+FA20+FK20+FU20+GE20+GO20+GY20</f>
        <v>0</v>
      </c>
      <c r="HY20" s="251">
        <f t="shared" ref="HY20:HY83" si="88">+R20+AB20+AL20+AV20+BF20+BP20+BZ20+CJ20+CT20+DD20+DN20+DX20+EH20+ER20+FB20+FL20+FV20+GF20+GP20+GZ20</f>
        <v>0</v>
      </c>
      <c r="HZ20" s="251">
        <f t="shared" ref="HZ20:HZ83" si="89">+S20+AC20+AM20+AW20+BG20+BQ20+CA20+CK20+CU20+DE20+DO20+DY20+EI20+ES20+FC20+FM20+FW20+GG20+GQ20+HA20</f>
        <v>0</v>
      </c>
      <c r="IA20" s="251">
        <f t="shared" ref="IA20:IA83" si="90">+T20+AD20+AN20+AX20+BH20+BR20+CB20+CL20+CV20+DF20+DP20+DZ20+EJ20+ET20+FD20+FN20+FX20+GH20+GR20+HB20</f>
        <v>0</v>
      </c>
      <c r="IK20" s="93" t="e">
        <f t="shared" si="78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7"/>
        <v>0</v>
      </c>
      <c r="HN21" s="78">
        <f t="shared" si="79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0"/>
        <v>#REF!</v>
      </c>
      <c r="HQ21" s="79"/>
      <c r="HR21" s="80">
        <f t="shared" si="81"/>
        <v>0</v>
      </c>
      <c r="HS21" s="80">
        <f t="shared" si="82"/>
        <v>0</v>
      </c>
      <c r="HT21" s="80">
        <f t="shared" si="83"/>
        <v>0</v>
      </c>
      <c r="HU21" s="80">
        <f t="shared" si="84"/>
        <v>0</v>
      </c>
      <c r="HV21" s="80">
        <f t="shared" si="85"/>
        <v>0</v>
      </c>
      <c r="HW21" s="80">
        <f t="shared" si="86"/>
        <v>0</v>
      </c>
      <c r="HX21" s="80">
        <f t="shared" si="87"/>
        <v>0</v>
      </c>
      <c r="HY21" s="80">
        <f t="shared" si="88"/>
        <v>0</v>
      </c>
      <c r="HZ21" s="80">
        <f t="shared" si="89"/>
        <v>0</v>
      </c>
      <c r="IA21" s="80">
        <f t="shared" si="90"/>
        <v>0</v>
      </c>
      <c r="IK21" s="93" t="e">
        <f t="shared" si="78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7"/>
        <v>0</v>
      </c>
      <c r="HN22" s="78">
        <f t="shared" si="79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0"/>
        <v>#REF!</v>
      </c>
      <c r="HQ22" s="79"/>
      <c r="HR22" s="80">
        <f t="shared" si="81"/>
        <v>0</v>
      </c>
      <c r="HS22" s="80">
        <f t="shared" si="82"/>
        <v>0</v>
      </c>
      <c r="HT22" s="80">
        <f t="shared" si="83"/>
        <v>0</v>
      </c>
      <c r="HU22" s="80">
        <f t="shared" si="84"/>
        <v>0</v>
      </c>
      <c r="HV22" s="80">
        <f t="shared" si="85"/>
        <v>0</v>
      </c>
      <c r="HW22" s="80">
        <f t="shared" si="86"/>
        <v>0</v>
      </c>
      <c r="HX22" s="80">
        <f t="shared" si="87"/>
        <v>0</v>
      </c>
      <c r="HY22" s="80">
        <f t="shared" si="88"/>
        <v>0</v>
      </c>
      <c r="HZ22" s="80">
        <f t="shared" si="89"/>
        <v>0</v>
      </c>
      <c r="IA22" s="80">
        <f t="shared" si="90"/>
        <v>0</v>
      </c>
      <c r="IK22" s="93" t="e">
        <f t="shared" si="78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7"/>
        <v>0</v>
      </c>
      <c r="HN23" s="252">
        <f t="shared" si="79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0"/>
        <v>#REF!</v>
      </c>
      <c r="HQ23" s="79"/>
      <c r="HR23" s="253">
        <f t="shared" si="81"/>
        <v>0</v>
      </c>
      <c r="HS23" s="253">
        <f t="shared" si="82"/>
        <v>0</v>
      </c>
      <c r="HT23" s="253">
        <f t="shared" si="83"/>
        <v>0</v>
      </c>
      <c r="HU23" s="253">
        <f t="shared" si="84"/>
        <v>0</v>
      </c>
      <c r="HV23" s="253">
        <f t="shared" si="85"/>
        <v>0</v>
      </c>
      <c r="HW23" s="253">
        <f t="shared" si="86"/>
        <v>0</v>
      </c>
      <c r="HX23" s="253">
        <f t="shared" si="87"/>
        <v>0</v>
      </c>
      <c r="HY23" s="253">
        <f t="shared" si="88"/>
        <v>0</v>
      </c>
      <c r="HZ23" s="253">
        <f t="shared" si="89"/>
        <v>0</v>
      </c>
      <c r="IA23" s="253">
        <f t="shared" si="90"/>
        <v>0</v>
      </c>
      <c r="IK23" s="93" t="e">
        <f t="shared" si="78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7"/>
        <v>0</v>
      </c>
      <c r="HN24" s="250">
        <f t="shared" si="79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0"/>
        <v>#REF!</v>
      </c>
      <c r="HQ24" s="79"/>
      <c r="HR24" s="251">
        <f t="shared" si="81"/>
        <v>0</v>
      </c>
      <c r="HS24" s="251">
        <f t="shared" si="82"/>
        <v>0</v>
      </c>
      <c r="HT24" s="251">
        <f t="shared" si="83"/>
        <v>0</v>
      </c>
      <c r="HU24" s="251">
        <f t="shared" si="84"/>
        <v>0</v>
      </c>
      <c r="HV24" s="251">
        <f t="shared" si="85"/>
        <v>0</v>
      </c>
      <c r="HW24" s="251">
        <f t="shared" si="86"/>
        <v>0</v>
      </c>
      <c r="HX24" s="251">
        <f t="shared" si="87"/>
        <v>0</v>
      </c>
      <c r="HY24" s="251">
        <f t="shared" si="88"/>
        <v>0</v>
      </c>
      <c r="HZ24" s="251">
        <f t="shared" si="89"/>
        <v>0</v>
      </c>
      <c r="IA24" s="251">
        <f t="shared" si="90"/>
        <v>0</v>
      </c>
      <c r="IK24" s="93" t="e">
        <f t="shared" si="78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7"/>
        <v>0</v>
      </c>
      <c r="HN25" s="78">
        <f t="shared" si="79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0"/>
        <v>#REF!</v>
      </c>
      <c r="HQ25" s="79"/>
      <c r="HR25" s="80">
        <f t="shared" si="81"/>
        <v>0</v>
      </c>
      <c r="HS25" s="80">
        <f t="shared" si="82"/>
        <v>0</v>
      </c>
      <c r="HT25" s="80">
        <f t="shared" si="83"/>
        <v>0</v>
      </c>
      <c r="HU25" s="80">
        <f t="shared" si="84"/>
        <v>0</v>
      </c>
      <c r="HV25" s="80">
        <f t="shared" si="85"/>
        <v>0</v>
      </c>
      <c r="HW25" s="80">
        <f t="shared" si="86"/>
        <v>0</v>
      </c>
      <c r="HX25" s="80">
        <f t="shared" si="87"/>
        <v>0</v>
      </c>
      <c r="HY25" s="80">
        <f t="shared" si="88"/>
        <v>0</v>
      </c>
      <c r="HZ25" s="80">
        <f t="shared" si="89"/>
        <v>0</v>
      </c>
      <c r="IA25" s="80">
        <f t="shared" si="90"/>
        <v>0</v>
      </c>
      <c r="IK25" s="93" t="e">
        <f t="shared" si="78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7"/>
        <v>0</v>
      </c>
      <c r="HN26" s="78">
        <f t="shared" si="79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0"/>
        <v>#REF!</v>
      </c>
      <c r="HQ26" s="79"/>
      <c r="HR26" s="80">
        <f t="shared" si="81"/>
        <v>0</v>
      </c>
      <c r="HS26" s="80">
        <f t="shared" si="82"/>
        <v>0</v>
      </c>
      <c r="HT26" s="80">
        <f t="shared" si="83"/>
        <v>0</v>
      </c>
      <c r="HU26" s="80">
        <f t="shared" si="84"/>
        <v>0</v>
      </c>
      <c r="HV26" s="80">
        <f t="shared" si="85"/>
        <v>0</v>
      </c>
      <c r="HW26" s="80">
        <f t="shared" si="86"/>
        <v>0</v>
      </c>
      <c r="HX26" s="80">
        <f t="shared" si="87"/>
        <v>0</v>
      </c>
      <c r="HY26" s="80">
        <f t="shared" si="88"/>
        <v>0</v>
      </c>
      <c r="HZ26" s="80">
        <f t="shared" si="89"/>
        <v>0</v>
      </c>
      <c r="IA26" s="80">
        <f t="shared" si="90"/>
        <v>0</v>
      </c>
      <c r="IK26" s="93" t="e">
        <f t="shared" si="78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7"/>
        <v>0</v>
      </c>
      <c r="HN27" s="252">
        <f t="shared" si="79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0"/>
        <v>#REF!</v>
      </c>
      <c r="HQ27" s="79"/>
      <c r="HR27" s="253">
        <f t="shared" si="81"/>
        <v>0</v>
      </c>
      <c r="HS27" s="253">
        <f t="shared" si="82"/>
        <v>0</v>
      </c>
      <c r="HT27" s="253">
        <f t="shared" si="83"/>
        <v>0</v>
      </c>
      <c r="HU27" s="253">
        <f t="shared" si="84"/>
        <v>0</v>
      </c>
      <c r="HV27" s="253">
        <f t="shared" si="85"/>
        <v>0</v>
      </c>
      <c r="HW27" s="253">
        <f t="shared" si="86"/>
        <v>0</v>
      </c>
      <c r="HX27" s="253">
        <f t="shared" si="87"/>
        <v>0</v>
      </c>
      <c r="HY27" s="253">
        <f t="shared" si="88"/>
        <v>0</v>
      </c>
      <c r="HZ27" s="253">
        <f t="shared" si="89"/>
        <v>0</v>
      </c>
      <c r="IA27" s="253">
        <f t="shared" si="90"/>
        <v>0</v>
      </c>
      <c r="IK27" s="93" t="e">
        <f t="shared" si="78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7"/>
        <v>0</v>
      </c>
      <c r="HN28" s="250">
        <f t="shared" si="79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0"/>
        <v>#REF!</v>
      </c>
      <c r="HQ28" s="79"/>
      <c r="HR28" s="251">
        <f t="shared" si="81"/>
        <v>0</v>
      </c>
      <c r="HS28" s="251">
        <f t="shared" si="82"/>
        <v>0</v>
      </c>
      <c r="HT28" s="251">
        <f t="shared" si="83"/>
        <v>0</v>
      </c>
      <c r="HU28" s="251">
        <f t="shared" si="84"/>
        <v>0</v>
      </c>
      <c r="HV28" s="251">
        <f t="shared" si="85"/>
        <v>0</v>
      </c>
      <c r="HW28" s="251">
        <f t="shared" si="86"/>
        <v>0</v>
      </c>
      <c r="HX28" s="251">
        <f t="shared" si="87"/>
        <v>0</v>
      </c>
      <c r="HY28" s="251">
        <f t="shared" si="88"/>
        <v>0</v>
      </c>
      <c r="HZ28" s="251">
        <f t="shared" si="89"/>
        <v>0</v>
      </c>
      <c r="IA28" s="251">
        <f t="shared" si="90"/>
        <v>0</v>
      </c>
      <c r="IK28" s="93" t="e">
        <f t="shared" si="78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7"/>
        <v>0</v>
      </c>
      <c r="HN29" s="78">
        <f t="shared" si="79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0"/>
        <v>#REF!</v>
      </c>
      <c r="HQ29" s="79"/>
      <c r="HR29" s="80">
        <f t="shared" si="81"/>
        <v>0</v>
      </c>
      <c r="HS29" s="80">
        <f t="shared" si="82"/>
        <v>0</v>
      </c>
      <c r="HT29" s="80">
        <f t="shared" si="83"/>
        <v>0</v>
      </c>
      <c r="HU29" s="80">
        <f t="shared" si="84"/>
        <v>0</v>
      </c>
      <c r="HV29" s="80">
        <f t="shared" si="85"/>
        <v>0</v>
      </c>
      <c r="HW29" s="80">
        <f t="shared" si="86"/>
        <v>0</v>
      </c>
      <c r="HX29" s="80">
        <f t="shared" si="87"/>
        <v>0</v>
      </c>
      <c r="HY29" s="80">
        <f t="shared" si="88"/>
        <v>0</v>
      </c>
      <c r="HZ29" s="80">
        <f t="shared" si="89"/>
        <v>0</v>
      </c>
      <c r="IA29" s="80">
        <f t="shared" si="90"/>
        <v>0</v>
      </c>
      <c r="IK29" s="93" t="e">
        <f t="shared" si="78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7"/>
        <v>0</v>
      </c>
      <c r="HN30" s="78">
        <f t="shared" si="79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0"/>
        <v>#REF!</v>
      </c>
      <c r="HQ30" s="79"/>
      <c r="HR30" s="80">
        <f t="shared" si="81"/>
        <v>0</v>
      </c>
      <c r="HS30" s="80">
        <f t="shared" si="82"/>
        <v>0</v>
      </c>
      <c r="HT30" s="80">
        <f t="shared" si="83"/>
        <v>0</v>
      </c>
      <c r="HU30" s="80">
        <f t="shared" si="84"/>
        <v>0</v>
      </c>
      <c r="HV30" s="80">
        <f t="shared" si="85"/>
        <v>0</v>
      </c>
      <c r="HW30" s="80">
        <f t="shared" si="86"/>
        <v>0</v>
      </c>
      <c r="HX30" s="80">
        <f t="shared" si="87"/>
        <v>0</v>
      </c>
      <c r="HY30" s="80">
        <f t="shared" si="88"/>
        <v>0</v>
      </c>
      <c r="HZ30" s="80">
        <f t="shared" si="89"/>
        <v>0</v>
      </c>
      <c r="IA30" s="80">
        <f t="shared" si="90"/>
        <v>0</v>
      </c>
      <c r="IK30" s="93" t="e">
        <f t="shared" si="78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7"/>
        <v>0</v>
      </c>
      <c r="HN31" s="252">
        <f t="shared" si="79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0"/>
        <v>#REF!</v>
      </c>
      <c r="HQ31" s="79"/>
      <c r="HR31" s="253">
        <f t="shared" si="81"/>
        <v>0</v>
      </c>
      <c r="HS31" s="253">
        <f t="shared" si="82"/>
        <v>0</v>
      </c>
      <c r="HT31" s="253">
        <f t="shared" si="83"/>
        <v>0</v>
      </c>
      <c r="HU31" s="253">
        <f t="shared" si="84"/>
        <v>0</v>
      </c>
      <c r="HV31" s="253">
        <f t="shared" si="85"/>
        <v>0</v>
      </c>
      <c r="HW31" s="253">
        <f t="shared" si="86"/>
        <v>0</v>
      </c>
      <c r="HX31" s="253">
        <f t="shared" si="87"/>
        <v>0</v>
      </c>
      <c r="HY31" s="253">
        <f t="shared" si="88"/>
        <v>0</v>
      </c>
      <c r="HZ31" s="253">
        <f t="shared" si="89"/>
        <v>0</v>
      </c>
      <c r="IA31" s="253">
        <f t="shared" si="90"/>
        <v>0</v>
      </c>
      <c r="IK31" s="93" t="e">
        <f t="shared" si="78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7"/>
        <v>0</v>
      </c>
      <c r="HN32" s="250">
        <f t="shared" si="79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0"/>
        <v>#REF!</v>
      </c>
      <c r="HQ32" s="79"/>
      <c r="HR32" s="251">
        <f t="shared" si="81"/>
        <v>0</v>
      </c>
      <c r="HS32" s="251">
        <f t="shared" si="82"/>
        <v>0</v>
      </c>
      <c r="HT32" s="251">
        <f t="shared" si="83"/>
        <v>0</v>
      </c>
      <c r="HU32" s="251">
        <f t="shared" si="84"/>
        <v>0</v>
      </c>
      <c r="HV32" s="251">
        <f t="shared" si="85"/>
        <v>0</v>
      </c>
      <c r="HW32" s="251">
        <f t="shared" si="86"/>
        <v>0</v>
      </c>
      <c r="HX32" s="251">
        <f t="shared" si="87"/>
        <v>0</v>
      </c>
      <c r="HY32" s="251">
        <f t="shared" si="88"/>
        <v>0</v>
      </c>
      <c r="HZ32" s="251">
        <f t="shared" si="89"/>
        <v>0</v>
      </c>
      <c r="IA32" s="251">
        <f t="shared" si="90"/>
        <v>0</v>
      </c>
      <c r="IK32" s="93" t="e">
        <f t="shared" si="78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7"/>
        <v>0</v>
      </c>
      <c r="HN33" s="78">
        <f t="shared" si="79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0"/>
        <v>#REF!</v>
      </c>
      <c r="HQ33" s="79"/>
      <c r="HR33" s="80">
        <f t="shared" si="81"/>
        <v>0</v>
      </c>
      <c r="HS33" s="80">
        <f t="shared" si="82"/>
        <v>0</v>
      </c>
      <c r="HT33" s="80">
        <f t="shared" si="83"/>
        <v>0</v>
      </c>
      <c r="HU33" s="80">
        <f t="shared" si="84"/>
        <v>0</v>
      </c>
      <c r="HV33" s="80">
        <f t="shared" si="85"/>
        <v>0</v>
      </c>
      <c r="HW33" s="80">
        <f t="shared" si="86"/>
        <v>0</v>
      </c>
      <c r="HX33" s="80">
        <f t="shared" si="87"/>
        <v>0</v>
      </c>
      <c r="HY33" s="80">
        <f t="shared" si="88"/>
        <v>0</v>
      </c>
      <c r="HZ33" s="80">
        <f t="shared" si="89"/>
        <v>0</v>
      </c>
      <c r="IA33" s="80">
        <f t="shared" si="90"/>
        <v>0</v>
      </c>
      <c r="IK33" s="93" t="e">
        <f t="shared" si="78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7"/>
        <v>0</v>
      </c>
      <c r="HN34" s="78">
        <f t="shared" si="79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0"/>
        <v>#REF!</v>
      </c>
      <c r="HQ34" s="79"/>
      <c r="HR34" s="80">
        <f t="shared" si="81"/>
        <v>0</v>
      </c>
      <c r="HS34" s="80">
        <f t="shared" si="82"/>
        <v>0</v>
      </c>
      <c r="HT34" s="80">
        <f t="shared" si="83"/>
        <v>0</v>
      </c>
      <c r="HU34" s="80">
        <f t="shared" si="84"/>
        <v>0</v>
      </c>
      <c r="HV34" s="80">
        <f t="shared" si="85"/>
        <v>0</v>
      </c>
      <c r="HW34" s="80">
        <f t="shared" si="86"/>
        <v>0</v>
      </c>
      <c r="HX34" s="80">
        <f t="shared" si="87"/>
        <v>0</v>
      </c>
      <c r="HY34" s="80">
        <f t="shared" si="88"/>
        <v>0</v>
      </c>
      <c r="HZ34" s="80">
        <f t="shared" si="89"/>
        <v>0</v>
      </c>
      <c r="IA34" s="80">
        <f t="shared" si="90"/>
        <v>0</v>
      </c>
      <c r="IK34" s="93" t="e">
        <f t="shared" si="78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7"/>
        <v>0</v>
      </c>
      <c r="HN35" s="252">
        <f t="shared" si="79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0"/>
        <v>#REF!</v>
      </c>
      <c r="HQ35" s="79"/>
      <c r="HR35" s="253">
        <f t="shared" si="81"/>
        <v>0</v>
      </c>
      <c r="HS35" s="253">
        <f t="shared" si="82"/>
        <v>0</v>
      </c>
      <c r="HT35" s="253">
        <f t="shared" si="83"/>
        <v>0</v>
      </c>
      <c r="HU35" s="253">
        <f t="shared" si="84"/>
        <v>0</v>
      </c>
      <c r="HV35" s="253">
        <f t="shared" si="85"/>
        <v>0</v>
      </c>
      <c r="HW35" s="253">
        <f t="shared" si="86"/>
        <v>0</v>
      </c>
      <c r="HX35" s="253">
        <f t="shared" si="87"/>
        <v>0</v>
      </c>
      <c r="HY35" s="253">
        <f t="shared" si="88"/>
        <v>0</v>
      </c>
      <c r="HZ35" s="253">
        <f t="shared" si="89"/>
        <v>0</v>
      </c>
      <c r="IA35" s="253">
        <f t="shared" si="90"/>
        <v>0</v>
      </c>
      <c r="IK35" s="93" t="e">
        <f t="shared" si="78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7"/>
        <v>0</v>
      </c>
      <c r="HN36" s="250">
        <f t="shared" si="79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0"/>
        <v>#REF!</v>
      </c>
      <c r="HQ36" s="79"/>
      <c r="HR36" s="251">
        <f t="shared" si="81"/>
        <v>0</v>
      </c>
      <c r="HS36" s="251">
        <f t="shared" si="82"/>
        <v>0</v>
      </c>
      <c r="HT36" s="251">
        <f t="shared" si="83"/>
        <v>0</v>
      </c>
      <c r="HU36" s="251">
        <f t="shared" si="84"/>
        <v>0</v>
      </c>
      <c r="HV36" s="251">
        <f t="shared" si="85"/>
        <v>0</v>
      </c>
      <c r="HW36" s="251">
        <f t="shared" si="86"/>
        <v>0</v>
      </c>
      <c r="HX36" s="251">
        <f t="shared" si="87"/>
        <v>0</v>
      </c>
      <c r="HY36" s="251">
        <f t="shared" si="88"/>
        <v>0</v>
      </c>
      <c r="HZ36" s="251">
        <f t="shared" si="89"/>
        <v>0</v>
      </c>
      <c r="IA36" s="251">
        <f t="shared" si="90"/>
        <v>0</v>
      </c>
      <c r="IK36" s="93" t="e">
        <f t="shared" si="78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7"/>
        <v>0</v>
      </c>
      <c r="HN37" s="78">
        <f t="shared" si="79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0"/>
        <v>#REF!</v>
      </c>
      <c r="HQ37" s="79"/>
      <c r="HR37" s="80">
        <f t="shared" si="81"/>
        <v>0</v>
      </c>
      <c r="HS37" s="80">
        <f t="shared" si="82"/>
        <v>0</v>
      </c>
      <c r="HT37" s="80">
        <f t="shared" si="83"/>
        <v>0</v>
      </c>
      <c r="HU37" s="80">
        <f t="shared" si="84"/>
        <v>0</v>
      </c>
      <c r="HV37" s="80">
        <f t="shared" si="85"/>
        <v>0</v>
      </c>
      <c r="HW37" s="80">
        <f t="shared" si="86"/>
        <v>0</v>
      </c>
      <c r="HX37" s="80">
        <f t="shared" si="87"/>
        <v>0</v>
      </c>
      <c r="HY37" s="80">
        <f t="shared" si="88"/>
        <v>0</v>
      </c>
      <c r="HZ37" s="80">
        <f t="shared" si="89"/>
        <v>0</v>
      </c>
      <c r="IA37" s="80">
        <f t="shared" si="90"/>
        <v>0</v>
      </c>
      <c r="IK37" s="93" t="e">
        <f t="shared" si="78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7"/>
        <v>0</v>
      </c>
      <c r="HN38" s="78">
        <f t="shared" si="79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0"/>
        <v>#REF!</v>
      </c>
      <c r="HQ38" s="79"/>
      <c r="HR38" s="80">
        <f t="shared" si="81"/>
        <v>0</v>
      </c>
      <c r="HS38" s="80">
        <f t="shared" si="82"/>
        <v>0</v>
      </c>
      <c r="HT38" s="80">
        <f t="shared" si="83"/>
        <v>0</v>
      </c>
      <c r="HU38" s="80">
        <f t="shared" si="84"/>
        <v>0</v>
      </c>
      <c r="HV38" s="80">
        <f t="shared" si="85"/>
        <v>0</v>
      </c>
      <c r="HW38" s="80">
        <f t="shared" si="86"/>
        <v>0</v>
      </c>
      <c r="HX38" s="80">
        <f t="shared" si="87"/>
        <v>0</v>
      </c>
      <c r="HY38" s="80">
        <f t="shared" si="88"/>
        <v>0</v>
      </c>
      <c r="HZ38" s="80">
        <f t="shared" si="89"/>
        <v>0</v>
      </c>
      <c r="IA38" s="80">
        <f t="shared" si="90"/>
        <v>0</v>
      </c>
      <c r="IK38" s="93" t="e">
        <f t="shared" si="78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7"/>
        <v>0</v>
      </c>
      <c r="HN39" s="252">
        <f t="shared" si="79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0"/>
        <v>#REF!</v>
      </c>
      <c r="HQ39" s="79"/>
      <c r="HR39" s="253">
        <f t="shared" si="81"/>
        <v>0</v>
      </c>
      <c r="HS39" s="253">
        <f t="shared" si="82"/>
        <v>0</v>
      </c>
      <c r="HT39" s="253">
        <f t="shared" si="83"/>
        <v>0</v>
      </c>
      <c r="HU39" s="253">
        <f t="shared" si="84"/>
        <v>0</v>
      </c>
      <c r="HV39" s="253">
        <f t="shared" si="85"/>
        <v>0</v>
      </c>
      <c r="HW39" s="253">
        <f t="shared" si="86"/>
        <v>0</v>
      </c>
      <c r="HX39" s="253">
        <f t="shared" si="87"/>
        <v>0</v>
      </c>
      <c r="HY39" s="253">
        <f t="shared" si="88"/>
        <v>0</v>
      </c>
      <c r="HZ39" s="253">
        <f t="shared" si="89"/>
        <v>0</v>
      </c>
      <c r="IA39" s="253">
        <f t="shared" si="90"/>
        <v>0</v>
      </c>
      <c r="IK39" s="93" t="e">
        <f t="shared" si="78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2</v>
      </c>
      <c r="L40" s="410">
        <v>0</v>
      </c>
      <c r="M40" s="410">
        <v>0</v>
      </c>
      <c r="N40" s="410">
        <v>0</v>
      </c>
      <c r="O40" s="410">
        <v>0</v>
      </c>
      <c r="P40" s="410">
        <v>0</v>
      </c>
      <c r="Q40" s="410">
        <v>0</v>
      </c>
      <c r="R40" s="410">
        <v>0</v>
      </c>
      <c r="S40" s="410">
        <v>0</v>
      </c>
      <c r="T40" s="411">
        <v>0</v>
      </c>
      <c r="U40" s="409">
        <v>0</v>
      </c>
      <c r="V40" s="410">
        <v>0</v>
      </c>
      <c r="W40" s="410">
        <v>0</v>
      </c>
      <c r="X40" s="410">
        <v>0</v>
      </c>
      <c r="Y40" s="410">
        <v>0</v>
      </c>
      <c r="Z40" s="410">
        <v>0</v>
      </c>
      <c r="AA40" s="410">
        <v>0</v>
      </c>
      <c r="AB40" s="410">
        <v>0</v>
      </c>
      <c r="AC40" s="410">
        <v>0</v>
      </c>
      <c r="AD40" s="411">
        <v>0</v>
      </c>
      <c r="AE40" s="409">
        <v>0</v>
      </c>
      <c r="AF40" s="410">
        <v>0</v>
      </c>
      <c r="AG40" s="410">
        <v>0</v>
      </c>
      <c r="AH40" s="410">
        <v>0</v>
      </c>
      <c r="AI40" s="410">
        <v>0</v>
      </c>
      <c r="AJ40" s="410">
        <v>0</v>
      </c>
      <c r="AK40" s="410">
        <v>0</v>
      </c>
      <c r="AL40" s="410">
        <v>0</v>
      </c>
      <c r="AM40" s="410">
        <v>0</v>
      </c>
      <c r="AN40" s="411">
        <v>0</v>
      </c>
      <c r="AO40" s="412">
        <v>0</v>
      </c>
      <c r="AP40" s="649">
        <v>0</v>
      </c>
      <c r="AQ40" s="649">
        <v>0</v>
      </c>
      <c r="AR40" s="649">
        <v>0</v>
      </c>
      <c r="AS40" s="649">
        <v>0</v>
      </c>
      <c r="AT40" s="649">
        <v>0</v>
      </c>
      <c r="AU40" s="649">
        <v>0</v>
      </c>
      <c r="AV40" s="649">
        <v>0</v>
      </c>
      <c r="AW40" s="649">
        <v>0</v>
      </c>
      <c r="AX40" s="414">
        <v>0</v>
      </c>
      <c r="AY40" s="412">
        <v>0</v>
      </c>
      <c r="AZ40" s="649">
        <v>0</v>
      </c>
      <c r="BA40" s="649">
        <v>0</v>
      </c>
      <c r="BB40" s="649">
        <v>0</v>
      </c>
      <c r="BC40" s="649">
        <v>0</v>
      </c>
      <c r="BD40" s="649">
        <v>0</v>
      </c>
      <c r="BE40" s="649">
        <v>0</v>
      </c>
      <c r="BF40" s="649">
        <v>0</v>
      </c>
      <c r="BG40" s="649">
        <v>0</v>
      </c>
      <c r="BH40" s="414">
        <v>0</v>
      </c>
      <c r="BI40" s="412">
        <v>0</v>
      </c>
      <c r="BJ40" s="649">
        <v>0</v>
      </c>
      <c r="BK40" s="649">
        <v>0</v>
      </c>
      <c r="BL40" s="649">
        <v>0</v>
      </c>
      <c r="BM40" s="649">
        <v>0</v>
      </c>
      <c r="BN40" s="649">
        <v>0</v>
      </c>
      <c r="BO40" s="649">
        <v>0</v>
      </c>
      <c r="BP40" s="649">
        <v>0</v>
      </c>
      <c r="BQ40" s="649">
        <v>0</v>
      </c>
      <c r="BR40" s="414">
        <v>0</v>
      </c>
      <c r="BS40" s="412">
        <v>3</v>
      </c>
      <c r="BT40" s="649">
        <v>0</v>
      </c>
      <c r="BU40" s="649">
        <v>0</v>
      </c>
      <c r="BV40" s="649">
        <v>0</v>
      </c>
      <c r="BW40" s="649">
        <v>0</v>
      </c>
      <c r="BX40" s="649">
        <v>0</v>
      </c>
      <c r="BY40" s="649">
        <v>0</v>
      </c>
      <c r="BZ40" s="649">
        <v>0</v>
      </c>
      <c r="CA40" s="649">
        <v>0</v>
      </c>
      <c r="CB40" s="414">
        <v>0</v>
      </c>
      <c r="CC40" s="412">
        <v>1</v>
      </c>
      <c r="CD40" s="649">
        <v>0</v>
      </c>
      <c r="CE40" s="649">
        <v>0</v>
      </c>
      <c r="CF40" s="649">
        <v>0</v>
      </c>
      <c r="CG40" s="649">
        <v>0</v>
      </c>
      <c r="CH40" s="649">
        <v>0</v>
      </c>
      <c r="CI40" s="649">
        <v>0</v>
      </c>
      <c r="CJ40" s="649">
        <v>0</v>
      </c>
      <c r="CK40" s="649">
        <v>0</v>
      </c>
      <c r="CL40" s="414">
        <v>0</v>
      </c>
      <c r="CM40" s="412">
        <v>0</v>
      </c>
      <c r="CN40" s="649">
        <v>0</v>
      </c>
      <c r="CO40" s="649">
        <v>0</v>
      </c>
      <c r="CP40" s="649">
        <v>0</v>
      </c>
      <c r="CQ40" s="649">
        <v>0</v>
      </c>
      <c r="CR40" s="649">
        <v>0</v>
      </c>
      <c r="CS40" s="649">
        <v>0</v>
      </c>
      <c r="CT40" s="649">
        <v>0</v>
      </c>
      <c r="CU40" s="649">
        <v>0</v>
      </c>
      <c r="CV40" s="414">
        <v>0</v>
      </c>
      <c r="CW40" s="412">
        <v>0</v>
      </c>
      <c r="CX40" s="649">
        <v>0</v>
      </c>
      <c r="CY40" s="649">
        <v>0</v>
      </c>
      <c r="CZ40" s="649">
        <v>0</v>
      </c>
      <c r="DA40" s="649">
        <v>0</v>
      </c>
      <c r="DB40" s="649">
        <v>0</v>
      </c>
      <c r="DC40" s="649">
        <v>0</v>
      </c>
      <c r="DD40" s="649">
        <v>0</v>
      </c>
      <c r="DE40" s="649">
        <v>0</v>
      </c>
      <c r="DF40" s="414">
        <v>0</v>
      </c>
      <c r="DG40" s="412">
        <v>0</v>
      </c>
      <c r="DH40" s="501"/>
      <c r="DI40" s="410"/>
      <c r="DJ40" s="410"/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6</v>
      </c>
      <c r="HN40" s="250">
        <f t="shared" si="79"/>
        <v>6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0"/>
        <v>#REF!</v>
      </c>
      <c r="HQ40" s="79"/>
      <c r="HR40" s="251">
        <f t="shared" si="81"/>
        <v>6</v>
      </c>
      <c r="HS40" s="251">
        <f t="shared" si="82"/>
        <v>0</v>
      </c>
      <c r="HT40" s="251">
        <f t="shared" si="83"/>
        <v>0</v>
      </c>
      <c r="HU40" s="251">
        <f t="shared" si="84"/>
        <v>0</v>
      </c>
      <c r="HV40" s="251">
        <f t="shared" si="85"/>
        <v>0</v>
      </c>
      <c r="HW40" s="251">
        <f t="shared" si="86"/>
        <v>0</v>
      </c>
      <c r="HX40" s="251">
        <f t="shared" si="87"/>
        <v>0</v>
      </c>
      <c r="HY40" s="251">
        <f t="shared" si="88"/>
        <v>0</v>
      </c>
      <c r="HZ40" s="251">
        <f t="shared" si="89"/>
        <v>0</v>
      </c>
      <c r="IA40" s="251">
        <f t="shared" si="90"/>
        <v>0</v>
      </c>
      <c r="IK40" s="93" t="e">
        <f t="shared" si="78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3</v>
      </c>
      <c r="L41" s="649">
        <v>0</v>
      </c>
      <c r="M41" s="649">
        <v>0</v>
      </c>
      <c r="N41" s="649">
        <v>0</v>
      </c>
      <c r="O41" s="649">
        <v>0</v>
      </c>
      <c r="P41" s="649">
        <v>0</v>
      </c>
      <c r="Q41" s="649">
        <v>0</v>
      </c>
      <c r="R41" s="649">
        <v>0</v>
      </c>
      <c r="S41" s="649">
        <v>0</v>
      </c>
      <c r="T41" s="414">
        <v>0</v>
      </c>
      <c r="U41" s="412">
        <v>1</v>
      </c>
      <c r="V41" s="649">
        <v>0</v>
      </c>
      <c r="W41" s="649">
        <v>0</v>
      </c>
      <c r="X41" s="649">
        <v>0</v>
      </c>
      <c r="Y41" s="649">
        <v>0</v>
      </c>
      <c r="Z41" s="649">
        <v>0</v>
      </c>
      <c r="AA41" s="649">
        <v>0</v>
      </c>
      <c r="AB41" s="649">
        <v>0</v>
      </c>
      <c r="AC41" s="649">
        <v>0</v>
      </c>
      <c r="AD41" s="414">
        <v>0</v>
      </c>
      <c r="AE41" s="412">
        <v>0</v>
      </c>
      <c r="AF41" s="649">
        <v>0</v>
      </c>
      <c r="AG41" s="649">
        <v>0</v>
      </c>
      <c r="AH41" s="649">
        <v>0</v>
      </c>
      <c r="AI41" s="649">
        <v>0</v>
      </c>
      <c r="AJ41" s="649">
        <v>0</v>
      </c>
      <c r="AK41" s="649">
        <v>0</v>
      </c>
      <c r="AL41" s="649">
        <v>0</v>
      </c>
      <c r="AM41" s="649">
        <v>0</v>
      </c>
      <c r="AN41" s="414">
        <v>0</v>
      </c>
      <c r="AO41" s="412">
        <v>0</v>
      </c>
      <c r="AP41" s="649">
        <v>0</v>
      </c>
      <c r="AQ41" s="649">
        <v>0</v>
      </c>
      <c r="AR41" s="649">
        <v>0</v>
      </c>
      <c r="AS41" s="649">
        <v>0</v>
      </c>
      <c r="AT41" s="649">
        <v>0</v>
      </c>
      <c r="AU41" s="649">
        <v>0</v>
      </c>
      <c r="AV41" s="649">
        <v>0</v>
      </c>
      <c r="AW41" s="649">
        <v>0</v>
      </c>
      <c r="AX41" s="414">
        <v>0</v>
      </c>
      <c r="AY41" s="412">
        <v>1</v>
      </c>
      <c r="AZ41" s="649">
        <v>0</v>
      </c>
      <c r="BA41" s="649">
        <v>0</v>
      </c>
      <c r="BB41" s="649">
        <v>0</v>
      </c>
      <c r="BC41" s="649">
        <v>0</v>
      </c>
      <c r="BD41" s="649">
        <v>0</v>
      </c>
      <c r="BE41" s="649">
        <v>0</v>
      </c>
      <c r="BF41" s="649">
        <v>0</v>
      </c>
      <c r="BG41" s="649">
        <v>0</v>
      </c>
      <c r="BH41" s="414">
        <v>0</v>
      </c>
      <c r="BI41" s="412">
        <v>0</v>
      </c>
      <c r="BJ41" s="649">
        <v>0</v>
      </c>
      <c r="BK41" s="649">
        <v>0</v>
      </c>
      <c r="BL41" s="649">
        <v>0</v>
      </c>
      <c r="BM41" s="649">
        <v>0</v>
      </c>
      <c r="BN41" s="649">
        <v>0</v>
      </c>
      <c r="BO41" s="649">
        <v>0</v>
      </c>
      <c r="BP41" s="649">
        <v>0</v>
      </c>
      <c r="BQ41" s="649">
        <v>0</v>
      </c>
      <c r="BR41" s="414">
        <v>0</v>
      </c>
      <c r="BS41" s="412">
        <v>4</v>
      </c>
      <c r="BT41" s="649">
        <v>0</v>
      </c>
      <c r="BU41" s="649">
        <v>0</v>
      </c>
      <c r="BV41" s="649">
        <v>0</v>
      </c>
      <c r="BW41" s="649">
        <v>0</v>
      </c>
      <c r="BX41" s="649">
        <v>0</v>
      </c>
      <c r="BY41" s="649">
        <v>0</v>
      </c>
      <c r="BZ41" s="649">
        <v>0</v>
      </c>
      <c r="CA41" s="649">
        <v>0</v>
      </c>
      <c r="CB41" s="414">
        <v>0</v>
      </c>
      <c r="CC41" s="412">
        <v>2</v>
      </c>
      <c r="CD41" s="649">
        <v>0</v>
      </c>
      <c r="CE41" s="649">
        <v>0</v>
      </c>
      <c r="CF41" s="649">
        <v>0</v>
      </c>
      <c r="CG41" s="649">
        <v>0</v>
      </c>
      <c r="CH41" s="649">
        <v>0</v>
      </c>
      <c r="CI41" s="649">
        <v>0</v>
      </c>
      <c r="CJ41" s="649">
        <v>0</v>
      </c>
      <c r="CK41" s="649">
        <v>0</v>
      </c>
      <c r="CL41" s="414">
        <v>0</v>
      </c>
      <c r="CM41" s="412">
        <v>0</v>
      </c>
      <c r="CN41" s="649">
        <v>0</v>
      </c>
      <c r="CO41" s="649">
        <v>0</v>
      </c>
      <c r="CP41" s="649">
        <v>0</v>
      </c>
      <c r="CQ41" s="649">
        <v>0</v>
      </c>
      <c r="CR41" s="649">
        <v>0</v>
      </c>
      <c r="CS41" s="649">
        <v>0</v>
      </c>
      <c r="CT41" s="649">
        <v>0</v>
      </c>
      <c r="CU41" s="649">
        <v>0</v>
      </c>
      <c r="CV41" s="414">
        <v>0</v>
      </c>
      <c r="CW41" s="412">
        <v>0</v>
      </c>
      <c r="CX41" s="649">
        <v>0</v>
      </c>
      <c r="CY41" s="649">
        <v>0</v>
      </c>
      <c r="CZ41" s="649">
        <v>0</v>
      </c>
      <c r="DA41" s="649">
        <v>0</v>
      </c>
      <c r="DB41" s="649">
        <v>0</v>
      </c>
      <c r="DC41" s="649">
        <v>0</v>
      </c>
      <c r="DD41" s="649">
        <v>0</v>
      </c>
      <c r="DE41" s="649">
        <v>0</v>
      </c>
      <c r="DF41" s="414">
        <v>0</v>
      </c>
      <c r="DG41" s="412">
        <v>0</v>
      </c>
      <c r="DH41" s="413"/>
      <c r="DI41" s="413"/>
      <c r="DJ41" s="413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7"/>
        <v>11</v>
      </c>
      <c r="HN41" s="78">
        <f t="shared" si="79"/>
        <v>17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0"/>
        <v>#REF!</v>
      </c>
      <c r="HQ41" s="79"/>
      <c r="HR41" s="80">
        <f t="shared" ref="HR41:HS43" si="91">+K41+U41+AE41+AO41+AY41+BI41+BS41+CC41+CM41+CW41+DG41+DQ41+EA41+EK41+EU41+FE41+FO41+FY41+GI41+GS41</f>
        <v>11</v>
      </c>
      <c r="HS41" s="80">
        <f t="shared" si="91"/>
        <v>0</v>
      </c>
      <c r="HT41" s="80">
        <f t="shared" si="83"/>
        <v>0</v>
      </c>
      <c r="HU41" s="80">
        <f t="shared" si="84"/>
        <v>0</v>
      </c>
      <c r="HV41" s="80">
        <f t="shared" si="85"/>
        <v>0</v>
      </c>
      <c r="HW41" s="80">
        <f t="shared" si="86"/>
        <v>0</v>
      </c>
      <c r="HX41" s="80">
        <f t="shared" si="87"/>
        <v>0</v>
      </c>
      <c r="HY41" s="80">
        <f t="shared" si="88"/>
        <v>0</v>
      </c>
      <c r="HZ41" s="80">
        <f t="shared" si="89"/>
        <v>0</v>
      </c>
      <c r="IA41" s="80">
        <f t="shared" si="90"/>
        <v>0</v>
      </c>
      <c r="IK41" s="93" t="e">
        <f t="shared" si="78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2</v>
      </c>
      <c r="L42" s="650">
        <v>0</v>
      </c>
      <c r="M42" s="650">
        <v>0</v>
      </c>
      <c r="N42" s="649">
        <v>0</v>
      </c>
      <c r="O42" s="649">
        <v>0</v>
      </c>
      <c r="P42" s="649">
        <v>0</v>
      </c>
      <c r="Q42" s="649">
        <v>0</v>
      </c>
      <c r="R42" s="649">
        <v>0</v>
      </c>
      <c r="S42" s="649">
        <v>0</v>
      </c>
      <c r="T42" s="414">
        <v>0</v>
      </c>
      <c r="U42" s="415">
        <v>0</v>
      </c>
      <c r="V42" s="650">
        <v>0</v>
      </c>
      <c r="W42" s="650">
        <v>0</v>
      </c>
      <c r="X42" s="649">
        <v>0</v>
      </c>
      <c r="Y42" s="649">
        <v>0</v>
      </c>
      <c r="Z42" s="649">
        <v>0</v>
      </c>
      <c r="AA42" s="649">
        <v>0</v>
      </c>
      <c r="AB42" s="649">
        <v>0</v>
      </c>
      <c r="AC42" s="649">
        <v>0</v>
      </c>
      <c r="AD42" s="414">
        <v>0</v>
      </c>
      <c r="AE42" s="415">
        <v>0</v>
      </c>
      <c r="AF42" s="650">
        <v>0</v>
      </c>
      <c r="AG42" s="650">
        <v>0</v>
      </c>
      <c r="AH42" s="649">
        <v>0</v>
      </c>
      <c r="AI42" s="649">
        <v>0</v>
      </c>
      <c r="AJ42" s="649">
        <v>0</v>
      </c>
      <c r="AK42" s="649">
        <v>0</v>
      </c>
      <c r="AL42" s="649">
        <v>0</v>
      </c>
      <c r="AM42" s="649">
        <v>0</v>
      </c>
      <c r="AN42" s="414">
        <v>0</v>
      </c>
      <c r="AO42" s="415">
        <v>0</v>
      </c>
      <c r="AP42" s="650">
        <v>0</v>
      </c>
      <c r="AQ42" s="650">
        <v>0</v>
      </c>
      <c r="AR42" s="649">
        <v>0</v>
      </c>
      <c r="AS42" s="649">
        <v>0</v>
      </c>
      <c r="AT42" s="649">
        <v>0</v>
      </c>
      <c r="AU42" s="649">
        <v>0</v>
      </c>
      <c r="AV42" s="649">
        <v>0</v>
      </c>
      <c r="AW42" s="649">
        <v>0</v>
      </c>
      <c r="AX42" s="414">
        <v>0</v>
      </c>
      <c r="AY42" s="415">
        <v>0</v>
      </c>
      <c r="AZ42" s="650">
        <v>0</v>
      </c>
      <c r="BA42" s="650">
        <v>0</v>
      </c>
      <c r="BB42" s="649">
        <v>0</v>
      </c>
      <c r="BC42" s="649">
        <v>0</v>
      </c>
      <c r="BD42" s="649">
        <v>0</v>
      </c>
      <c r="BE42" s="649">
        <v>0</v>
      </c>
      <c r="BF42" s="649">
        <v>0</v>
      </c>
      <c r="BG42" s="649">
        <v>0</v>
      </c>
      <c r="BH42" s="414">
        <v>0</v>
      </c>
      <c r="BI42" s="415">
        <v>1</v>
      </c>
      <c r="BJ42" s="650">
        <v>0</v>
      </c>
      <c r="BK42" s="650">
        <v>0</v>
      </c>
      <c r="BL42" s="649">
        <v>0</v>
      </c>
      <c r="BM42" s="649">
        <v>0</v>
      </c>
      <c r="BN42" s="649">
        <v>0</v>
      </c>
      <c r="BO42" s="649">
        <v>0</v>
      </c>
      <c r="BP42" s="649">
        <v>0</v>
      </c>
      <c r="BQ42" s="649">
        <v>0</v>
      </c>
      <c r="BR42" s="414">
        <v>0</v>
      </c>
      <c r="BS42" s="415">
        <v>2</v>
      </c>
      <c r="BT42" s="650">
        <v>0</v>
      </c>
      <c r="BU42" s="650">
        <v>0</v>
      </c>
      <c r="BV42" s="649">
        <v>0</v>
      </c>
      <c r="BW42" s="649">
        <v>0</v>
      </c>
      <c r="BX42" s="649">
        <v>0</v>
      </c>
      <c r="BY42" s="649">
        <v>0</v>
      </c>
      <c r="BZ42" s="649">
        <v>0</v>
      </c>
      <c r="CA42" s="649">
        <v>0</v>
      </c>
      <c r="CB42" s="414">
        <v>0</v>
      </c>
      <c r="CC42" s="415">
        <v>0</v>
      </c>
      <c r="CD42" s="650">
        <v>0</v>
      </c>
      <c r="CE42" s="650">
        <v>0</v>
      </c>
      <c r="CF42" s="649">
        <v>0</v>
      </c>
      <c r="CG42" s="649">
        <v>0</v>
      </c>
      <c r="CH42" s="649">
        <v>0</v>
      </c>
      <c r="CI42" s="649">
        <v>0</v>
      </c>
      <c r="CJ42" s="649">
        <v>0</v>
      </c>
      <c r="CK42" s="649">
        <v>0</v>
      </c>
      <c r="CL42" s="414">
        <v>0</v>
      </c>
      <c r="CM42" s="415">
        <v>1</v>
      </c>
      <c r="CN42" s="650">
        <v>0</v>
      </c>
      <c r="CO42" s="650">
        <v>0</v>
      </c>
      <c r="CP42" s="649">
        <v>0</v>
      </c>
      <c r="CQ42" s="649">
        <v>0</v>
      </c>
      <c r="CR42" s="649">
        <v>0</v>
      </c>
      <c r="CS42" s="649">
        <v>0</v>
      </c>
      <c r="CT42" s="649">
        <v>0</v>
      </c>
      <c r="CU42" s="649">
        <v>0</v>
      </c>
      <c r="CV42" s="414">
        <v>0</v>
      </c>
      <c r="CW42" s="415">
        <v>0</v>
      </c>
      <c r="CX42" s="650">
        <v>0</v>
      </c>
      <c r="CY42" s="650">
        <v>0</v>
      </c>
      <c r="CZ42" s="649">
        <v>0</v>
      </c>
      <c r="DA42" s="649">
        <v>0</v>
      </c>
      <c r="DB42" s="649">
        <v>0</v>
      </c>
      <c r="DC42" s="649">
        <v>0</v>
      </c>
      <c r="DD42" s="649">
        <v>0</v>
      </c>
      <c r="DE42" s="649">
        <v>0</v>
      </c>
      <c r="DF42" s="414">
        <v>0</v>
      </c>
      <c r="DG42" s="415">
        <v>0</v>
      </c>
      <c r="DH42" s="416"/>
      <c r="DI42" s="416"/>
      <c r="DJ42" s="413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7"/>
        <v>6</v>
      </c>
      <c r="HN42" s="78">
        <f t="shared" si="79"/>
        <v>23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0"/>
        <v>#REF!</v>
      </c>
      <c r="HQ42" s="79"/>
      <c r="HR42" s="80">
        <f t="shared" si="91"/>
        <v>6</v>
      </c>
      <c r="HS42" s="80">
        <f t="shared" si="91"/>
        <v>0</v>
      </c>
      <c r="HT42" s="80">
        <f t="shared" si="83"/>
        <v>0</v>
      </c>
      <c r="HU42" s="80">
        <f t="shared" si="84"/>
        <v>0</v>
      </c>
      <c r="HV42" s="80">
        <f t="shared" si="85"/>
        <v>0</v>
      </c>
      <c r="HW42" s="80">
        <f t="shared" si="86"/>
        <v>0</v>
      </c>
      <c r="HX42" s="80">
        <f t="shared" si="87"/>
        <v>0</v>
      </c>
      <c r="HY42" s="80">
        <f t="shared" si="88"/>
        <v>0</v>
      </c>
      <c r="HZ42" s="80">
        <f t="shared" si="89"/>
        <v>0</v>
      </c>
      <c r="IA42" s="80">
        <f t="shared" si="90"/>
        <v>0</v>
      </c>
      <c r="IK42" s="93" t="e">
        <f t="shared" si="78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2</v>
      </c>
      <c r="L43" s="418">
        <v>0</v>
      </c>
      <c r="M43" s="418">
        <v>0</v>
      </c>
      <c r="N43" s="418">
        <v>0</v>
      </c>
      <c r="O43" s="418">
        <v>0</v>
      </c>
      <c r="P43" s="418">
        <v>0</v>
      </c>
      <c r="Q43" s="418">
        <v>0</v>
      </c>
      <c r="R43" s="418">
        <v>0</v>
      </c>
      <c r="S43" s="418">
        <v>0</v>
      </c>
      <c r="T43" s="419">
        <v>0</v>
      </c>
      <c r="U43" s="417">
        <v>1</v>
      </c>
      <c r="V43" s="418">
        <v>0</v>
      </c>
      <c r="W43" s="418">
        <v>0</v>
      </c>
      <c r="X43" s="420">
        <v>0</v>
      </c>
      <c r="Y43" s="420">
        <v>0</v>
      </c>
      <c r="Z43" s="420">
        <v>0</v>
      </c>
      <c r="AA43" s="420">
        <v>0</v>
      </c>
      <c r="AB43" s="420">
        <v>0</v>
      </c>
      <c r="AC43" s="420">
        <v>0</v>
      </c>
      <c r="AD43" s="419">
        <v>0</v>
      </c>
      <c r="AE43" s="417">
        <v>0</v>
      </c>
      <c r="AF43" s="418">
        <v>0</v>
      </c>
      <c r="AG43" s="418">
        <v>0</v>
      </c>
      <c r="AH43" s="420">
        <v>0</v>
      </c>
      <c r="AI43" s="420">
        <v>0</v>
      </c>
      <c r="AJ43" s="420">
        <v>0</v>
      </c>
      <c r="AK43" s="420">
        <v>0</v>
      </c>
      <c r="AL43" s="420">
        <v>0</v>
      </c>
      <c r="AM43" s="420">
        <v>0</v>
      </c>
      <c r="AN43" s="419">
        <v>0</v>
      </c>
      <c r="AO43" s="417">
        <v>0</v>
      </c>
      <c r="AP43" s="418">
        <v>0</v>
      </c>
      <c r="AQ43" s="418">
        <v>0</v>
      </c>
      <c r="AR43" s="420">
        <v>0</v>
      </c>
      <c r="AS43" s="420">
        <v>0</v>
      </c>
      <c r="AT43" s="420">
        <v>0</v>
      </c>
      <c r="AU43" s="420">
        <v>0</v>
      </c>
      <c r="AV43" s="420">
        <v>0</v>
      </c>
      <c r="AW43" s="420">
        <v>0</v>
      </c>
      <c r="AX43" s="419">
        <v>0</v>
      </c>
      <c r="AY43" s="417">
        <v>1</v>
      </c>
      <c r="AZ43" s="418">
        <v>0</v>
      </c>
      <c r="BA43" s="418">
        <v>0</v>
      </c>
      <c r="BB43" s="420">
        <v>0</v>
      </c>
      <c r="BC43" s="420">
        <v>0</v>
      </c>
      <c r="BD43" s="420">
        <v>0</v>
      </c>
      <c r="BE43" s="420">
        <v>0</v>
      </c>
      <c r="BF43" s="420">
        <v>0</v>
      </c>
      <c r="BG43" s="420">
        <v>0</v>
      </c>
      <c r="BH43" s="419">
        <v>0</v>
      </c>
      <c r="BI43" s="417">
        <v>1</v>
      </c>
      <c r="BJ43" s="418">
        <v>0</v>
      </c>
      <c r="BK43" s="418">
        <v>0</v>
      </c>
      <c r="BL43" s="420">
        <v>0</v>
      </c>
      <c r="BM43" s="420">
        <v>0</v>
      </c>
      <c r="BN43" s="420">
        <v>0</v>
      </c>
      <c r="BO43" s="420">
        <v>0</v>
      </c>
      <c r="BP43" s="420">
        <v>0</v>
      </c>
      <c r="BQ43" s="420">
        <v>0</v>
      </c>
      <c r="BR43" s="419">
        <v>0</v>
      </c>
      <c r="BS43" s="417">
        <v>2</v>
      </c>
      <c r="BT43" s="418">
        <v>0</v>
      </c>
      <c r="BU43" s="418">
        <v>0</v>
      </c>
      <c r="BV43" s="420">
        <v>0</v>
      </c>
      <c r="BW43" s="420">
        <v>0</v>
      </c>
      <c r="BX43" s="420">
        <v>0</v>
      </c>
      <c r="BY43" s="420">
        <v>0</v>
      </c>
      <c r="BZ43" s="420">
        <v>0</v>
      </c>
      <c r="CA43" s="420">
        <v>0</v>
      </c>
      <c r="CB43" s="419">
        <v>0</v>
      </c>
      <c r="CC43" s="417">
        <v>1</v>
      </c>
      <c r="CD43" s="418">
        <v>0</v>
      </c>
      <c r="CE43" s="418">
        <v>0</v>
      </c>
      <c r="CF43" s="420">
        <v>0</v>
      </c>
      <c r="CG43" s="420">
        <v>0</v>
      </c>
      <c r="CH43" s="420">
        <v>0</v>
      </c>
      <c r="CI43" s="420">
        <v>0</v>
      </c>
      <c r="CJ43" s="420">
        <v>0</v>
      </c>
      <c r="CK43" s="420">
        <v>0</v>
      </c>
      <c r="CL43" s="419">
        <v>0</v>
      </c>
      <c r="CM43" s="417">
        <v>0</v>
      </c>
      <c r="CN43" s="418">
        <v>0</v>
      </c>
      <c r="CO43" s="418">
        <v>0</v>
      </c>
      <c r="CP43" s="420">
        <v>0</v>
      </c>
      <c r="CQ43" s="420">
        <v>0</v>
      </c>
      <c r="CR43" s="420">
        <v>0</v>
      </c>
      <c r="CS43" s="420">
        <v>0</v>
      </c>
      <c r="CT43" s="420">
        <v>0</v>
      </c>
      <c r="CU43" s="420">
        <v>0</v>
      </c>
      <c r="CV43" s="419">
        <v>0</v>
      </c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>
        <v>0</v>
      </c>
      <c r="DE43" s="420">
        <v>0</v>
      </c>
      <c r="DF43" s="419">
        <v>0</v>
      </c>
      <c r="DG43" s="417">
        <v>0</v>
      </c>
      <c r="DH43" s="418"/>
      <c r="DI43" s="418"/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7"/>
        <v>8</v>
      </c>
      <c r="HN43" s="252">
        <f t="shared" si="79"/>
        <v>31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0"/>
        <v>#REF!</v>
      </c>
      <c r="HQ43" s="79"/>
      <c r="HR43" s="253">
        <f t="shared" si="91"/>
        <v>8</v>
      </c>
      <c r="HS43" s="253">
        <f t="shared" si="91"/>
        <v>0</v>
      </c>
      <c r="HT43" s="253">
        <f t="shared" si="83"/>
        <v>0</v>
      </c>
      <c r="HU43" s="253">
        <f t="shared" si="84"/>
        <v>0</v>
      </c>
      <c r="HV43" s="253">
        <f t="shared" si="85"/>
        <v>0</v>
      </c>
      <c r="HW43" s="253">
        <f t="shared" si="86"/>
        <v>0</v>
      </c>
      <c r="HX43" s="253">
        <f t="shared" si="87"/>
        <v>0</v>
      </c>
      <c r="HY43" s="253">
        <f t="shared" si="88"/>
        <v>0</v>
      </c>
      <c r="HZ43" s="253">
        <f t="shared" si="89"/>
        <v>0</v>
      </c>
      <c r="IA43" s="253">
        <f t="shared" si="90"/>
        <v>0</v>
      </c>
      <c r="IK43" s="93" t="e">
        <f t="shared" si="78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2</v>
      </c>
      <c r="L44" s="422">
        <v>0</v>
      </c>
      <c r="M44" s="422">
        <v>0</v>
      </c>
      <c r="N44" s="422">
        <v>0</v>
      </c>
      <c r="O44" s="422">
        <v>0</v>
      </c>
      <c r="P44" s="422">
        <v>0</v>
      </c>
      <c r="Q44" s="422">
        <v>0</v>
      </c>
      <c r="R44" s="422">
        <v>0</v>
      </c>
      <c r="S44" s="422">
        <v>0</v>
      </c>
      <c r="T44" s="375">
        <v>0</v>
      </c>
      <c r="U44" s="421">
        <v>1</v>
      </c>
      <c r="V44" s="422">
        <v>0</v>
      </c>
      <c r="W44" s="422">
        <v>0</v>
      </c>
      <c r="X44" s="374">
        <v>0</v>
      </c>
      <c r="Y44" s="374">
        <v>0</v>
      </c>
      <c r="Z44" s="374">
        <v>0</v>
      </c>
      <c r="AA44" s="374">
        <v>0</v>
      </c>
      <c r="AB44" s="374">
        <v>0</v>
      </c>
      <c r="AC44" s="374">
        <v>0</v>
      </c>
      <c r="AD44" s="375">
        <v>0</v>
      </c>
      <c r="AE44" s="421">
        <v>0</v>
      </c>
      <c r="AF44" s="422">
        <v>0</v>
      </c>
      <c r="AG44" s="423">
        <v>0</v>
      </c>
      <c r="AH44" s="422">
        <v>0</v>
      </c>
      <c r="AI44" s="374">
        <v>0</v>
      </c>
      <c r="AJ44" s="374">
        <v>0</v>
      </c>
      <c r="AK44" s="374">
        <v>0</v>
      </c>
      <c r="AL44" s="374">
        <v>0</v>
      </c>
      <c r="AM44" s="374">
        <v>0</v>
      </c>
      <c r="AN44" s="375">
        <v>0</v>
      </c>
      <c r="AO44" s="421">
        <v>0</v>
      </c>
      <c r="AP44" s="422">
        <v>0</v>
      </c>
      <c r="AQ44" s="422">
        <v>0</v>
      </c>
      <c r="AR44" s="374">
        <v>0</v>
      </c>
      <c r="AS44" s="374">
        <v>0</v>
      </c>
      <c r="AT44" s="374">
        <v>0</v>
      </c>
      <c r="AU44" s="374">
        <v>0</v>
      </c>
      <c r="AV44" s="374">
        <v>0</v>
      </c>
      <c r="AW44" s="374">
        <v>0</v>
      </c>
      <c r="AX44" s="375">
        <v>0</v>
      </c>
      <c r="AY44" s="421">
        <v>1</v>
      </c>
      <c r="AZ44" s="422">
        <v>0</v>
      </c>
      <c r="BA44" s="422">
        <v>0</v>
      </c>
      <c r="BB44" s="422">
        <v>0</v>
      </c>
      <c r="BC44" s="374">
        <v>0</v>
      </c>
      <c r="BD44" s="374">
        <v>0</v>
      </c>
      <c r="BE44" s="374">
        <v>0</v>
      </c>
      <c r="BF44" s="374">
        <v>0</v>
      </c>
      <c r="BG44" s="374">
        <v>0</v>
      </c>
      <c r="BH44" s="375">
        <v>0</v>
      </c>
      <c r="BI44" s="421">
        <v>0</v>
      </c>
      <c r="BJ44" s="422">
        <v>0</v>
      </c>
      <c r="BK44" s="422">
        <v>0</v>
      </c>
      <c r="BL44" s="374">
        <v>0</v>
      </c>
      <c r="BM44" s="374">
        <v>0</v>
      </c>
      <c r="BN44" s="374">
        <v>0</v>
      </c>
      <c r="BO44" s="374">
        <v>0</v>
      </c>
      <c r="BP44" s="374">
        <v>0</v>
      </c>
      <c r="BQ44" s="374">
        <v>0</v>
      </c>
      <c r="BR44" s="375">
        <v>0</v>
      </c>
      <c r="BS44" s="421">
        <v>5</v>
      </c>
      <c r="BT44" s="422">
        <v>0</v>
      </c>
      <c r="BU44" s="422">
        <v>0</v>
      </c>
      <c r="BV44" s="374">
        <v>0</v>
      </c>
      <c r="BW44" s="374">
        <v>0</v>
      </c>
      <c r="BX44" s="374">
        <v>0</v>
      </c>
      <c r="BY44" s="374">
        <v>0</v>
      </c>
      <c r="BZ44" s="374">
        <v>0</v>
      </c>
      <c r="CA44" s="374">
        <v>0</v>
      </c>
      <c r="CB44" s="375">
        <v>0</v>
      </c>
      <c r="CC44" s="421">
        <v>1</v>
      </c>
      <c r="CD44" s="422">
        <v>0</v>
      </c>
      <c r="CE44" s="422">
        <v>0</v>
      </c>
      <c r="CF44" s="374">
        <v>0</v>
      </c>
      <c r="CG44" s="374">
        <v>0</v>
      </c>
      <c r="CH44" s="374">
        <v>0</v>
      </c>
      <c r="CI44" s="374">
        <v>0</v>
      </c>
      <c r="CJ44" s="374">
        <v>0</v>
      </c>
      <c r="CK44" s="374">
        <v>0</v>
      </c>
      <c r="CL44" s="375">
        <v>0</v>
      </c>
      <c r="CM44" s="421">
        <v>0</v>
      </c>
      <c r="CN44" s="422">
        <v>0</v>
      </c>
      <c r="CO44" s="422">
        <v>0</v>
      </c>
      <c r="CP44" s="374">
        <v>0</v>
      </c>
      <c r="CQ44" s="374">
        <v>0</v>
      </c>
      <c r="CR44" s="374">
        <v>0</v>
      </c>
      <c r="CS44" s="374">
        <v>0</v>
      </c>
      <c r="CT44" s="374">
        <v>0</v>
      </c>
      <c r="CU44" s="374">
        <v>0</v>
      </c>
      <c r="CV44" s="375">
        <v>0</v>
      </c>
      <c r="CW44" s="421">
        <v>0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>
        <v>0</v>
      </c>
      <c r="DE44" s="374">
        <v>0</v>
      </c>
      <c r="DF44" s="375">
        <v>0</v>
      </c>
      <c r="DG44" s="421">
        <v>0</v>
      </c>
      <c r="DH44" s="422"/>
      <c r="DI44" s="422"/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7"/>
        <v>10</v>
      </c>
      <c r="HN44" s="250">
        <f t="shared" si="79"/>
        <v>35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0"/>
        <v>#REF!</v>
      </c>
      <c r="HQ44" s="79"/>
      <c r="HR44" s="251">
        <f t="shared" si="81"/>
        <v>10</v>
      </c>
      <c r="HS44" s="251">
        <f t="shared" si="82"/>
        <v>0</v>
      </c>
      <c r="HT44" s="251">
        <f t="shared" si="83"/>
        <v>0</v>
      </c>
      <c r="HU44" s="251">
        <f t="shared" si="84"/>
        <v>0</v>
      </c>
      <c r="HV44" s="251">
        <f t="shared" si="85"/>
        <v>0</v>
      </c>
      <c r="HW44" s="251">
        <f t="shared" si="86"/>
        <v>0</v>
      </c>
      <c r="HX44" s="251">
        <f t="shared" si="87"/>
        <v>0</v>
      </c>
      <c r="HY44" s="251">
        <f t="shared" si="88"/>
        <v>0</v>
      </c>
      <c r="HZ44" s="251">
        <f t="shared" si="89"/>
        <v>0</v>
      </c>
      <c r="IA44" s="251">
        <f t="shared" si="90"/>
        <v>0</v>
      </c>
      <c r="IK44" s="93" t="e">
        <f t="shared" si="78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1</v>
      </c>
      <c r="L45" s="651">
        <v>0</v>
      </c>
      <c r="M45" s="651">
        <v>0</v>
      </c>
      <c r="N45" s="651">
        <v>0</v>
      </c>
      <c r="O45" s="651">
        <v>0</v>
      </c>
      <c r="P45" s="651">
        <v>0</v>
      </c>
      <c r="Q45" s="651">
        <v>0</v>
      </c>
      <c r="R45" s="651">
        <v>0</v>
      </c>
      <c r="S45" s="651">
        <v>0</v>
      </c>
      <c r="T45" s="378">
        <v>0</v>
      </c>
      <c r="U45" s="424">
        <v>0</v>
      </c>
      <c r="V45" s="651">
        <v>0</v>
      </c>
      <c r="W45" s="651">
        <v>0</v>
      </c>
      <c r="X45" s="652">
        <v>0</v>
      </c>
      <c r="Y45" s="652">
        <v>0</v>
      </c>
      <c r="Z45" s="652">
        <v>0</v>
      </c>
      <c r="AA45" s="652">
        <v>0</v>
      </c>
      <c r="AB45" s="652">
        <v>0</v>
      </c>
      <c r="AC45" s="652">
        <v>0</v>
      </c>
      <c r="AD45" s="378">
        <v>0</v>
      </c>
      <c r="AE45" s="424">
        <v>0</v>
      </c>
      <c r="AF45" s="651">
        <v>0</v>
      </c>
      <c r="AG45" s="653">
        <v>0</v>
      </c>
      <c r="AH45" s="651">
        <v>0</v>
      </c>
      <c r="AI45" s="652">
        <v>0</v>
      </c>
      <c r="AJ45" s="652">
        <v>0</v>
      </c>
      <c r="AK45" s="652">
        <v>0</v>
      </c>
      <c r="AL45" s="652">
        <v>0</v>
      </c>
      <c r="AM45" s="652">
        <v>0</v>
      </c>
      <c r="AN45" s="378">
        <v>0</v>
      </c>
      <c r="AO45" s="424">
        <v>0</v>
      </c>
      <c r="AP45" s="651">
        <v>0</v>
      </c>
      <c r="AQ45" s="651">
        <v>0</v>
      </c>
      <c r="AR45" s="652">
        <v>0</v>
      </c>
      <c r="AS45" s="652">
        <v>0</v>
      </c>
      <c r="AT45" s="652">
        <v>0</v>
      </c>
      <c r="AU45" s="652">
        <v>0</v>
      </c>
      <c r="AV45" s="652">
        <v>0</v>
      </c>
      <c r="AW45" s="652">
        <v>0</v>
      </c>
      <c r="AX45" s="378">
        <v>0</v>
      </c>
      <c r="AY45" s="424">
        <v>1</v>
      </c>
      <c r="AZ45" s="651">
        <v>0</v>
      </c>
      <c r="BA45" s="651">
        <v>0</v>
      </c>
      <c r="BB45" s="651">
        <v>0</v>
      </c>
      <c r="BC45" s="652">
        <v>0</v>
      </c>
      <c r="BD45" s="652">
        <v>0</v>
      </c>
      <c r="BE45" s="652">
        <v>0</v>
      </c>
      <c r="BF45" s="652">
        <v>0</v>
      </c>
      <c r="BG45" s="652">
        <v>0</v>
      </c>
      <c r="BH45" s="378">
        <v>0</v>
      </c>
      <c r="BI45" s="424">
        <v>2</v>
      </c>
      <c r="BJ45" s="651">
        <v>0</v>
      </c>
      <c r="BK45" s="651">
        <v>0</v>
      </c>
      <c r="BL45" s="652">
        <v>0</v>
      </c>
      <c r="BM45" s="652">
        <v>0</v>
      </c>
      <c r="BN45" s="652">
        <v>0</v>
      </c>
      <c r="BO45" s="652">
        <v>0</v>
      </c>
      <c r="BP45" s="652">
        <v>0</v>
      </c>
      <c r="BQ45" s="652">
        <v>0</v>
      </c>
      <c r="BR45" s="378">
        <v>0</v>
      </c>
      <c r="BS45" s="424">
        <v>3</v>
      </c>
      <c r="BT45" s="651">
        <v>0</v>
      </c>
      <c r="BU45" s="651">
        <v>0</v>
      </c>
      <c r="BV45" s="652">
        <v>0</v>
      </c>
      <c r="BW45" s="652">
        <v>0</v>
      </c>
      <c r="BX45" s="652">
        <v>0</v>
      </c>
      <c r="BY45" s="652">
        <v>0</v>
      </c>
      <c r="BZ45" s="652">
        <v>0</v>
      </c>
      <c r="CA45" s="652">
        <v>0</v>
      </c>
      <c r="CB45" s="378">
        <v>0</v>
      </c>
      <c r="CC45" s="424">
        <v>2</v>
      </c>
      <c r="CD45" s="651">
        <v>0</v>
      </c>
      <c r="CE45" s="651">
        <v>0</v>
      </c>
      <c r="CF45" s="652">
        <v>0</v>
      </c>
      <c r="CG45" s="652">
        <v>0</v>
      </c>
      <c r="CH45" s="652">
        <v>0</v>
      </c>
      <c r="CI45" s="652">
        <v>0</v>
      </c>
      <c r="CJ45" s="652">
        <v>0</v>
      </c>
      <c r="CK45" s="652">
        <v>0</v>
      </c>
      <c r="CL45" s="378">
        <v>0</v>
      </c>
      <c r="CM45" s="424">
        <v>0</v>
      </c>
      <c r="CN45" s="651">
        <v>0</v>
      </c>
      <c r="CO45" s="651">
        <v>0</v>
      </c>
      <c r="CP45" s="652">
        <v>0</v>
      </c>
      <c r="CQ45" s="652">
        <v>0</v>
      </c>
      <c r="CR45" s="652">
        <v>0</v>
      </c>
      <c r="CS45" s="652">
        <v>0</v>
      </c>
      <c r="CT45" s="652">
        <v>0</v>
      </c>
      <c r="CU45" s="652">
        <v>0</v>
      </c>
      <c r="CV45" s="378">
        <v>0</v>
      </c>
      <c r="CW45" s="424">
        <v>0</v>
      </c>
      <c r="CX45" s="651">
        <v>0</v>
      </c>
      <c r="CY45" s="651">
        <v>0</v>
      </c>
      <c r="CZ45" s="652">
        <v>0</v>
      </c>
      <c r="DA45" s="652">
        <v>0</v>
      </c>
      <c r="DB45" s="652">
        <v>0</v>
      </c>
      <c r="DC45" s="652">
        <v>0</v>
      </c>
      <c r="DD45" s="652">
        <v>0</v>
      </c>
      <c r="DE45" s="652">
        <v>0</v>
      </c>
      <c r="DF45" s="378">
        <v>0</v>
      </c>
      <c r="DG45" s="424">
        <v>0</v>
      </c>
      <c r="DH45" s="425"/>
      <c r="DI45" s="425"/>
      <c r="DJ45" s="377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7"/>
        <v>9</v>
      </c>
      <c r="HN45" s="78">
        <f t="shared" si="79"/>
        <v>33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0"/>
        <v>#REF!</v>
      </c>
      <c r="HQ45" s="79"/>
      <c r="HR45" s="80">
        <f t="shared" si="81"/>
        <v>9</v>
      </c>
      <c r="HS45" s="80">
        <f t="shared" si="82"/>
        <v>0</v>
      </c>
      <c r="HT45" s="80">
        <f t="shared" si="83"/>
        <v>0</v>
      </c>
      <c r="HU45" s="80">
        <f t="shared" si="84"/>
        <v>0</v>
      </c>
      <c r="HV45" s="80">
        <f t="shared" si="85"/>
        <v>0</v>
      </c>
      <c r="HW45" s="80">
        <f t="shared" si="86"/>
        <v>0</v>
      </c>
      <c r="HX45" s="80">
        <f t="shared" si="87"/>
        <v>0</v>
      </c>
      <c r="HY45" s="80">
        <f t="shared" si="88"/>
        <v>0</v>
      </c>
      <c r="HZ45" s="80">
        <f t="shared" si="89"/>
        <v>0</v>
      </c>
      <c r="IA45" s="80">
        <f t="shared" si="90"/>
        <v>0</v>
      </c>
      <c r="IK45" s="93" t="e">
        <f t="shared" si="78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1</v>
      </c>
      <c r="L46" s="651">
        <v>0</v>
      </c>
      <c r="M46" s="651">
        <v>0</v>
      </c>
      <c r="N46" s="651">
        <v>0</v>
      </c>
      <c r="O46" s="651">
        <v>0</v>
      </c>
      <c r="P46" s="651">
        <v>0</v>
      </c>
      <c r="Q46" s="651">
        <v>0</v>
      </c>
      <c r="R46" s="651">
        <v>0</v>
      </c>
      <c r="S46" s="651">
        <v>0</v>
      </c>
      <c r="T46" s="378">
        <v>0</v>
      </c>
      <c r="U46" s="424">
        <v>0</v>
      </c>
      <c r="V46" s="651">
        <v>0</v>
      </c>
      <c r="W46" s="651">
        <v>0</v>
      </c>
      <c r="X46" s="652">
        <v>0</v>
      </c>
      <c r="Y46" s="652">
        <v>0</v>
      </c>
      <c r="Z46" s="652">
        <v>0</v>
      </c>
      <c r="AA46" s="652">
        <v>0</v>
      </c>
      <c r="AB46" s="652">
        <v>0</v>
      </c>
      <c r="AC46" s="652">
        <v>0</v>
      </c>
      <c r="AD46" s="378">
        <v>0</v>
      </c>
      <c r="AE46" s="424">
        <v>0</v>
      </c>
      <c r="AF46" s="651">
        <v>0</v>
      </c>
      <c r="AG46" s="653">
        <v>0</v>
      </c>
      <c r="AH46" s="651">
        <v>0</v>
      </c>
      <c r="AI46" s="652">
        <v>0</v>
      </c>
      <c r="AJ46" s="652">
        <v>0</v>
      </c>
      <c r="AK46" s="652">
        <v>0</v>
      </c>
      <c r="AL46" s="652">
        <v>0</v>
      </c>
      <c r="AM46" s="652">
        <v>0</v>
      </c>
      <c r="AN46" s="378">
        <v>0</v>
      </c>
      <c r="AO46" s="424">
        <v>0</v>
      </c>
      <c r="AP46" s="651">
        <v>0</v>
      </c>
      <c r="AQ46" s="651">
        <v>0</v>
      </c>
      <c r="AR46" s="652">
        <v>0</v>
      </c>
      <c r="AS46" s="652">
        <v>0</v>
      </c>
      <c r="AT46" s="652">
        <v>0</v>
      </c>
      <c r="AU46" s="652">
        <v>0</v>
      </c>
      <c r="AV46" s="652">
        <v>0</v>
      </c>
      <c r="AW46" s="652">
        <v>0</v>
      </c>
      <c r="AX46" s="378">
        <v>0</v>
      </c>
      <c r="AY46" s="424">
        <v>1</v>
      </c>
      <c r="AZ46" s="651">
        <v>0</v>
      </c>
      <c r="BA46" s="651">
        <v>0</v>
      </c>
      <c r="BB46" s="651">
        <v>0</v>
      </c>
      <c r="BC46" s="652">
        <v>0</v>
      </c>
      <c r="BD46" s="652">
        <v>0</v>
      </c>
      <c r="BE46" s="652">
        <v>0</v>
      </c>
      <c r="BF46" s="652">
        <v>0</v>
      </c>
      <c r="BG46" s="652">
        <v>0</v>
      </c>
      <c r="BH46" s="378">
        <v>0</v>
      </c>
      <c r="BI46" s="424">
        <v>1</v>
      </c>
      <c r="BJ46" s="651">
        <v>0</v>
      </c>
      <c r="BK46" s="651">
        <v>0</v>
      </c>
      <c r="BL46" s="652">
        <v>0</v>
      </c>
      <c r="BM46" s="652">
        <v>0</v>
      </c>
      <c r="BN46" s="652">
        <v>0</v>
      </c>
      <c r="BO46" s="652">
        <v>0</v>
      </c>
      <c r="BP46" s="652">
        <v>0</v>
      </c>
      <c r="BQ46" s="652">
        <v>0</v>
      </c>
      <c r="BR46" s="378">
        <v>0</v>
      </c>
      <c r="BS46" s="424">
        <v>2</v>
      </c>
      <c r="BT46" s="651">
        <v>0</v>
      </c>
      <c r="BU46" s="651">
        <v>0</v>
      </c>
      <c r="BV46" s="652">
        <v>0</v>
      </c>
      <c r="BW46" s="652">
        <v>0</v>
      </c>
      <c r="BX46" s="652">
        <v>0</v>
      </c>
      <c r="BY46" s="652">
        <v>0</v>
      </c>
      <c r="BZ46" s="652">
        <v>0</v>
      </c>
      <c r="CA46" s="652">
        <v>0</v>
      </c>
      <c r="CB46" s="378">
        <v>0</v>
      </c>
      <c r="CC46" s="424">
        <v>0</v>
      </c>
      <c r="CD46" s="651">
        <v>0</v>
      </c>
      <c r="CE46" s="651">
        <v>0</v>
      </c>
      <c r="CF46" s="652">
        <v>0</v>
      </c>
      <c r="CG46" s="652">
        <v>0</v>
      </c>
      <c r="CH46" s="652">
        <v>0</v>
      </c>
      <c r="CI46" s="652">
        <v>0</v>
      </c>
      <c r="CJ46" s="652">
        <v>0</v>
      </c>
      <c r="CK46" s="652">
        <v>0</v>
      </c>
      <c r="CL46" s="378">
        <v>0</v>
      </c>
      <c r="CM46" s="424">
        <v>1</v>
      </c>
      <c r="CN46" s="651">
        <v>0</v>
      </c>
      <c r="CO46" s="651">
        <v>0</v>
      </c>
      <c r="CP46" s="652">
        <v>0</v>
      </c>
      <c r="CQ46" s="652">
        <v>0</v>
      </c>
      <c r="CR46" s="652">
        <v>0</v>
      </c>
      <c r="CS46" s="652">
        <v>0</v>
      </c>
      <c r="CT46" s="652">
        <v>0</v>
      </c>
      <c r="CU46" s="652">
        <v>0</v>
      </c>
      <c r="CV46" s="378">
        <v>0</v>
      </c>
      <c r="CW46" s="424">
        <v>0</v>
      </c>
      <c r="CX46" s="651">
        <v>0</v>
      </c>
      <c r="CY46" s="651">
        <v>0</v>
      </c>
      <c r="CZ46" s="652">
        <v>0</v>
      </c>
      <c r="DA46" s="652">
        <v>0</v>
      </c>
      <c r="DB46" s="652">
        <v>0</v>
      </c>
      <c r="DC46" s="652">
        <v>0</v>
      </c>
      <c r="DD46" s="652">
        <v>0</v>
      </c>
      <c r="DE46" s="652">
        <v>0</v>
      </c>
      <c r="DF46" s="378">
        <v>0</v>
      </c>
      <c r="DG46" s="424">
        <v>0</v>
      </c>
      <c r="DH46" s="425"/>
      <c r="DI46" s="425"/>
      <c r="DJ46" s="377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7"/>
        <v>6</v>
      </c>
      <c r="HN46" s="78">
        <f t="shared" si="79"/>
        <v>33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0"/>
        <v>#REF!</v>
      </c>
      <c r="HQ46" s="79"/>
      <c r="HR46" s="80">
        <f t="shared" si="81"/>
        <v>6</v>
      </c>
      <c r="HS46" s="80">
        <f t="shared" si="82"/>
        <v>0</v>
      </c>
      <c r="HT46" s="80">
        <f t="shared" si="83"/>
        <v>0</v>
      </c>
      <c r="HU46" s="80">
        <f t="shared" si="84"/>
        <v>0</v>
      </c>
      <c r="HV46" s="80">
        <f t="shared" si="85"/>
        <v>0</v>
      </c>
      <c r="HW46" s="80">
        <f t="shared" si="86"/>
        <v>0</v>
      </c>
      <c r="HX46" s="80">
        <f t="shared" si="87"/>
        <v>0</v>
      </c>
      <c r="HY46" s="80">
        <f t="shared" si="88"/>
        <v>0</v>
      </c>
      <c r="HZ46" s="80">
        <f t="shared" si="89"/>
        <v>0</v>
      </c>
      <c r="IA46" s="80">
        <f t="shared" si="90"/>
        <v>0</v>
      </c>
      <c r="IK46" s="93" t="e">
        <f t="shared" si="78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7">
        <v>0</v>
      </c>
      <c r="L47" s="428">
        <v>0</v>
      </c>
      <c r="M47" s="428">
        <v>0</v>
      </c>
      <c r="N47" s="428">
        <v>0</v>
      </c>
      <c r="O47" s="428">
        <v>0</v>
      </c>
      <c r="P47" s="428">
        <v>0</v>
      </c>
      <c r="Q47" s="428">
        <v>0</v>
      </c>
      <c r="R47" s="428">
        <v>0</v>
      </c>
      <c r="S47" s="428">
        <v>0</v>
      </c>
      <c r="T47" s="381">
        <v>0</v>
      </c>
      <c r="U47" s="427">
        <v>1</v>
      </c>
      <c r="V47" s="428">
        <v>0</v>
      </c>
      <c r="W47" s="428">
        <v>0</v>
      </c>
      <c r="X47" s="380">
        <v>0</v>
      </c>
      <c r="Y47" s="380">
        <v>0</v>
      </c>
      <c r="Z47" s="380">
        <v>0</v>
      </c>
      <c r="AA47" s="380">
        <v>0</v>
      </c>
      <c r="AB47" s="380">
        <v>0</v>
      </c>
      <c r="AC47" s="380">
        <v>0</v>
      </c>
      <c r="AD47" s="381">
        <v>0</v>
      </c>
      <c r="AE47" s="427">
        <v>0</v>
      </c>
      <c r="AF47" s="428">
        <v>0</v>
      </c>
      <c r="AG47" s="429">
        <v>0</v>
      </c>
      <c r="AH47" s="428">
        <v>0</v>
      </c>
      <c r="AI47" s="380">
        <v>0</v>
      </c>
      <c r="AJ47" s="380">
        <v>0</v>
      </c>
      <c r="AK47" s="380">
        <v>0</v>
      </c>
      <c r="AL47" s="380">
        <v>0</v>
      </c>
      <c r="AM47" s="380">
        <v>0</v>
      </c>
      <c r="AN47" s="381">
        <v>0</v>
      </c>
      <c r="AO47" s="427">
        <v>0</v>
      </c>
      <c r="AP47" s="428">
        <v>0</v>
      </c>
      <c r="AQ47" s="428">
        <v>0</v>
      </c>
      <c r="AR47" s="380">
        <v>0</v>
      </c>
      <c r="AS47" s="380">
        <v>0</v>
      </c>
      <c r="AT47" s="380">
        <v>0</v>
      </c>
      <c r="AU47" s="380">
        <v>0</v>
      </c>
      <c r="AV47" s="380">
        <v>0</v>
      </c>
      <c r="AW47" s="380">
        <v>0</v>
      </c>
      <c r="AX47" s="381">
        <v>0</v>
      </c>
      <c r="AY47" s="427">
        <v>0</v>
      </c>
      <c r="AZ47" s="428">
        <v>0</v>
      </c>
      <c r="BA47" s="428">
        <v>0</v>
      </c>
      <c r="BB47" s="428">
        <v>0</v>
      </c>
      <c r="BC47" s="380">
        <v>0</v>
      </c>
      <c r="BD47" s="380">
        <v>0</v>
      </c>
      <c r="BE47" s="380">
        <v>0</v>
      </c>
      <c r="BF47" s="380">
        <v>0</v>
      </c>
      <c r="BG47" s="380">
        <v>0</v>
      </c>
      <c r="BH47" s="381">
        <v>0</v>
      </c>
      <c r="BI47" s="427">
        <v>2</v>
      </c>
      <c r="BJ47" s="428">
        <v>0</v>
      </c>
      <c r="BK47" s="428">
        <v>0</v>
      </c>
      <c r="BL47" s="380">
        <v>0</v>
      </c>
      <c r="BM47" s="380">
        <v>0</v>
      </c>
      <c r="BN47" s="380">
        <v>0</v>
      </c>
      <c r="BO47" s="380">
        <v>0</v>
      </c>
      <c r="BP47" s="380">
        <v>0</v>
      </c>
      <c r="BQ47" s="380">
        <v>0</v>
      </c>
      <c r="BR47" s="381">
        <v>0</v>
      </c>
      <c r="BS47" s="427">
        <v>0</v>
      </c>
      <c r="BT47" s="428">
        <v>0</v>
      </c>
      <c r="BU47" s="428">
        <v>0</v>
      </c>
      <c r="BV47" s="380">
        <v>0</v>
      </c>
      <c r="BW47" s="380">
        <v>0</v>
      </c>
      <c r="BX47" s="380">
        <v>0</v>
      </c>
      <c r="BY47" s="380">
        <v>0</v>
      </c>
      <c r="BZ47" s="380">
        <v>0</v>
      </c>
      <c r="CA47" s="380">
        <v>0</v>
      </c>
      <c r="CB47" s="381">
        <v>0</v>
      </c>
      <c r="CC47" s="427">
        <v>0</v>
      </c>
      <c r="CD47" s="428">
        <v>0</v>
      </c>
      <c r="CE47" s="428">
        <v>0</v>
      </c>
      <c r="CF47" s="380">
        <v>0</v>
      </c>
      <c r="CG47" s="380">
        <v>0</v>
      </c>
      <c r="CH47" s="380">
        <v>0</v>
      </c>
      <c r="CI47" s="380">
        <v>0</v>
      </c>
      <c r="CJ47" s="380">
        <v>0</v>
      </c>
      <c r="CK47" s="380">
        <v>0</v>
      </c>
      <c r="CL47" s="381">
        <v>0</v>
      </c>
      <c r="CM47" s="427">
        <v>0</v>
      </c>
      <c r="CN47" s="428">
        <v>0</v>
      </c>
      <c r="CO47" s="428">
        <v>0</v>
      </c>
      <c r="CP47" s="380">
        <v>0</v>
      </c>
      <c r="CQ47" s="380">
        <v>0</v>
      </c>
      <c r="CR47" s="380">
        <v>0</v>
      </c>
      <c r="CS47" s="380">
        <v>0</v>
      </c>
      <c r="CT47" s="380">
        <v>0</v>
      </c>
      <c r="CU47" s="380">
        <v>0</v>
      </c>
      <c r="CV47" s="381">
        <v>0</v>
      </c>
      <c r="CW47" s="427">
        <v>0</v>
      </c>
      <c r="CX47" s="428">
        <v>0</v>
      </c>
      <c r="CY47" s="428">
        <v>0</v>
      </c>
      <c r="CZ47" s="380">
        <v>0</v>
      </c>
      <c r="DA47" s="380">
        <v>0</v>
      </c>
      <c r="DB47" s="380">
        <v>0</v>
      </c>
      <c r="DC47" s="380">
        <v>0</v>
      </c>
      <c r="DD47" s="380">
        <v>0</v>
      </c>
      <c r="DE47" s="380">
        <v>0</v>
      </c>
      <c r="DF47" s="381">
        <v>0</v>
      </c>
      <c r="DG47" s="427">
        <v>0</v>
      </c>
      <c r="DH47" s="428"/>
      <c r="DI47" s="428"/>
      <c r="DJ47" s="380"/>
      <c r="DK47" s="380"/>
      <c r="DL47" s="380"/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7"/>
        <v>3</v>
      </c>
      <c r="HN47" s="252">
        <f t="shared" si="79"/>
        <v>28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80"/>
        <v>#REF!</v>
      </c>
      <c r="HQ47" s="79"/>
      <c r="HR47" s="253">
        <f t="shared" si="81"/>
        <v>3</v>
      </c>
      <c r="HS47" s="253">
        <f t="shared" si="82"/>
        <v>0</v>
      </c>
      <c r="HT47" s="253">
        <f t="shared" si="83"/>
        <v>0</v>
      </c>
      <c r="HU47" s="253">
        <f t="shared" si="84"/>
        <v>0</v>
      </c>
      <c r="HV47" s="253">
        <f t="shared" si="85"/>
        <v>0</v>
      </c>
      <c r="HW47" s="253">
        <f t="shared" si="86"/>
        <v>0</v>
      </c>
      <c r="HX47" s="253">
        <f t="shared" si="87"/>
        <v>0</v>
      </c>
      <c r="HY47" s="253">
        <f t="shared" si="88"/>
        <v>0</v>
      </c>
      <c r="HZ47" s="253">
        <f t="shared" si="89"/>
        <v>0</v>
      </c>
      <c r="IA47" s="253">
        <f t="shared" si="90"/>
        <v>0</v>
      </c>
      <c r="IK47" s="93" t="e">
        <f t="shared" si="78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30">
        <v>2</v>
      </c>
      <c r="L48" s="431">
        <v>0</v>
      </c>
      <c r="M48" s="431">
        <v>0</v>
      </c>
      <c r="N48" s="431">
        <v>0</v>
      </c>
      <c r="O48" s="431">
        <v>0</v>
      </c>
      <c r="P48" s="431">
        <v>0</v>
      </c>
      <c r="Q48" s="431">
        <v>0</v>
      </c>
      <c r="R48" s="431">
        <v>0</v>
      </c>
      <c r="S48" s="431">
        <v>0</v>
      </c>
      <c r="T48" s="432">
        <v>0</v>
      </c>
      <c r="U48" s="430">
        <v>1</v>
      </c>
      <c r="V48" s="431">
        <v>0</v>
      </c>
      <c r="W48" s="431">
        <v>0</v>
      </c>
      <c r="X48" s="431">
        <v>0</v>
      </c>
      <c r="Y48" s="431">
        <v>0</v>
      </c>
      <c r="Z48" s="431">
        <v>0</v>
      </c>
      <c r="AA48" s="431">
        <v>0</v>
      </c>
      <c r="AB48" s="431">
        <v>0</v>
      </c>
      <c r="AC48" s="431">
        <v>0</v>
      </c>
      <c r="AD48" s="432">
        <v>0</v>
      </c>
      <c r="AE48" s="430">
        <v>0</v>
      </c>
      <c r="AF48" s="431">
        <v>0</v>
      </c>
      <c r="AG48" s="431">
        <v>0</v>
      </c>
      <c r="AH48" s="431">
        <v>0</v>
      </c>
      <c r="AI48" s="431">
        <v>0</v>
      </c>
      <c r="AJ48" s="431">
        <v>0</v>
      </c>
      <c r="AK48" s="431">
        <v>0</v>
      </c>
      <c r="AL48" s="431">
        <v>0</v>
      </c>
      <c r="AM48" s="431">
        <v>0</v>
      </c>
      <c r="AN48" s="432">
        <v>0</v>
      </c>
      <c r="AO48" s="430">
        <v>0</v>
      </c>
      <c r="AP48" s="431">
        <v>0</v>
      </c>
      <c r="AQ48" s="431">
        <v>0</v>
      </c>
      <c r="AR48" s="431">
        <v>0</v>
      </c>
      <c r="AS48" s="431">
        <v>0</v>
      </c>
      <c r="AT48" s="431">
        <v>0</v>
      </c>
      <c r="AU48" s="431">
        <v>0</v>
      </c>
      <c r="AV48" s="431">
        <v>0</v>
      </c>
      <c r="AW48" s="431">
        <v>0</v>
      </c>
      <c r="AX48" s="432">
        <v>0</v>
      </c>
      <c r="AY48" s="430">
        <v>0</v>
      </c>
      <c r="AZ48" s="431">
        <v>0</v>
      </c>
      <c r="BA48" s="431">
        <v>0</v>
      </c>
      <c r="BB48" s="431">
        <v>0</v>
      </c>
      <c r="BC48" s="431">
        <v>0</v>
      </c>
      <c r="BD48" s="431">
        <v>0</v>
      </c>
      <c r="BE48" s="431">
        <v>0</v>
      </c>
      <c r="BF48" s="431">
        <v>0</v>
      </c>
      <c r="BG48" s="431">
        <v>0</v>
      </c>
      <c r="BH48" s="432">
        <v>0</v>
      </c>
      <c r="BI48" s="430">
        <v>1</v>
      </c>
      <c r="BJ48" s="431">
        <v>0</v>
      </c>
      <c r="BK48" s="431">
        <v>0</v>
      </c>
      <c r="BL48" s="431">
        <v>0</v>
      </c>
      <c r="BM48" s="431">
        <v>0</v>
      </c>
      <c r="BN48" s="431">
        <v>0</v>
      </c>
      <c r="BO48" s="431">
        <v>0</v>
      </c>
      <c r="BP48" s="431">
        <v>0</v>
      </c>
      <c r="BQ48" s="431">
        <v>0</v>
      </c>
      <c r="BR48" s="432">
        <v>0</v>
      </c>
      <c r="BS48" s="430">
        <v>18</v>
      </c>
      <c r="BT48" s="431">
        <v>0</v>
      </c>
      <c r="BU48" s="431">
        <v>0</v>
      </c>
      <c r="BV48" s="431">
        <v>0</v>
      </c>
      <c r="BW48" s="431">
        <v>0</v>
      </c>
      <c r="BX48" s="431">
        <v>0</v>
      </c>
      <c r="BY48" s="431">
        <v>0</v>
      </c>
      <c r="BZ48" s="431">
        <v>0</v>
      </c>
      <c r="CA48" s="431">
        <v>0</v>
      </c>
      <c r="CB48" s="432">
        <v>0</v>
      </c>
      <c r="CC48" s="430">
        <v>1</v>
      </c>
      <c r="CD48" s="431">
        <v>0</v>
      </c>
      <c r="CE48" s="431">
        <v>0</v>
      </c>
      <c r="CF48" s="431">
        <v>0</v>
      </c>
      <c r="CG48" s="431">
        <v>0</v>
      </c>
      <c r="CH48" s="431">
        <v>0</v>
      </c>
      <c r="CI48" s="431">
        <v>0</v>
      </c>
      <c r="CJ48" s="431">
        <v>0</v>
      </c>
      <c r="CK48" s="431">
        <v>0</v>
      </c>
      <c r="CL48" s="432">
        <v>0</v>
      </c>
      <c r="CM48" s="430">
        <v>1</v>
      </c>
      <c r="CN48" s="431">
        <v>0</v>
      </c>
      <c r="CO48" s="431">
        <v>0</v>
      </c>
      <c r="CP48" s="431">
        <v>0</v>
      </c>
      <c r="CQ48" s="431">
        <v>0</v>
      </c>
      <c r="CR48" s="431">
        <v>0</v>
      </c>
      <c r="CS48" s="431">
        <v>0</v>
      </c>
      <c r="CT48" s="431">
        <v>0</v>
      </c>
      <c r="CU48" s="431">
        <v>0</v>
      </c>
      <c r="CV48" s="432">
        <v>0</v>
      </c>
      <c r="CW48" s="430">
        <v>0</v>
      </c>
      <c r="CX48" s="431">
        <v>0</v>
      </c>
      <c r="CY48" s="431">
        <v>0</v>
      </c>
      <c r="CZ48" s="431">
        <v>0</v>
      </c>
      <c r="DA48" s="431">
        <v>0</v>
      </c>
      <c r="DB48" s="431">
        <v>0</v>
      </c>
      <c r="DC48" s="431">
        <v>0</v>
      </c>
      <c r="DD48" s="431">
        <v>0</v>
      </c>
      <c r="DE48" s="431">
        <v>0</v>
      </c>
      <c r="DF48" s="432">
        <v>0</v>
      </c>
      <c r="DG48" s="430">
        <v>0</v>
      </c>
      <c r="DH48" s="431"/>
      <c r="DI48" s="431"/>
      <c r="DJ48" s="431"/>
      <c r="DK48" s="431"/>
      <c r="DL48" s="431"/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7"/>
        <v>24</v>
      </c>
      <c r="HN48" s="250">
        <f t="shared" si="79"/>
        <v>42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0"/>
        <v>#REF!</v>
      </c>
      <c r="HQ48" s="79"/>
      <c r="HR48" s="251">
        <f t="shared" si="81"/>
        <v>24</v>
      </c>
      <c r="HS48" s="251">
        <f t="shared" si="82"/>
        <v>0</v>
      </c>
      <c r="HT48" s="251">
        <f t="shared" si="83"/>
        <v>0</v>
      </c>
      <c r="HU48" s="251">
        <f t="shared" si="84"/>
        <v>0</v>
      </c>
      <c r="HV48" s="251">
        <f t="shared" si="85"/>
        <v>0</v>
      </c>
      <c r="HW48" s="251">
        <f t="shared" si="86"/>
        <v>0</v>
      </c>
      <c r="HX48" s="251">
        <f t="shared" si="87"/>
        <v>0</v>
      </c>
      <c r="HY48" s="251">
        <f t="shared" si="88"/>
        <v>0</v>
      </c>
      <c r="HZ48" s="251">
        <f t="shared" si="89"/>
        <v>0</v>
      </c>
      <c r="IA48" s="251">
        <f t="shared" si="90"/>
        <v>0</v>
      </c>
      <c r="IK48" s="93" t="e">
        <f t="shared" si="78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3">
        <v>1</v>
      </c>
      <c r="L49" s="654">
        <v>0</v>
      </c>
      <c r="M49" s="654">
        <v>0</v>
      </c>
      <c r="N49" s="654">
        <v>0</v>
      </c>
      <c r="O49" s="654">
        <v>0</v>
      </c>
      <c r="P49" s="654">
        <v>0</v>
      </c>
      <c r="Q49" s="654">
        <v>0</v>
      </c>
      <c r="R49" s="654">
        <v>0</v>
      </c>
      <c r="S49" s="654">
        <v>0</v>
      </c>
      <c r="T49" s="435">
        <v>0</v>
      </c>
      <c r="U49" s="433">
        <v>2</v>
      </c>
      <c r="V49" s="654">
        <v>0</v>
      </c>
      <c r="W49" s="654">
        <v>0</v>
      </c>
      <c r="X49" s="654">
        <v>0</v>
      </c>
      <c r="Y49" s="654">
        <v>0</v>
      </c>
      <c r="Z49" s="654">
        <v>0</v>
      </c>
      <c r="AA49" s="654">
        <v>0</v>
      </c>
      <c r="AB49" s="654">
        <v>0</v>
      </c>
      <c r="AC49" s="654">
        <v>0</v>
      </c>
      <c r="AD49" s="435">
        <v>0</v>
      </c>
      <c r="AE49" s="433">
        <v>0</v>
      </c>
      <c r="AF49" s="654">
        <v>0</v>
      </c>
      <c r="AG49" s="654">
        <v>0</v>
      </c>
      <c r="AH49" s="654">
        <v>0</v>
      </c>
      <c r="AI49" s="654">
        <v>0</v>
      </c>
      <c r="AJ49" s="654">
        <v>0</v>
      </c>
      <c r="AK49" s="654">
        <v>0</v>
      </c>
      <c r="AL49" s="654">
        <v>0</v>
      </c>
      <c r="AM49" s="654">
        <v>0</v>
      </c>
      <c r="AN49" s="435">
        <v>0</v>
      </c>
      <c r="AO49" s="433">
        <v>0</v>
      </c>
      <c r="AP49" s="654">
        <v>0</v>
      </c>
      <c r="AQ49" s="654">
        <v>0</v>
      </c>
      <c r="AR49" s="654">
        <v>0</v>
      </c>
      <c r="AS49" s="654">
        <v>0</v>
      </c>
      <c r="AT49" s="654">
        <v>0</v>
      </c>
      <c r="AU49" s="654">
        <v>0</v>
      </c>
      <c r="AV49" s="654">
        <v>0</v>
      </c>
      <c r="AW49" s="654">
        <v>0</v>
      </c>
      <c r="AX49" s="435">
        <v>0</v>
      </c>
      <c r="AY49" s="433">
        <v>1</v>
      </c>
      <c r="AZ49" s="654">
        <v>0</v>
      </c>
      <c r="BA49" s="654">
        <v>0</v>
      </c>
      <c r="BB49" s="654">
        <v>0</v>
      </c>
      <c r="BC49" s="654">
        <v>0</v>
      </c>
      <c r="BD49" s="654">
        <v>0</v>
      </c>
      <c r="BE49" s="654">
        <v>0</v>
      </c>
      <c r="BF49" s="654">
        <v>0</v>
      </c>
      <c r="BG49" s="654">
        <v>0</v>
      </c>
      <c r="BH49" s="435">
        <v>0</v>
      </c>
      <c r="BI49" s="433">
        <v>1</v>
      </c>
      <c r="BJ49" s="654">
        <v>0</v>
      </c>
      <c r="BK49" s="654">
        <v>0</v>
      </c>
      <c r="BL49" s="654">
        <v>0</v>
      </c>
      <c r="BM49" s="654">
        <v>0</v>
      </c>
      <c r="BN49" s="654">
        <v>0</v>
      </c>
      <c r="BO49" s="654">
        <v>0</v>
      </c>
      <c r="BP49" s="654">
        <v>0</v>
      </c>
      <c r="BQ49" s="654">
        <v>0</v>
      </c>
      <c r="BR49" s="435">
        <v>0</v>
      </c>
      <c r="BS49" s="433">
        <v>8</v>
      </c>
      <c r="BT49" s="654">
        <v>0</v>
      </c>
      <c r="BU49" s="654">
        <v>0</v>
      </c>
      <c r="BV49" s="654">
        <v>0</v>
      </c>
      <c r="BW49" s="654">
        <v>0</v>
      </c>
      <c r="BX49" s="654">
        <v>0</v>
      </c>
      <c r="BY49" s="654">
        <v>0</v>
      </c>
      <c r="BZ49" s="654">
        <v>0</v>
      </c>
      <c r="CA49" s="654">
        <v>0</v>
      </c>
      <c r="CB49" s="435">
        <v>0</v>
      </c>
      <c r="CC49" s="433">
        <v>2</v>
      </c>
      <c r="CD49" s="654">
        <v>0</v>
      </c>
      <c r="CE49" s="654">
        <v>0</v>
      </c>
      <c r="CF49" s="654">
        <v>0</v>
      </c>
      <c r="CG49" s="654">
        <v>0</v>
      </c>
      <c r="CH49" s="654">
        <v>0</v>
      </c>
      <c r="CI49" s="654">
        <v>0</v>
      </c>
      <c r="CJ49" s="654">
        <v>0</v>
      </c>
      <c r="CK49" s="654">
        <v>0</v>
      </c>
      <c r="CL49" s="435">
        <v>0</v>
      </c>
      <c r="CM49" s="433">
        <v>1</v>
      </c>
      <c r="CN49" s="654">
        <v>0</v>
      </c>
      <c r="CO49" s="654">
        <v>0</v>
      </c>
      <c r="CP49" s="654">
        <v>0</v>
      </c>
      <c r="CQ49" s="654">
        <v>0</v>
      </c>
      <c r="CR49" s="654">
        <v>0</v>
      </c>
      <c r="CS49" s="654">
        <v>0</v>
      </c>
      <c r="CT49" s="654">
        <v>0</v>
      </c>
      <c r="CU49" s="654">
        <v>0</v>
      </c>
      <c r="CV49" s="435">
        <v>0</v>
      </c>
      <c r="CW49" s="433">
        <v>0</v>
      </c>
      <c r="CX49" s="654">
        <v>0</v>
      </c>
      <c r="CY49" s="654">
        <v>0</v>
      </c>
      <c r="CZ49" s="654">
        <v>0</v>
      </c>
      <c r="DA49" s="654">
        <v>0</v>
      </c>
      <c r="DB49" s="654">
        <v>0</v>
      </c>
      <c r="DC49" s="654">
        <v>0</v>
      </c>
      <c r="DD49" s="654">
        <v>0</v>
      </c>
      <c r="DE49" s="654">
        <v>0</v>
      </c>
      <c r="DF49" s="435">
        <v>0</v>
      </c>
      <c r="DG49" s="433">
        <v>0</v>
      </c>
      <c r="DH49" s="434"/>
      <c r="DI49" s="434"/>
      <c r="DJ49" s="434"/>
      <c r="DK49" s="434"/>
      <c r="DL49" s="434"/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7"/>
        <v>16</v>
      </c>
      <c r="HN49" s="78">
        <f t="shared" si="79"/>
        <v>49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0"/>
        <v>#REF!</v>
      </c>
      <c r="HQ49" s="79"/>
      <c r="HR49" s="80">
        <f t="shared" si="81"/>
        <v>16</v>
      </c>
      <c r="HS49" s="80">
        <f t="shared" si="82"/>
        <v>0</v>
      </c>
      <c r="HT49" s="80">
        <f t="shared" si="83"/>
        <v>0</v>
      </c>
      <c r="HU49" s="80">
        <f t="shared" si="84"/>
        <v>0</v>
      </c>
      <c r="HV49" s="80">
        <f t="shared" si="85"/>
        <v>0</v>
      </c>
      <c r="HW49" s="80">
        <f t="shared" si="86"/>
        <v>0</v>
      </c>
      <c r="HX49" s="80">
        <f t="shared" si="87"/>
        <v>0</v>
      </c>
      <c r="HY49" s="80">
        <f t="shared" si="88"/>
        <v>0</v>
      </c>
      <c r="HZ49" s="80">
        <f t="shared" si="89"/>
        <v>0</v>
      </c>
      <c r="IA49" s="80">
        <f t="shared" si="90"/>
        <v>0</v>
      </c>
      <c r="IK49" s="93" t="e">
        <f t="shared" si="78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6">
        <v>0</v>
      </c>
      <c r="L50" s="655">
        <v>0</v>
      </c>
      <c r="M50" s="655">
        <v>0</v>
      </c>
      <c r="N50" s="654">
        <v>0</v>
      </c>
      <c r="O50" s="654">
        <v>0</v>
      </c>
      <c r="P50" s="654">
        <v>0</v>
      </c>
      <c r="Q50" s="654">
        <v>0</v>
      </c>
      <c r="R50" s="654">
        <v>0</v>
      </c>
      <c r="S50" s="654">
        <v>0</v>
      </c>
      <c r="T50" s="435">
        <v>0</v>
      </c>
      <c r="U50" s="436">
        <v>1</v>
      </c>
      <c r="V50" s="655">
        <v>0</v>
      </c>
      <c r="W50" s="655">
        <v>0</v>
      </c>
      <c r="X50" s="654">
        <v>0</v>
      </c>
      <c r="Y50" s="654">
        <v>0</v>
      </c>
      <c r="Z50" s="654">
        <v>0</v>
      </c>
      <c r="AA50" s="654">
        <v>0</v>
      </c>
      <c r="AB50" s="654">
        <v>0</v>
      </c>
      <c r="AC50" s="654">
        <v>0</v>
      </c>
      <c r="AD50" s="435">
        <v>0</v>
      </c>
      <c r="AE50" s="436">
        <v>0</v>
      </c>
      <c r="AF50" s="655">
        <v>0</v>
      </c>
      <c r="AG50" s="655">
        <v>0</v>
      </c>
      <c r="AH50" s="654">
        <v>0</v>
      </c>
      <c r="AI50" s="654">
        <v>0</v>
      </c>
      <c r="AJ50" s="654">
        <v>0</v>
      </c>
      <c r="AK50" s="654">
        <v>0</v>
      </c>
      <c r="AL50" s="654">
        <v>0</v>
      </c>
      <c r="AM50" s="654">
        <v>0</v>
      </c>
      <c r="AN50" s="435">
        <v>0</v>
      </c>
      <c r="AO50" s="436">
        <v>0</v>
      </c>
      <c r="AP50" s="655">
        <v>0</v>
      </c>
      <c r="AQ50" s="655">
        <v>0</v>
      </c>
      <c r="AR50" s="654">
        <v>0</v>
      </c>
      <c r="AS50" s="654">
        <v>0</v>
      </c>
      <c r="AT50" s="654">
        <v>0</v>
      </c>
      <c r="AU50" s="654">
        <v>0</v>
      </c>
      <c r="AV50" s="654">
        <v>0</v>
      </c>
      <c r="AW50" s="654">
        <v>0</v>
      </c>
      <c r="AX50" s="435">
        <v>0</v>
      </c>
      <c r="AY50" s="436">
        <v>1</v>
      </c>
      <c r="AZ50" s="655">
        <v>0</v>
      </c>
      <c r="BA50" s="655">
        <v>0</v>
      </c>
      <c r="BB50" s="654">
        <v>0</v>
      </c>
      <c r="BC50" s="654">
        <v>0</v>
      </c>
      <c r="BD50" s="654">
        <v>0</v>
      </c>
      <c r="BE50" s="654">
        <v>0</v>
      </c>
      <c r="BF50" s="654">
        <v>0</v>
      </c>
      <c r="BG50" s="654">
        <v>0</v>
      </c>
      <c r="BH50" s="435">
        <v>0</v>
      </c>
      <c r="BI50" s="436">
        <v>2</v>
      </c>
      <c r="BJ50" s="655">
        <v>0</v>
      </c>
      <c r="BK50" s="655">
        <v>0</v>
      </c>
      <c r="BL50" s="654">
        <v>0</v>
      </c>
      <c r="BM50" s="654">
        <v>0</v>
      </c>
      <c r="BN50" s="654">
        <v>0</v>
      </c>
      <c r="BO50" s="654">
        <v>0</v>
      </c>
      <c r="BP50" s="654">
        <v>0</v>
      </c>
      <c r="BQ50" s="654">
        <v>0</v>
      </c>
      <c r="BR50" s="435">
        <v>0</v>
      </c>
      <c r="BS50" s="436">
        <v>10</v>
      </c>
      <c r="BT50" s="655">
        <v>0</v>
      </c>
      <c r="BU50" s="655">
        <v>0</v>
      </c>
      <c r="BV50" s="654">
        <v>0</v>
      </c>
      <c r="BW50" s="654">
        <v>0</v>
      </c>
      <c r="BX50" s="654">
        <v>0</v>
      </c>
      <c r="BY50" s="654">
        <v>0</v>
      </c>
      <c r="BZ50" s="654">
        <v>0</v>
      </c>
      <c r="CA50" s="654">
        <v>0</v>
      </c>
      <c r="CB50" s="435">
        <v>0</v>
      </c>
      <c r="CC50" s="436">
        <v>0</v>
      </c>
      <c r="CD50" s="655">
        <v>0</v>
      </c>
      <c r="CE50" s="655">
        <v>0</v>
      </c>
      <c r="CF50" s="654">
        <v>0</v>
      </c>
      <c r="CG50" s="654">
        <v>0</v>
      </c>
      <c r="CH50" s="654">
        <v>0</v>
      </c>
      <c r="CI50" s="654">
        <v>0</v>
      </c>
      <c r="CJ50" s="654">
        <v>0</v>
      </c>
      <c r="CK50" s="654">
        <v>0</v>
      </c>
      <c r="CL50" s="435">
        <v>0</v>
      </c>
      <c r="CM50" s="436">
        <v>0</v>
      </c>
      <c r="CN50" s="655">
        <v>0</v>
      </c>
      <c r="CO50" s="655">
        <v>0</v>
      </c>
      <c r="CP50" s="654">
        <v>0</v>
      </c>
      <c r="CQ50" s="654">
        <v>0</v>
      </c>
      <c r="CR50" s="654">
        <v>0</v>
      </c>
      <c r="CS50" s="654">
        <v>0</v>
      </c>
      <c r="CT50" s="654">
        <v>0</v>
      </c>
      <c r="CU50" s="654">
        <v>0</v>
      </c>
      <c r="CV50" s="435">
        <v>0</v>
      </c>
      <c r="CW50" s="436">
        <v>0</v>
      </c>
      <c r="CX50" s="655">
        <v>0</v>
      </c>
      <c r="CY50" s="655">
        <v>0</v>
      </c>
      <c r="CZ50" s="654">
        <v>0</v>
      </c>
      <c r="DA50" s="654">
        <v>0</v>
      </c>
      <c r="DB50" s="654">
        <v>0</v>
      </c>
      <c r="DC50" s="654">
        <v>0</v>
      </c>
      <c r="DD50" s="654">
        <v>0</v>
      </c>
      <c r="DE50" s="654">
        <v>0</v>
      </c>
      <c r="DF50" s="435">
        <v>0</v>
      </c>
      <c r="DG50" s="436">
        <v>0</v>
      </c>
      <c r="DH50" s="437"/>
      <c r="DI50" s="437"/>
      <c r="DJ50" s="434"/>
      <c r="DK50" s="434"/>
      <c r="DL50" s="434"/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7"/>
        <v>14</v>
      </c>
      <c r="HN50" s="78">
        <f t="shared" si="79"/>
        <v>57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0"/>
        <v>#REF!</v>
      </c>
      <c r="HQ50" s="79"/>
      <c r="HR50" s="80">
        <f t="shared" si="81"/>
        <v>14</v>
      </c>
      <c r="HS50" s="80">
        <f t="shared" si="82"/>
        <v>0</v>
      </c>
      <c r="HT50" s="80">
        <f t="shared" si="83"/>
        <v>0</v>
      </c>
      <c r="HU50" s="80">
        <f t="shared" si="84"/>
        <v>0</v>
      </c>
      <c r="HV50" s="80">
        <f t="shared" si="85"/>
        <v>0</v>
      </c>
      <c r="HW50" s="80">
        <f t="shared" si="86"/>
        <v>0</v>
      </c>
      <c r="HX50" s="80">
        <f t="shared" si="87"/>
        <v>0</v>
      </c>
      <c r="HY50" s="80">
        <f t="shared" si="88"/>
        <v>0</v>
      </c>
      <c r="HZ50" s="80">
        <f t="shared" si="89"/>
        <v>0</v>
      </c>
      <c r="IA50" s="80">
        <f t="shared" si="90"/>
        <v>0</v>
      </c>
      <c r="IK50" s="93" t="e">
        <f t="shared" si="78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8">
        <v>0</v>
      </c>
      <c r="L51" s="439">
        <v>0</v>
      </c>
      <c r="M51" s="439">
        <v>0</v>
      </c>
      <c r="N51" s="439">
        <v>0</v>
      </c>
      <c r="O51" s="439">
        <v>0</v>
      </c>
      <c r="P51" s="439">
        <v>0</v>
      </c>
      <c r="Q51" s="439">
        <v>0</v>
      </c>
      <c r="R51" s="439">
        <v>0</v>
      </c>
      <c r="S51" s="439">
        <v>0</v>
      </c>
      <c r="T51" s="440">
        <v>0</v>
      </c>
      <c r="U51" s="438">
        <v>1</v>
      </c>
      <c r="V51" s="439">
        <v>0</v>
      </c>
      <c r="W51" s="439">
        <v>0</v>
      </c>
      <c r="X51" s="441">
        <v>0</v>
      </c>
      <c r="Y51" s="441">
        <v>0</v>
      </c>
      <c r="Z51" s="441">
        <v>0</v>
      </c>
      <c r="AA51" s="441">
        <v>0</v>
      </c>
      <c r="AB51" s="441">
        <v>0</v>
      </c>
      <c r="AC51" s="441">
        <v>0</v>
      </c>
      <c r="AD51" s="440">
        <v>0</v>
      </c>
      <c r="AE51" s="438">
        <v>0</v>
      </c>
      <c r="AF51" s="439">
        <v>0</v>
      </c>
      <c r="AG51" s="439">
        <v>0</v>
      </c>
      <c r="AH51" s="441">
        <v>0</v>
      </c>
      <c r="AI51" s="441">
        <v>0</v>
      </c>
      <c r="AJ51" s="441">
        <v>0</v>
      </c>
      <c r="AK51" s="441">
        <v>0</v>
      </c>
      <c r="AL51" s="441">
        <v>0</v>
      </c>
      <c r="AM51" s="441">
        <v>0</v>
      </c>
      <c r="AN51" s="440">
        <v>0</v>
      </c>
      <c r="AO51" s="438">
        <v>0</v>
      </c>
      <c r="AP51" s="439">
        <v>0</v>
      </c>
      <c r="AQ51" s="439">
        <v>0</v>
      </c>
      <c r="AR51" s="441">
        <v>0</v>
      </c>
      <c r="AS51" s="441">
        <v>0</v>
      </c>
      <c r="AT51" s="441">
        <v>0</v>
      </c>
      <c r="AU51" s="441">
        <v>0</v>
      </c>
      <c r="AV51" s="441">
        <v>0</v>
      </c>
      <c r="AW51" s="441">
        <v>0</v>
      </c>
      <c r="AX51" s="440">
        <v>0</v>
      </c>
      <c r="AY51" s="438">
        <v>1</v>
      </c>
      <c r="AZ51" s="439">
        <v>0</v>
      </c>
      <c r="BA51" s="439">
        <v>0</v>
      </c>
      <c r="BB51" s="441">
        <v>0</v>
      </c>
      <c r="BC51" s="441">
        <v>0</v>
      </c>
      <c r="BD51" s="441">
        <v>0</v>
      </c>
      <c r="BE51" s="441">
        <v>0</v>
      </c>
      <c r="BF51" s="441">
        <v>0</v>
      </c>
      <c r="BG51" s="441">
        <v>0</v>
      </c>
      <c r="BH51" s="440">
        <v>0</v>
      </c>
      <c r="BI51" s="438">
        <v>0</v>
      </c>
      <c r="BJ51" s="439">
        <v>0</v>
      </c>
      <c r="BK51" s="439">
        <v>0</v>
      </c>
      <c r="BL51" s="441">
        <v>0</v>
      </c>
      <c r="BM51" s="441">
        <v>0</v>
      </c>
      <c r="BN51" s="441">
        <v>0</v>
      </c>
      <c r="BO51" s="441">
        <v>0</v>
      </c>
      <c r="BP51" s="441">
        <v>0</v>
      </c>
      <c r="BQ51" s="441">
        <v>0</v>
      </c>
      <c r="BR51" s="440">
        <v>0</v>
      </c>
      <c r="BS51" s="438">
        <v>6</v>
      </c>
      <c r="BT51" s="439">
        <v>0</v>
      </c>
      <c r="BU51" s="439">
        <v>0</v>
      </c>
      <c r="BV51" s="441">
        <v>0</v>
      </c>
      <c r="BW51" s="441">
        <v>0</v>
      </c>
      <c r="BX51" s="441">
        <v>0</v>
      </c>
      <c r="BY51" s="441">
        <v>0</v>
      </c>
      <c r="BZ51" s="441">
        <v>0</v>
      </c>
      <c r="CA51" s="441">
        <v>0</v>
      </c>
      <c r="CB51" s="440">
        <v>0</v>
      </c>
      <c r="CC51" s="438">
        <v>1</v>
      </c>
      <c r="CD51" s="439">
        <v>0</v>
      </c>
      <c r="CE51" s="439">
        <v>0</v>
      </c>
      <c r="CF51" s="441">
        <v>0</v>
      </c>
      <c r="CG51" s="441">
        <v>0</v>
      </c>
      <c r="CH51" s="441">
        <v>0</v>
      </c>
      <c r="CI51" s="441">
        <v>0</v>
      </c>
      <c r="CJ51" s="441">
        <v>0</v>
      </c>
      <c r="CK51" s="441">
        <v>0</v>
      </c>
      <c r="CL51" s="440">
        <v>0</v>
      </c>
      <c r="CM51" s="438">
        <v>0</v>
      </c>
      <c r="CN51" s="439">
        <v>0</v>
      </c>
      <c r="CO51" s="439">
        <v>0</v>
      </c>
      <c r="CP51" s="441">
        <v>0</v>
      </c>
      <c r="CQ51" s="441">
        <v>0</v>
      </c>
      <c r="CR51" s="441">
        <v>0</v>
      </c>
      <c r="CS51" s="441">
        <v>0</v>
      </c>
      <c r="CT51" s="441">
        <v>0</v>
      </c>
      <c r="CU51" s="441">
        <v>0</v>
      </c>
      <c r="CV51" s="440">
        <v>0</v>
      </c>
      <c r="CW51" s="438">
        <v>0</v>
      </c>
      <c r="CX51" s="439">
        <v>0</v>
      </c>
      <c r="CY51" s="439">
        <v>0</v>
      </c>
      <c r="CZ51" s="441">
        <v>0</v>
      </c>
      <c r="DA51" s="441">
        <v>0</v>
      </c>
      <c r="DB51" s="441">
        <v>0</v>
      </c>
      <c r="DC51" s="441">
        <v>0</v>
      </c>
      <c r="DD51" s="441">
        <v>0</v>
      </c>
      <c r="DE51" s="441">
        <v>0</v>
      </c>
      <c r="DF51" s="440">
        <v>0</v>
      </c>
      <c r="DG51" s="438">
        <v>0</v>
      </c>
      <c r="DH51" s="439"/>
      <c r="DI51" s="439"/>
      <c r="DJ51" s="441"/>
      <c r="DK51" s="441"/>
      <c r="DL51" s="441"/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7"/>
        <v>9</v>
      </c>
      <c r="HN51" s="252">
        <f t="shared" ref="HN51:HN82" si="92">+SUM(HM48:HM51)</f>
        <v>63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80"/>
        <v>#REF!</v>
      </c>
      <c r="HQ51" s="79"/>
      <c r="HR51" s="253">
        <f t="shared" si="81"/>
        <v>9</v>
      </c>
      <c r="HS51" s="253">
        <f t="shared" si="82"/>
        <v>0</v>
      </c>
      <c r="HT51" s="253">
        <f t="shared" si="83"/>
        <v>0</v>
      </c>
      <c r="HU51" s="253">
        <f t="shared" si="84"/>
        <v>0</v>
      </c>
      <c r="HV51" s="253">
        <f t="shared" si="85"/>
        <v>0</v>
      </c>
      <c r="HW51" s="253">
        <f t="shared" si="86"/>
        <v>0</v>
      </c>
      <c r="HX51" s="253">
        <f t="shared" si="87"/>
        <v>0</v>
      </c>
      <c r="HY51" s="253">
        <f t="shared" si="88"/>
        <v>0</v>
      </c>
      <c r="HZ51" s="253">
        <f t="shared" si="89"/>
        <v>0</v>
      </c>
      <c r="IA51" s="253">
        <f t="shared" si="90"/>
        <v>0</v>
      </c>
      <c r="IK51" s="93" t="e">
        <f t="shared" si="78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2">
        <v>0</v>
      </c>
      <c r="L52" s="443">
        <v>0</v>
      </c>
      <c r="M52" s="443">
        <v>0</v>
      </c>
      <c r="N52" s="410">
        <v>0</v>
      </c>
      <c r="O52" s="410">
        <v>0</v>
      </c>
      <c r="P52" s="410">
        <v>0</v>
      </c>
      <c r="Q52" s="410">
        <v>0</v>
      </c>
      <c r="R52" s="410">
        <v>0</v>
      </c>
      <c r="S52" s="410">
        <v>0</v>
      </c>
      <c r="T52" s="411">
        <v>0</v>
      </c>
      <c r="U52" s="442">
        <v>0</v>
      </c>
      <c r="V52" s="443">
        <v>0</v>
      </c>
      <c r="W52" s="443">
        <v>0</v>
      </c>
      <c r="X52" s="410">
        <v>0</v>
      </c>
      <c r="Y52" s="410">
        <v>0</v>
      </c>
      <c r="Z52" s="410">
        <v>0</v>
      </c>
      <c r="AA52" s="410">
        <v>0</v>
      </c>
      <c r="AB52" s="410">
        <v>0</v>
      </c>
      <c r="AC52" s="410">
        <v>0</v>
      </c>
      <c r="AD52" s="411">
        <v>0</v>
      </c>
      <c r="AE52" s="442">
        <v>0</v>
      </c>
      <c r="AF52" s="443">
        <v>0</v>
      </c>
      <c r="AG52" s="444">
        <v>0</v>
      </c>
      <c r="AH52" s="443">
        <v>0</v>
      </c>
      <c r="AI52" s="410">
        <v>0</v>
      </c>
      <c r="AJ52" s="410">
        <v>0</v>
      </c>
      <c r="AK52" s="410">
        <v>0</v>
      </c>
      <c r="AL52" s="410">
        <v>0</v>
      </c>
      <c r="AM52" s="410">
        <v>0</v>
      </c>
      <c r="AN52" s="411">
        <v>0</v>
      </c>
      <c r="AO52" s="442">
        <v>0</v>
      </c>
      <c r="AP52" s="443">
        <v>0</v>
      </c>
      <c r="AQ52" s="443">
        <v>0</v>
      </c>
      <c r="AR52" s="410">
        <v>0</v>
      </c>
      <c r="AS52" s="410">
        <v>0</v>
      </c>
      <c r="AT52" s="410">
        <v>0</v>
      </c>
      <c r="AU52" s="410">
        <v>0</v>
      </c>
      <c r="AV52" s="410">
        <v>0</v>
      </c>
      <c r="AW52" s="410">
        <v>0</v>
      </c>
      <c r="AX52" s="411">
        <v>0</v>
      </c>
      <c r="AY52" s="442">
        <v>0</v>
      </c>
      <c r="AZ52" s="443">
        <v>0</v>
      </c>
      <c r="BA52" s="443">
        <v>0</v>
      </c>
      <c r="BB52" s="443">
        <v>0</v>
      </c>
      <c r="BC52" s="410">
        <v>0</v>
      </c>
      <c r="BD52" s="410">
        <v>0</v>
      </c>
      <c r="BE52" s="410">
        <v>0</v>
      </c>
      <c r="BF52" s="410">
        <v>0</v>
      </c>
      <c r="BG52" s="410">
        <v>0</v>
      </c>
      <c r="BH52" s="411">
        <v>0</v>
      </c>
      <c r="BI52" s="442">
        <v>0</v>
      </c>
      <c r="BJ52" s="443">
        <v>0</v>
      </c>
      <c r="BK52" s="443">
        <v>0</v>
      </c>
      <c r="BL52" s="410">
        <v>0</v>
      </c>
      <c r="BM52" s="410">
        <v>0</v>
      </c>
      <c r="BN52" s="410">
        <v>0</v>
      </c>
      <c r="BO52" s="410">
        <v>0</v>
      </c>
      <c r="BP52" s="410">
        <v>0</v>
      </c>
      <c r="BQ52" s="410">
        <v>0</v>
      </c>
      <c r="BR52" s="411">
        <v>0</v>
      </c>
      <c r="BS52" s="442">
        <v>0</v>
      </c>
      <c r="BT52" s="443">
        <v>0</v>
      </c>
      <c r="BU52" s="443">
        <v>0</v>
      </c>
      <c r="BV52" s="410">
        <v>0</v>
      </c>
      <c r="BW52" s="410">
        <v>0</v>
      </c>
      <c r="BX52" s="410">
        <v>0</v>
      </c>
      <c r="BY52" s="410">
        <v>0</v>
      </c>
      <c r="BZ52" s="410">
        <v>0</v>
      </c>
      <c r="CA52" s="410">
        <v>0</v>
      </c>
      <c r="CB52" s="411">
        <v>0</v>
      </c>
      <c r="CC52" s="442">
        <v>0</v>
      </c>
      <c r="CD52" s="443">
        <v>0</v>
      </c>
      <c r="CE52" s="443">
        <v>0</v>
      </c>
      <c r="CF52" s="410">
        <v>0</v>
      </c>
      <c r="CG52" s="410">
        <v>0</v>
      </c>
      <c r="CH52" s="410">
        <v>0</v>
      </c>
      <c r="CI52" s="410">
        <v>0</v>
      </c>
      <c r="CJ52" s="410">
        <v>0</v>
      </c>
      <c r="CK52" s="410">
        <v>0</v>
      </c>
      <c r="CL52" s="411">
        <v>0</v>
      </c>
      <c r="CM52" s="442">
        <v>0</v>
      </c>
      <c r="CN52" s="443">
        <v>0</v>
      </c>
      <c r="CO52" s="443">
        <v>0</v>
      </c>
      <c r="CP52" s="410">
        <v>0</v>
      </c>
      <c r="CQ52" s="410">
        <v>0</v>
      </c>
      <c r="CR52" s="410">
        <v>0</v>
      </c>
      <c r="CS52" s="410">
        <v>0</v>
      </c>
      <c r="CT52" s="410">
        <v>0</v>
      </c>
      <c r="CU52" s="410">
        <v>0</v>
      </c>
      <c r="CV52" s="411">
        <v>0</v>
      </c>
      <c r="CW52" s="442">
        <v>0</v>
      </c>
      <c r="CX52" s="443">
        <v>0</v>
      </c>
      <c r="CY52" s="443">
        <v>0</v>
      </c>
      <c r="CZ52" s="410">
        <v>0</v>
      </c>
      <c r="DA52" s="410">
        <v>0</v>
      </c>
      <c r="DB52" s="410">
        <v>0</v>
      </c>
      <c r="DC52" s="410">
        <v>0</v>
      </c>
      <c r="DD52" s="410">
        <v>0</v>
      </c>
      <c r="DE52" s="410">
        <v>0</v>
      </c>
      <c r="DF52" s="411">
        <v>0</v>
      </c>
      <c r="DG52" s="442">
        <v>0</v>
      </c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7"/>
        <v>0</v>
      </c>
      <c r="HN52" s="250">
        <f t="shared" si="92"/>
        <v>39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0"/>
        <v>#REF!</v>
      </c>
      <c r="HQ52" s="79"/>
      <c r="HR52" s="251">
        <f t="shared" si="81"/>
        <v>0</v>
      </c>
      <c r="HS52" s="251">
        <f t="shared" si="82"/>
        <v>0</v>
      </c>
      <c r="HT52" s="251">
        <f t="shared" si="83"/>
        <v>0</v>
      </c>
      <c r="HU52" s="251">
        <f t="shared" si="84"/>
        <v>0</v>
      </c>
      <c r="HV52" s="251">
        <f t="shared" si="85"/>
        <v>0</v>
      </c>
      <c r="HW52" s="251">
        <f t="shared" si="86"/>
        <v>0</v>
      </c>
      <c r="HX52" s="251">
        <f t="shared" si="87"/>
        <v>0</v>
      </c>
      <c r="HY52" s="251">
        <f t="shared" si="88"/>
        <v>0</v>
      </c>
      <c r="HZ52" s="251">
        <f t="shared" si="89"/>
        <v>0</v>
      </c>
      <c r="IA52" s="251">
        <f t="shared" si="90"/>
        <v>0</v>
      </c>
      <c r="IK52" s="93" t="e">
        <f t="shared" si="78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>
        <v>0</v>
      </c>
      <c r="L53" s="650">
        <v>0</v>
      </c>
      <c r="M53" s="650">
        <v>0</v>
      </c>
      <c r="N53" s="649">
        <v>0</v>
      </c>
      <c r="O53" s="649">
        <v>0</v>
      </c>
      <c r="P53" s="649">
        <v>0</v>
      </c>
      <c r="Q53" s="649">
        <v>0</v>
      </c>
      <c r="R53" s="649">
        <v>0</v>
      </c>
      <c r="S53" s="649">
        <v>0</v>
      </c>
      <c r="T53" s="414">
        <v>0</v>
      </c>
      <c r="U53" s="415">
        <v>0</v>
      </c>
      <c r="V53" s="650">
        <v>0</v>
      </c>
      <c r="W53" s="650">
        <v>0</v>
      </c>
      <c r="X53" s="649">
        <v>0</v>
      </c>
      <c r="Y53" s="649">
        <v>0</v>
      </c>
      <c r="Z53" s="649">
        <v>0</v>
      </c>
      <c r="AA53" s="649">
        <v>0</v>
      </c>
      <c r="AB53" s="649">
        <v>0</v>
      </c>
      <c r="AC53" s="649">
        <v>0</v>
      </c>
      <c r="AD53" s="414">
        <v>0</v>
      </c>
      <c r="AE53" s="415">
        <v>0</v>
      </c>
      <c r="AF53" s="650">
        <v>0</v>
      </c>
      <c r="AG53" s="656">
        <v>0</v>
      </c>
      <c r="AH53" s="650">
        <v>0</v>
      </c>
      <c r="AI53" s="649">
        <v>0</v>
      </c>
      <c r="AJ53" s="649">
        <v>0</v>
      </c>
      <c r="AK53" s="649">
        <v>0</v>
      </c>
      <c r="AL53" s="649">
        <v>0</v>
      </c>
      <c r="AM53" s="649">
        <v>0</v>
      </c>
      <c r="AN53" s="414">
        <v>0</v>
      </c>
      <c r="AO53" s="415">
        <v>0</v>
      </c>
      <c r="AP53" s="650">
        <v>0</v>
      </c>
      <c r="AQ53" s="650">
        <v>0</v>
      </c>
      <c r="AR53" s="649">
        <v>0</v>
      </c>
      <c r="AS53" s="649">
        <v>0</v>
      </c>
      <c r="AT53" s="649">
        <v>0</v>
      </c>
      <c r="AU53" s="649">
        <v>0</v>
      </c>
      <c r="AV53" s="649">
        <v>0</v>
      </c>
      <c r="AW53" s="649">
        <v>0</v>
      </c>
      <c r="AX53" s="414">
        <v>0</v>
      </c>
      <c r="AY53" s="415">
        <v>0</v>
      </c>
      <c r="AZ53" s="650">
        <v>0</v>
      </c>
      <c r="BA53" s="650">
        <v>0</v>
      </c>
      <c r="BB53" s="650">
        <v>0</v>
      </c>
      <c r="BC53" s="649">
        <v>0</v>
      </c>
      <c r="BD53" s="649">
        <v>0</v>
      </c>
      <c r="BE53" s="649">
        <v>0</v>
      </c>
      <c r="BF53" s="649">
        <v>0</v>
      </c>
      <c r="BG53" s="649">
        <v>0</v>
      </c>
      <c r="BH53" s="414">
        <v>0</v>
      </c>
      <c r="BI53" s="415">
        <v>0</v>
      </c>
      <c r="BJ53" s="650">
        <v>0</v>
      </c>
      <c r="BK53" s="650">
        <v>0</v>
      </c>
      <c r="BL53" s="649">
        <v>0</v>
      </c>
      <c r="BM53" s="649">
        <v>0</v>
      </c>
      <c r="BN53" s="649">
        <v>0</v>
      </c>
      <c r="BO53" s="649">
        <v>0</v>
      </c>
      <c r="BP53" s="649">
        <v>0</v>
      </c>
      <c r="BQ53" s="649">
        <v>0</v>
      </c>
      <c r="BR53" s="414">
        <v>0</v>
      </c>
      <c r="BS53" s="415">
        <v>0</v>
      </c>
      <c r="BT53" s="650">
        <v>0</v>
      </c>
      <c r="BU53" s="650">
        <v>0</v>
      </c>
      <c r="BV53" s="649">
        <v>0</v>
      </c>
      <c r="BW53" s="649">
        <v>0</v>
      </c>
      <c r="BX53" s="649">
        <v>0</v>
      </c>
      <c r="BY53" s="649">
        <v>0</v>
      </c>
      <c r="BZ53" s="649">
        <v>0</v>
      </c>
      <c r="CA53" s="649">
        <v>0</v>
      </c>
      <c r="CB53" s="414">
        <v>0</v>
      </c>
      <c r="CC53" s="415">
        <v>0</v>
      </c>
      <c r="CD53" s="650">
        <v>0</v>
      </c>
      <c r="CE53" s="650">
        <v>0</v>
      </c>
      <c r="CF53" s="649">
        <v>0</v>
      </c>
      <c r="CG53" s="649">
        <v>0</v>
      </c>
      <c r="CH53" s="649">
        <v>0</v>
      </c>
      <c r="CI53" s="649">
        <v>0</v>
      </c>
      <c r="CJ53" s="649">
        <v>0</v>
      </c>
      <c r="CK53" s="649">
        <v>0</v>
      </c>
      <c r="CL53" s="414">
        <v>0</v>
      </c>
      <c r="CM53" s="415">
        <v>0</v>
      </c>
      <c r="CN53" s="650">
        <v>0</v>
      </c>
      <c r="CO53" s="650">
        <v>0</v>
      </c>
      <c r="CP53" s="649">
        <v>0</v>
      </c>
      <c r="CQ53" s="649">
        <v>0</v>
      </c>
      <c r="CR53" s="649">
        <v>0</v>
      </c>
      <c r="CS53" s="649">
        <v>0</v>
      </c>
      <c r="CT53" s="649">
        <v>0</v>
      </c>
      <c r="CU53" s="649">
        <v>0</v>
      </c>
      <c r="CV53" s="414">
        <v>0</v>
      </c>
      <c r="CW53" s="415">
        <v>0</v>
      </c>
      <c r="CX53" s="650">
        <v>0</v>
      </c>
      <c r="CY53" s="650">
        <v>0</v>
      </c>
      <c r="CZ53" s="649">
        <v>0</v>
      </c>
      <c r="DA53" s="649">
        <v>0</v>
      </c>
      <c r="DB53" s="649">
        <v>0</v>
      </c>
      <c r="DC53" s="649">
        <v>0</v>
      </c>
      <c r="DD53" s="649">
        <v>0</v>
      </c>
      <c r="DE53" s="649">
        <v>0</v>
      </c>
      <c r="DF53" s="414">
        <v>0</v>
      </c>
      <c r="DG53" s="415">
        <v>0</v>
      </c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7"/>
        <v>0</v>
      </c>
      <c r="HN53" s="78">
        <f t="shared" si="92"/>
        <v>23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0"/>
        <v>#REF!</v>
      </c>
      <c r="HQ53" s="79"/>
      <c r="HR53" s="80">
        <f t="shared" si="81"/>
        <v>0</v>
      </c>
      <c r="HS53" s="80">
        <f t="shared" si="82"/>
        <v>0</v>
      </c>
      <c r="HT53" s="80">
        <f t="shared" si="83"/>
        <v>0</v>
      </c>
      <c r="HU53" s="80">
        <f t="shared" si="84"/>
        <v>0</v>
      </c>
      <c r="HV53" s="80">
        <f t="shared" si="85"/>
        <v>0</v>
      </c>
      <c r="HW53" s="80">
        <f t="shared" si="86"/>
        <v>0</v>
      </c>
      <c r="HX53" s="80">
        <f t="shared" si="87"/>
        <v>0</v>
      </c>
      <c r="HY53" s="80">
        <f t="shared" si="88"/>
        <v>0</v>
      </c>
      <c r="HZ53" s="80">
        <f t="shared" si="89"/>
        <v>0</v>
      </c>
      <c r="IA53" s="80">
        <f t="shared" si="90"/>
        <v>0</v>
      </c>
      <c r="IK53" s="93" t="e">
        <f t="shared" si="78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>
        <v>0</v>
      </c>
      <c r="L54" s="650">
        <v>0</v>
      </c>
      <c r="M54" s="650">
        <v>0</v>
      </c>
      <c r="N54" s="649">
        <v>0</v>
      </c>
      <c r="O54" s="649">
        <v>0</v>
      </c>
      <c r="P54" s="649">
        <v>0</v>
      </c>
      <c r="Q54" s="649">
        <v>0</v>
      </c>
      <c r="R54" s="649">
        <v>0</v>
      </c>
      <c r="S54" s="649">
        <v>0</v>
      </c>
      <c r="T54" s="414">
        <v>0</v>
      </c>
      <c r="U54" s="415">
        <v>0</v>
      </c>
      <c r="V54" s="650">
        <v>0</v>
      </c>
      <c r="W54" s="650">
        <v>0</v>
      </c>
      <c r="X54" s="649">
        <v>0</v>
      </c>
      <c r="Y54" s="649">
        <v>0</v>
      </c>
      <c r="Z54" s="649">
        <v>0</v>
      </c>
      <c r="AA54" s="649">
        <v>0</v>
      </c>
      <c r="AB54" s="649">
        <v>0</v>
      </c>
      <c r="AC54" s="649">
        <v>0</v>
      </c>
      <c r="AD54" s="414">
        <v>0</v>
      </c>
      <c r="AE54" s="415">
        <v>0</v>
      </c>
      <c r="AF54" s="650">
        <v>0</v>
      </c>
      <c r="AG54" s="656">
        <v>0</v>
      </c>
      <c r="AH54" s="650">
        <v>0</v>
      </c>
      <c r="AI54" s="649">
        <v>0</v>
      </c>
      <c r="AJ54" s="649">
        <v>0</v>
      </c>
      <c r="AK54" s="649">
        <v>0</v>
      </c>
      <c r="AL54" s="649">
        <v>0</v>
      </c>
      <c r="AM54" s="649">
        <v>0</v>
      </c>
      <c r="AN54" s="414">
        <v>0</v>
      </c>
      <c r="AO54" s="415">
        <v>0</v>
      </c>
      <c r="AP54" s="650">
        <v>0</v>
      </c>
      <c r="AQ54" s="650">
        <v>0</v>
      </c>
      <c r="AR54" s="649">
        <v>0</v>
      </c>
      <c r="AS54" s="649">
        <v>0</v>
      </c>
      <c r="AT54" s="649">
        <v>0</v>
      </c>
      <c r="AU54" s="649">
        <v>0</v>
      </c>
      <c r="AV54" s="649">
        <v>0</v>
      </c>
      <c r="AW54" s="649">
        <v>0</v>
      </c>
      <c r="AX54" s="414">
        <v>0</v>
      </c>
      <c r="AY54" s="415">
        <v>0</v>
      </c>
      <c r="AZ54" s="650">
        <v>0</v>
      </c>
      <c r="BA54" s="650">
        <v>0</v>
      </c>
      <c r="BB54" s="650">
        <v>0</v>
      </c>
      <c r="BC54" s="649">
        <v>0</v>
      </c>
      <c r="BD54" s="649">
        <v>0</v>
      </c>
      <c r="BE54" s="649">
        <v>0</v>
      </c>
      <c r="BF54" s="649">
        <v>0</v>
      </c>
      <c r="BG54" s="649">
        <v>0</v>
      </c>
      <c r="BH54" s="414">
        <v>0</v>
      </c>
      <c r="BI54" s="415">
        <v>0</v>
      </c>
      <c r="BJ54" s="650">
        <v>0</v>
      </c>
      <c r="BK54" s="650">
        <v>0</v>
      </c>
      <c r="BL54" s="649">
        <v>0</v>
      </c>
      <c r="BM54" s="649">
        <v>0</v>
      </c>
      <c r="BN54" s="649">
        <v>0</v>
      </c>
      <c r="BO54" s="649">
        <v>0</v>
      </c>
      <c r="BP54" s="649">
        <v>0</v>
      </c>
      <c r="BQ54" s="649">
        <v>0</v>
      </c>
      <c r="BR54" s="414">
        <v>0</v>
      </c>
      <c r="BS54" s="415">
        <v>0</v>
      </c>
      <c r="BT54" s="650">
        <v>0</v>
      </c>
      <c r="BU54" s="650">
        <v>0</v>
      </c>
      <c r="BV54" s="649">
        <v>0</v>
      </c>
      <c r="BW54" s="649">
        <v>0</v>
      </c>
      <c r="BX54" s="649">
        <v>0</v>
      </c>
      <c r="BY54" s="649">
        <v>0</v>
      </c>
      <c r="BZ54" s="649">
        <v>0</v>
      </c>
      <c r="CA54" s="649">
        <v>0</v>
      </c>
      <c r="CB54" s="414">
        <v>0</v>
      </c>
      <c r="CC54" s="415">
        <v>0</v>
      </c>
      <c r="CD54" s="650">
        <v>0</v>
      </c>
      <c r="CE54" s="650">
        <v>0</v>
      </c>
      <c r="CF54" s="649">
        <v>0</v>
      </c>
      <c r="CG54" s="649">
        <v>0</v>
      </c>
      <c r="CH54" s="649">
        <v>0</v>
      </c>
      <c r="CI54" s="649">
        <v>0</v>
      </c>
      <c r="CJ54" s="649">
        <v>0</v>
      </c>
      <c r="CK54" s="649">
        <v>0</v>
      </c>
      <c r="CL54" s="414">
        <v>0</v>
      </c>
      <c r="CM54" s="415">
        <v>0</v>
      </c>
      <c r="CN54" s="650">
        <v>0</v>
      </c>
      <c r="CO54" s="650">
        <v>0</v>
      </c>
      <c r="CP54" s="649">
        <v>0</v>
      </c>
      <c r="CQ54" s="649">
        <v>0</v>
      </c>
      <c r="CR54" s="649">
        <v>0</v>
      </c>
      <c r="CS54" s="649">
        <v>0</v>
      </c>
      <c r="CT54" s="649">
        <v>0</v>
      </c>
      <c r="CU54" s="649">
        <v>0</v>
      </c>
      <c r="CV54" s="414">
        <v>0</v>
      </c>
      <c r="CW54" s="415">
        <v>0</v>
      </c>
      <c r="CX54" s="650">
        <v>0</v>
      </c>
      <c r="CY54" s="650">
        <v>0</v>
      </c>
      <c r="CZ54" s="649">
        <v>0</v>
      </c>
      <c r="DA54" s="649">
        <v>0</v>
      </c>
      <c r="DB54" s="649">
        <v>0</v>
      </c>
      <c r="DC54" s="649">
        <v>0</v>
      </c>
      <c r="DD54" s="649">
        <v>0</v>
      </c>
      <c r="DE54" s="649">
        <v>0</v>
      </c>
      <c r="DF54" s="414">
        <v>0</v>
      </c>
      <c r="DG54" s="415">
        <v>0</v>
      </c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7"/>
        <v>0</v>
      </c>
      <c r="HN54" s="78">
        <f t="shared" si="92"/>
        <v>9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0"/>
        <v>#REF!</v>
      </c>
      <c r="HQ54" s="79"/>
      <c r="HR54" s="80">
        <f t="shared" si="81"/>
        <v>0</v>
      </c>
      <c r="HS54" s="80">
        <f t="shared" si="82"/>
        <v>0</v>
      </c>
      <c r="HT54" s="80">
        <f t="shared" si="83"/>
        <v>0</v>
      </c>
      <c r="HU54" s="80">
        <f t="shared" si="84"/>
        <v>0</v>
      </c>
      <c r="HV54" s="80">
        <f t="shared" si="85"/>
        <v>0</v>
      </c>
      <c r="HW54" s="80">
        <f t="shared" si="86"/>
        <v>0</v>
      </c>
      <c r="HX54" s="80">
        <f t="shared" si="87"/>
        <v>0</v>
      </c>
      <c r="HY54" s="80">
        <f t="shared" si="88"/>
        <v>0</v>
      </c>
      <c r="HZ54" s="80">
        <f t="shared" si="89"/>
        <v>0</v>
      </c>
      <c r="IA54" s="80">
        <f t="shared" si="90"/>
        <v>0</v>
      </c>
      <c r="IK54" s="93" t="e">
        <f t="shared" si="78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>
        <v>0</v>
      </c>
      <c r="L55" s="418">
        <v>0</v>
      </c>
      <c r="M55" s="418">
        <v>0</v>
      </c>
      <c r="N55" s="420">
        <v>0</v>
      </c>
      <c r="O55" s="420">
        <v>0</v>
      </c>
      <c r="P55" s="420">
        <v>0</v>
      </c>
      <c r="Q55" s="420">
        <v>0</v>
      </c>
      <c r="R55" s="420">
        <v>0</v>
      </c>
      <c r="S55" s="420">
        <v>0</v>
      </c>
      <c r="T55" s="419">
        <v>0</v>
      </c>
      <c r="U55" s="417">
        <v>0</v>
      </c>
      <c r="V55" s="418">
        <v>0</v>
      </c>
      <c r="W55" s="418">
        <v>0</v>
      </c>
      <c r="X55" s="420">
        <v>0</v>
      </c>
      <c r="Y55" s="420">
        <v>0</v>
      </c>
      <c r="Z55" s="420">
        <v>0</v>
      </c>
      <c r="AA55" s="420">
        <v>0</v>
      </c>
      <c r="AB55" s="420">
        <v>0</v>
      </c>
      <c r="AC55" s="420">
        <v>0</v>
      </c>
      <c r="AD55" s="419">
        <v>0</v>
      </c>
      <c r="AE55" s="417">
        <v>0</v>
      </c>
      <c r="AF55" s="418">
        <v>0</v>
      </c>
      <c r="AG55" s="446">
        <v>0</v>
      </c>
      <c r="AH55" s="418">
        <v>0</v>
      </c>
      <c r="AI55" s="420">
        <v>0</v>
      </c>
      <c r="AJ55" s="420">
        <v>0</v>
      </c>
      <c r="AK55" s="420">
        <v>0</v>
      </c>
      <c r="AL55" s="420">
        <v>0</v>
      </c>
      <c r="AM55" s="420">
        <v>0</v>
      </c>
      <c r="AN55" s="419">
        <v>0</v>
      </c>
      <c r="AO55" s="417">
        <v>0</v>
      </c>
      <c r="AP55" s="418">
        <v>0</v>
      </c>
      <c r="AQ55" s="418">
        <v>0</v>
      </c>
      <c r="AR55" s="420">
        <v>0</v>
      </c>
      <c r="AS55" s="420">
        <v>0</v>
      </c>
      <c r="AT55" s="420">
        <v>0</v>
      </c>
      <c r="AU55" s="420">
        <v>0</v>
      </c>
      <c r="AV55" s="420">
        <v>0</v>
      </c>
      <c r="AW55" s="420">
        <v>0</v>
      </c>
      <c r="AX55" s="419">
        <v>0</v>
      </c>
      <c r="AY55" s="417">
        <v>0</v>
      </c>
      <c r="AZ55" s="418">
        <v>0</v>
      </c>
      <c r="BA55" s="418">
        <v>0</v>
      </c>
      <c r="BB55" s="418">
        <v>0</v>
      </c>
      <c r="BC55" s="420">
        <v>0</v>
      </c>
      <c r="BD55" s="420">
        <v>0</v>
      </c>
      <c r="BE55" s="420">
        <v>0</v>
      </c>
      <c r="BF55" s="420">
        <v>0</v>
      </c>
      <c r="BG55" s="420">
        <v>0</v>
      </c>
      <c r="BH55" s="419">
        <v>0</v>
      </c>
      <c r="BI55" s="417">
        <v>0</v>
      </c>
      <c r="BJ55" s="418">
        <v>0</v>
      </c>
      <c r="BK55" s="418">
        <v>0</v>
      </c>
      <c r="BL55" s="420">
        <v>0</v>
      </c>
      <c r="BM55" s="420">
        <v>0</v>
      </c>
      <c r="BN55" s="420">
        <v>0</v>
      </c>
      <c r="BO55" s="420">
        <v>0</v>
      </c>
      <c r="BP55" s="420">
        <v>0</v>
      </c>
      <c r="BQ55" s="420">
        <v>0</v>
      </c>
      <c r="BR55" s="419">
        <v>0</v>
      </c>
      <c r="BS55" s="417">
        <v>0</v>
      </c>
      <c r="BT55" s="418">
        <v>0</v>
      </c>
      <c r="BU55" s="418">
        <v>0</v>
      </c>
      <c r="BV55" s="420">
        <v>0</v>
      </c>
      <c r="BW55" s="420">
        <v>0</v>
      </c>
      <c r="BX55" s="420">
        <v>0</v>
      </c>
      <c r="BY55" s="420">
        <v>0</v>
      </c>
      <c r="BZ55" s="420">
        <v>0</v>
      </c>
      <c r="CA55" s="420">
        <v>0</v>
      </c>
      <c r="CB55" s="419">
        <v>0</v>
      </c>
      <c r="CC55" s="417">
        <v>0</v>
      </c>
      <c r="CD55" s="418">
        <v>0</v>
      </c>
      <c r="CE55" s="418">
        <v>0</v>
      </c>
      <c r="CF55" s="420">
        <v>0</v>
      </c>
      <c r="CG55" s="420">
        <v>0</v>
      </c>
      <c r="CH55" s="420">
        <v>0</v>
      </c>
      <c r="CI55" s="420">
        <v>0</v>
      </c>
      <c r="CJ55" s="420">
        <v>0</v>
      </c>
      <c r="CK55" s="420">
        <v>0</v>
      </c>
      <c r="CL55" s="419">
        <v>0</v>
      </c>
      <c r="CM55" s="417">
        <v>0</v>
      </c>
      <c r="CN55" s="418">
        <v>0</v>
      </c>
      <c r="CO55" s="418">
        <v>0</v>
      </c>
      <c r="CP55" s="420">
        <v>0</v>
      </c>
      <c r="CQ55" s="420">
        <v>0</v>
      </c>
      <c r="CR55" s="420">
        <v>0</v>
      </c>
      <c r="CS55" s="420">
        <v>0</v>
      </c>
      <c r="CT55" s="420">
        <v>0</v>
      </c>
      <c r="CU55" s="420">
        <v>0</v>
      </c>
      <c r="CV55" s="419">
        <v>0</v>
      </c>
      <c r="CW55" s="417">
        <v>0</v>
      </c>
      <c r="CX55" s="418">
        <v>0</v>
      </c>
      <c r="CY55" s="418">
        <v>0</v>
      </c>
      <c r="CZ55" s="420">
        <v>0</v>
      </c>
      <c r="DA55" s="420">
        <v>0</v>
      </c>
      <c r="DB55" s="420">
        <v>0</v>
      </c>
      <c r="DC55" s="420">
        <v>0</v>
      </c>
      <c r="DD55" s="420">
        <v>0</v>
      </c>
      <c r="DE55" s="420">
        <v>0</v>
      </c>
      <c r="DF55" s="419">
        <v>0</v>
      </c>
      <c r="DG55" s="417">
        <v>0</v>
      </c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7"/>
        <v>0</v>
      </c>
      <c r="HN55" s="252">
        <f t="shared" si="92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0"/>
        <v>#REF!</v>
      </c>
      <c r="HQ55" s="79"/>
      <c r="HR55" s="253">
        <f t="shared" si="81"/>
        <v>0</v>
      </c>
      <c r="HS55" s="253">
        <f t="shared" si="82"/>
        <v>0</v>
      </c>
      <c r="HT55" s="253">
        <f t="shared" si="83"/>
        <v>0</v>
      </c>
      <c r="HU55" s="253">
        <f t="shared" si="84"/>
        <v>0</v>
      </c>
      <c r="HV55" s="253">
        <f t="shared" si="85"/>
        <v>0</v>
      </c>
      <c r="HW55" s="253">
        <f t="shared" si="86"/>
        <v>0</v>
      </c>
      <c r="HX55" s="253">
        <f t="shared" si="87"/>
        <v>0</v>
      </c>
      <c r="HY55" s="253">
        <f t="shared" si="88"/>
        <v>0</v>
      </c>
      <c r="HZ55" s="253">
        <f t="shared" si="89"/>
        <v>0</v>
      </c>
      <c r="IA55" s="253">
        <f t="shared" si="90"/>
        <v>0</v>
      </c>
      <c r="IK55" s="93" t="e">
        <f t="shared" si="78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7">
        <v>0</v>
      </c>
      <c r="L56" s="448">
        <v>0</v>
      </c>
      <c r="M56" s="449">
        <v>0</v>
      </c>
      <c r="N56" s="401">
        <v>0</v>
      </c>
      <c r="O56" s="401">
        <v>0</v>
      </c>
      <c r="P56" s="401">
        <v>0</v>
      </c>
      <c r="Q56" s="401">
        <v>0</v>
      </c>
      <c r="R56" s="401">
        <v>0</v>
      </c>
      <c r="S56" s="401">
        <v>0</v>
      </c>
      <c r="T56" s="402">
        <v>0</v>
      </c>
      <c r="U56" s="447">
        <v>0</v>
      </c>
      <c r="V56" s="449">
        <v>0</v>
      </c>
      <c r="W56" s="449">
        <v>0</v>
      </c>
      <c r="X56" s="401">
        <v>0</v>
      </c>
      <c r="Y56" s="401">
        <v>0</v>
      </c>
      <c r="Z56" s="401">
        <v>0</v>
      </c>
      <c r="AA56" s="401">
        <v>0</v>
      </c>
      <c r="AB56" s="401">
        <v>0</v>
      </c>
      <c r="AC56" s="401">
        <v>0</v>
      </c>
      <c r="AD56" s="402">
        <v>0</v>
      </c>
      <c r="AE56" s="447">
        <v>0</v>
      </c>
      <c r="AF56" s="449">
        <v>0</v>
      </c>
      <c r="AG56" s="448">
        <v>0</v>
      </c>
      <c r="AH56" s="449">
        <v>0</v>
      </c>
      <c r="AI56" s="401">
        <v>0</v>
      </c>
      <c r="AJ56" s="401">
        <v>0</v>
      </c>
      <c r="AK56" s="401">
        <v>0</v>
      </c>
      <c r="AL56" s="401">
        <v>0</v>
      </c>
      <c r="AM56" s="401">
        <v>0</v>
      </c>
      <c r="AN56" s="402">
        <v>0</v>
      </c>
      <c r="AO56" s="447">
        <v>0</v>
      </c>
      <c r="AP56" s="449">
        <v>0</v>
      </c>
      <c r="AQ56" s="449">
        <v>0</v>
      </c>
      <c r="AR56" s="401">
        <v>0</v>
      </c>
      <c r="AS56" s="401">
        <v>0</v>
      </c>
      <c r="AT56" s="401">
        <v>0</v>
      </c>
      <c r="AU56" s="401">
        <v>0</v>
      </c>
      <c r="AV56" s="401">
        <v>0</v>
      </c>
      <c r="AW56" s="401">
        <v>0</v>
      </c>
      <c r="AX56" s="402">
        <v>0</v>
      </c>
      <c r="AY56" s="447">
        <v>0</v>
      </c>
      <c r="AZ56" s="449">
        <v>0</v>
      </c>
      <c r="BA56" s="449">
        <v>0</v>
      </c>
      <c r="BB56" s="449">
        <v>0</v>
      </c>
      <c r="BC56" s="401">
        <v>0</v>
      </c>
      <c r="BD56" s="401">
        <v>0</v>
      </c>
      <c r="BE56" s="401">
        <v>0</v>
      </c>
      <c r="BF56" s="401">
        <v>0</v>
      </c>
      <c r="BG56" s="401">
        <v>0</v>
      </c>
      <c r="BH56" s="402">
        <v>0</v>
      </c>
      <c r="BI56" s="447">
        <v>0</v>
      </c>
      <c r="BJ56" s="449">
        <v>0</v>
      </c>
      <c r="BK56" s="449">
        <v>0</v>
      </c>
      <c r="BL56" s="401">
        <v>0</v>
      </c>
      <c r="BM56" s="401">
        <v>0</v>
      </c>
      <c r="BN56" s="401">
        <v>0</v>
      </c>
      <c r="BO56" s="401">
        <v>0</v>
      </c>
      <c r="BP56" s="401">
        <v>0</v>
      </c>
      <c r="BQ56" s="401">
        <v>0</v>
      </c>
      <c r="BR56" s="402">
        <v>0</v>
      </c>
      <c r="BS56" s="447">
        <v>0</v>
      </c>
      <c r="BT56" s="449">
        <v>0</v>
      </c>
      <c r="BU56" s="449">
        <v>0</v>
      </c>
      <c r="BV56" s="401">
        <v>0</v>
      </c>
      <c r="BW56" s="401">
        <v>0</v>
      </c>
      <c r="BX56" s="401">
        <v>0</v>
      </c>
      <c r="BY56" s="401">
        <v>0</v>
      </c>
      <c r="BZ56" s="401">
        <v>0</v>
      </c>
      <c r="CA56" s="401">
        <v>0</v>
      </c>
      <c r="CB56" s="402">
        <v>0</v>
      </c>
      <c r="CC56" s="447">
        <v>0</v>
      </c>
      <c r="CD56" s="449">
        <v>0</v>
      </c>
      <c r="CE56" s="449">
        <v>0</v>
      </c>
      <c r="CF56" s="401">
        <v>0</v>
      </c>
      <c r="CG56" s="401">
        <v>0</v>
      </c>
      <c r="CH56" s="401">
        <v>0</v>
      </c>
      <c r="CI56" s="401">
        <v>0</v>
      </c>
      <c r="CJ56" s="401">
        <v>0</v>
      </c>
      <c r="CK56" s="401">
        <v>0</v>
      </c>
      <c r="CL56" s="402">
        <v>0</v>
      </c>
      <c r="CM56" s="447">
        <v>0</v>
      </c>
      <c r="CN56" s="449">
        <v>0</v>
      </c>
      <c r="CO56" s="449">
        <v>0</v>
      </c>
      <c r="CP56" s="401">
        <v>0</v>
      </c>
      <c r="CQ56" s="401">
        <v>0</v>
      </c>
      <c r="CR56" s="401">
        <v>0</v>
      </c>
      <c r="CS56" s="401">
        <v>0</v>
      </c>
      <c r="CT56" s="401">
        <v>0</v>
      </c>
      <c r="CU56" s="401">
        <v>0</v>
      </c>
      <c r="CV56" s="402">
        <v>0</v>
      </c>
      <c r="CW56" s="447">
        <v>0</v>
      </c>
      <c r="CX56" s="449">
        <v>0</v>
      </c>
      <c r="CY56" s="449">
        <v>0</v>
      </c>
      <c r="CZ56" s="401">
        <v>0</v>
      </c>
      <c r="DA56" s="401">
        <v>0</v>
      </c>
      <c r="DB56" s="401">
        <v>0</v>
      </c>
      <c r="DC56" s="401">
        <v>0</v>
      </c>
      <c r="DD56" s="401">
        <v>0</v>
      </c>
      <c r="DE56" s="401">
        <v>0</v>
      </c>
      <c r="DF56" s="402">
        <v>0</v>
      </c>
      <c r="DG56" s="447">
        <v>0</v>
      </c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7"/>
        <v>0</v>
      </c>
      <c r="HN56" s="250">
        <f t="shared" si="92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0"/>
        <v>#REF!</v>
      </c>
      <c r="HQ56" s="79"/>
      <c r="HR56" s="251">
        <f t="shared" si="81"/>
        <v>0</v>
      </c>
      <c r="HS56" s="251">
        <f t="shared" si="82"/>
        <v>0</v>
      </c>
      <c r="HT56" s="251">
        <f t="shared" si="83"/>
        <v>0</v>
      </c>
      <c r="HU56" s="251">
        <f t="shared" si="84"/>
        <v>0</v>
      </c>
      <c r="HV56" s="251">
        <f t="shared" si="85"/>
        <v>0</v>
      </c>
      <c r="HW56" s="251">
        <f t="shared" si="86"/>
        <v>0</v>
      </c>
      <c r="HX56" s="251">
        <f t="shared" si="87"/>
        <v>0</v>
      </c>
      <c r="HY56" s="251">
        <f t="shared" si="88"/>
        <v>0</v>
      </c>
      <c r="HZ56" s="251">
        <f t="shared" si="89"/>
        <v>0</v>
      </c>
      <c r="IA56" s="251">
        <f t="shared" si="90"/>
        <v>0</v>
      </c>
      <c r="IK56" s="93" t="e">
        <f t="shared" si="78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50">
        <v>0</v>
      </c>
      <c r="L57" s="657">
        <v>0</v>
      </c>
      <c r="M57" s="658">
        <v>0</v>
      </c>
      <c r="N57" s="659">
        <v>0</v>
      </c>
      <c r="O57" s="659">
        <v>0</v>
      </c>
      <c r="P57" s="659">
        <v>0</v>
      </c>
      <c r="Q57" s="659">
        <v>0</v>
      </c>
      <c r="R57" s="659">
        <v>0</v>
      </c>
      <c r="S57" s="659">
        <v>0</v>
      </c>
      <c r="T57" s="405">
        <v>0</v>
      </c>
      <c r="U57" s="450">
        <v>0</v>
      </c>
      <c r="V57" s="658">
        <v>0</v>
      </c>
      <c r="W57" s="658">
        <v>0</v>
      </c>
      <c r="X57" s="659">
        <v>0</v>
      </c>
      <c r="Y57" s="659">
        <v>0</v>
      </c>
      <c r="Z57" s="659">
        <v>0</v>
      </c>
      <c r="AA57" s="659">
        <v>0</v>
      </c>
      <c r="AB57" s="659">
        <v>0</v>
      </c>
      <c r="AC57" s="659">
        <v>0</v>
      </c>
      <c r="AD57" s="405">
        <v>0</v>
      </c>
      <c r="AE57" s="450">
        <v>0</v>
      </c>
      <c r="AF57" s="658">
        <v>0</v>
      </c>
      <c r="AG57" s="657">
        <v>0</v>
      </c>
      <c r="AH57" s="658">
        <v>0</v>
      </c>
      <c r="AI57" s="659">
        <v>0</v>
      </c>
      <c r="AJ57" s="659">
        <v>0</v>
      </c>
      <c r="AK57" s="659">
        <v>0</v>
      </c>
      <c r="AL57" s="659">
        <v>0</v>
      </c>
      <c r="AM57" s="659">
        <v>0</v>
      </c>
      <c r="AN57" s="405">
        <v>0</v>
      </c>
      <c r="AO57" s="450">
        <v>0</v>
      </c>
      <c r="AP57" s="658">
        <v>0</v>
      </c>
      <c r="AQ57" s="658">
        <v>0</v>
      </c>
      <c r="AR57" s="659">
        <v>0</v>
      </c>
      <c r="AS57" s="659">
        <v>0</v>
      </c>
      <c r="AT57" s="659">
        <v>0</v>
      </c>
      <c r="AU57" s="659">
        <v>0</v>
      </c>
      <c r="AV57" s="659">
        <v>0</v>
      </c>
      <c r="AW57" s="659">
        <v>0</v>
      </c>
      <c r="AX57" s="405">
        <v>0</v>
      </c>
      <c r="AY57" s="450">
        <v>1</v>
      </c>
      <c r="AZ57" s="658">
        <v>0</v>
      </c>
      <c r="BA57" s="658">
        <v>0</v>
      </c>
      <c r="BB57" s="658">
        <v>0</v>
      </c>
      <c r="BC57" s="659">
        <v>0</v>
      </c>
      <c r="BD57" s="659">
        <v>0</v>
      </c>
      <c r="BE57" s="659">
        <v>0</v>
      </c>
      <c r="BF57" s="659">
        <v>0</v>
      </c>
      <c r="BG57" s="659">
        <v>0</v>
      </c>
      <c r="BH57" s="405">
        <v>0</v>
      </c>
      <c r="BI57" s="450">
        <v>0</v>
      </c>
      <c r="BJ57" s="658">
        <v>0</v>
      </c>
      <c r="BK57" s="658">
        <v>0</v>
      </c>
      <c r="BL57" s="659">
        <v>0</v>
      </c>
      <c r="BM57" s="659">
        <v>0</v>
      </c>
      <c r="BN57" s="659">
        <v>0</v>
      </c>
      <c r="BO57" s="659">
        <v>0</v>
      </c>
      <c r="BP57" s="659">
        <v>0</v>
      </c>
      <c r="BQ57" s="659">
        <v>0</v>
      </c>
      <c r="BR57" s="405">
        <v>0</v>
      </c>
      <c r="BS57" s="450">
        <v>0</v>
      </c>
      <c r="BT57" s="658">
        <v>0</v>
      </c>
      <c r="BU57" s="658">
        <v>0</v>
      </c>
      <c r="BV57" s="659">
        <v>0</v>
      </c>
      <c r="BW57" s="659">
        <v>0</v>
      </c>
      <c r="BX57" s="659">
        <v>0</v>
      </c>
      <c r="BY57" s="659">
        <v>0</v>
      </c>
      <c r="BZ57" s="659">
        <v>0</v>
      </c>
      <c r="CA57" s="659">
        <v>0</v>
      </c>
      <c r="CB57" s="405">
        <v>0</v>
      </c>
      <c r="CC57" s="450">
        <v>0</v>
      </c>
      <c r="CD57" s="658">
        <v>0</v>
      </c>
      <c r="CE57" s="658">
        <v>0</v>
      </c>
      <c r="CF57" s="659">
        <v>0</v>
      </c>
      <c r="CG57" s="659">
        <v>0</v>
      </c>
      <c r="CH57" s="659">
        <v>0</v>
      </c>
      <c r="CI57" s="659">
        <v>0</v>
      </c>
      <c r="CJ57" s="659">
        <v>0</v>
      </c>
      <c r="CK57" s="659">
        <v>0</v>
      </c>
      <c r="CL57" s="405">
        <v>0</v>
      </c>
      <c r="CM57" s="450">
        <v>0</v>
      </c>
      <c r="CN57" s="658">
        <v>0</v>
      </c>
      <c r="CO57" s="658">
        <v>0</v>
      </c>
      <c r="CP57" s="659">
        <v>0</v>
      </c>
      <c r="CQ57" s="659">
        <v>0</v>
      </c>
      <c r="CR57" s="659">
        <v>0</v>
      </c>
      <c r="CS57" s="659">
        <v>0</v>
      </c>
      <c r="CT57" s="659">
        <v>0</v>
      </c>
      <c r="CU57" s="659">
        <v>0</v>
      </c>
      <c r="CV57" s="405">
        <v>0</v>
      </c>
      <c r="CW57" s="450">
        <v>0</v>
      </c>
      <c r="CX57" s="658">
        <v>0</v>
      </c>
      <c r="CY57" s="658">
        <v>0</v>
      </c>
      <c r="CZ57" s="659">
        <v>0</v>
      </c>
      <c r="DA57" s="659">
        <v>0</v>
      </c>
      <c r="DB57" s="659">
        <v>0</v>
      </c>
      <c r="DC57" s="659">
        <v>0</v>
      </c>
      <c r="DD57" s="659">
        <v>0</v>
      </c>
      <c r="DE57" s="659">
        <v>0</v>
      </c>
      <c r="DF57" s="405">
        <v>0</v>
      </c>
      <c r="DG57" s="450">
        <v>0</v>
      </c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7"/>
        <v>1</v>
      </c>
      <c r="HN57" s="78">
        <f t="shared" si="92"/>
        <v>1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0"/>
        <v>#REF!</v>
      </c>
      <c r="HQ57" s="79"/>
      <c r="HR57" s="80">
        <f t="shared" si="81"/>
        <v>1</v>
      </c>
      <c r="HS57" s="80">
        <f t="shared" si="82"/>
        <v>0</v>
      </c>
      <c r="HT57" s="80">
        <f t="shared" si="83"/>
        <v>0</v>
      </c>
      <c r="HU57" s="80">
        <f t="shared" si="84"/>
        <v>0</v>
      </c>
      <c r="HV57" s="80">
        <f t="shared" si="85"/>
        <v>0</v>
      </c>
      <c r="HW57" s="80">
        <f t="shared" si="86"/>
        <v>0</v>
      </c>
      <c r="HX57" s="80">
        <f t="shared" si="87"/>
        <v>0</v>
      </c>
      <c r="HY57" s="80">
        <f t="shared" si="88"/>
        <v>0</v>
      </c>
      <c r="HZ57" s="80">
        <f t="shared" si="89"/>
        <v>0</v>
      </c>
      <c r="IA57" s="80">
        <f t="shared" si="90"/>
        <v>0</v>
      </c>
      <c r="IK57" s="93" t="e">
        <f t="shared" si="78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50">
        <v>0</v>
      </c>
      <c r="L58" s="657">
        <v>0</v>
      </c>
      <c r="M58" s="658">
        <v>0</v>
      </c>
      <c r="N58" s="659">
        <v>0</v>
      </c>
      <c r="O58" s="659">
        <v>0</v>
      </c>
      <c r="P58" s="659">
        <v>0</v>
      </c>
      <c r="Q58" s="659">
        <v>0</v>
      </c>
      <c r="R58" s="659">
        <v>0</v>
      </c>
      <c r="S58" s="659">
        <v>0</v>
      </c>
      <c r="T58" s="405">
        <v>0</v>
      </c>
      <c r="U58" s="450">
        <v>0</v>
      </c>
      <c r="V58" s="658">
        <v>0</v>
      </c>
      <c r="W58" s="658">
        <v>0</v>
      </c>
      <c r="X58" s="659">
        <v>0</v>
      </c>
      <c r="Y58" s="659">
        <v>0</v>
      </c>
      <c r="Z58" s="659">
        <v>0</v>
      </c>
      <c r="AA58" s="659">
        <v>0</v>
      </c>
      <c r="AB58" s="659">
        <v>0</v>
      </c>
      <c r="AC58" s="659">
        <v>0</v>
      </c>
      <c r="AD58" s="405">
        <v>0</v>
      </c>
      <c r="AE58" s="450">
        <v>0</v>
      </c>
      <c r="AF58" s="658">
        <v>0</v>
      </c>
      <c r="AG58" s="657">
        <v>0</v>
      </c>
      <c r="AH58" s="658">
        <v>0</v>
      </c>
      <c r="AI58" s="659">
        <v>0</v>
      </c>
      <c r="AJ58" s="659">
        <v>0</v>
      </c>
      <c r="AK58" s="659">
        <v>0</v>
      </c>
      <c r="AL58" s="659">
        <v>0</v>
      </c>
      <c r="AM58" s="659">
        <v>0</v>
      </c>
      <c r="AN58" s="405">
        <v>0</v>
      </c>
      <c r="AO58" s="450">
        <v>0</v>
      </c>
      <c r="AP58" s="658">
        <v>0</v>
      </c>
      <c r="AQ58" s="658">
        <v>0</v>
      </c>
      <c r="AR58" s="659">
        <v>0</v>
      </c>
      <c r="AS58" s="659">
        <v>0</v>
      </c>
      <c r="AT58" s="659">
        <v>0</v>
      </c>
      <c r="AU58" s="659">
        <v>0</v>
      </c>
      <c r="AV58" s="659">
        <v>0</v>
      </c>
      <c r="AW58" s="659">
        <v>0</v>
      </c>
      <c r="AX58" s="405">
        <v>0</v>
      </c>
      <c r="AY58" s="450">
        <v>0</v>
      </c>
      <c r="AZ58" s="658">
        <v>0</v>
      </c>
      <c r="BA58" s="658">
        <v>0</v>
      </c>
      <c r="BB58" s="658">
        <v>0</v>
      </c>
      <c r="BC58" s="659">
        <v>0</v>
      </c>
      <c r="BD58" s="659">
        <v>0</v>
      </c>
      <c r="BE58" s="659">
        <v>0</v>
      </c>
      <c r="BF58" s="659">
        <v>0</v>
      </c>
      <c r="BG58" s="659">
        <v>0</v>
      </c>
      <c r="BH58" s="405">
        <v>0</v>
      </c>
      <c r="BI58" s="450">
        <v>0</v>
      </c>
      <c r="BJ58" s="658">
        <v>0</v>
      </c>
      <c r="BK58" s="658">
        <v>0</v>
      </c>
      <c r="BL58" s="659">
        <v>0</v>
      </c>
      <c r="BM58" s="659">
        <v>0</v>
      </c>
      <c r="BN58" s="659">
        <v>0</v>
      </c>
      <c r="BO58" s="659">
        <v>0</v>
      </c>
      <c r="BP58" s="659">
        <v>0</v>
      </c>
      <c r="BQ58" s="659">
        <v>0</v>
      </c>
      <c r="BR58" s="405">
        <v>0</v>
      </c>
      <c r="BS58" s="450">
        <v>0</v>
      </c>
      <c r="BT58" s="658">
        <v>0</v>
      </c>
      <c r="BU58" s="658">
        <v>0</v>
      </c>
      <c r="BV58" s="659">
        <v>0</v>
      </c>
      <c r="BW58" s="659">
        <v>0</v>
      </c>
      <c r="BX58" s="659">
        <v>0</v>
      </c>
      <c r="BY58" s="659">
        <v>0</v>
      </c>
      <c r="BZ58" s="659">
        <v>0</v>
      </c>
      <c r="CA58" s="659">
        <v>0</v>
      </c>
      <c r="CB58" s="405">
        <v>0</v>
      </c>
      <c r="CC58" s="450">
        <v>0</v>
      </c>
      <c r="CD58" s="658">
        <v>0</v>
      </c>
      <c r="CE58" s="658">
        <v>0</v>
      </c>
      <c r="CF58" s="659">
        <v>0</v>
      </c>
      <c r="CG58" s="659">
        <v>0</v>
      </c>
      <c r="CH58" s="659">
        <v>0</v>
      </c>
      <c r="CI58" s="659">
        <v>0</v>
      </c>
      <c r="CJ58" s="659">
        <v>0</v>
      </c>
      <c r="CK58" s="659">
        <v>0</v>
      </c>
      <c r="CL58" s="405">
        <v>0</v>
      </c>
      <c r="CM58" s="450">
        <v>0</v>
      </c>
      <c r="CN58" s="658">
        <v>0</v>
      </c>
      <c r="CO58" s="658">
        <v>0</v>
      </c>
      <c r="CP58" s="659">
        <v>0</v>
      </c>
      <c r="CQ58" s="659">
        <v>0</v>
      </c>
      <c r="CR58" s="659">
        <v>0</v>
      </c>
      <c r="CS58" s="659">
        <v>0</v>
      </c>
      <c r="CT58" s="659">
        <v>0</v>
      </c>
      <c r="CU58" s="659">
        <v>0</v>
      </c>
      <c r="CV58" s="405">
        <v>0</v>
      </c>
      <c r="CW58" s="450">
        <v>0</v>
      </c>
      <c r="CX58" s="658">
        <v>0</v>
      </c>
      <c r="CY58" s="658">
        <v>0</v>
      </c>
      <c r="CZ58" s="659">
        <v>0</v>
      </c>
      <c r="DA58" s="659">
        <v>0</v>
      </c>
      <c r="DB58" s="659">
        <v>0</v>
      </c>
      <c r="DC58" s="659">
        <v>0</v>
      </c>
      <c r="DD58" s="659">
        <v>0</v>
      </c>
      <c r="DE58" s="659">
        <v>0</v>
      </c>
      <c r="DF58" s="405">
        <v>0</v>
      </c>
      <c r="DG58" s="450">
        <v>0</v>
      </c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7"/>
        <v>0</v>
      </c>
      <c r="HN58" s="78">
        <f t="shared" si="92"/>
        <v>1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0"/>
        <v>#REF!</v>
      </c>
      <c r="HQ58" s="79"/>
      <c r="HR58" s="80">
        <f t="shared" si="81"/>
        <v>0</v>
      </c>
      <c r="HS58" s="80">
        <f t="shared" si="82"/>
        <v>0</v>
      </c>
      <c r="HT58" s="80">
        <f t="shared" si="83"/>
        <v>0</v>
      </c>
      <c r="HU58" s="80">
        <f t="shared" si="84"/>
        <v>0</v>
      </c>
      <c r="HV58" s="80">
        <f t="shared" si="85"/>
        <v>0</v>
      </c>
      <c r="HW58" s="80">
        <f t="shared" si="86"/>
        <v>0</v>
      </c>
      <c r="HX58" s="80">
        <f t="shared" si="87"/>
        <v>0</v>
      </c>
      <c r="HY58" s="80">
        <f t="shared" si="88"/>
        <v>0</v>
      </c>
      <c r="HZ58" s="80">
        <f t="shared" si="89"/>
        <v>0</v>
      </c>
      <c r="IA58" s="80">
        <f t="shared" si="90"/>
        <v>0</v>
      </c>
      <c r="IK58" s="93" t="e">
        <f t="shared" si="78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3">
        <v>0</v>
      </c>
      <c r="L59" s="454">
        <v>0</v>
      </c>
      <c r="M59" s="455">
        <v>0</v>
      </c>
      <c r="N59" s="407">
        <v>0</v>
      </c>
      <c r="O59" s="407">
        <v>0</v>
      </c>
      <c r="P59" s="407">
        <v>0</v>
      </c>
      <c r="Q59" s="407">
        <v>0</v>
      </c>
      <c r="R59" s="407">
        <v>0</v>
      </c>
      <c r="S59" s="407">
        <v>0</v>
      </c>
      <c r="T59" s="408">
        <v>0</v>
      </c>
      <c r="U59" s="453">
        <v>0</v>
      </c>
      <c r="V59" s="455">
        <v>0</v>
      </c>
      <c r="W59" s="455">
        <v>0</v>
      </c>
      <c r="X59" s="407">
        <v>0</v>
      </c>
      <c r="Y59" s="407">
        <v>0</v>
      </c>
      <c r="Z59" s="407">
        <v>0</v>
      </c>
      <c r="AA59" s="407">
        <v>0</v>
      </c>
      <c r="AB59" s="407">
        <v>0</v>
      </c>
      <c r="AC59" s="407">
        <v>0</v>
      </c>
      <c r="AD59" s="408">
        <v>0</v>
      </c>
      <c r="AE59" s="453">
        <v>0</v>
      </c>
      <c r="AF59" s="455">
        <v>0</v>
      </c>
      <c r="AG59" s="454">
        <v>0</v>
      </c>
      <c r="AH59" s="455">
        <v>0</v>
      </c>
      <c r="AI59" s="407">
        <v>0</v>
      </c>
      <c r="AJ59" s="407">
        <v>0</v>
      </c>
      <c r="AK59" s="407">
        <v>0</v>
      </c>
      <c r="AL59" s="407">
        <v>0</v>
      </c>
      <c r="AM59" s="407">
        <v>0</v>
      </c>
      <c r="AN59" s="408">
        <v>0</v>
      </c>
      <c r="AO59" s="453">
        <v>0</v>
      </c>
      <c r="AP59" s="455">
        <v>0</v>
      </c>
      <c r="AQ59" s="455">
        <v>0</v>
      </c>
      <c r="AR59" s="407">
        <v>0</v>
      </c>
      <c r="AS59" s="407">
        <v>0</v>
      </c>
      <c r="AT59" s="407">
        <v>0</v>
      </c>
      <c r="AU59" s="407">
        <v>0</v>
      </c>
      <c r="AV59" s="407">
        <v>0</v>
      </c>
      <c r="AW59" s="407">
        <v>0</v>
      </c>
      <c r="AX59" s="408">
        <v>0</v>
      </c>
      <c r="AY59" s="453">
        <v>0</v>
      </c>
      <c r="AZ59" s="455">
        <v>0</v>
      </c>
      <c r="BA59" s="455">
        <v>0</v>
      </c>
      <c r="BB59" s="455">
        <v>0</v>
      </c>
      <c r="BC59" s="407">
        <v>0</v>
      </c>
      <c r="BD59" s="407">
        <v>0</v>
      </c>
      <c r="BE59" s="407">
        <v>0</v>
      </c>
      <c r="BF59" s="407">
        <v>0</v>
      </c>
      <c r="BG59" s="407">
        <v>0</v>
      </c>
      <c r="BH59" s="408">
        <v>0</v>
      </c>
      <c r="BI59" s="453">
        <v>0</v>
      </c>
      <c r="BJ59" s="455">
        <v>0</v>
      </c>
      <c r="BK59" s="455">
        <v>0</v>
      </c>
      <c r="BL59" s="407">
        <v>0</v>
      </c>
      <c r="BM59" s="407">
        <v>0</v>
      </c>
      <c r="BN59" s="407">
        <v>0</v>
      </c>
      <c r="BO59" s="407">
        <v>0</v>
      </c>
      <c r="BP59" s="407">
        <v>0</v>
      </c>
      <c r="BQ59" s="407">
        <v>0</v>
      </c>
      <c r="BR59" s="408">
        <v>0</v>
      </c>
      <c r="BS59" s="453">
        <v>0</v>
      </c>
      <c r="BT59" s="455">
        <v>0</v>
      </c>
      <c r="BU59" s="455">
        <v>0</v>
      </c>
      <c r="BV59" s="407">
        <v>0</v>
      </c>
      <c r="BW59" s="407">
        <v>0</v>
      </c>
      <c r="BX59" s="407">
        <v>0</v>
      </c>
      <c r="BY59" s="407">
        <v>0</v>
      </c>
      <c r="BZ59" s="407">
        <v>0</v>
      </c>
      <c r="CA59" s="407">
        <v>0</v>
      </c>
      <c r="CB59" s="408">
        <v>0</v>
      </c>
      <c r="CC59" s="453">
        <v>0</v>
      </c>
      <c r="CD59" s="455">
        <v>0</v>
      </c>
      <c r="CE59" s="455">
        <v>0</v>
      </c>
      <c r="CF59" s="407">
        <v>0</v>
      </c>
      <c r="CG59" s="407">
        <v>0</v>
      </c>
      <c r="CH59" s="407">
        <v>0</v>
      </c>
      <c r="CI59" s="407">
        <v>0</v>
      </c>
      <c r="CJ59" s="407">
        <v>0</v>
      </c>
      <c r="CK59" s="407">
        <v>0</v>
      </c>
      <c r="CL59" s="408">
        <v>0</v>
      </c>
      <c r="CM59" s="453">
        <v>0</v>
      </c>
      <c r="CN59" s="455">
        <v>0</v>
      </c>
      <c r="CO59" s="455">
        <v>0</v>
      </c>
      <c r="CP59" s="407">
        <v>0</v>
      </c>
      <c r="CQ59" s="407">
        <v>0</v>
      </c>
      <c r="CR59" s="407">
        <v>0</v>
      </c>
      <c r="CS59" s="407">
        <v>0</v>
      </c>
      <c r="CT59" s="407">
        <v>0</v>
      </c>
      <c r="CU59" s="407">
        <v>0</v>
      </c>
      <c r="CV59" s="408">
        <v>0</v>
      </c>
      <c r="CW59" s="453">
        <v>0</v>
      </c>
      <c r="CX59" s="455">
        <v>0</v>
      </c>
      <c r="CY59" s="455">
        <v>0</v>
      </c>
      <c r="CZ59" s="407">
        <v>0</v>
      </c>
      <c r="DA59" s="407">
        <v>0</v>
      </c>
      <c r="DB59" s="407">
        <v>0</v>
      </c>
      <c r="DC59" s="407">
        <v>0</v>
      </c>
      <c r="DD59" s="407">
        <v>0</v>
      </c>
      <c r="DE59" s="407">
        <v>0</v>
      </c>
      <c r="DF59" s="408">
        <v>0</v>
      </c>
      <c r="DG59" s="453">
        <v>0</v>
      </c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7"/>
        <v>0</v>
      </c>
      <c r="HN59" s="252">
        <f t="shared" si="92"/>
        <v>1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0"/>
        <v>#REF!</v>
      </c>
      <c r="HQ59" s="79"/>
      <c r="HR59" s="253">
        <f t="shared" si="81"/>
        <v>0</v>
      </c>
      <c r="HS59" s="253">
        <f t="shared" si="82"/>
        <v>0</v>
      </c>
      <c r="HT59" s="253">
        <f t="shared" si="83"/>
        <v>0</v>
      </c>
      <c r="HU59" s="253">
        <f t="shared" si="84"/>
        <v>0</v>
      </c>
      <c r="HV59" s="253">
        <f t="shared" si="85"/>
        <v>0</v>
      </c>
      <c r="HW59" s="253">
        <f t="shared" si="86"/>
        <v>0</v>
      </c>
      <c r="HX59" s="253">
        <f t="shared" si="87"/>
        <v>0</v>
      </c>
      <c r="HY59" s="253">
        <f t="shared" si="88"/>
        <v>0</v>
      </c>
      <c r="HZ59" s="253">
        <f t="shared" si="89"/>
        <v>0</v>
      </c>
      <c r="IA59" s="253">
        <f t="shared" si="90"/>
        <v>0</v>
      </c>
      <c r="IK59" s="93" t="e">
        <f t="shared" si="78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>
        <v>0</v>
      </c>
      <c r="L60" s="660">
        <v>0</v>
      </c>
      <c r="M60" s="660">
        <v>0</v>
      </c>
      <c r="N60" s="660">
        <v>0</v>
      </c>
      <c r="O60" s="660">
        <v>0</v>
      </c>
      <c r="P60" s="660">
        <v>0</v>
      </c>
      <c r="Q60" s="660">
        <v>0</v>
      </c>
      <c r="R60" s="660">
        <v>0</v>
      </c>
      <c r="S60" s="660">
        <v>0</v>
      </c>
      <c r="T60" s="369">
        <v>0</v>
      </c>
      <c r="U60" s="367">
        <v>0</v>
      </c>
      <c r="V60" s="660">
        <v>0</v>
      </c>
      <c r="W60" s="660">
        <v>0</v>
      </c>
      <c r="X60" s="660">
        <v>0</v>
      </c>
      <c r="Y60" s="660">
        <v>0</v>
      </c>
      <c r="Z60" s="660">
        <v>0</v>
      </c>
      <c r="AA60" s="660">
        <v>0</v>
      </c>
      <c r="AB60" s="660">
        <v>0</v>
      </c>
      <c r="AC60" s="660">
        <v>0</v>
      </c>
      <c r="AD60" s="369">
        <v>0</v>
      </c>
      <c r="AE60" s="367">
        <v>0</v>
      </c>
      <c r="AF60" s="660">
        <v>0</v>
      </c>
      <c r="AG60" s="660">
        <v>0</v>
      </c>
      <c r="AH60" s="660">
        <v>0</v>
      </c>
      <c r="AI60" s="660">
        <v>0</v>
      </c>
      <c r="AJ60" s="660">
        <v>0</v>
      </c>
      <c r="AK60" s="660">
        <v>0</v>
      </c>
      <c r="AL60" s="660">
        <v>0</v>
      </c>
      <c r="AM60" s="660">
        <v>0</v>
      </c>
      <c r="AN60" s="369">
        <v>0</v>
      </c>
      <c r="AO60" s="367">
        <v>0</v>
      </c>
      <c r="AP60" s="660">
        <v>0</v>
      </c>
      <c r="AQ60" s="660">
        <v>0</v>
      </c>
      <c r="AR60" s="660">
        <v>0</v>
      </c>
      <c r="AS60" s="660">
        <v>0</v>
      </c>
      <c r="AT60" s="660">
        <v>0</v>
      </c>
      <c r="AU60" s="660">
        <v>0</v>
      </c>
      <c r="AV60" s="660">
        <v>0</v>
      </c>
      <c r="AW60" s="660">
        <v>0</v>
      </c>
      <c r="AX60" s="369">
        <v>0</v>
      </c>
      <c r="AY60" s="367">
        <v>1</v>
      </c>
      <c r="AZ60" s="660">
        <v>0</v>
      </c>
      <c r="BA60" s="660">
        <v>0</v>
      </c>
      <c r="BB60" s="660">
        <v>0</v>
      </c>
      <c r="BC60" s="660">
        <v>0</v>
      </c>
      <c r="BD60" s="660">
        <v>0</v>
      </c>
      <c r="BE60" s="660">
        <v>0</v>
      </c>
      <c r="BF60" s="660">
        <v>0</v>
      </c>
      <c r="BG60" s="660">
        <v>0</v>
      </c>
      <c r="BH60" s="369">
        <v>0</v>
      </c>
      <c r="BI60" s="367">
        <v>0</v>
      </c>
      <c r="BJ60" s="660">
        <v>0</v>
      </c>
      <c r="BK60" s="660">
        <v>0</v>
      </c>
      <c r="BL60" s="660">
        <v>0</v>
      </c>
      <c r="BM60" s="660">
        <v>0</v>
      </c>
      <c r="BN60" s="660">
        <v>0</v>
      </c>
      <c r="BO60" s="660">
        <v>0</v>
      </c>
      <c r="BP60" s="660">
        <v>0</v>
      </c>
      <c r="BQ60" s="660">
        <v>0</v>
      </c>
      <c r="BR60" s="369">
        <v>0</v>
      </c>
      <c r="BS60" s="367">
        <v>0</v>
      </c>
      <c r="BT60" s="660">
        <v>0</v>
      </c>
      <c r="BU60" s="660">
        <v>0</v>
      </c>
      <c r="BV60" s="660">
        <v>0</v>
      </c>
      <c r="BW60" s="660">
        <v>0</v>
      </c>
      <c r="BX60" s="660">
        <v>0</v>
      </c>
      <c r="BY60" s="660">
        <v>0</v>
      </c>
      <c r="BZ60" s="660">
        <v>0</v>
      </c>
      <c r="CA60" s="660">
        <v>0</v>
      </c>
      <c r="CB60" s="369">
        <v>0</v>
      </c>
      <c r="CC60" s="367">
        <v>0</v>
      </c>
      <c r="CD60" s="660">
        <v>0</v>
      </c>
      <c r="CE60" s="660">
        <v>0</v>
      </c>
      <c r="CF60" s="660">
        <v>0</v>
      </c>
      <c r="CG60" s="660">
        <v>0</v>
      </c>
      <c r="CH60" s="660">
        <v>0</v>
      </c>
      <c r="CI60" s="660">
        <v>0</v>
      </c>
      <c r="CJ60" s="660">
        <v>0</v>
      </c>
      <c r="CK60" s="660">
        <v>0</v>
      </c>
      <c r="CL60" s="369">
        <v>0</v>
      </c>
      <c r="CM60" s="367">
        <v>0</v>
      </c>
      <c r="CN60" s="660">
        <v>0</v>
      </c>
      <c r="CO60" s="660">
        <v>0</v>
      </c>
      <c r="CP60" s="660">
        <v>0</v>
      </c>
      <c r="CQ60" s="660">
        <v>0</v>
      </c>
      <c r="CR60" s="660">
        <v>0</v>
      </c>
      <c r="CS60" s="660">
        <v>0</v>
      </c>
      <c r="CT60" s="660">
        <v>0</v>
      </c>
      <c r="CU60" s="660">
        <v>0</v>
      </c>
      <c r="CV60" s="369">
        <v>0</v>
      </c>
      <c r="CW60" s="367">
        <v>0</v>
      </c>
      <c r="CX60" s="660">
        <v>0</v>
      </c>
      <c r="CY60" s="660">
        <v>0</v>
      </c>
      <c r="CZ60" s="660">
        <v>0</v>
      </c>
      <c r="DA60" s="660">
        <v>0</v>
      </c>
      <c r="DB60" s="660">
        <v>0</v>
      </c>
      <c r="DC60" s="660">
        <v>0</v>
      </c>
      <c r="DD60" s="660">
        <v>0</v>
      </c>
      <c r="DE60" s="660">
        <v>0</v>
      </c>
      <c r="DF60" s="369">
        <v>0</v>
      </c>
      <c r="DG60" s="367">
        <v>0</v>
      </c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7"/>
        <v>1</v>
      </c>
      <c r="HN60" s="250">
        <f t="shared" si="92"/>
        <v>2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0"/>
        <v>#REF!</v>
      </c>
      <c r="HQ60" s="79"/>
      <c r="HR60" s="251">
        <f t="shared" si="81"/>
        <v>1</v>
      </c>
      <c r="HS60" s="251">
        <f t="shared" si="82"/>
        <v>0</v>
      </c>
      <c r="HT60" s="251">
        <f t="shared" si="83"/>
        <v>0</v>
      </c>
      <c r="HU60" s="251">
        <f t="shared" si="84"/>
        <v>0</v>
      </c>
      <c r="HV60" s="251">
        <f t="shared" si="85"/>
        <v>0</v>
      </c>
      <c r="HW60" s="251">
        <f t="shared" si="86"/>
        <v>0</v>
      </c>
      <c r="HX60" s="251">
        <f t="shared" si="87"/>
        <v>0</v>
      </c>
      <c r="HY60" s="251">
        <f t="shared" si="88"/>
        <v>0</v>
      </c>
      <c r="HZ60" s="251">
        <f t="shared" si="89"/>
        <v>0</v>
      </c>
      <c r="IA60" s="251">
        <f t="shared" si="90"/>
        <v>0</v>
      </c>
      <c r="IK60" s="93" t="e">
        <f t="shared" si="78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>
        <v>0</v>
      </c>
      <c r="L61" s="660">
        <v>0</v>
      </c>
      <c r="M61" s="660">
        <v>0</v>
      </c>
      <c r="N61" s="660">
        <v>0</v>
      </c>
      <c r="O61" s="660">
        <v>0</v>
      </c>
      <c r="P61" s="660">
        <v>0</v>
      </c>
      <c r="Q61" s="660">
        <v>0</v>
      </c>
      <c r="R61" s="660">
        <v>0</v>
      </c>
      <c r="S61" s="660">
        <v>0</v>
      </c>
      <c r="T61" s="369">
        <v>0</v>
      </c>
      <c r="U61" s="367">
        <v>0</v>
      </c>
      <c r="V61" s="660">
        <v>0</v>
      </c>
      <c r="W61" s="660">
        <v>0</v>
      </c>
      <c r="X61" s="660">
        <v>0</v>
      </c>
      <c r="Y61" s="660">
        <v>0</v>
      </c>
      <c r="Z61" s="660">
        <v>0</v>
      </c>
      <c r="AA61" s="660">
        <v>0</v>
      </c>
      <c r="AB61" s="660">
        <v>0</v>
      </c>
      <c r="AC61" s="660">
        <v>0</v>
      </c>
      <c r="AD61" s="369">
        <v>0</v>
      </c>
      <c r="AE61" s="367">
        <v>0</v>
      </c>
      <c r="AF61" s="660">
        <v>0</v>
      </c>
      <c r="AG61" s="660">
        <v>0</v>
      </c>
      <c r="AH61" s="660">
        <v>0</v>
      </c>
      <c r="AI61" s="660">
        <v>0</v>
      </c>
      <c r="AJ61" s="660">
        <v>0</v>
      </c>
      <c r="AK61" s="660">
        <v>0</v>
      </c>
      <c r="AL61" s="660">
        <v>0</v>
      </c>
      <c r="AM61" s="660">
        <v>0</v>
      </c>
      <c r="AN61" s="369">
        <v>0</v>
      </c>
      <c r="AO61" s="367">
        <v>0</v>
      </c>
      <c r="AP61" s="660">
        <v>0</v>
      </c>
      <c r="AQ61" s="660">
        <v>0</v>
      </c>
      <c r="AR61" s="660">
        <v>0</v>
      </c>
      <c r="AS61" s="660">
        <v>0</v>
      </c>
      <c r="AT61" s="660">
        <v>0</v>
      </c>
      <c r="AU61" s="660">
        <v>0</v>
      </c>
      <c r="AV61" s="660">
        <v>0</v>
      </c>
      <c r="AW61" s="660">
        <v>0</v>
      </c>
      <c r="AX61" s="369">
        <v>0</v>
      </c>
      <c r="AY61" s="367">
        <v>0</v>
      </c>
      <c r="AZ61" s="660">
        <v>0</v>
      </c>
      <c r="BA61" s="660">
        <v>0</v>
      </c>
      <c r="BB61" s="660">
        <v>0</v>
      </c>
      <c r="BC61" s="660">
        <v>0</v>
      </c>
      <c r="BD61" s="660">
        <v>0</v>
      </c>
      <c r="BE61" s="660">
        <v>0</v>
      </c>
      <c r="BF61" s="660">
        <v>0</v>
      </c>
      <c r="BG61" s="660">
        <v>0</v>
      </c>
      <c r="BH61" s="369">
        <v>0</v>
      </c>
      <c r="BI61" s="367">
        <v>0</v>
      </c>
      <c r="BJ61" s="660">
        <v>0</v>
      </c>
      <c r="BK61" s="660">
        <v>0</v>
      </c>
      <c r="BL61" s="660">
        <v>0</v>
      </c>
      <c r="BM61" s="660">
        <v>0</v>
      </c>
      <c r="BN61" s="660">
        <v>0</v>
      </c>
      <c r="BO61" s="660">
        <v>0</v>
      </c>
      <c r="BP61" s="660">
        <v>0</v>
      </c>
      <c r="BQ61" s="660">
        <v>0</v>
      </c>
      <c r="BR61" s="369">
        <v>0</v>
      </c>
      <c r="BS61" s="367">
        <v>0</v>
      </c>
      <c r="BT61" s="660">
        <v>0</v>
      </c>
      <c r="BU61" s="660">
        <v>0</v>
      </c>
      <c r="BV61" s="660">
        <v>0</v>
      </c>
      <c r="BW61" s="660">
        <v>0</v>
      </c>
      <c r="BX61" s="660">
        <v>0</v>
      </c>
      <c r="BY61" s="660">
        <v>0</v>
      </c>
      <c r="BZ61" s="660">
        <v>0</v>
      </c>
      <c r="CA61" s="660">
        <v>0</v>
      </c>
      <c r="CB61" s="369">
        <v>0</v>
      </c>
      <c r="CC61" s="367">
        <v>0</v>
      </c>
      <c r="CD61" s="660">
        <v>0</v>
      </c>
      <c r="CE61" s="660">
        <v>0</v>
      </c>
      <c r="CF61" s="660">
        <v>0</v>
      </c>
      <c r="CG61" s="660">
        <v>0</v>
      </c>
      <c r="CH61" s="660">
        <v>0</v>
      </c>
      <c r="CI61" s="660">
        <v>0</v>
      </c>
      <c r="CJ61" s="660">
        <v>0</v>
      </c>
      <c r="CK61" s="660">
        <v>0</v>
      </c>
      <c r="CL61" s="369">
        <v>0</v>
      </c>
      <c r="CM61" s="367">
        <v>0</v>
      </c>
      <c r="CN61" s="660">
        <v>0</v>
      </c>
      <c r="CO61" s="660">
        <v>0</v>
      </c>
      <c r="CP61" s="660">
        <v>0</v>
      </c>
      <c r="CQ61" s="660">
        <v>0</v>
      </c>
      <c r="CR61" s="660">
        <v>0</v>
      </c>
      <c r="CS61" s="660">
        <v>0</v>
      </c>
      <c r="CT61" s="660">
        <v>0</v>
      </c>
      <c r="CU61" s="660">
        <v>0</v>
      </c>
      <c r="CV61" s="369">
        <v>0</v>
      </c>
      <c r="CW61" s="367">
        <v>0</v>
      </c>
      <c r="CX61" s="660">
        <v>0</v>
      </c>
      <c r="CY61" s="660">
        <v>0</v>
      </c>
      <c r="CZ61" s="660">
        <v>0</v>
      </c>
      <c r="DA61" s="660">
        <v>0</v>
      </c>
      <c r="DB61" s="660">
        <v>0</v>
      </c>
      <c r="DC61" s="660">
        <v>0</v>
      </c>
      <c r="DD61" s="660">
        <v>0</v>
      </c>
      <c r="DE61" s="660">
        <v>0</v>
      </c>
      <c r="DF61" s="369">
        <v>0</v>
      </c>
      <c r="DG61" s="367">
        <v>0</v>
      </c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7"/>
        <v>0</v>
      </c>
      <c r="HN61" s="78">
        <f t="shared" si="92"/>
        <v>1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0"/>
        <v>#REF!</v>
      </c>
      <c r="HQ61" s="79"/>
      <c r="HR61" s="80">
        <f t="shared" si="81"/>
        <v>0</v>
      </c>
      <c r="HS61" s="80">
        <f t="shared" si="82"/>
        <v>0</v>
      </c>
      <c r="HT61" s="80">
        <f t="shared" si="83"/>
        <v>0</v>
      </c>
      <c r="HU61" s="80">
        <f t="shared" si="84"/>
        <v>0</v>
      </c>
      <c r="HV61" s="80">
        <f t="shared" si="85"/>
        <v>0</v>
      </c>
      <c r="HW61" s="80">
        <f t="shared" si="86"/>
        <v>0</v>
      </c>
      <c r="HX61" s="80">
        <f t="shared" si="87"/>
        <v>0</v>
      </c>
      <c r="HY61" s="80">
        <f t="shared" si="88"/>
        <v>0</v>
      </c>
      <c r="HZ61" s="80">
        <f t="shared" si="89"/>
        <v>0</v>
      </c>
      <c r="IA61" s="80">
        <f t="shared" si="90"/>
        <v>0</v>
      </c>
      <c r="IK61" s="93" t="e">
        <f t="shared" si="78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>
        <v>0</v>
      </c>
      <c r="L62" s="660">
        <v>0</v>
      </c>
      <c r="M62" s="660">
        <v>0</v>
      </c>
      <c r="N62" s="660">
        <v>0</v>
      </c>
      <c r="O62" s="660">
        <v>0</v>
      </c>
      <c r="P62" s="660">
        <v>0</v>
      </c>
      <c r="Q62" s="660">
        <v>0</v>
      </c>
      <c r="R62" s="660">
        <v>0</v>
      </c>
      <c r="S62" s="660">
        <v>0</v>
      </c>
      <c r="T62" s="369">
        <v>0</v>
      </c>
      <c r="U62" s="367">
        <v>0</v>
      </c>
      <c r="V62" s="660">
        <v>0</v>
      </c>
      <c r="W62" s="660">
        <v>0</v>
      </c>
      <c r="X62" s="660">
        <v>0</v>
      </c>
      <c r="Y62" s="660">
        <v>0</v>
      </c>
      <c r="Z62" s="660">
        <v>0</v>
      </c>
      <c r="AA62" s="660">
        <v>0</v>
      </c>
      <c r="AB62" s="660">
        <v>0</v>
      </c>
      <c r="AC62" s="660">
        <v>0</v>
      </c>
      <c r="AD62" s="369">
        <v>0</v>
      </c>
      <c r="AE62" s="367">
        <v>0</v>
      </c>
      <c r="AF62" s="660">
        <v>0</v>
      </c>
      <c r="AG62" s="660">
        <v>0</v>
      </c>
      <c r="AH62" s="660">
        <v>0</v>
      </c>
      <c r="AI62" s="660">
        <v>0</v>
      </c>
      <c r="AJ62" s="660">
        <v>0</v>
      </c>
      <c r="AK62" s="660">
        <v>0</v>
      </c>
      <c r="AL62" s="660">
        <v>0</v>
      </c>
      <c r="AM62" s="660">
        <v>0</v>
      </c>
      <c r="AN62" s="369">
        <v>0</v>
      </c>
      <c r="AO62" s="367">
        <v>0</v>
      </c>
      <c r="AP62" s="660">
        <v>0</v>
      </c>
      <c r="AQ62" s="660">
        <v>0</v>
      </c>
      <c r="AR62" s="660">
        <v>0</v>
      </c>
      <c r="AS62" s="660">
        <v>0</v>
      </c>
      <c r="AT62" s="660">
        <v>0</v>
      </c>
      <c r="AU62" s="660">
        <v>0</v>
      </c>
      <c r="AV62" s="660">
        <v>0</v>
      </c>
      <c r="AW62" s="660">
        <v>0</v>
      </c>
      <c r="AX62" s="369">
        <v>0</v>
      </c>
      <c r="AY62" s="367">
        <v>0</v>
      </c>
      <c r="AZ62" s="660">
        <v>0</v>
      </c>
      <c r="BA62" s="660">
        <v>0</v>
      </c>
      <c r="BB62" s="660">
        <v>0</v>
      </c>
      <c r="BC62" s="660">
        <v>0</v>
      </c>
      <c r="BD62" s="660">
        <v>0</v>
      </c>
      <c r="BE62" s="660">
        <v>0</v>
      </c>
      <c r="BF62" s="660">
        <v>0</v>
      </c>
      <c r="BG62" s="660">
        <v>0</v>
      </c>
      <c r="BH62" s="369">
        <v>0</v>
      </c>
      <c r="BI62" s="367">
        <v>0</v>
      </c>
      <c r="BJ62" s="660">
        <v>0</v>
      </c>
      <c r="BK62" s="660">
        <v>0</v>
      </c>
      <c r="BL62" s="660">
        <v>0</v>
      </c>
      <c r="BM62" s="660">
        <v>0</v>
      </c>
      <c r="BN62" s="660">
        <v>0</v>
      </c>
      <c r="BO62" s="660">
        <v>0</v>
      </c>
      <c r="BP62" s="660">
        <v>0</v>
      </c>
      <c r="BQ62" s="660">
        <v>0</v>
      </c>
      <c r="BR62" s="369">
        <v>0</v>
      </c>
      <c r="BS62" s="367">
        <v>0</v>
      </c>
      <c r="BT62" s="660">
        <v>0</v>
      </c>
      <c r="BU62" s="660">
        <v>0</v>
      </c>
      <c r="BV62" s="660">
        <v>0</v>
      </c>
      <c r="BW62" s="660">
        <v>0</v>
      </c>
      <c r="BX62" s="660">
        <v>0</v>
      </c>
      <c r="BY62" s="660">
        <v>0</v>
      </c>
      <c r="BZ62" s="660">
        <v>0</v>
      </c>
      <c r="CA62" s="660">
        <v>0</v>
      </c>
      <c r="CB62" s="369">
        <v>0</v>
      </c>
      <c r="CC62" s="367">
        <v>0</v>
      </c>
      <c r="CD62" s="660">
        <v>0</v>
      </c>
      <c r="CE62" s="660">
        <v>0</v>
      </c>
      <c r="CF62" s="660">
        <v>0</v>
      </c>
      <c r="CG62" s="660">
        <v>0</v>
      </c>
      <c r="CH62" s="660">
        <v>0</v>
      </c>
      <c r="CI62" s="660">
        <v>0</v>
      </c>
      <c r="CJ62" s="660">
        <v>0</v>
      </c>
      <c r="CK62" s="660">
        <v>0</v>
      </c>
      <c r="CL62" s="369">
        <v>0</v>
      </c>
      <c r="CM62" s="367">
        <v>0</v>
      </c>
      <c r="CN62" s="660">
        <v>0</v>
      </c>
      <c r="CO62" s="660">
        <v>0</v>
      </c>
      <c r="CP62" s="660">
        <v>0</v>
      </c>
      <c r="CQ62" s="660">
        <v>0</v>
      </c>
      <c r="CR62" s="660">
        <v>0</v>
      </c>
      <c r="CS62" s="660">
        <v>0</v>
      </c>
      <c r="CT62" s="660">
        <v>0</v>
      </c>
      <c r="CU62" s="660">
        <v>0</v>
      </c>
      <c r="CV62" s="369">
        <v>0</v>
      </c>
      <c r="CW62" s="367">
        <v>0</v>
      </c>
      <c r="CX62" s="660">
        <v>0</v>
      </c>
      <c r="CY62" s="660">
        <v>0</v>
      </c>
      <c r="CZ62" s="660">
        <v>0</v>
      </c>
      <c r="DA62" s="660">
        <v>0</v>
      </c>
      <c r="DB62" s="660">
        <v>0</v>
      </c>
      <c r="DC62" s="660">
        <v>0</v>
      </c>
      <c r="DD62" s="660">
        <v>0</v>
      </c>
      <c r="DE62" s="660">
        <v>0</v>
      </c>
      <c r="DF62" s="369">
        <v>0</v>
      </c>
      <c r="DG62" s="367">
        <v>0</v>
      </c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7"/>
        <v>0</v>
      </c>
      <c r="HN62" s="78">
        <f t="shared" si="92"/>
        <v>1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0"/>
        <v>#REF!</v>
      </c>
      <c r="HQ62" s="79"/>
      <c r="HR62" s="80">
        <f t="shared" si="81"/>
        <v>0</v>
      </c>
      <c r="HS62" s="80">
        <f t="shared" si="82"/>
        <v>0</v>
      </c>
      <c r="HT62" s="80">
        <f t="shared" si="83"/>
        <v>0</v>
      </c>
      <c r="HU62" s="80">
        <f t="shared" si="84"/>
        <v>0</v>
      </c>
      <c r="HV62" s="80">
        <f t="shared" si="85"/>
        <v>0</v>
      </c>
      <c r="HW62" s="80">
        <f t="shared" si="86"/>
        <v>0</v>
      </c>
      <c r="HX62" s="80">
        <f t="shared" si="87"/>
        <v>0</v>
      </c>
      <c r="HY62" s="80">
        <f t="shared" si="88"/>
        <v>0</v>
      </c>
      <c r="HZ62" s="80">
        <f t="shared" si="89"/>
        <v>0</v>
      </c>
      <c r="IA62" s="80">
        <f t="shared" si="90"/>
        <v>0</v>
      </c>
      <c r="IK62" s="93" t="e">
        <f t="shared" si="78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>
        <v>0</v>
      </c>
      <c r="L63" s="660">
        <v>0</v>
      </c>
      <c r="M63" s="660">
        <v>0</v>
      </c>
      <c r="N63" s="660">
        <v>0</v>
      </c>
      <c r="O63" s="660">
        <v>0</v>
      </c>
      <c r="P63" s="660">
        <v>0</v>
      </c>
      <c r="Q63" s="660">
        <v>0</v>
      </c>
      <c r="R63" s="660">
        <v>0</v>
      </c>
      <c r="S63" s="660">
        <v>0</v>
      </c>
      <c r="T63" s="369">
        <v>0</v>
      </c>
      <c r="U63" s="367">
        <v>0</v>
      </c>
      <c r="V63" s="660">
        <v>0</v>
      </c>
      <c r="W63" s="660">
        <v>0</v>
      </c>
      <c r="X63" s="660">
        <v>0</v>
      </c>
      <c r="Y63" s="660">
        <v>0</v>
      </c>
      <c r="Z63" s="660">
        <v>0</v>
      </c>
      <c r="AA63" s="660">
        <v>0</v>
      </c>
      <c r="AB63" s="660">
        <v>0</v>
      </c>
      <c r="AC63" s="660">
        <v>0</v>
      </c>
      <c r="AD63" s="369">
        <v>0</v>
      </c>
      <c r="AE63" s="367">
        <v>0</v>
      </c>
      <c r="AF63" s="660">
        <v>0</v>
      </c>
      <c r="AG63" s="660">
        <v>0</v>
      </c>
      <c r="AH63" s="660">
        <v>0</v>
      </c>
      <c r="AI63" s="660">
        <v>0</v>
      </c>
      <c r="AJ63" s="660">
        <v>0</v>
      </c>
      <c r="AK63" s="660">
        <v>0</v>
      </c>
      <c r="AL63" s="660">
        <v>0</v>
      </c>
      <c r="AM63" s="660">
        <v>0</v>
      </c>
      <c r="AN63" s="369">
        <v>0</v>
      </c>
      <c r="AO63" s="367">
        <v>0</v>
      </c>
      <c r="AP63" s="660">
        <v>0</v>
      </c>
      <c r="AQ63" s="660">
        <v>0</v>
      </c>
      <c r="AR63" s="660">
        <v>0</v>
      </c>
      <c r="AS63" s="660">
        <v>0</v>
      </c>
      <c r="AT63" s="660">
        <v>0</v>
      </c>
      <c r="AU63" s="660">
        <v>0</v>
      </c>
      <c r="AV63" s="660">
        <v>0</v>
      </c>
      <c r="AW63" s="660">
        <v>0</v>
      </c>
      <c r="AX63" s="369">
        <v>0</v>
      </c>
      <c r="AY63" s="367">
        <v>0</v>
      </c>
      <c r="AZ63" s="660">
        <v>0</v>
      </c>
      <c r="BA63" s="660">
        <v>0</v>
      </c>
      <c r="BB63" s="660">
        <v>0</v>
      </c>
      <c r="BC63" s="660">
        <v>0</v>
      </c>
      <c r="BD63" s="660">
        <v>0</v>
      </c>
      <c r="BE63" s="660">
        <v>0</v>
      </c>
      <c r="BF63" s="660">
        <v>0</v>
      </c>
      <c r="BG63" s="660">
        <v>0</v>
      </c>
      <c r="BH63" s="369">
        <v>0</v>
      </c>
      <c r="BI63" s="367">
        <v>0</v>
      </c>
      <c r="BJ63" s="660">
        <v>0</v>
      </c>
      <c r="BK63" s="660">
        <v>0</v>
      </c>
      <c r="BL63" s="660">
        <v>0</v>
      </c>
      <c r="BM63" s="660">
        <v>0</v>
      </c>
      <c r="BN63" s="660">
        <v>0</v>
      </c>
      <c r="BO63" s="660">
        <v>0</v>
      </c>
      <c r="BP63" s="660">
        <v>0</v>
      </c>
      <c r="BQ63" s="660">
        <v>0</v>
      </c>
      <c r="BR63" s="369">
        <v>0</v>
      </c>
      <c r="BS63" s="367">
        <v>0</v>
      </c>
      <c r="BT63" s="660">
        <v>0</v>
      </c>
      <c r="BU63" s="660">
        <v>0</v>
      </c>
      <c r="BV63" s="660">
        <v>0</v>
      </c>
      <c r="BW63" s="660">
        <v>0</v>
      </c>
      <c r="BX63" s="660">
        <v>0</v>
      </c>
      <c r="BY63" s="660">
        <v>0</v>
      </c>
      <c r="BZ63" s="660">
        <v>0</v>
      </c>
      <c r="CA63" s="660">
        <v>0</v>
      </c>
      <c r="CB63" s="369">
        <v>0</v>
      </c>
      <c r="CC63" s="367">
        <v>0</v>
      </c>
      <c r="CD63" s="660">
        <v>0</v>
      </c>
      <c r="CE63" s="660">
        <v>0</v>
      </c>
      <c r="CF63" s="660">
        <v>0</v>
      </c>
      <c r="CG63" s="660">
        <v>0</v>
      </c>
      <c r="CH63" s="660">
        <v>0</v>
      </c>
      <c r="CI63" s="660">
        <v>0</v>
      </c>
      <c r="CJ63" s="660">
        <v>0</v>
      </c>
      <c r="CK63" s="660">
        <v>0</v>
      </c>
      <c r="CL63" s="369">
        <v>0</v>
      </c>
      <c r="CM63" s="367">
        <v>0</v>
      </c>
      <c r="CN63" s="660">
        <v>0</v>
      </c>
      <c r="CO63" s="660">
        <v>0</v>
      </c>
      <c r="CP63" s="660">
        <v>0</v>
      </c>
      <c r="CQ63" s="660">
        <v>0</v>
      </c>
      <c r="CR63" s="660">
        <v>0</v>
      </c>
      <c r="CS63" s="660">
        <v>0</v>
      </c>
      <c r="CT63" s="660">
        <v>0</v>
      </c>
      <c r="CU63" s="660">
        <v>0</v>
      </c>
      <c r="CV63" s="369">
        <v>0</v>
      </c>
      <c r="CW63" s="367">
        <v>0</v>
      </c>
      <c r="CX63" s="660">
        <v>0</v>
      </c>
      <c r="CY63" s="660">
        <v>0</v>
      </c>
      <c r="CZ63" s="660">
        <v>0</v>
      </c>
      <c r="DA63" s="660">
        <v>0</v>
      </c>
      <c r="DB63" s="660">
        <v>0</v>
      </c>
      <c r="DC63" s="660">
        <v>0</v>
      </c>
      <c r="DD63" s="660">
        <v>0</v>
      </c>
      <c r="DE63" s="660">
        <v>0</v>
      </c>
      <c r="DF63" s="369">
        <v>0</v>
      </c>
      <c r="DG63" s="367">
        <v>0</v>
      </c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7"/>
        <v>0</v>
      </c>
      <c r="HN63" s="252">
        <f t="shared" si="92"/>
        <v>1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0"/>
        <v>#REF!</v>
      </c>
      <c r="HQ63" s="79"/>
      <c r="HR63" s="253">
        <f t="shared" si="81"/>
        <v>0</v>
      </c>
      <c r="HS63" s="253">
        <f t="shared" si="82"/>
        <v>0</v>
      </c>
      <c r="HT63" s="253">
        <f t="shared" si="83"/>
        <v>0</v>
      </c>
      <c r="HU63" s="253">
        <f t="shared" si="84"/>
        <v>0</v>
      </c>
      <c r="HV63" s="253">
        <f t="shared" si="85"/>
        <v>0</v>
      </c>
      <c r="HW63" s="253">
        <f t="shared" si="86"/>
        <v>0</v>
      </c>
      <c r="HX63" s="253">
        <f t="shared" si="87"/>
        <v>0</v>
      </c>
      <c r="HY63" s="253">
        <f t="shared" si="88"/>
        <v>0</v>
      </c>
      <c r="HZ63" s="253">
        <f t="shared" si="89"/>
        <v>0</v>
      </c>
      <c r="IA63" s="253">
        <f t="shared" si="90"/>
        <v>0</v>
      </c>
      <c r="IK63" s="93" t="e">
        <f t="shared" si="78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>
        <v>0</v>
      </c>
      <c r="L64" s="374">
        <v>0</v>
      </c>
      <c r="M64" s="374">
        <v>0</v>
      </c>
      <c r="N64" s="374">
        <v>0</v>
      </c>
      <c r="O64" s="374">
        <v>0</v>
      </c>
      <c r="P64" s="374">
        <v>0</v>
      </c>
      <c r="Q64" s="374">
        <v>0</v>
      </c>
      <c r="R64" s="374">
        <v>0</v>
      </c>
      <c r="S64" s="374">
        <v>0</v>
      </c>
      <c r="T64" s="375">
        <v>0</v>
      </c>
      <c r="U64" s="373">
        <v>0</v>
      </c>
      <c r="V64" s="374">
        <v>0</v>
      </c>
      <c r="W64" s="374">
        <v>0</v>
      </c>
      <c r="X64" s="374">
        <v>0</v>
      </c>
      <c r="Y64" s="374">
        <v>0</v>
      </c>
      <c r="Z64" s="374">
        <v>0</v>
      </c>
      <c r="AA64" s="374">
        <v>0</v>
      </c>
      <c r="AB64" s="374">
        <v>0</v>
      </c>
      <c r="AC64" s="374">
        <v>0</v>
      </c>
      <c r="AD64" s="375">
        <v>0</v>
      </c>
      <c r="AE64" s="373">
        <v>0</v>
      </c>
      <c r="AF64" s="374">
        <v>0</v>
      </c>
      <c r="AG64" s="374">
        <v>0</v>
      </c>
      <c r="AH64" s="374">
        <v>0</v>
      </c>
      <c r="AI64" s="374">
        <v>0</v>
      </c>
      <c r="AJ64" s="374">
        <v>0</v>
      </c>
      <c r="AK64" s="374">
        <v>0</v>
      </c>
      <c r="AL64" s="374">
        <v>0</v>
      </c>
      <c r="AM64" s="374">
        <v>0</v>
      </c>
      <c r="AN64" s="375">
        <v>0</v>
      </c>
      <c r="AO64" s="373">
        <v>0</v>
      </c>
      <c r="AP64" s="374">
        <v>0</v>
      </c>
      <c r="AQ64" s="374">
        <v>0</v>
      </c>
      <c r="AR64" s="374">
        <v>0</v>
      </c>
      <c r="AS64" s="374">
        <v>0</v>
      </c>
      <c r="AT64" s="374">
        <v>0</v>
      </c>
      <c r="AU64" s="374">
        <v>0</v>
      </c>
      <c r="AV64" s="374">
        <v>0</v>
      </c>
      <c r="AW64" s="374">
        <v>0</v>
      </c>
      <c r="AX64" s="375">
        <v>0</v>
      </c>
      <c r="AY64" s="373">
        <v>0</v>
      </c>
      <c r="AZ64" s="374">
        <v>0</v>
      </c>
      <c r="BA64" s="374">
        <v>0</v>
      </c>
      <c r="BB64" s="374">
        <v>0</v>
      </c>
      <c r="BC64" s="374">
        <v>0</v>
      </c>
      <c r="BD64" s="374">
        <v>0</v>
      </c>
      <c r="BE64" s="374">
        <v>0</v>
      </c>
      <c r="BF64" s="374">
        <v>0</v>
      </c>
      <c r="BG64" s="374">
        <v>0</v>
      </c>
      <c r="BH64" s="375">
        <v>0</v>
      </c>
      <c r="BI64" s="373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5">
        <v>0</v>
      </c>
      <c r="BS64" s="373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5">
        <v>0</v>
      </c>
      <c r="CC64" s="373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5">
        <v>0</v>
      </c>
      <c r="CM64" s="373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5">
        <v>0</v>
      </c>
      <c r="CW64" s="373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5">
        <v>0</v>
      </c>
      <c r="DG64" s="373">
        <v>0</v>
      </c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7"/>
        <v>0</v>
      </c>
      <c r="HN64" s="250">
        <f t="shared" si="92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0"/>
        <v>#REF!</v>
      </c>
      <c r="HQ64" s="79"/>
      <c r="HR64" s="251">
        <f t="shared" si="81"/>
        <v>0</v>
      </c>
      <c r="HS64" s="251">
        <f t="shared" si="82"/>
        <v>0</v>
      </c>
      <c r="HT64" s="251">
        <f t="shared" si="83"/>
        <v>0</v>
      </c>
      <c r="HU64" s="251">
        <f t="shared" si="84"/>
        <v>0</v>
      </c>
      <c r="HV64" s="251">
        <f t="shared" si="85"/>
        <v>0</v>
      </c>
      <c r="HW64" s="251">
        <f t="shared" si="86"/>
        <v>0</v>
      </c>
      <c r="HX64" s="251">
        <f t="shared" si="87"/>
        <v>0</v>
      </c>
      <c r="HY64" s="251">
        <f t="shared" si="88"/>
        <v>0</v>
      </c>
      <c r="HZ64" s="251">
        <f t="shared" si="89"/>
        <v>0</v>
      </c>
      <c r="IA64" s="251">
        <f t="shared" si="90"/>
        <v>0</v>
      </c>
      <c r="IK64" s="93" t="e">
        <f t="shared" si="78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>
        <v>0</v>
      </c>
      <c r="L65" s="652">
        <v>0</v>
      </c>
      <c r="M65" s="652">
        <v>0</v>
      </c>
      <c r="N65" s="652">
        <v>0</v>
      </c>
      <c r="O65" s="652">
        <v>0</v>
      </c>
      <c r="P65" s="652">
        <v>0</v>
      </c>
      <c r="Q65" s="652">
        <v>0</v>
      </c>
      <c r="R65" s="652">
        <v>0</v>
      </c>
      <c r="S65" s="652">
        <v>0</v>
      </c>
      <c r="T65" s="378">
        <v>0</v>
      </c>
      <c r="U65" s="376">
        <v>0</v>
      </c>
      <c r="V65" s="652">
        <v>0</v>
      </c>
      <c r="W65" s="652">
        <v>0</v>
      </c>
      <c r="X65" s="652">
        <v>0</v>
      </c>
      <c r="Y65" s="652">
        <v>0</v>
      </c>
      <c r="Z65" s="652">
        <v>0</v>
      </c>
      <c r="AA65" s="652">
        <v>0</v>
      </c>
      <c r="AB65" s="652">
        <v>0</v>
      </c>
      <c r="AC65" s="652">
        <v>0</v>
      </c>
      <c r="AD65" s="378">
        <v>0</v>
      </c>
      <c r="AE65" s="376">
        <v>0</v>
      </c>
      <c r="AF65" s="652">
        <v>0</v>
      </c>
      <c r="AG65" s="652">
        <v>0</v>
      </c>
      <c r="AH65" s="652">
        <v>0</v>
      </c>
      <c r="AI65" s="652">
        <v>0</v>
      </c>
      <c r="AJ65" s="652">
        <v>0</v>
      </c>
      <c r="AK65" s="652">
        <v>0</v>
      </c>
      <c r="AL65" s="652">
        <v>0</v>
      </c>
      <c r="AM65" s="652">
        <v>0</v>
      </c>
      <c r="AN65" s="378">
        <v>0</v>
      </c>
      <c r="AO65" s="376">
        <v>0</v>
      </c>
      <c r="AP65" s="652">
        <v>0</v>
      </c>
      <c r="AQ65" s="652">
        <v>0</v>
      </c>
      <c r="AR65" s="652">
        <v>0</v>
      </c>
      <c r="AS65" s="652">
        <v>0</v>
      </c>
      <c r="AT65" s="652">
        <v>0</v>
      </c>
      <c r="AU65" s="652">
        <v>0</v>
      </c>
      <c r="AV65" s="652">
        <v>0</v>
      </c>
      <c r="AW65" s="652">
        <v>0</v>
      </c>
      <c r="AX65" s="378">
        <v>0</v>
      </c>
      <c r="AY65" s="376">
        <v>0</v>
      </c>
      <c r="AZ65" s="652">
        <v>0</v>
      </c>
      <c r="BA65" s="652">
        <v>0</v>
      </c>
      <c r="BB65" s="652">
        <v>0</v>
      </c>
      <c r="BC65" s="652">
        <v>0</v>
      </c>
      <c r="BD65" s="652">
        <v>0</v>
      </c>
      <c r="BE65" s="652">
        <v>0</v>
      </c>
      <c r="BF65" s="652">
        <v>0</v>
      </c>
      <c r="BG65" s="652">
        <v>0</v>
      </c>
      <c r="BH65" s="378">
        <v>0</v>
      </c>
      <c r="BI65" s="376">
        <v>0</v>
      </c>
      <c r="BJ65" s="652">
        <v>0</v>
      </c>
      <c r="BK65" s="652">
        <v>0</v>
      </c>
      <c r="BL65" s="652">
        <v>0</v>
      </c>
      <c r="BM65" s="652">
        <v>0</v>
      </c>
      <c r="BN65" s="652">
        <v>0</v>
      </c>
      <c r="BO65" s="652">
        <v>0</v>
      </c>
      <c r="BP65" s="652">
        <v>0</v>
      </c>
      <c r="BQ65" s="652">
        <v>0</v>
      </c>
      <c r="BR65" s="378">
        <v>0</v>
      </c>
      <c r="BS65" s="376">
        <v>0</v>
      </c>
      <c r="BT65" s="652">
        <v>0</v>
      </c>
      <c r="BU65" s="652">
        <v>0</v>
      </c>
      <c r="BV65" s="652">
        <v>0</v>
      </c>
      <c r="BW65" s="652">
        <v>0</v>
      </c>
      <c r="BX65" s="652">
        <v>0</v>
      </c>
      <c r="BY65" s="652">
        <v>0</v>
      </c>
      <c r="BZ65" s="652">
        <v>0</v>
      </c>
      <c r="CA65" s="652">
        <v>0</v>
      </c>
      <c r="CB65" s="378">
        <v>0</v>
      </c>
      <c r="CC65" s="376">
        <v>0</v>
      </c>
      <c r="CD65" s="652">
        <v>0</v>
      </c>
      <c r="CE65" s="652">
        <v>0</v>
      </c>
      <c r="CF65" s="652">
        <v>0</v>
      </c>
      <c r="CG65" s="652">
        <v>0</v>
      </c>
      <c r="CH65" s="652">
        <v>0</v>
      </c>
      <c r="CI65" s="652">
        <v>0</v>
      </c>
      <c r="CJ65" s="652">
        <v>0</v>
      </c>
      <c r="CK65" s="652">
        <v>0</v>
      </c>
      <c r="CL65" s="378">
        <v>0</v>
      </c>
      <c r="CM65" s="376">
        <v>0</v>
      </c>
      <c r="CN65" s="652">
        <v>0</v>
      </c>
      <c r="CO65" s="652">
        <v>0</v>
      </c>
      <c r="CP65" s="652">
        <v>0</v>
      </c>
      <c r="CQ65" s="652">
        <v>0</v>
      </c>
      <c r="CR65" s="652">
        <v>0</v>
      </c>
      <c r="CS65" s="652">
        <v>0</v>
      </c>
      <c r="CT65" s="652">
        <v>0</v>
      </c>
      <c r="CU65" s="652">
        <v>0</v>
      </c>
      <c r="CV65" s="378">
        <v>0</v>
      </c>
      <c r="CW65" s="376">
        <v>0</v>
      </c>
      <c r="CX65" s="652">
        <v>0</v>
      </c>
      <c r="CY65" s="652">
        <v>0</v>
      </c>
      <c r="CZ65" s="652">
        <v>0</v>
      </c>
      <c r="DA65" s="652">
        <v>0</v>
      </c>
      <c r="DB65" s="652">
        <v>0</v>
      </c>
      <c r="DC65" s="652">
        <v>0</v>
      </c>
      <c r="DD65" s="652">
        <v>0</v>
      </c>
      <c r="DE65" s="652">
        <v>0</v>
      </c>
      <c r="DF65" s="378">
        <v>0</v>
      </c>
      <c r="DG65" s="376">
        <v>0</v>
      </c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7"/>
        <v>0</v>
      </c>
      <c r="HN65" s="78">
        <f t="shared" si="92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0"/>
        <v>#REF!</v>
      </c>
      <c r="HQ65" s="79"/>
      <c r="HR65" s="80">
        <f t="shared" si="81"/>
        <v>0</v>
      </c>
      <c r="HS65" s="80">
        <f t="shared" si="82"/>
        <v>0</v>
      </c>
      <c r="HT65" s="80">
        <f t="shared" si="83"/>
        <v>0</v>
      </c>
      <c r="HU65" s="80">
        <f t="shared" si="84"/>
        <v>0</v>
      </c>
      <c r="HV65" s="80">
        <f t="shared" si="85"/>
        <v>0</v>
      </c>
      <c r="HW65" s="80">
        <f t="shared" si="86"/>
        <v>0</v>
      </c>
      <c r="HX65" s="80">
        <f t="shared" si="87"/>
        <v>0</v>
      </c>
      <c r="HY65" s="80">
        <f t="shared" si="88"/>
        <v>0</v>
      </c>
      <c r="HZ65" s="80">
        <f t="shared" si="89"/>
        <v>0</v>
      </c>
      <c r="IA65" s="80">
        <f t="shared" si="90"/>
        <v>0</v>
      </c>
      <c r="IK65" s="93" t="e">
        <f t="shared" si="78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>
        <v>0</v>
      </c>
      <c r="L66" s="652">
        <v>0</v>
      </c>
      <c r="M66" s="652">
        <v>0</v>
      </c>
      <c r="N66" s="652">
        <v>0</v>
      </c>
      <c r="O66" s="652">
        <v>0</v>
      </c>
      <c r="P66" s="652">
        <v>0</v>
      </c>
      <c r="Q66" s="652">
        <v>0</v>
      </c>
      <c r="R66" s="652">
        <v>0</v>
      </c>
      <c r="S66" s="652">
        <v>0</v>
      </c>
      <c r="T66" s="378">
        <v>0</v>
      </c>
      <c r="U66" s="376">
        <v>0</v>
      </c>
      <c r="V66" s="652">
        <v>0</v>
      </c>
      <c r="W66" s="652">
        <v>0</v>
      </c>
      <c r="X66" s="652">
        <v>0</v>
      </c>
      <c r="Y66" s="652">
        <v>0</v>
      </c>
      <c r="Z66" s="652">
        <v>0</v>
      </c>
      <c r="AA66" s="652">
        <v>0</v>
      </c>
      <c r="AB66" s="652">
        <v>0</v>
      </c>
      <c r="AC66" s="652">
        <v>0</v>
      </c>
      <c r="AD66" s="378">
        <v>0</v>
      </c>
      <c r="AE66" s="376">
        <v>0</v>
      </c>
      <c r="AF66" s="652">
        <v>0</v>
      </c>
      <c r="AG66" s="652">
        <v>0</v>
      </c>
      <c r="AH66" s="652">
        <v>0</v>
      </c>
      <c r="AI66" s="652">
        <v>0</v>
      </c>
      <c r="AJ66" s="652">
        <v>0</v>
      </c>
      <c r="AK66" s="652">
        <v>0</v>
      </c>
      <c r="AL66" s="652">
        <v>0</v>
      </c>
      <c r="AM66" s="652">
        <v>0</v>
      </c>
      <c r="AN66" s="378">
        <v>0</v>
      </c>
      <c r="AO66" s="376">
        <v>0</v>
      </c>
      <c r="AP66" s="652">
        <v>0</v>
      </c>
      <c r="AQ66" s="652">
        <v>0</v>
      </c>
      <c r="AR66" s="652">
        <v>0</v>
      </c>
      <c r="AS66" s="652">
        <v>0</v>
      </c>
      <c r="AT66" s="652">
        <v>0</v>
      </c>
      <c r="AU66" s="652">
        <v>0</v>
      </c>
      <c r="AV66" s="652">
        <v>0</v>
      </c>
      <c r="AW66" s="652">
        <v>0</v>
      </c>
      <c r="AX66" s="378">
        <v>0</v>
      </c>
      <c r="AY66" s="376">
        <v>0</v>
      </c>
      <c r="AZ66" s="652">
        <v>0</v>
      </c>
      <c r="BA66" s="652">
        <v>0</v>
      </c>
      <c r="BB66" s="652">
        <v>0</v>
      </c>
      <c r="BC66" s="652">
        <v>0</v>
      </c>
      <c r="BD66" s="652">
        <v>0</v>
      </c>
      <c r="BE66" s="652">
        <v>0</v>
      </c>
      <c r="BF66" s="652">
        <v>0</v>
      </c>
      <c r="BG66" s="652">
        <v>0</v>
      </c>
      <c r="BH66" s="378">
        <v>0</v>
      </c>
      <c r="BI66" s="376">
        <v>0</v>
      </c>
      <c r="BJ66" s="652">
        <v>0</v>
      </c>
      <c r="BK66" s="652">
        <v>0</v>
      </c>
      <c r="BL66" s="652">
        <v>0</v>
      </c>
      <c r="BM66" s="652">
        <v>0</v>
      </c>
      <c r="BN66" s="652">
        <v>0</v>
      </c>
      <c r="BO66" s="652">
        <v>0</v>
      </c>
      <c r="BP66" s="652">
        <v>0</v>
      </c>
      <c r="BQ66" s="652">
        <v>0</v>
      </c>
      <c r="BR66" s="378">
        <v>0</v>
      </c>
      <c r="BS66" s="376">
        <v>0</v>
      </c>
      <c r="BT66" s="652">
        <v>0</v>
      </c>
      <c r="BU66" s="652">
        <v>0</v>
      </c>
      <c r="BV66" s="652">
        <v>0</v>
      </c>
      <c r="BW66" s="652">
        <v>0</v>
      </c>
      <c r="BX66" s="652">
        <v>0</v>
      </c>
      <c r="BY66" s="652">
        <v>0</v>
      </c>
      <c r="BZ66" s="652">
        <v>0</v>
      </c>
      <c r="CA66" s="652">
        <v>0</v>
      </c>
      <c r="CB66" s="378">
        <v>0</v>
      </c>
      <c r="CC66" s="376">
        <v>0</v>
      </c>
      <c r="CD66" s="652">
        <v>0</v>
      </c>
      <c r="CE66" s="652">
        <v>0</v>
      </c>
      <c r="CF66" s="652">
        <v>0</v>
      </c>
      <c r="CG66" s="652">
        <v>0</v>
      </c>
      <c r="CH66" s="652">
        <v>0</v>
      </c>
      <c r="CI66" s="652">
        <v>0</v>
      </c>
      <c r="CJ66" s="652">
        <v>0</v>
      </c>
      <c r="CK66" s="652">
        <v>0</v>
      </c>
      <c r="CL66" s="378">
        <v>0</v>
      </c>
      <c r="CM66" s="376">
        <v>0</v>
      </c>
      <c r="CN66" s="652">
        <v>0</v>
      </c>
      <c r="CO66" s="652">
        <v>0</v>
      </c>
      <c r="CP66" s="652">
        <v>0</v>
      </c>
      <c r="CQ66" s="652">
        <v>0</v>
      </c>
      <c r="CR66" s="652">
        <v>0</v>
      </c>
      <c r="CS66" s="652">
        <v>0</v>
      </c>
      <c r="CT66" s="652">
        <v>0</v>
      </c>
      <c r="CU66" s="652">
        <v>0</v>
      </c>
      <c r="CV66" s="378">
        <v>0</v>
      </c>
      <c r="CW66" s="376">
        <v>0</v>
      </c>
      <c r="CX66" s="652">
        <v>0</v>
      </c>
      <c r="CY66" s="652">
        <v>0</v>
      </c>
      <c r="CZ66" s="652">
        <v>0</v>
      </c>
      <c r="DA66" s="652">
        <v>0</v>
      </c>
      <c r="DB66" s="652">
        <v>0</v>
      </c>
      <c r="DC66" s="652">
        <v>0</v>
      </c>
      <c r="DD66" s="652">
        <v>0</v>
      </c>
      <c r="DE66" s="652">
        <v>0</v>
      </c>
      <c r="DF66" s="378">
        <v>0</v>
      </c>
      <c r="DG66" s="376">
        <v>0</v>
      </c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7"/>
        <v>0</v>
      </c>
      <c r="HN66" s="78">
        <f t="shared" si="92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0"/>
        <v>#REF!</v>
      </c>
      <c r="HQ66" s="79"/>
      <c r="HR66" s="80">
        <f t="shared" si="81"/>
        <v>0</v>
      </c>
      <c r="HS66" s="80">
        <f t="shared" si="82"/>
        <v>0</v>
      </c>
      <c r="HT66" s="80">
        <f t="shared" si="83"/>
        <v>0</v>
      </c>
      <c r="HU66" s="80">
        <f t="shared" si="84"/>
        <v>0</v>
      </c>
      <c r="HV66" s="80">
        <f t="shared" si="85"/>
        <v>0</v>
      </c>
      <c r="HW66" s="80">
        <f t="shared" si="86"/>
        <v>0</v>
      </c>
      <c r="HX66" s="80">
        <f t="shared" si="87"/>
        <v>0</v>
      </c>
      <c r="HY66" s="80">
        <f t="shared" si="88"/>
        <v>0</v>
      </c>
      <c r="HZ66" s="80">
        <f t="shared" si="89"/>
        <v>0</v>
      </c>
      <c r="IA66" s="80">
        <f t="shared" si="90"/>
        <v>0</v>
      </c>
      <c r="IK66" s="93" t="e">
        <f t="shared" si="78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>
        <v>0</v>
      </c>
      <c r="L67" s="380">
        <v>0</v>
      </c>
      <c r="M67" s="380">
        <v>0</v>
      </c>
      <c r="N67" s="380">
        <v>0</v>
      </c>
      <c r="O67" s="380">
        <v>0</v>
      </c>
      <c r="P67" s="380">
        <v>0</v>
      </c>
      <c r="Q67" s="380">
        <v>0</v>
      </c>
      <c r="R67" s="380">
        <v>0</v>
      </c>
      <c r="S67" s="380">
        <v>0</v>
      </c>
      <c r="T67" s="381">
        <v>0</v>
      </c>
      <c r="U67" s="379">
        <v>0</v>
      </c>
      <c r="V67" s="380">
        <v>0</v>
      </c>
      <c r="W67" s="380">
        <v>0</v>
      </c>
      <c r="X67" s="380">
        <v>0</v>
      </c>
      <c r="Y67" s="380">
        <v>0</v>
      </c>
      <c r="Z67" s="380">
        <v>0</v>
      </c>
      <c r="AA67" s="380">
        <v>0</v>
      </c>
      <c r="AB67" s="380">
        <v>0</v>
      </c>
      <c r="AC67" s="380">
        <v>0</v>
      </c>
      <c r="AD67" s="381">
        <v>0</v>
      </c>
      <c r="AE67" s="379">
        <v>0</v>
      </c>
      <c r="AF67" s="380">
        <v>0</v>
      </c>
      <c r="AG67" s="380">
        <v>0</v>
      </c>
      <c r="AH67" s="380">
        <v>0</v>
      </c>
      <c r="AI67" s="380">
        <v>0</v>
      </c>
      <c r="AJ67" s="380">
        <v>0</v>
      </c>
      <c r="AK67" s="380">
        <v>0</v>
      </c>
      <c r="AL67" s="380">
        <v>0</v>
      </c>
      <c r="AM67" s="380">
        <v>0</v>
      </c>
      <c r="AN67" s="381">
        <v>0</v>
      </c>
      <c r="AO67" s="379">
        <v>0</v>
      </c>
      <c r="AP67" s="380">
        <v>0</v>
      </c>
      <c r="AQ67" s="380">
        <v>0</v>
      </c>
      <c r="AR67" s="380">
        <v>0</v>
      </c>
      <c r="AS67" s="380">
        <v>0</v>
      </c>
      <c r="AT67" s="380">
        <v>0</v>
      </c>
      <c r="AU67" s="380">
        <v>0</v>
      </c>
      <c r="AV67" s="380">
        <v>0</v>
      </c>
      <c r="AW67" s="380">
        <v>0</v>
      </c>
      <c r="AX67" s="381">
        <v>0</v>
      </c>
      <c r="AY67" s="379">
        <v>0</v>
      </c>
      <c r="AZ67" s="380">
        <v>0</v>
      </c>
      <c r="BA67" s="380">
        <v>0</v>
      </c>
      <c r="BB67" s="380">
        <v>0</v>
      </c>
      <c r="BC67" s="380">
        <v>0</v>
      </c>
      <c r="BD67" s="380">
        <v>0</v>
      </c>
      <c r="BE67" s="380">
        <v>0</v>
      </c>
      <c r="BF67" s="380">
        <v>0</v>
      </c>
      <c r="BG67" s="380">
        <v>0</v>
      </c>
      <c r="BH67" s="381">
        <v>0</v>
      </c>
      <c r="BI67" s="379">
        <v>0</v>
      </c>
      <c r="BJ67" s="380">
        <v>0</v>
      </c>
      <c r="BK67" s="380">
        <v>0</v>
      </c>
      <c r="BL67" s="380">
        <v>0</v>
      </c>
      <c r="BM67" s="380">
        <v>0</v>
      </c>
      <c r="BN67" s="380">
        <v>0</v>
      </c>
      <c r="BO67" s="380">
        <v>0</v>
      </c>
      <c r="BP67" s="380">
        <v>0</v>
      </c>
      <c r="BQ67" s="380">
        <v>0</v>
      </c>
      <c r="BR67" s="381">
        <v>0</v>
      </c>
      <c r="BS67" s="379">
        <v>0</v>
      </c>
      <c r="BT67" s="380">
        <v>0</v>
      </c>
      <c r="BU67" s="380">
        <v>0</v>
      </c>
      <c r="BV67" s="380">
        <v>0</v>
      </c>
      <c r="BW67" s="380">
        <v>0</v>
      </c>
      <c r="BX67" s="380">
        <v>0</v>
      </c>
      <c r="BY67" s="380">
        <v>0</v>
      </c>
      <c r="BZ67" s="380">
        <v>0</v>
      </c>
      <c r="CA67" s="380">
        <v>0</v>
      </c>
      <c r="CB67" s="381">
        <v>0</v>
      </c>
      <c r="CC67" s="379">
        <v>0</v>
      </c>
      <c r="CD67" s="380">
        <v>0</v>
      </c>
      <c r="CE67" s="380">
        <v>0</v>
      </c>
      <c r="CF67" s="380">
        <v>0</v>
      </c>
      <c r="CG67" s="380">
        <v>0</v>
      </c>
      <c r="CH67" s="380">
        <v>0</v>
      </c>
      <c r="CI67" s="380">
        <v>0</v>
      </c>
      <c r="CJ67" s="380">
        <v>0</v>
      </c>
      <c r="CK67" s="380">
        <v>0</v>
      </c>
      <c r="CL67" s="381">
        <v>0</v>
      </c>
      <c r="CM67" s="379">
        <v>0</v>
      </c>
      <c r="CN67" s="380">
        <v>0</v>
      </c>
      <c r="CO67" s="380">
        <v>0</v>
      </c>
      <c r="CP67" s="380">
        <v>0</v>
      </c>
      <c r="CQ67" s="380">
        <v>0</v>
      </c>
      <c r="CR67" s="380">
        <v>0</v>
      </c>
      <c r="CS67" s="380">
        <v>0</v>
      </c>
      <c r="CT67" s="380">
        <v>0</v>
      </c>
      <c r="CU67" s="380">
        <v>0</v>
      </c>
      <c r="CV67" s="381">
        <v>0</v>
      </c>
      <c r="CW67" s="379">
        <v>0</v>
      </c>
      <c r="CX67" s="380">
        <v>0</v>
      </c>
      <c r="CY67" s="380">
        <v>0</v>
      </c>
      <c r="CZ67" s="380">
        <v>0</v>
      </c>
      <c r="DA67" s="380">
        <v>0</v>
      </c>
      <c r="DB67" s="380">
        <v>0</v>
      </c>
      <c r="DC67" s="380">
        <v>0</v>
      </c>
      <c r="DD67" s="380">
        <v>0</v>
      </c>
      <c r="DE67" s="380">
        <v>0</v>
      </c>
      <c r="DF67" s="381">
        <v>0</v>
      </c>
      <c r="DG67" s="379">
        <v>0</v>
      </c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7"/>
        <v>0</v>
      </c>
      <c r="HN67" s="252">
        <f t="shared" si="92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0"/>
        <v>#REF!</v>
      </c>
      <c r="HQ67" s="79"/>
      <c r="HR67" s="253">
        <f t="shared" si="81"/>
        <v>0</v>
      </c>
      <c r="HS67" s="253">
        <f t="shared" si="82"/>
        <v>0</v>
      </c>
      <c r="HT67" s="253">
        <f t="shared" si="83"/>
        <v>0</v>
      </c>
      <c r="HU67" s="253">
        <f t="shared" si="84"/>
        <v>0</v>
      </c>
      <c r="HV67" s="253">
        <f t="shared" si="85"/>
        <v>0</v>
      </c>
      <c r="HW67" s="253">
        <f t="shared" si="86"/>
        <v>0</v>
      </c>
      <c r="HX67" s="253">
        <f t="shared" si="87"/>
        <v>0</v>
      </c>
      <c r="HY67" s="253">
        <f t="shared" si="88"/>
        <v>0</v>
      </c>
      <c r="HZ67" s="253">
        <f t="shared" si="89"/>
        <v>0</v>
      </c>
      <c r="IA67" s="253">
        <f t="shared" si="90"/>
        <v>0</v>
      </c>
      <c r="IK67" s="93" t="e">
        <f t="shared" si="78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>
        <v>0</v>
      </c>
      <c r="L68" s="383">
        <v>0</v>
      </c>
      <c r="M68" s="383">
        <v>0</v>
      </c>
      <c r="N68" s="383">
        <v>0</v>
      </c>
      <c r="O68" s="383">
        <v>0</v>
      </c>
      <c r="P68" s="383">
        <v>0</v>
      </c>
      <c r="Q68" s="383">
        <v>0</v>
      </c>
      <c r="R68" s="383">
        <v>0</v>
      </c>
      <c r="S68" s="383">
        <v>0</v>
      </c>
      <c r="T68" s="384">
        <v>0</v>
      </c>
      <c r="U68" s="382">
        <v>0</v>
      </c>
      <c r="V68" s="383">
        <v>0</v>
      </c>
      <c r="W68" s="383">
        <v>0</v>
      </c>
      <c r="X68" s="383">
        <v>0</v>
      </c>
      <c r="Y68" s="383">
        <v>0</v>
      </c>
      <c r="Z68" s="383">
        <v>0</v>
      </c>
      <c r="AA68" s="383">
        <v>0</v>
      </c>
      <c r="AB68" s="383">
        <v>0</v>
      </c>
      <c r="AC68" s="383">
        <v>0</v>
      </c>
      <c r="AD68" s="384">
        <v>0</v>
      </c>
      <c r="AE68" s="382">
        <v>0</v>
      </c>
      <c r="AF68" s="383">
        <v>0</v>
      </c>
      <c r="AG68" s="383">
        <v>0</v>
      </c>
      <c r="AH68" s="383">
        <v>0</v>
      </c>
      <c r="AI68" s="383">
        <v>0</v>
      </c>
      <c r="AJ68" s="383">
        <v>0</v>
      </c>
      <c r="AK68" s="383">
        <v>0</v>
      </c>
      <c r="AL68" s="383">
        <v>0</v>
      </c>
      <c r="AM68" s="383">
        <v>0</v>
      </c>
      <c r="AN68" s="384">
        <v>0</v>
      </c>
      <c r="AO68" s="382">
        <v>0</v>
      </c>
      <c r="AP68" s="383">
        <v>0</v>
      </c>
      <c r="AQ68" s="383">
        <v>0</v>
      </c>
      <c r="AR68" s="383">
        <v>0</v>
      </c>
      <c r="AS68" s="383">
        <v>0</v>
      </c>
      <c r="AT68" s="383">
        <v>0</v>
      </c>
      <c r="AU68" s="383">
        <v>0</v>
      </c>
      <c r="AV68" s="383">
        <v>0</v>
      </c>
      <c r="AW68" s="383">
        <v>0</v>
      </c>
      <c r="AX68" s="384">
        <v>0</v>
      </c>
      <c r="AY68" s="382">
        <v>0</v>
      </c>
      <c r="AZ68" s="383">
        <v>0</v>
      </c>
      <c r="BA68" s="383">
        <v>0</v>
      </c>
      <c r="BB68" s="383">
        <v>0</v>
      </c>
      <c r="BC68" s="383">
        <v>0</v>
      </c>
      <c r="BD68" s="383">
        <v>0</v>
      </c>
      <c r="BE68" s="383">
        <v>0</v>
      </c>
      <c r="BF68" s="383">
        <v>0</v>
      </c>
      <c r="BG68" s="383">
        <v>0</v>
      </c>
      <c r="BH68" s="384">
        <v>0</v>
      </c>
      <c r="BI68" s="382">
        <v>0</v>
      </c>
      <c r="BJ68" s="383">
        <v>0</v>
      </c>
      <c r="BK68" s="383">
        <v>0</v>
      </c>
      <c r="BL68" s="383">
        <v>0</v>
      </c>
      <c r="BM68" s="383">
        <v>0</v>
      </c>
      <c r="BN68" s="383">
        <v>0</v>
      </c>
      <c r="BO68" s="383">
        <v>0</v>
      </c>
      <c r="BP68" s="383">
        <v>0</v>
      </c>
      <c r="BQ68" s="383">
        <v>0</v>
      </c>
      <c r="BR68" s="384">
        <v>0</v>
      </c>
      <c r="BS68" s="382">
        <v>0</v>
      </c>
      <c r="BT68" s="383">
        <v>0</v>
      </c>
      <c r="BU68" s="383">
        <v>0</v>
      </c>
      <c r="BV68" s="383">
        <v>0</v>
      </c>
      <c r="BW68" s="383">
        <v>0</v>
      </c>
      <c r="BX68" s="383">
        <v>0</v>
      </c>
      <c r="BY68" s="383">
        <v>0</v>
      </c>
      <c r="BZ68" s="383">
        <v>0</v>
      </c>
      <c r="CA68" s="383">
        <v>0</v>
      </c>
      <c r="CB68" s="384">
        <v>0</v>
      </c>
      <c r="CC68" s="382">
        <v>0</v>
      </c>
      <c r="CD68" s="383">
        <v>0</v>
      </c>
      <c r="CE68" s="383">
        <v>0</v>
      </c>
      <c r="CF68" s="383">
        <v>0</v>
      </c>
      <c r="CG68" s="383">
        <v>0</v>
      </c>
      <c r="CH68" s="383">
        <v>0</v>
      </c>
      <c r="CI68" s="383">
        <v>0</v>
      </c>
      <c r="CJ68" s="383">
        <v>0</v>
      </c>
      <c r="CK68" s="383">
        <v>0</v>
      </c>
      <c r="CL68" s="384">
        <v>0</v>
      </c>
      <c r="CM68" s="382">
        <v>0</v>
      </c>
      <c r="CN68" s="383">
        <v>0</v>
      </c>
      <c r="CO68" s="383">
        <v>0</v>
      </c>
      <c r="CP68" s="383">
        <v>0</v>
      </c>
      <c r="CQ68" s="383">
        <v>0</v>
      </c>
      <c r="CR68" s="383">
        <v>0</v>
      </c>
      <c r="CS68" s="383">
        <v>0</v>
      </c>
      <c r="CT68" s="383">
        <v>0</v>
      </c>
      <c r="CU68" s="383">
        <v>0</v>
      </c>
      <c r="CV68" s="384">
        <v>0</v>
      </c>
      <c r="CW68" s="382">
        <v>0</v>
      </c>
      <c r="CX68" s="383">
        <v>0</v>
      </c>
      <c r="CY68" s="383">
        <v>0</v>
      </c>
      <c r="CZ68" s="383">
        <v>0</v>
      </c>
      <c r="DA68" s="383">
        <v>0</v>
      </c>
      <c r="DB68" s="383">
        <v>0</v>
      </c>
      <c r="DC68" s="383">
        <v>0</v>
      </c>
      <c r="DD68" s="383">
        <v>0</v>
      </c>
      <c r="DE68" s="383">
        <v>0</v>
      </c>
      <c r="DF68" s="384">
        <v>0</v>
      </c>
      <c r="DG68" s="382">
        <v>0</v>
      </c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7"/>
        <v>0</v>
      </c>
      <c r="HN68" s="250">
        <f t="shared" si="92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0"/>
        <v>#REF!</v>
      </c>
      <c r="HQ68" s="79"/>
      <c r="HR68" s="251">
        <f t="shared" si="81"/>
        <v>0</v>
      </c>
      <c r="HS68" s="251">
        <f t="shared" si="82"/>
        <v>0</v>
      </c>
      <c r="HT68" s="251">
        <f t="shared" si="83"/>
        <v>0</v>
      </c>
      <c r="HU68" s="251">
        <f t="shared" si="84"/>
        <v>0</v>
      </c>
      <c r="HV68" s="251">
        <f t="shared" si="85"/>
        <v>0</v>
      </c>
      <c r="HW68" s="251">
        <f t="shared" si="86"/>
        <v>0</v>
      </c>
      <c r="HX68" s="251">
        <f t="shared" si="87"/>
        <v>0</v>
      </c>
      <c r="HY68" s="251">
        <f t="shared" si="88"/>
        <v>0</v>
      </c>
      <c r="HZ68" s="251">
        <f t="shared" si="89"/>
        <v>0</v>
      </c>
      <c r="IA68" s="251">
        <f t="shared" si="90"/>
        <v>0</v>
      </c>
      <c r="IK68" s="93" t="e">
        <f t="shared" si="78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>
        <v>0</v>
      </c>
      <c r="L69" s="661">
        <v>0</v>
      </c>
      <c r="M69" s="661">
        <v>0</v>
      </c>
      <c r="N69" s="661">
        <v>0</v>
      </c>
      <c r="O69" s="661">
        <v>0</v>
      </c>
      <c r="P69" s="661">
        <v>0</v>
      </c>
      <c r="Q69" s="661">
        <v>0</v>
      </c>
      <c r="R69" s="661">
        <v>0</v>
      </c>
      <c r="S69" s="661">
        <v>0</v>
      </c>
      <c r="T69" s="387">
        <v>0</v>
      </c>
      <c r="U69" s="385">
        <v>0</v>
      </c>
      <c r="V69" s="661">
        <v>0</v>
      </c>
      <c r="W69" s="661">
        <v>0</v>
      </c>
      <c r="X69" s="661">
        <v>0</v>
      </c>
      <c r="Y69" s="661">
        <v>0</v>
      </c>
      <c r="Z69" s="661">
        <v>0</v>
      </c>
      <c r="AA69" s="661">
        <v>0</v>
      </c>
      <c r="AB69" s="661">
        <v>0</v>
      </c>
      <c r="AC69" s="661">
        <v>0</v>
      </c>
      <c r="AD69" s="387">
        <v>0</v>
      </c>
      <c r="AE69" s="385">
        <v>0</v>
      </c>
      <c r="AF69" s="661">
        <v>0</v>
      </c>
      <c r="AG69" s="661">
        <v>0</v>
      </c>
      <c r="AH69" s="661">
        <v>0</v>
      </c>
      <c r="AI69" s="661">
        <v>0</v>
      </c>
      <c r="AJ69" s="661">
        <v>0</v>
      </c>
      <c r="AK69" s="661">
        <v>0</v>
      </c>
      <c r="AL69" s="661">
        <v>0</v>
      </c>
      <c r="AM69" s="661">
        <v>0</v>
      </c>
      <c r="AN69" s="387">
        <v>0</v>
      </c>
      <c r="AO69" s="385">
        <v>0</v>
      </c>
      <c r="AP69" s="661">
        <v>0</v>
      </c>
      <c r="AQ69" s="661">
        <v>0</v>
      </c>
      <c r="AR69" s="661">
        <v>0</v>
      </c>
      <c r="AS69" s="661">
        <v>0</v>
      </c>
      <c r="AT69" s="661">
        <v>0</v>
      </c>
      <c r="AU69" s="661">
        <v>0</v>
      </c>
      <c r="AV69" s="661">
        <v>0</v>
      </c>
      <c r="AW69" s="661">
        <v>0</v>
      </c>
      <c r="AX69" s="387">
        <v>0</v>
      </c>
      <c r="AY69" s="385">
        <v>0</v>
      </c>
      <c r="AZ69" s="661">
        <v>0</v>
      </c>
      <c r="BA69" s="661">
        <v>0</v>
      </c>
      <c r="BB69" s="661">
        <v>0</v>
      </c>
      <c r="BC69" s="661">
        <v>0</v>
      </c>
      <c r="BD69" s="661">
        <v>0</v>
      </c>
      <c r="BE69" s="661">
        <v>0</v>
      </c>
      <c r="BF69" s="661">
        <v>0</v>
      </c>
      <c r="BG69" s="661">
        <v>0</v>
      </c>
      <c r="BH69" s="387">
        <v>0</v>
      </c>
      <c r="BI69" s="385">
        <v>0</v>
      </c>
      <c r="BJ69" s="661">
        <v>0</v>
      </c>
      <c r="BK69" s="661">
        <v>0</v>
      </c>
      <c r="BL69" s="661">
        <v>0</v>
      </c>
      <c r="BM69" s="661">
        <v>0</v>
      </c>
      <c r="BN69" s="661">
        <v>0</v>
      </c>
      <c r="BO69" s="661">
        <v>0</v>
      </c>
      <c r="BP69" s="661">
        <v>0</v>
      </c>
      <c r="BQ69" s="661">
        <v>0</v>
      </c>
      <c r="BR69" s="387">
        <v>0</v>
      </c>
      <c r="BS69" s="385">
        <v>0</v>
      </c>
      <c r="BT69" s="661">
        <v>0</v>
      </c>
      <c r="BU69" s="661">
        <v>0</v>
      </c>
      <c r="BV69" s="661">
        <v>0</v>
      </c>
      <c r="BW69" s="661">
        <v>0</v>
      </c>
      <c r="BX69" s="661">
        <v>0</v>
      </c>
      <c r="BY69" s="661">
        <v>0</v>
      </c>
      <c r="BZ69" s="661">
        <v>0</v>
      </c>
      <c r="CA69" s="661">
        <v>0</v>
      </c>
      <c r="CB69" s="387">
        <v>0</v>
      </c>
      <c r="CC69" s="385">
        <v>0</v>
      </c>
      <c r="CD69" s="661">
        <v>0</v>
      </c>
      <c r="CE69" s="661">
        <v>0</v>
      </c>
      <c r="CF69" s="661">
        <v>0</v>
      </c>
      <c r="CG69" s="661">
        <v>0</v>
      </c>
      <c r="CH69" s="661">
        <v>0</v>
      </c>
      <c r="CI69" s="661">
        <v>0</v>
      </c>
      <c r="CJ69" s="661">
        <v>0</v>
      </c>
      <c r="CK69" s="661">
        <v>0</v>
      </c>
      <c r="CL69" s="387">
        <v>0</v>
      </c>
      <c r="CM69" s="385">
        <v>0</v>
      </c>
      <c r="CN69" s="661">
        <v>0</v>
      </c>
      <c r="CO69" s="661">
        <v>0</v>
      </c>
      <c r="CP69" s="661">
        <v>0</v>
      </c>
      <c r="CQ69" s="661">
        <v>0</v>
      </c>
      <c r="CR69" s="661">
        <v>0</v>
      </c>
      <c r="CS69" s="661">
        <v>0</v>
      </c>
      <c r="CT69" s="661">
        <v>0</v>
      </c>
      <c r="CU69" s="661">
        <v>0</v>
      </c>
      <c r="CV69" s="387">
        <v>0</v>
      </c>
      <c r="CW69" s="385">
        <v>0</v>
      </c>
      <c r="CX69" s="661">
        <v>0</v>
      </c>
      <c r="CY69" s="661">
        <v>0</v>
      </c>
      <c r="CZ69" s="661">
        <v>0</v>
      </c>
      <c r="DA69" s="661">
        <v>0</v>
      </c>
      <c r="DB69" s="661">
        <v>0</v>
      </c>
      <c r="DC69" s="661">
        <v>0</v>
      </c>
      <c r="DD69" s="661">
        <v>0</v>
      </c>
      <c r="DE69" s="661">
        <v>0</v>
      </c>
      <c r="DF69" s="387">
        <v>0</v>
      </c>
      <c r="DG69" s="385">
        <v>0</v>
      </c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7"/>
        <v>0</v>
      </c>
      <c r="HN69" s="78">
        <f t="shared" si="92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0"/>
        <v>#REF!</v>
      </c>
      <c r="HQ69" s="79"/>
      <c r="HR69" s="80">
        <f t="shared" si="81"/>
        <v>0</v>
      </c>
      <c r="HS69" s="80">
        <f t="shared" si="82"/>
        <v>0</v>
      </c>
      <c r="HT69" s="80">
        <f t="shared" si="83"/>
        <v>0</v>
      </c>
      <c r="HU69" s="80">
        <f t="shared" si="84"/>
        <v>0</v>
      </c>
      <c r="HV69" s="80">
        <f t="shared" si="85"/>
        <v>0</v>
      </c>
      <c r="HW69" s="80">
        <f t="shared" si="86"/>
        <v>0</v>
      </c>
      <c r="HX69" s="80">
        <f t="shared" si="87"/>
        <v>0</v>
      </c>
      <c r="HY69" s="80">
        <f t="shared" si="88"/>
        <v>0</v>
      </c>
      <c r="HZ69" s="80">
        <f t="shared" si="89"/>
        <v>0</v>
      </c>
      <c r="IA69" s="80">
        <f t="shared" si="90"/>
        <v>0</v>
      </c>
      <c r="IK69" s="93" t="e">
        <f t="shared" si="78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>
        <v>0</v>
      </c>
      <c r="L70" s="661">
        <v>0</v>
      </c>
      <c r="M70" s="661">
        <v>0</v>
      </c>
      <c r="N70" s="661">
        <v>0</v>
      </c>
      <c r="O70" s="661">
        <v>0</v>
      </c>
      <c r="P70" s="661">
        <v>0</v>
      </c>
      <c r="Q70" s="661">
        <v>0</v>
      </c>
      <c r="R70" s="661">
        <v>0</v>
      </c>
      <c r="S70" s="661">
        <v>0</v>
      </c>
      <c r="T70" s="387">
        <v>0</v>
      </c>
      <c r="U70" s="385">
        <v>0</v>
      </c>
      <c r="V70" s="661">
        <v>0</v>
      </c>
      <c r="W70" s="661">
        <v>0</v>
      </c>
      <c r="X70" s="661">
        <v>0</v>
      </c>
      <c r="Y70" s="661">
        <v>0</v>
      </c>
      <c r="Z70" s="661">
        <v>0</v>
      </c>
      <c r="AA70" s="661">
        <v>0</v>
      </c>
      <c r="AB70" s="661">
        <v>0</v>
      </c>
      <c r="AC70" s="661">
        <v>0</v>
      </c>
      <c r="AD70" s="387">
        <v>0</v>
      </c>
      <c r="AE70" s="385">
        <v>0</v>
      </c>
      <c r="AF70" s="661">
        <v>0</v>
      </c>
      <c r="AG70" s="661">
        <v>0</v>
      </c>
      <c r="AH70" s="661">
        <v>0</v>
      </c>
      <c r="AI70" s="661">
        <v>0</v>
      </c>
      <c r="AJ70" s="661">
        <v>0</v>
      </c>
      <c r="AK70" s="661">
        <v>0</v>
      </c>
      <c r="AL70" s="661">
        <v>0</v>
      </c>
      <c r="AM70" s="661">
        <v>0</v>
      </c>
      <c r="AN70" s="387">
        <v>0</v>
      </c>
      <c r="AO70" s="385">
        <v>0</v>
      </c>
      <c r="AP70" s="661">
        <v>0</v>
      </c>
      <c r="AQ70" s="661">
        <v>0</v>
      </c>
      <c r="AR70" s="661">
        <v>0</v>
      </c>
      <c r="AS70" s="661">
        <v>0</v>
      </c>
      <c r="AT70" s="661">
        <v>0</v>
      </c>
      <c r="AU70" s="661">
        <v>0</v>
      </c>
      <c r="AV70" s="661">
        <v>0</v>
      </c>
      <c r="AW70" s="661">
        <v>0</v>
      </c>
      <c r="AX70" s="387">
        <v>0</v>
      </c>
      <c r="AY70" s="385">
        <v>0</v>
      </c>
      <c r="AZ70" s="661">
        <v>0</v>
      </c>
      <c r="BA70" s="661">
        <v>0</v>
      </c>
      <c r="BB70" s="661">
        <v>0</v>
      </c>
      <c r="BC70" s="661">
        <v>0</v>
      </c>
      <c r="BD70" s="661">
        <v>0</v>
      </c>
      <c r="BE70" s="661">
        <v>0</v>
      </c>
      <c r="BF70" s="661">
        <v>0</v>
      </c>
      <c r="BG70" s="661">
        <v>0</v>
      </c>
      <c r="BH70" s="387">
        <v>0</v>
      </c>
      <c r="BI70" s="385">
        <v>0</v>
      </c>
      <c r="BJ70" s="661">
        <v>0</v>
      </c>
      <c r="BK70" s="661">
        <v>0</v>
      </c>
      <c r="BL70" s="661">
        <v>0</v>
      </c>
      <c r="BM70" s="661">
        <v>0</v>
      </c>
      <c r="BN70" s="661">
        <v>0</v>
      </c>
      <c r="BO70" s="661">
        <v>0</v>
      </c>
      <c r="BP70" s="661">
        <v>0</v>
      </c>
      <c r="BQ70" s="661">
        <v>0</v>
      </c>
      <c r="BR70" s="387">
        <v>0</v>
      </c>
      <c r="BS70" s="385">
        <v>0</v>
      </c>
      <c r="BT70" s="661">
        <v>0</v>
      </c>
      <c r="BU70" s="661">
        <v>0</v>
      </c>
      <c r="BV70" s="661">
        <v>0</v>
      </c>
      <c r="BW70" s="661">
        <v>0</v>
      </c>
      <c r="BX70" s="661">
        <v>0</v>
      </c>
      <c r="BY70" s="661">
        <v>0</v>
      </c>
      <c r="BZ70" s="661">
        <v>0</v>
      </c>
      <c r="CA70" s="661">
        <v>0</v>
      </c>
      <c r="CB70" s="387">
        <v>0</v>
      </c>
      <c r="CC70" s="385">
        <v>0</v>
      </c>
      <c r="CD70" s="661">
        <v>0</v>
      </c>
      <c r="CE70" s="661">
        <v>0</v>
      </c>
      <c r="CF70" s="661">
        <v>0</v>
      </c>
      <c r="CG70" s="661">
        <v>0</v>
      </c>
      <c r="CH70" s="661">
        <v>0</v>
      </c>
      <c r="CI70" s="661">
        <v>0</v>
      </c>
      <c r="CJ70" s="661">
        <v>0</v>
      </c>
      <c r="CK70" s="661">
        <v>0</v>
      </c>
      <c r="CL70" s="387">
        <v>0</v>
      </c>
      <c r="CM70" s="385">
        <v>0</v>
      </c>
      <c r="CN70" s="661">
        <v>0</v>
      </c>
      <c r="CO70" s="661">
        <v>0</v>
      </c>
      <c r="CP70" s="661">
        <v>0</v>
      </c>
      <c r="CQ70" s="661">
        <v>0</v>
      </c>
      <c r="CR70" s="661">
        <v>0</v>
      </c>
      <c r="CS70" s="661">
        <v>0</v>
      </c>
      <c r="CT70" s="661">
        <v>0</v>
      </c>
      <c r="CU70" s="661">
        <v>0</v>
      </c>
      <c r="CV70" s="387">
        <v>0</v>
      </c>
      <c r="CW70" s="385">
        <v>0</v>
      </c>
      <c r="CX70" s="661">
        <v>0</v>
      </c>
      <c r="CY70" s="661">
        <v>0</v>
      </c>
      <c r="CZ70" s="661">
        <v>0</v>
      </c>
      <c r="DA70" s="661">
        <v>0</v>
      </c>
      <c r="DB70" s="661">
        <v>0</v>
      </c>
      <c r="DC70" s="661">
        <v>0</v>
      </c>
      <c r="DD70" s="661">
        <v>0</v>
      </c>
      <c r="DE70" s="661">
        <v>0</v>
      </c>
      <c r="DF70" s="387">
        <v>0</v>
      </c>
      <c r="DG70" s="385">
        <v>0</v>
      </c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7"/>
        <v>0</v>
      </c>
      <c r="HN70" s="78">
        <f t="shared" si="92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0"/>
        <v>#REF!</v>
      </c>
      <c r="HQ70" s="79"/>
      <c r="HR70" s="80">
        <f t="shared" si="81"/>
        <v>0</v>
      </c>
      <c r="HS70" s="80">
        <f t="shared" si="82"/>
        <v>0</v>
      </c>
      <c r="HT70" s="80">
        <f t="shared" si="83"/>
        <v>0</v>
      </c>
      <c r="HU70" s="80">
        <f t="shared" si="84"/>
        <v>0</v>
      </c>
      <c r="HV70" s="80">
        <f t="shared" si="85"/>
        <v>0</v>
      </c>
      <c r="HW70" s="80">
        <f t="shared" si="86"/>
        <v>0</v>
      </c>
      <c r="HX70" s="80">
        <f t="shared" si="87"/>
        <v>0</v>
      </c>
      <c r="HY70" s="80">
        <f t="shared" si="88"/>
        <v>0</v>
      </c>
      <c r="HZ70" s="80">
        <f t="shared" si="89"/>
        <v>0</v>
      </c>
      <c r="IA70" s="80">
        <f t="shared" si="90"/>
        <v>0</v>
      </c>
      <c r="IK70" s="93" t="e">
        <f t="shared" si="78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>
        <v>0</v>
      </c>
      <c r="L71" s="389">
        <v>0</v>
      </c>
      <c r="M71" s="389">
        <v>0</v>
      </c>
      <c r="N71" s="389">
        <v>0</v>
      </c>
      <c r="O71" s="389">
        <v>0</v>
      </c>
      <c r="P71" s="389">
        <v>0</v>
      </c>
      <c r="Q71" s="389">
        <v>0</v>
      </c>
      <c r="R71" s="389">
        <v>0</v>
      </c>
      <c r="S71" s="389">
        <v>0</v>
      </c>
      <c r="T71" s="390">
        <v>0</v>
      </c>
      <c r="U71" s="388">
        <v>0</v>
      </c>
      <c r="V71" s="389">
        <v>0</v>
      </c>
      <c r="W71" s="389">
        <v>0</v>
      </c>
      <c r="X71" s="389">
        <v>0</v>
      </c>
      <c r="Y71" s="389">
        <v>0</v>
      </c>
      <c r="Z71" s="389">
        <v>0</v>
      </c>
      <c r="AA71" s="389">
        <v>0</v>
      </c>
      <c r="AB71" s="389">
        <v>0</v>
      </c>
      <c r="AC71" s="389">
        <v>0</v>
      </c>
      <c r="AD71" s="390">
        <v>0</v>
      </c>
      <c r="AE71" s="388">
        <v>0</v>
      </c>
      <c r="AF71" s="389">
        <v>0</v>
      </c>
      <c r="AG71" s="389">
        <v>0</v>
      </c>
      <c r="AH71" s="389">
        <v>0</v>
      </c>
      <c r="AI71" s="389">
        <v>0</v>
      </c>
      <c r="AJ71" s="389">
        <v>0</v>
      </c>
      <c r="AK71" s="389">
        <v>0</v>
      </c>
      <c r="AL71" s="389">
        <v>0</v>
      </c>
      <c r="AM71" s="389">
        <v>0</v>
      </c>
      <c r="AN71" s="390">
        <v>0</v>
      </c>
      <c r="AO71" s="388">
        <v>0</v>
      </c>
      <c r="AP71" s="389">
        <v>0</v>
      </c>
      <c r="AQ71" s="389">
        <v>0</v>
      </c>
      <c r="AR71" s="389">
        <v>0</v>
      </c>
      <c r="AS71" s="389">
        <v>0</v>
      </c>
      <c r="AT71" s="389">
        <v>0</v>
      </c>
      <c r="AU71" s="389">
        <v>0</v>
      </c>
      <c r="AV71" s="389">
        <v>0</v>
      </c>
      <c r="AW71" s="389">
        <v>0</v>
      </c>
      <c r="AX71" s="390">
        <v>0</v>
      </c>
      <c r="AY71" s="388">
        <v>0</v>
      </c>
      <c r="AZ71" s="389">
        <v>0</v>
      </c>
      <c r="BA71" s="389">
        <v>0</v>
      </c>
      <c r="BB71" s="389">
        <v>0</v>
      </c>
      <c r="BC71" s="389">
        <v>0</v>
      </c>
      <c r="BD71" s="389">
        <v>0</v>
      </c>
      <c r="BE71" s="389">
        <v>0</v>
      </c>
      <c r="BF71" s="389">
        <v>0</v>
      </c>
      <c r="BG71" s="389">
        <v>0</v>
      </c>
      <c r="BH71" s="390">
        <v>0</v>
      </c>
      <c r="BI71" s="388">
        <v>0</v>
      </c>
      <c r="BJ71" s="389">
        <v>0</v>
      </c>
      <c r="BK71" s="389">
        <v>0</v>
      </c>
      <c r="BL71" s="389">
        <v>0</v>
      </c>
      <c r="BM71" s="389">
        <v>0</v>
      </c>
      <c r="BN71" s="389">
        <v>0</v>
      </c>
      <c r="BO71" s="389">
        <v>0</v>
      </c>
      <c r="BP71" s="389">
        <v>0</v>
      </c>
      <c r="BQ71" s="389">
        <v>0</v>
      </c>
      <c r="BR71" s="390">
        <v>0</v>
      </c>
      <c r="BS71" s="388">
        <v>0</v>
      </c>
      <c r="BT71" s="389">
        <v>0</v>
      </c>
      <c r="BU71" s="389">
        <v>0</v>
      </c>
      <c r="BV71" s="389">
        <v>0</v>
      </c>
      <c r="BW71" s="389">
        <v>0</v>
      </c>
      <c r="BX71" s="389">
        <v>0</v>
      </c>
      <c r="BY71" s="389">
        <v>0</v>
      </c>
      <c r="BZ71" s="389">
        <v>0</v>
      </c>
      <c r="CA71" s="389">
        <v>0</v>
      </c>
      <c r="CB71" s="390">
        <v>0</v>
      </c>
      <c r="CC71" s="388">
        <v>0</v>
      </c>
      <c r="CD71" s="389">
        <v>0</v>
      </c>
      <c r="CE71" s="389">
        <v>0</v>
      </c>
      <c r="CF71" s="389">
        <v>0</v>
      </c>
      <c r="CG71" s="389">
        <v>0</v>
      </c>
      <c r="CH71" s="389">
        <v>0</v>
      </c>
      <c r="CI71" s="389">
        <v>0</v>
      </c>
      <c r="CJ71" s="389">
        <v>0</v>
      </c>
      <c r="CK71" s="389">
        <v>0</v>
      </c>
      <c r="CL71" s="390">
        <v>0</v>
      </c>
      <c r="CM71" s="388">
        <v>0</v>
      </c>
      <c r="CN71" s="389">
        <v>0</v>
      </c>
      <c r="CO71" s="389">
        <v>0</v>
      </c>
      <c r="CP71" s="389">
        <v>0</v>
      </c>
      <c r="CQ71" s="389">
        <v>0</v>
      </c>
      <c r="CR71" s="389">
        <v>0</v>
      </c>
      <c r="CS71" s="389">
        <v>0</v>
      </c>
      <c r="CT71" s="389">
        <v>0</v>
      </c>
      <c r="CU71" s="389">
        <v>0</v>
      </c>
      <c r="CV71" s="390">
        <v>0</v>
      </c>
      <c r="CW71" s="388">
        <v>0</v>
      </c>
      <c r="CX71" s="389">
        <v>0</v>
      </c>
      <c r="CY71" s="389">
        <v>0</v>
      </c>
      <c r="CZ71" s="389">
        <v>0</v>
      </c>
      <c r="DA71" s="389">
        <v>0</v>
      </c>
      <c r="DB71" s="389">
        <v>0</v>
      </c>
      <c r="DC71" s="389">
        <v>0</v>
      </c>
      <c r="DD71" s="389">
        <v>0</v>
      </c>
      <c r="DE71" s="389">
        <v>0</v>
      </c>
      <c r="DF71" s="390">
        <v>0</v>
      </c>
      <c r="DG71" s="388">
        <v>0</v>
      </c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7"/>
        <v>0</v>
      </c>
      <c r="HN71" s="252">
        <f t="shared" si="92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0"/>
        <v>#REF!</v>
      </c>
      <c r="HQ71" s="79"/>
      <c r="HR71" s="253">
        <f t="shared" si="81"/>
        <v>0</v>
      </c>
      <c r="HS71" s="253">
        <f t="shared" si="82"/>
        <v>0</v>
      </c>
      <c r="HT71" s="253">
        <f t="shared" si="83"/>
        <v>0</v>
      </c>
      <c r="HU71" s="253">
        <f t="shared" si="84"/>
        <v>0</v>
      </c>
      <c r="HV71" s="253">
        <f t="shared" si="85"/>
        <v>0</v>
      </c>
      <c r="HW71" s="253">
        <f t="shared" si="86"/>
        <v>0</v>
      </c>
      <c r="HX71" s="253">
        <f t="shared" si="87"/>
        <v>0</v>
      </c>
      <c r="HY71" s="253">
        <f t="shared" si="88"/>
        <v>0</v>
      </c>
      <c r="HZ71" s="253">
        <f t="shared" si="89"/>
        <v>0</v>
      </c>
      <c r="IA71" s="253">
        <f t="shared" si="90"/>
        <v>0</v>
      </c>
      <c r="IK71" s="93" t="e">
        <f t="shared" si="78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3">
        <v>0</v>
      </c>
      <c r="U72" s="391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3">
        <v>0</v>
      </c>
      <c r="AE72" s="391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3">
        <v>0</v>
      </c>
      <c r="AO72" s="391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3">
        <v>0</v>
      </c>
      <c r="AY72" s="391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3">
        <v>0</v>
      </c>
      <c r="BI72" s="391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3">
        <v>0</v>
      </c>
      <c r="BS72" s="391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392">
        <v>0</v>
      </c>
      <c r="CA72" s="392">
        <v>0</v>
      </c>
      <c r="CB72" s="393">
        <v>0</v>
      </c>
      <c r="CC72" s="391">
        <v>0</v>
      </c>
      <c r="CD72" s="392">
        <v>0</v>
      </c>
      <c r="CE72" s="392">
        <v>0</v>
      </c>
      <c r="CF72" s="392">
        <v>0</v>
      </c>
      <c r="CG72" s="392">
        <v>0</v>
      </c>
      <c r="CH72" s="392">
        <v>0</v>
      </c>
      <c r="CI72" s="392">
        <v>0</v>
      </c>
      <c r="CJ72" s="392">
        <v>0</v>
      </c>
      <c r="CK72" s="392">
        <v>0</v>
      </c>
      <c r="CL72" s="393">
        <v>0</v>
      </c>
      <c r="CM72" s="391">
        <v>0</v>
      </c>
      <c r="CN72" s="392">
        <v>0</v>
      </c>
      <c r="CO72" s="392">
        <v>0</v>
      </c>
      <c r="CP72" s="392">
        <v>0</v>
      </c>
      <c r="CQ72" s="392">
        <v>0</v>
      </c>
      <c r="CR72" s="392">
        <v>0</v>
      </c>
      <c r="CS72" s="392">
        <v>0</v>
      </c>
      <c r="CT72" s="392">
        <v>0</v>
      </c>
      <c r="CU72" s="392">
        <v>0</v>
      </c>
      <c r="CV72" s="393">
        <v>0</v>
      </c>
      <c r="CW72" s="391">
        <v>0</v>
      </c>
      <c r="CX72" s="392">
        <v>0</v>
      </c>
      <c r="CY72" s="392">
        <v>0</v>
      </c>
      <c r="CZ72" s="392">
        <v>0</v>
      </c>
      <c r="DA72" s="392">
        <v>0</v>
      </c>
      <c r="DB72" s="392">
        <v>0</v>
      </c>
      <c r="DC72" s="392">
        <v>0</v>
      </c>
      <c r="DD72" s="392">
        <v>0</v>
      </c>
      <c r="DE72" s="392">
        <v>0</v>
      </c>
      <c r="DF72" s="393">
        <v>0</v>
      </c>
      <c r="DG72" s="391">
        <v>0</v>
      </c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7"/>
        <v>0</v>
      </c>
      <c r="HN72" s="250">
        <f t="shared" si="92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0"/>
        <v>#REF!</v>
      </c>
      <c r="HQ72" s="79"/>
      <c r="HR72" s="251">
        <f t="shared" si="81"/>
        <v>0</v>
      </c>
      <c r="HS72" s="251">
        <f t="shared" si="82"/>
        <v>0</v>
      </c>
      <c r="HT72" s="251">
        <f t="shared" si="83"/>
        <v>0</v>
      </c>
      <c r="HU72" s="251">
        <f t="shared" si="84"/>
        <v>0</v>
      </c>
      <c r="HV72" s="251">
        <f t="shared" si="85"/>
        <v>0</v>
      </c>
      <c r="HW72" s="251">
        <f t="shared" si="86"/>
        <v>0</v>
      </c>
      <c r="HX72" s="251">
        <f t="shared" si="87"/>
        <v>0</v>
      </c>
      <c r="HY72" s="251">
        <f t="shared" si="88"/>
        <v>0</v>
      </c>
      <c r="HZ72" s="251">
        <f t="shared" si="89"/>
        <v>0</v>
      </c>
      <c r="IA72" s="251">
        <f t="shared" si="90"/>
        <v>0</v>
      </c>
      <c r="IK72" s="93" t="e">
        <f t="shared" si="78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>
        <v>0</v>
      </c>
      <c r="L73" s="662">
        <v>0</v>
      </c>
      <c r="M73" s="662">
        <v>0</v>
      </c>
      <c r="N73" s="662">
        <v>0</v>
      </c>
      <c r="O73" s="662">
        <v>0</v>
      </c>
      <c r="P73" s="662">
        <v>0</v>
      </c>
      <c r="Q73" s="662">
        <v>0</v>
      </c>
      <c r="R73" s="662">
        <v>0</v>
      </c>
      <c r="S73" s="662">
        <v>0</v>
      </c>
      <c r="T73" s="396">
        <v>0</v>
      </c>
      <c r="U73" s="394">
        <v>0</v>
      </c>
      <c r="V73" s="662">
        <v>0</v>
      </c>
      <c r="W73" s="662">
        <v>0</v>
      </c>
      <c r="X73" s="662">
        <v>0</v>
      </c>
      <c r="Y73" s="662">
        <v>0</v>
      </c>
      <c r="Z73" s="662">
        <v>0</v>
      </c>
      <c r="AA73" s="662">
        <v>0</v>
      </c>
      <c r="AB73" s="662">
        <v>0</v>
      </c>
      <c r="AC73" s="662">
        <v>0</v>
      </c>
      <c r="AD73" s="396">
        <v>0</v>
      </c>
      <c r="AE73" s="394">
        <v>0</v>
      </c>
      <c r="AF73" s="662">
        <v>0</v>
      </c>
      <c r="AG73" s="662">
        <v>0</v>
      </c>
      <c r="AH73" s="662">
        <v>0</v>
      </c>
      <c r="AI73" s="662">
        <v>0</v>
      </c>
      <c r="AJ73" s="662">
        <v>0</v>
      </c>
      <c r="AK73" s="662">
        <v>0</v>
      </c>
      <c r="AL73" s="662">
        <v>0</v>
      </c>
      <c r="AM73" s="662">
        <v>0</v>
      </c>
      <c r="AN73" s="396">
        <v>0</v>
      </c>
      <c r="AO73" s="394">
        <v>0</v>
      </c>
      <c r="AP73" s="662">
        <v>0</v>
      </c>
      <c r="AQ73" s="662">
        <v>0</v>
      </c>
      <c r="AR73" s="662">
        <v>0</v>
      </c>
      <c r="AS73" s="662">
        <v>0</v>
      </c>
      <c r="AT73" s="662">
        <v>0</v>
      </c>
      <c r="AU73" s="662">
        <v>0</v>
      </c>
      <c r="AV73" s="662">
        <v>0</v>
      </c>
      <c r="AW73" s="662">
        <v>0</v>
      </c>
      <c r="AX73" s="396">
        <v>0</v>
      </c>
      <c r="AY73" s="394">
        <v>0</v>
      </c>
      <c r="AZ73" s="662">
        <v>0</v>
      </c>
      <c r="BA73" s="662">
        <v>0</v>
      </c>
      <c r="BB73" s="662">
        <v>0</v>
      </c>
      <c r="BC73" s="662">
        <v>0</v>
      </c>
      <c r="BD73" s="662">
        <v>0</v>
      </c>
      <c r="BE73" s="662">
        <v>0</v>
      </c>
      <c r="BF73" s="662">
        <v>0</v>
      </c>
      <c r="BG73" s="662">
        <v>0</v>
      </c>
      <c r="BH73" s="396">
        <v>0</v>
      </c>
      <c r="BI73" s="394">
        <v>0</v>
      </c>
      <c r="BJ73" s="662">
        <v>0</v>
      </c>
      <c r="BK73" s="662">
        <v>0</v>
      </c>
      <c r="BL73" s="662">
        <v>0</v>
      </c>
      <c r="BM73" s="662">
        <v>0</v>
      </c>
      <c r="BN73" s="662">
        <v>0</v>
      </c>
      <c r="BO73" s="662">
        <v>0</v>
      </c>
      <c r="BP73" s="662">
        <v>0</v>
      </c>
      <c r="BQ73" s="662">
        <v>0</v>
      </c>
      <c r="BR73" s="396">
        <v>0</v>
      </c>
      <c r="BS73" s="394">
        <v>0</v>
      </c>
      <c r="BT73" s="662">
        <v>0</v>
      </c>
      <c r="BU73" s="662">
        <v>0</v>
      </c>
      <c r="BV73" s="662">
        <v>0</v>
      </c>
      <c r="BW73" s="662">
        <v>0</v>
      </c>
      <c r="BX73" s="662">
        <v>0</v>
      </c>
      <c r="BY73" s="662">
        <v>0</v>
      </c>
      <c r="BZ73" s="662">
        <v>0</v>
      </c>
      <c r="CA73" s="662">
        <v>0</v>
      </c>
      <c r="CB73" s="396">
        <v>0</v>
      </c>
      <c r="CC73" s="394">
        <v>0</v>
      </c>
      <c r="CD73" s="662">
        <v>0</v>
      </c>
      <c r="CE73" s="662">
        <v>0</v>
      </c>
      <c r="CF73" s="662">
        <v>0</v>
      </c>
      <c r="CG73" s="662">
        <v>0</v>
      </c>
      <c r="CH73" s="662">
        <v>0</v>
      </c>
      <c r="CI73" s="662">
        <v>0</v>
      </c>
      <c r="CJ73" s="662">
        <v>0</v>
      </c>
      <c r="CK73" s="662">
        <v>0</v>
      </c>
      <c r="CL73" s="396">
        <v>0</v>
      </c>
      <c r="CM73" s="394">
        <v>0</v>
      </c>
      <c r="CN73" s="662">
        <v>0</v>
      </c>
      <c r="CO73" s="662">
        <v>0</v>
      </c>
      <c r="CP73" s="662">
        <v>0</v>
      </c>
      <c r="CQ73" s="662">
        <v>0</v>
      </c>
      <c r="CR73" s="662">
        <v>0</v>
      </c>
      <c r="CS73" s="662">
        <v>0</v>
      </c>
      <c r="CT73" s="662">
        <v>0</v>
      </c>
      <c r="CU73" s="662">
        <v>0</v>
      </c>
      <c r="CV73" s="396">
        <v>0</v>
      </c>
      <c r="CW73" s="394">
        <v>0</v>
      </c>
      <c r="CX73" s="662">
        <v>0</v>
      </c>
      <c r="CY73" s="662">
        <v>0</v>
      </c>
      <c r="CZ73" s="662">
        <v>0</v>
      </c>
      <c r="DA73" s="662">
        <v>0</v>
      </c>
      <c r="DB73" s="662">
        <v>0</v>
      </c>
      <c r="DC73" s="662">
        <v>0</v>
      </c>
      <c r="DD73" s="662">
        <v>0</v>
      </c>
      <c r="DE73" s="662">
        <v>0</v>
      </c>
      <c r="DF73" s="396">
        <v>0</v>
      </c>
      <c r="DG73" s="394">
        <v>0</v>
      </c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7"/>
        <v>0</v>
      </c>
      <c r="HN73" s="78">
        <f t="shared" si="92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0"/>
        <v>#REF!</v>
      </c>
      <c r="HQ73" s="79"/>
      <c r="HR73" s="80">
        <f t="shared" si="81"/>
        <v>0</v>
      </c>
      <c r="HS73" s="80">
        <f t="shared" si="82"/>
        <v>0</v>
      </c>
      <c r="HT73" s="80">
        <f t="shared" si="83"/>
        <v>0</v>
      </c>
      <c r="HU73" s="80">
        <f t="shared" si="84"/>
        <v>0</v>
      </c>
      <c r="HV73" s="80">
        <f t="shared" si="85"/>
        <v>0</v>
      </c>
      <c r="HW73" s="80">
        <f t="shared" si="86"/>
        <v>0</v>
      </c>
      <c r="HX73" s="80">
        <f t="shared" si="87"/>
        <v>0</v>
      </c>
      <c r="HY73" s="80">
        <f t="shared" si="88"/>
        <v>0</v>
      </c>
      <c r="HZ73" s="80">
        <f t="shared" si="89"/>
        <v>0</v>
      </c>
      <c r="IA73" s="80">
        <f t="shared" si="90"/>
        <v>0</v>
      </c>
      <c r="IK73" s="93" t="e">
        <f t="shared" si="78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>
        <v>0</v>
      </c>
      <c r="L74" s="662">
        <v>0</v>
      </c>
      <c r="M74" s="662">
        <v>0</v>
      </c>
      <c r="N74" s="662">
        <v>0</v>
      </c>
      <c r="O74" s="662">
        <v>0</v>
      </c>
      <c r="P74" s="662">
        <v>0</v>
      </c>
      <c r="Q74" s="662">
        <v>0</v>
      </c>
      <c r="R74" s="662">
        <v>0</v>
      </c>
      <c r="S74" s="662">
        <v>0</v>
      </c>
      <c r="T74" s="396">
        <v>0</v>
      </c>
      <c r="U74" s="394">
        <v>0</v>
      </c>
      <c r="V74" s="662">
        <v>0</v>
      </c>
      <c r="W74" s="662">
        <v>0</v>
      </c>
      <c r="X74" s="662">
        <v>0</v>
      </c>
      <c r="Y74" s="662">
        <v>0</v>
      </c>
      <c r="Z74" s="662">
        <v>0</v>
      </c>
      <c r="AA74" s="662">
        <v>0</v>
      </c>
      <c r="AB74" s="662">
        <v>0</v>
      </c>
      <c r="AC74" s="662">
        <v>0</v>
      </c>
      <c r="AD74" s="396">
        <v>0</v>
      </c>
      <c r="AE74" s="394">
        <v>0</v>
      </c>
      <c r="AF74" s="662">
        <v>0</v>
      </c>
      <c r="AG74" s="662">
        <v>0</v>
      </c>
      <c r="AH74" s="662">
        <v>0</v>
      </c>
      <c r="AI74" s="662">
        <v>0</v>
      </c>
      <c r="AJ74" s="662">
        <v>0</v>
      </c>
      <c r="AK74" s="662">
        <v>0</v>
      </c>
      <c r="AL74" s="662">
        <v>0</v>
      </c>
      <c r="AM74" s="662">
        <v>0</v>
      </c>
      <c r="AN74" s="396">
        <v>0</v>
      </c>
      <c r="AO74" s="394">
        <v>0</v>
      </c>
      <c r="AP74" s="662">
        <v>0</v>
      </c>
      <c r="AQ74" s="662">
        <v>0</v>
      </c>
      <c r="AR74" s="662">
        <v>0</v>
      </c>
      <c r="AS74" s="662">
        <v>0</v>
      </c>
      <c r="AT74" s="662">
        <v>0</v>
      </c>
      <c r="AU74" s="662">
        <v>0</v>
      </c>
      <c r="AV74" s="662">
        <v>0</v>
      </c>
      <c r="AW74" s="662">
        <v>0</v>
      </c>
      <c r="AX74" s="396">
        <v>0</v>
      </c>
      <c r="AY74" s="394">
        <v>1</v>
      </c>
      <c r="AZ74" s="662">
        <v>0</v>
      </c>
      <c r="BA74" s="662">
        <v>0</v>
      </c>
      <c r="BB74" s="662">
        <v>0</v>
      </c>
      <c r="BC74" s="662">
        <v>0</v>
      </c>
      <c r="BD74" s="662">
        <v>0</v>
      </c>
      <c r="BE74" s="662">
        <v>0</v>
      </c>
      <c r="BF74" s="662">
        <v>0</v>
      </c>
      <c r="BG74" s="662">
        <v>0</v>
      </c>
      <c r="BH74" s="396">
        <v>0</v>
      </c>
      <c r="BI74" s="394">
        <v>0</v>
      </c>
      <c r="BJ74" s="662">
        <v>0</v>
      </c>
      <c r="BK74" s="662">
        <v>0</v>
      </c>
      <c r="BL74" s="662">
        <v>0</v>
      </c>
      <c r="BM74" s="662">
        <v>0</v>
      </c>
      <c r="BN74" s="662">
        <v>0</v>
      </c>
      <c r="BO74" s="662">
        <v>0</v>
      </c>
      <c r="BP74" s="662">
        <v>0</v>
      </c>
      <c r="BQ74" s="662">
        <v>0</v>
      </c>
      <c r="BR74" s="396">
        <v>0</v>
      </c>
      <c r="BS74" s="394">
        <v>0</v>
      </c>
      <c r="BT74" s="662">
        <v>0</v>
      </c>
      <c r="BU74" s="662">
        <v>0</v>
      </c>
      <c r="BV74" s="662">
        <v>0</v>
      </c>
      <c r="BW74" s="662">
        <v>0</v>
      </c>
      <c r="BX74" s="662">
        <v>0</v>
      </c>
      <c r="BY74" s="662">
        <v>0</v>
      </c>
      <c r="BZ74" s="662">
        <v>0</v>
      </c>
      <c r="CA74" s="662">
        <v>0</v>
      </c>
      <c r="CB74" s="396">
        <v>0</v>
      </c>
      <c r="CC74" s="394">
        <v>0</v>
      </c>
      <c r="CD74" s="662">
        <v>0</v>
      </c>
      <c r="CE74" s="662">
        <v>0</v>
      </c>
      <c r="CF74" s="662">
        <v>0</v>
      </c>
      <c r="CG74" s="662">
        <v>0</v>
      </c>
      <c r="CH74" s="662">
        <v>0</v>
      </c>
      <c r="CI74" s="662">
        <v>0</v>
      </c>
      <c r="CJ74" s="662">
        <v>0</v>
      </c>
      <c r="CK74" s="662">
        <v>0</v>
      </c>
      <c r="CL74" s="396">
        <v>0</v>
      </c>
      <c r="CM74" s="394">
        <v>0</v>
      </c>
      <c r="CN74" s="662">
        <v>0</v>
      </c>
      <c r="CO74" s="662">
        <v>0</v>
      </c>
      <c r="CP74" s="662">
        <v>0</v>
      </c>
      <c r="CQ74" s="662">
        <v>0</v>
      </c>
      <c r="CR74" s="662">
        <v>0</v>
      </c>
      <c r="CS74" s="662">
        <v>0</v>
      </c>
      <c r="CT74" s="662">
        <v>0</v>
      </c>
      <c r="CU74" s="662">
        <v>0</v>
      </c>
      <c r="CV74" s="396">
        <v>0</v>
      </c>
      <c r="CW74" s="394">
        <v>0</v>
      </c>
      <c r="CX74" s="662">
        <v>0</v>
      </c>
      <c r="CY74" s="662">
        <v>0</v>
      </c>
      <c r="CZ74" s="662">
        <v>0</v>
      </c>
      <c r="DA74" s="662">
        <v>0</v>
      </c>
      <c r="DB74" s="662">
        <v>0</v>
      </c>
      <c r="DC74" s="662">
        <v>0</v>
      </c>
      <c r="DD74" s="662">
        <v>0</v>
      </c>
      <c r="DE74" s="662">
        <v>0</v>
      </c>
      <c r="DF74" s="396">
        <v>0</v>
      </c>
      <c r="DG74" s="394">
        <v>0</v>
      </c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7"/>
        <v>1</v>
      </c>
      <c r="HN74" s="78">
        <f t="shared" si="92"/>
        <v>1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0"/>
        <v>#REF!</v>
      </c>
      <c r="HQ74" s="79"/>
      <c r="HR74" s="80">
        <f t="shared" si="81"/>
        <v>1</v>
      </c>
      <c r="HS74" s="80">
        <f t="shared" si="82"/>
        <v>0</v>
      </c>
      <c r="HT74" s="80">
        <f t="shared" si="83"/>
        <v>0</v>
      </c>
      <c r="HU74" s="80">
        <f t="shared" si="84"/>
        <v>0</v>
      </c>
      <c r="HV74" s="80">
        <f t="shared" si="85"/>
        <v>0</v>
      </c>
      <c r="HW74" s="80">
        <f t="shared" si="86"/>
        <v>0</v>
      </c>
      <c r="HX74" s="80">
        <f t="shared" si="87"/>
        <v>0</v>
      </c>
      <c r="HY74" s="80">
        <f t="shared" si="88"/>
        <v>0</v>
      </c>
      <c r="HZ74" s="80">
        <f t="shared" si="89"/>
        <v>0</v>
      </c>
      <c r="IA74" s="80">
        <f t="shared" si="90"/>
        <v>0</v>
      </c>
      <c r="IK74" s="93" t="e">
        <f t="shared" si="78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>
        <v>0</v>
      </c>
      <c r="L75" s="398">
        <v>0</v>
      </c>
      <c r="M75" s="398">
        <v>0</v>
      </c>
      <c r="N75" s="398">
        <v>0</v>
      </c>
      <c r="O75" s="398">
        <v>0</v>
      </c>
      <c r="P75" s="398">
        <v>0</v>
      </c>
      <c r="Q75" s="398">
        <v>0</v>
      </c>
      <c r="R75" s="398">
        <v>0</v>
      </c>
      <c r="S75" s="398">
        <v>0</v>
      </c>
      <c r="T75" s="399">
        <v>0</v>
      </c>
      <c r="U75" s="397">
        <v>0</v>
      </c>
      <c r="V75" s="398">
        <v>0</v>
      </c>
      <c r="W75" s="398">
        <v>0</v>
      </c>
      <c r="X75" s="398">
        <v>0</v>
      </c>
      <c r="Y75" s="398">
        <v>0</v>
      </c>
      <c r="Z75" s="398">
        <v>0</v>
      </c>
      <c r="AA75" s="398">
        <v>0</v>
      </c>
      <c r="AB75" s="398">
        <v>0</v>
      </c>
      <c r="AC75" s="398">
        <v>0</v>
      </c>
      <c r="AD75" s="399">
        <v>0</v>
      </c>
      <c r="AE75" s="397">
        <v>0</v>
      </c>
      <c r="AF75" s="398">
        <v>0</v>
      </c>
      <c r="AG75" s="398">
        <v>0</v>
      </c>
      <c r="AH75" s="398">
        <v>0</v>
      </c>
      <c r="AI75" s="398">
        <v>0</v>
      </c>
      <c r="AJ75" s="398">
        <v>0</v>
      </c>
      <c r="AK75" s="398">
        <v>0</v>
      </c>
      <c r="AL75" s="398">
        <v>0</v>
      </c>
      <c r="AM75" s="398">
        <v>0</v>
      </c>
      <c r="AN75" s="399">
        <v>0</v>
      </c>
      <c r="AO75" s="397">
        <v>0</v>
      </c>
      <c r="AP75" s="398">
        <v>0</v>
      </c>
      <c r="AQ75" s="398">
        <v>0</v>
      </c>
      <c r="AR75" s="398">
        <v>0</v>
      </c>
      <c r="AS75" s="398">
        <v>0</v>
      </c>
      <c r="AT75" s="398">
        <v>0</v>
      </c>
      <c r="AU75" s="398">
        <v>0</v>
      </c>
      <c r="AV75" s="398">
        <v>0</v>
      </c>
      <c r="AW75" s="398">
        <v>0</v>
      </c>
      <c r="AX75" s="399">
        <v>0</v>
      </c>
      <c r="AY75" s="397">
        <v>1</v>
      </c>
      <c r="AZ75" s="398">
        <v>0</v>
      </c>
      <c r="BA75" s="398">
        <v>0</v>
      </c>
      <c r="BB75" s="398">
        <v>0</v>
      </c>
      <c r="BC75" s="398">
        <v>0</v>
      </c>
      <c r="BD75" s="398">
        <v>0</v>
      </c>
      <c r="BE75" s="398">
        <v>0</v>
      </c>
      <c r="BF75" s="398">
        <v>0</v>
      </c>
      <c r="BG75" s="398">
        <v>0</v>
      </c>
      <c r="BH75" s="399">
        <v>0</v>
      </c>
      <c r="BI75" s="397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9">
        <v>0</v>
      </c>
      <c r="BS75" s="397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9">
        <v>0</v>
      </c>
      <c r="CC75" s="397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9">
        <v>0</v>
      </c>
      <c r="CM75" s="397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9">
        <v>0</v>
      </c>
      <c r="CW75" s="397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9">
        <v>0</v>
      </c>
      <c r="DG75" s="397">
        <v>0</v>
      </c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7"/>
        <v>1</v>
      </c>
      <c r="HN75" s="252">
        <f t="shared" si="92"/>
        <v>2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0"/>
        <v>#REF!</v>
      </c>
      <c r="HQ75" s="79"/>
      <c r="HR75" s="253">
        <f t="shared" si="81"/>
        <v>1</v>
      </c>
      <c r="HS75" s="253">
        <f t="shared" si="82"/>
        <v>0</v>
      </c>
      <c r="HT75" s="253">
        <f t="shared" si="83"/>
        <v>0</v>
      </c>
      <c r="HU75" s="253">
        <f t="shared" si="84"/>
        <v>0</v>
      </c>
      <c r="HV75" s="253">
        <f t="shared" si="85"/>
        <v>0</v>
      </c>
      <c r="HW75" s="253">
        <f t="shared" si="86"/>
        <v>0</v>
      </c>
      <c r="HX75" s="253">
        <f t="shared" si="87"/>
        <v>0</v>
      </c>
      <c r="HY75" s="253">
        <f t="shared" si="88"/>
        <v>0</v>
      </c>
      <c r="HZ75" s="253">
        <f t="shared" si="89"/>
        <v>0</v>
      </c>
      <c r="IA75" s="253">
        <f t="shared" si="90"/>
        <v>0</v>
      </c>
      <c r="IK75" s="93" t="e">
        <f t="shared" si="78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6">
        <v>2</v>
      </c>
      <c r="L76" s="457">
        <v>0</v>
      </c>
      <c r="M76" s="457">
        <v>0</v>
      </c>
      <c r="N76" s="457">
        <v>0</v>
      </c>
      <c r="O76" s="457">
        <v>0</v>
      </c>
      <c r="P76" s="457">
        <v>0</v>
      </c>
      <c r="Q76" s="457">
        <v>0</v>
      </c>
      <c r="R76" s="457">
        <v>0</v>
      </c>
      <c r="S76" s="457">
        <v>0</v>
      </c>
      <c r="T76" s="458">
        <v>0</v>
      </c>
      <c r="U76" s="456">
        <v>3</v>
      </c>
      <c r="V76" s="457">
        <v>0</v>
      </c>
      <c r="W76" s="457">
        <v>0</v>
      </c>
      <c r="X76" s="457">
        <v>0</v>
      </c>
      <c r="Y76" s="457">
        <v>0</v>
      </c>
      <c r="Z76" s="457">
        <v>0</v>
      </c>
      <c r="AA76" s="457">
        <v>0</v>
      </c>
      <c r="AB76" s="457">
        <v>0</v>
      </c>
      <c r="AC76" s="457">
        <v>0</v>
      </c>
      <c r="AD76" s="458">
        <v>0</v>
      </c>
      <c r="AE76" s="456">
        <v>0</v>
      </c>
      <c r="AF76" s="457">
        <v>0</v>
      </c>
      <c r="AG76" s="457">
        <v>0</v>
      </c>
      <c r="AH76" s="457">
        <v>0</v>
      </c>
      <c r="AI76" s="457">
        <v>0</v>
      </c>
      <c r="AJ76" s="457">
        <v>0</v>
      </c>
      <c r="AK76" s="457">
        <v>0</v>
      </c>
      <c r="AL76" s="457">
        <v>0</v>
      </c>
      <c r="AM76" s="457">
        <v>0</v>
      </c>
      <c r="AN76" s="458">
        <v>0</v>
      </c>
      <c r="AO76" s="456">
        <v>0</v>
      </c>
      <c r="AP76" s="457">
        <v>0</v>
      </c>
      <c r="AQ76" s="457">
        <v>0</v>
      </c>
      <c r="AR76" s="457">
        <v>0</v>
      </c>
      <c r="AS76" s="457">
        <v>0</v>
      </c>
      <c r="AT76" s="457">
        <v>0</v>
      </c>
      <c r="AU76" s="457">
        <v>0</v>
      </c>
      <c r="AV76" s="457">
        <v>0</v>
      </c>
      <c r="AW76" s="457">
        <v>0</v>
      </c>
      <c r="AX76" s="458">
        <v>0</v>
      </c>
      <c r="AY76" s="456">
        <v>0</v>
      </c>
      <c r="AZ76" s="457">
        <v>0</v>
      </c>
      <c r="BA76" s="457">
        <v>0</v>
      </c>
      <c r="BB76" s="457">
        <v>0</v>
      </c>
      <c r="BC76" s="457">
        <v>0</v>
      </c>
      <c r="BD76" s="457">
        <v>0</v>
      </c>
      <c r="BE76" s="457">
        <v>0</v>
      </c>
      <c r="BF76" s="457">
        <v>0</v>
      </c>
      <c r="BG76" s="457">
        <v>0</v>
      </c>
      <c r="BH76" s="458">
        <v>0</v>
      </c>
      <c r="BI76" s="456">
        <v>0</v>
      </c>
      <c r="BJ76" s="457">
        <v>0</v>
      </c>
      <c r="BK76" s="457">
        <v>0</v>
      </c>
      <c r="BL76" s="457">
        <v>0</v>
      </c>
      <c r="BM76" s="457">
        <v>0</v>
      </c>
      <c r="BN76" s="457">
        <v>0</v>
      </c>
      <c r="BO76" s="457">
        <v>0</v>
      </c>
      <c r="BP76" s="457">
        <v>0</v>
      </c>
      <c r="BQ76" s="457">
        <v>0</v>
      </c>
      <c r="BR76" s="458">
        <v>0</v>
      </c>
      <c r="BS76" s="456">
        <v>6</v>
      </c>
      <c r="BT76" s="457">
        <v>0</v>
      </c>
      <c r="BU76" s="457">
        <v>0</v>
      </c>
      <c r="BV76" s="457">
        <v>0</v>
      </c>
      <c r="BW76" s="457">
        <v>0</v>
      </c>
      <c r="BX76" s="457">
        <v>0</v>
      </c>
      <c r="BY76" s="457">
        <v>0</v>
      </c>
      <c r="BZ76" s="457">
        <v>0</v>
      </c>
      <c r="CA76" s="457">
        <v>0</v>
      </c>
      <c r="CB76" s="458">
        <v>0</v>
      </c>
      <c r="CC76" s="456">
        <v>1</v>
      </c>
      <c r="CD76" s="457">
        <v>0</v>
      </c>
      <c r="CE76" s="457">
        <v>0</v>
      </c>
      <c r="CF76" s="457">
        <v>0</v>
      </c>
      <c r="CG76" s="457">
        <v>0</v>
      </c>
      <c r="CH76" s="457">
        <v>0</v>
      </c>
      <c r="CI76" s="457">
        <v>0</v>
      </c>
      <c r="CJ76" s="457">
        <v>0</v>
      </c>
      <c r="CK76" s="457">
        <v>0</v>
      </c>
      <c r="CL76" s="458">
        <v>0</v>
      </c>
      <c r="CM76" s="456">
        <v>0</v>
      </c>
      <c r="CN76" s="457">
        <v>0</v>
      </c>
      <c r="CO76" s="457">
        <v>0</v>
      </c>
      <c r="CP76" s="457">
        <v>0</v>
      </c>
      <c r="CQ76" s="457">
        <v>0</v>
      </c>
      <c r="CR76" s="457">
        <v>0</v>
      </c>
      <c r="CS76" s="457">
        <v>0</v>
      </c>
      <c r="CT76" s="457">
        <v>0</v>
      </c>
      <c r="CU76" s="457">
        <v>0</v>
      </c>
      <c r="CV76" s="458">
        <v>0</v>
      </c>
      <c r="CW76" s="456">
        <v>0</v>
      </c>
      <c r="CX76" s="457">
        <v>0</v>
      </c>
      <c r="CY76" s="457">
        <v>0</v>
      </c>
      <c r="CZ76" s="457">
        <v>0</v>
      </c>
      <c r="DA76" s="457">
        <v>0</v>
      </c>
      <c r="DB76" s="457">
        <v>0</v>
      </c>
      <c r="DC76" s="457">
        <v>0</v>
      </c>
      <c r="DD76" s="457">
        <v>0</v>
      </c>
      <c r="DE76" s="457">
        <v>0</v>
      </c>
      <c r="DF76" s="458">
        <v>0</v>
      </c>
      <c r="DG76" s="456">
        <v>0</v>
      </c>
      <c r="DH76" s="457"/>
      <c r="DI76" s="457"/>
      <c r="DJ76" s="457"/>
      <c r="DK76" s="457"/>
      <c r="DL76" s="457"/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7"/>
        <v>12</v>
      </c>
      <c r="HN76" s="250">
        <f t="shared" si="92"/>
        <v>14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0"/>
        <v>#REF!</v>
      </c>
      <c r="HQ76" s="79"/>
      <c r="HR76" s="251">
        <f t="shared" si="81"/>
        <v>12</v>
      </c>
      <c r="HS76" s="251">
        <f t="shared" si="82"/>
        <v>0</v>
      </c>
      <c r="HT76" s="251">
        <f t="shared" si="83"/>
        <v>0</v>
      </c>
      <c r="HU76" s="251">
        <f t="shared" si="84"/>
        <v>0</v>
      </c>
      <c r="HV76" s="251">
        <f t="shared" si="85"/>
        <v>0</v>
      </c>
      <c r="HW76" s="251">
        <f t="shared" si="86"/>
        <v>0</v>
      </c>
      <c r="HX76" s="251">
        <f t="shared" si="87"/>
        <v>0</v>
      </c>
      <c r="HY76" s="251">
        <f t="shared" si="88"/>
        <v>0</v>
      </c>
      <c r="HZ76" s="251">
        <f t="shared" si="89"/>
        <v>0</v>
      </c>
      <c r="IA76" s="251">
        <f t="shared" si="90"/>
        <v>0</v>
      </c>
      <c r="IK76" s="93" t="e">
        <f t="shared" si="78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9">
        <v>3</v>
      </c>
      <c r="L77" s="663">
        <v>0</v>
      </c>
      <c r="M77" s="663">
        <v>0</v>
      </c>
      <c r="N77" s="663">
        <v>0</v>
      </c>
      <c r="O77" s="663">
        <v>0</v>
      </c>
      <c r="P77" s="663">
        <v>0</v>
      </c>
      <c r="Q77" s="663">
        <v>0</v>
      </c>
      <c r="R77" s="663">
        <v>0</v>
      </c>
      <c r="S77" s="663">
        <v>0</v>
      </c>
      <c r="T77" s="461">
        <v>0</v>
      </c>
      <c r="U77" s="459">
        <v>3</v>
      </c>
      <c r="V77" s="663">
        <v>0</v>
      </c>
      <c r="W77" s="663">
        <v>0</v>
      </c>
      <c r="X77" s="663">
        <v>0</v>
      </c>
      <c r="Y77" s="663">
        <v>0</v>
      </c>
      <c r="Z77" s="663">
        <v>0</v>
      </c>
      <c r="AA77" s="663">
        <v>0</v>
      </c>
      <c r="AB77" s="663">
        <v>0</v>
      </c>
      <c r="AC77" s="663">
        <v>0</v>
      </c>
      <c r="AD77" s="461">
        <v>0</v>
      </c>
      <c r="AE77" s="459">
        <v>0</v>
      </c>
      <c r="AF77" s="663">
        <v>0</v>
      </c>
      <c r="AG77" s="663">
        <v>0</v>
      </c>
      <c r="AH77" s="663">
        <v>0</v>
      </c>
      <c r="AI77" s="663">
        <v>0</v>
      </c>
      <c r="AJ77" s="663">
        <v>0</v>
      </c>
      <c r="AK77" s="663">
        <v>0</v>
      </c>
      <c r="AL77" s="663">
        <v>0</v>
      </c>
      <c r="AM77" s="663">
        <v>0</v>
      </c>
      <c r="AN77" s="461">
        <v>0</v>
      </c>
      <c r="AO77" s="459">
        <v>0</v>
      </c>
      <c r="AP77" s="663">
        <v>0</v>
      </c>
      <c r="AQ77" s="663">
        <v>0</v>
      </c>
      <c r="AR77" s="663">
        <v>0</v>
      </c>
      <c r="AS77" s="663">
        <v>0</v>
      </c>
      <c r="AT77" s="663">
        <v>0</v>
      </c>
      <c r="AU77" s="663">
        <v>0</v>
      </c>
      <c r="AV77" s="663">
        <v>0</v>
      </c>
      <c r="AW77" s="663">
        <v>0</v>
      </c>
      <c r="AX77" s="461">
        <v>0</v>
      </c>
      <c r="AY77" s="459">
        <v>1</v>
      </c>
      <c r="AZ77" s="663">
        <v>0</v>
      </c>
      <c r="BA77" s="663">
        <v>0</v>
      </c>
      <c r="BB77" s="663">
        <v>0</v>
      </c>
      <c r="BC77" s="663">
        <v>0</v>
      </c>
      <c r="BD77" s="663">
        <v>0</v>
      </c>
      <c r="BE77" s="663">
        <v>0</v>
      </c>
      <c r="BF77" s="663">
        <v>0</v>
      </c>
      <c r="BG77" s="663">
        <v>0</v>
      </c>
      <c r="BH77" s="461">
        <v>0</v>
      </c>
      <c r="BI77" s="459">
        <v>5</v>
      </c>
      <c r="BJ77" s="663">
        <v>0</v>
      </c>
      <c r="BK77" s="663">
        <v>0</v>
      </c>
      <c r="BL77" s="663">
        <v>0</v>
      </c>
      <c r="BM77" s="663">
        <v>0</v>
      </c>
      <c r="BN77" s="663">
        <v>0</v>
      </c>
      <c r="BO77" s="663">
        <v>0</v>
      </c>
      <c r="BP77" s="663">
        <v>0</v>
      </c>
      <c r="BQ77" s="663">
        <v>0</v>
      </c>
      <c r="BR77" s="461">
        <v>0</v>
      </c>
      <c r="BS77" s="459">
        <v>10</v>
      </c>
      <c r="BT77" s="663">
        <v>0</v>
      </c>
      <c r="BU77" s="663">
        <v>0</v>
      </c>
      <c r="BV77" s="663">
        <v>0</v>
      </c>
      <c r="BW77" s="663">
        <v>0</v>
      </c>
      <c r="BX77" s="663">
        <v>0</v>
      </c>
      <c r="BY77" s="663">
        <v>0</v>
      </c>
      <c r="BZ77" s="663">
        <v>0</v>
      </c>
      <c r="CA77" s="663">
        <v>0</v>
      </c>
      <c r="CB77" s="461">
        <v>0</v>
      </c>
      <c r="CC77" s="459">
        <v>1</v>
      </c>
      <c r="CD77" s="663">
        <v>0</v>
      </c>
      <c r="CE77" s="663">
        <v>0</v>
      </c>
      <c r="CF77" s="663">
        <v>0</v>
      </c>
      <c r="CG77" s="663">
        <v>0</v>
      </c>
      <c r="CH77" s="663">
        <v>0</v>
      </c>
      <c r="CI77" s="663">
        <v>0</v>
      </c>
      <c r="CJ77" s="663">
        <v>0</v>
      </c>
      <c r="CK77" s="663">
        <v>0</v>
      </c>
      <c r="CL77" s="461">
        <v>0</v>
      </c>
      <c r="CM77" s="459">
        <v>1</v>
      </c>
      <c r="CN77" s="663">
        <v>0</v>
      </c>
      <c r="CO77" s="663">
        <v>0</v>
      </c>
      <c r="CP77" s="663">
        <v>0</v>
      </c>
      <c r="CQ77" s="663">
        <v>0</v>
      </c>
      <c r="CR77" s="663">
        <v>0</v>
      </c>
      <c r="CS77" s="663">
        <v>0</v>
      </c>
      <c r="CT77" s="663">
        <v>0</v>
      </c>
      <c r="CU77" s="663">
        <v>0</v>
      </c>
      <c r="CV77" s="461">
        <v>0</v>
      </c>
      <c r="CW77" s="459">
        <v>0</v>
      </c>
      <c r="CX77" s="663">
        <v>0</v>
      </c>
      <c r="CY77" s="663">
        <v>0</v>
      </c>
      <c r="CZ77" s="663">
        <v>0</v>
      </c>
      <c r="DA77" s="663">
        <v>0</v>
      </c>
      <c r="DB77" s="663">
        <v>0</v>
      </c>
      <c r="DC77" s="663">
        <v>0</v>
      </c>
      <c r="DD77" s="663">
        <v>0</v>
      </c>
      <c r="DE77" s="663">
        <v>0</v>
      </c>
      <c r="DF77" s="461">
        <v>0</v>
      </c>
      <c r="DG77" s="459">
        <v>0</v>
      </c>
      <c r="DH77" s="460"/>
      <c r="DI77" s="460"/>
      <c r="DJ77" s="460"/>
      <c r="DK77" s="460"/>
      <c r="DL77" s="460"/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7"/>
        <v>24</v>
      </c>
      <c r="HN77" s="78">
        <f t="shared" si="92"/>
        <v>38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0"/>
        <v>#REF!</v>
      </c>
      <c r="HQ77" s="79"/>
      <c r="HR77" s="80">
        <f t="shared" si="81"/>
        <v>24</v>
      </c>
      <c r="HS77" s="80">
        <f t="shared" si="82"/>
        <v>0</v>
      </c>
      <c r="HT77" s="80">
        <f t="shared" si="83"/>
        <v>0</v>
      </c>
      <c r="HU77" s="80">
        <f t="shared" si="84"/>
        <v>0</v>
      </c>
      <c r="HV77" s="80">
        <f t="shared" si="85"/>
        <v>0</v>
      </c>
      <c r="HW77" s="80">
        <f t="shared" si="86"/>
        <v>0</v>
      </c>
      <c r="HX77" s="80">
        <f t="shared" si="87"/>
        <v>0</v>
      </c>
      <c r="HY77" s="80">
        <f t="shared" si="88"/>
        <v>0</v>
      </c>
      <c r="HZ77" s="80">
        <f t="shared" si="89"/>
        <v>0</v>
      </c>
      <c r="IA77" s="80">
        <f t="shared" si="90"/>
        <v>0</v>
      </c>
      <c r="IK77" s="93" t="e">
        <f t="shared" si="78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9">
        <v>4</v>
      </c>
      <c r="L78" s="663">
        <v>0</v>
      </c>
      <c r="M78" s="663">
        <v>0</v>
      </c>
      <c r="N78" s="663">
        <v>0</v>
      </c>
      <c r="O78" s="663">
        <v>0</v>
      </c>
      <c r="P78" s="663">
        <v>0</v>
      </c>
      <c r="Q78" s="663">
        <v>0</v>
      </c>
      <c r="R78" s="663">
        <v>0</v>
      </c>
      <c r="S78" s="663">
        <v>0</v>
      </c>
      <c r="T78" s="461">
        <v>0</v>
      </c>
      <c r="U78" s="459">
        <v>1</v>
      </c>
      <c r="V78" s="663">
        <v>0</v>
      </c>
      <c r="W78" s="663">
        <v>0</v>
      </c>
      <c r="X78" s="663">
        <v>0</v>
      </c>
      <c r="Y78" s="663">
        <v>0</v>
      </c>
      <c r="Z78" s="663">
        <v>0</v>
      </c>
      <c r="AA78" s="663">
        <v>0</v>
      </c>
      <c r="AB78" s="663">
        <v>0</v>
      </c>
      <c r="AC78" s="663">
        <v>0</v>
      </c>
      <c r="AD78" s="461">
        <v>0</v>
      </c>
      <c r="AE78" s="459">
        <v>0</v>
      </c>
      <c r="AF78" s="663">
        <v>0</v>
      </c>
      <c r="AG78" s="663">
        <v>0</v>
      </c>
      <c r="AH78" s="663">
        <v>0</v>
      </c>
      <c r="AI78" s="663">
        <v>0</v>
      </c>
      <c r="AJ78" s="663">
        <v>0</v>
      </c>
      <c r="AK78" s="663">
        <v>0</v>
      </c>
      <c r="AL78" s="663">
        <v>0</v>
      </c>
      <c r="AM78" s="663">
        <v>0</v>
      </c>
      <c r="AN78" s="461">
        <v>0</v>
      </c>
      <c r="AO78" s="459">
        <v>0</v>
      </c>
      <c r="AP78" s="663">
        <v>0</v>
      </c>
      <c r="AQ78" s="663">
        <v>0</v>
      </c>
      <c r="AR78" s="663">
        <v>0</v>
      </c>
      <c r="AS78" s="663">
        <v>0</v>
      </c>
      <c r="AT78" s="663">
        <v>0</v>
      </c>
      <c r="AU78" s="663">
        <v>0</v>
      </c>
      <c r="AV78" s="663">
        <v>0</v>
      </c>
      <c r="AW78" s="663">
        <v>0</v>
      </c>
      <c r="AX78" s="461">
        <v>0</v>
      </c>
      <c r="AY78" s="459">
        <v>1</v>
      </c>
      <c r="AZ78" s="663">
        <v>0</v>
      </c>
      <c r="BA78" s="663">
        <v>0</v>
      </c>
      <c r="BB78" s="663">
        <v>0</v>
      </c>
      <c r="BC78" s="663">
        <v>0</v>
      </c>
      <c r="BD78" s="663">
        <v>0</v>
      </c>
      <c r="BE78" s="663">
        <v>0</v>
      </c>
      <c r="BF78" s="663">
        <v>0</v>
      </c>
      <c r="BG78" s="663">
        <v>0</v>
      </c>
      <c r="BH78" s="461">
        <v>0</v>
      </c>
      <c r="BI78" s="459">
        <v>1</v>
      </c>
      <c r="BJ78" s="663">
        <v>0</v>
      </c>
      <c r="BK78" s="663">
        <v>0</v>
      </c>
      <c r="BL78" s="663">
        <v>0</v>
      </c>
      <c r="BM78" s="663">
        <v>0</v>
      </c>
      <c r="BN78" s="663">
        <v>0</v>
      </c>
      <c r="BO78" s="663">
        <v>0</v>
      </c>
      <c r="BP78" s="663">
        <v>0</v>
      </c>
      <c r="BQ78" s="663">
        <v>0</v>
      </c>
      <c r="BR78" s="461">
        <v>0</v>
      </c>
      <c r="BS78" s="459">
        <v>10</v>
      </c>
      <c r="BT78" s="663">
        <v>0</v>
      </c>
      <c r="BU78" s="663">
        <v>0</v>
      </c>
      <c r="BV78" s="663">
        <v>0</v>
      </c>
      <c r="BW78" s="663">
        <v>0</v>
      </c>
      <c r="BX78" s="663">
        <v>0</v>
      </c>
      <c r="BY78" s="663">
        <v>0</v>
      </c>
      <c r="BZ78" s="663">
        <v>0</v>
      </c>
      <c r="CA78" s="663">
        <v>0</v>
      </c>
      <c r="CB78" s="461">
        <v>0</v>
      </c>
      <c r="CC78" s="459">
        <v>0</v>
      </c>
      <c r="CD78" s="663">
        <v>0</v>
      </c>
      <c r="CE78" s="663">
        <v>0</v>
      </c>
      <c r="CF78" s="663">
        <v>0</v>
      </c>
      <c r="CG78" s="663">
        <v>0</v>
      </c>
      <c r="CH78" s="663">
        <v>0</v>
      </c>
      <c r="CI78" s="663">
        <v>0</v>
      </c>
      <c r="CJ78" s="663">
        <v>0</v>
      </c>
      <c r="CK78" s="663">
        <v>0</v>
      </c>
      <c r="CL78" s="461">
        <v>0</v>
      </c>
      <c r="CM78" s="459">
        <v>0</v>
      </c>
      <c r="CN78" s="663">
        <v>0</v>
      </c>
      <c r="CO78" s="663">
        <v>0</v>
      </c>
      <c r="CP78" s="663">
        <v>0</v>
      </c>
      <c r="CQ78" s="663">
        <v>0</v>
      </c>
      <c r="CR78" s="663">
        <v>0</v>
      </c>
      <c r="CS78" s="663">
        <v>0</v>
      </c>
      <c r="CT78" s="663">
        <v>0</v>
      </c>
      <c r="CU78" s="663">
        <v>0</v>
      </c>
      <c r="CV78" s="461">
        <v>0</v>
      </c>
      <c r="CW78" s="459">
        <v>0</v>
      </c>
      <c r="CX78" s="663">
        <v>0</v>
      </c>
      <c r="CY78" s="663">
        <v>0</v>
      </c>
      <c r="CZ78" s="663">
        <v>0</v>
      </c>
      <c r="DA78" s="663">
        <v>0</v>
      </c>
      <c r="DB78" s="663">
        <v>0</v>
      </c>
      <c r="DC78" s="663">
        <v>0</v>
      </c>
      <c r="DD78" s="663">
        <v>0</v>
      </c>
      <c r="DE78" s="663">
        <v>0</v>
      </c>
      <c r="DF78" s="461">
        <v>0</v>
      </c>
      <c r="DG78" s="459">
        <v>0</v>
      </c>
      <c r="DH78" s="460"/>
      <c r="DI78" s="460"/>
      <c r="DJ78" s="460"/>
      <c r="DK78" s="460"/>
      <c r="DL78" s="460"/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7"/>
        <v>17</v>
      </c>
      <c r="HN78" s="78">
        <f t="shared" si="92"/>
        <v>54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0"/>
        <v>#REF!</v>
      </c>
      <c r="HQ78" s="79"/>
      <c r="HR78" s="80">
        <f t="shared" si="81"/>
        <v>17</v>
      </c>
      <c r="HS78" s="80">
        <f t="shared" si="82"/>
        <v>0</v>
      </c>
      <c r="HT78" s="80">
        <f t="shared" si="83"/>
        <v>0</v>
      </c>
      <c r="HU78" s="80">
        <f t="shared" si="84"/>
        <v>0</v>
      </c>
      <c r="HV78" s="80">
        <f t="shared" si="85"/>
        <v>0</v>
      </c>
      <c r="HW78" s="80">
        <f t="shared" si="86"/>
        <v>0</v>
      </c>
      <c r="HX78" s="80">
        <f t="shared" si="87"/>
        <v>0</v>
      </c>
      <c r="HY78" s="80">
        <f t="shared" si="88"/>
        <v>0</v>
      </c>
      <c r="HZ78" s="80">
        <f t="shared" si="89"/>
        <v>0</v>
      </c>
      <c r="IA78" s="80">
        <f t="shared" si="90"/>
        <v>0</v>
      </c>
      <c r="IK78" s="93" t="e">
        <f t="shared" si="78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2">
        <v>5</v>
      </c>
      <c r="L79" s="463">
        <v>0</v>
      </c>
      <c r="M79" s="463">
        <v>0</v>
      </c>
      <c r="N79" s="463">
        <v>0</v>
      </c>
      <c r="O79" s="463">
        <v>0</v>
      </c>
      <c r="P79" s="463">
        <v>0</v>
      </c>
      <c r="Q79" s="463">
        <v>0</v>
      </c>
      <c r="R79" s="463">
        <v>0</v>
      </c>
      <c r="S79" s="463">
        <v>0</v>
      </c>
      <c r="T79" s="464">
        <v>0</v>
      </c>
      <c r="U79" s="462">
        <v>2</v>
      </c>
      <c r="V79" s="463">
        <v>0</v>
      </c>
      <c r="W79" s="463">
        <v>0</v>
      </c>
      <c r="X79" s="463">
        <v>0</v>
      </c>
      <c r="Y79" s="463">
        <v>0</v>
      </c>
      <c r="Z79" s="463">
        <v>0</v>
      </c>
      <c r="AA79" s="463">
        <v>0</v>
      </c>
      <c r="AB79" s="463">
        <v>0</v>
      </c>
      <c r="AC79" s="463">
        <v>0</v>
      </c>
      <c r="AD79" s="464">
        <v>0</v>
      </c>
      <c r="AE79" s="462">
        <v>0</v>
      </c>
      <c r="AF79" s="463">
        <v>0</v>
      </c>
      <c r="AG79" s="463">
        <v>0</v>
      </c>
      <c r="AH79" s="463">
        <v>0</v>
      </c>
      <c r="AI79" s="463">
        <v>0</v>
      </c>
      <c r="AJ79" s="463">
        <v>0</v>
      </c>
      <c r="AK79" s="463">
        <v>0</v>
      </c>
      <c r="AL79" s="463">
        <v>0</v>
      </c>
      <c r="AM79" s="463">
        <v>0</v>
      </c>
      <c r="AN79" s="464">
        <v>0</v>
      </c>
      <c r="AO79" s="462">
        <v>0</v>
      </c>
      <c r="AP79" s="463">
        <v>0</v>
      </c>
      <c r="AQ79" s="463">
        <v>0</v>
      </c>
      <c r="AR79" s="463">
        <v>0</v>
      </c>
      <c r="AS79" s="463">
        <v>0</v>
      </c>
      <c r="AT79" s="463">
        <v>0</v>
      </c>
      <c r="AU79" s="463">
        <v>0</v>
      </c>
      <c r="AV79" s="463">
        <v>0</v>
      </c>
      <c r="AW79" s="463">
        <v>0</v>
      </c>
      <c r="AX79" s="464">
        <v>0</v>
      </c>
      <c r="AY79" s="462">
        <v>0</v>
      </c>
      <c r="AZ79" s="463">
        <v>0</v>
      </c>
      <c r="BA79" s="463">
        <v>0</v>
      </c>
      <c r="BB79" s="463">
        <v>0</v>
      </c>
      <c r="BC79" s="463">
        <v>0</v>
      </c>
      <c r="BD79" s="463">
        <v>0</v>
      </c>
      <c r="BE79" s="463">
        <v>0</v>
      </c>
      <c r="BF79" s="463">
        <v>0</v>
      </c>
      <c r="BG79" s="463">
        <v>0</v>
      </c>
      <c r="BH79" s="464">
        <v>0</v>
      </c>
      <c r="BI79" s="462">
        <v>2</v>
      </c>
      <c r="BJ79" s="463">
        <v>0</v>
      </c>
      <c r="BK79" s="463">
        <v>0</v>
      </c>
      <c r="BL79" s="463">
        <v>0</v>
      </c>
      <c r="BM79" s="463">
        <v>0</v>
      </c>
      <c r="BN79" s="463">
        <v>0</v>
      </c>
      <c r="BO79" s="463">
        <v>0</v>
      </c>
      <c r="BP79" s="463">
        <v>0</v>
      </c>
      <c r="BQ79" s="463">
        <v>0</v>
      </c>
      <c r="BR79" s="464">
        <v>0</v>
      </c>
      <c r="BS79" s="462">
        <v>10</v>
      </c>
      <c r="BT79" s="463">
        <v>0</v>
      </c>
      <c r="BU79" s="463">
        <v>0</v>
      </c>
      <c r="BV79" s="463">
        <v>0</v>
      </c>
      <c r="BW79" s="463">
        <v>0</v>
      </c>
      <c r="BX79" s="463">
        <v>0</v>
      </c>
      <c r="BY79" s="463">
        <v>0</v>
      </c>
      <c r="BZ79" s="463">
        <v>0</v>
      </c>
      <c r="CA79" s="463">
        <v>0</v>
      </c>
      <c r="CB79" s="464">
        <v>0</v>
      </c>
      <c r="CC79" s="462">
        <v>0</v>
      </c>
      <c r="CD79" s="463">
        <v>0</v>
      </c>
      <c r="CE79" s="463">
        <v>0</v>
      </c>
      <c r="CF79" s="463">
        <v>0</v>
      </c>
      <c r="CG79" s="463">
        <v>0</v>
      </c>
      <c r="CH79" s="463">
        <v>0</v>
      </c>
      <c r="CI79" s="463">
        <v>0</v>
      </c>
      <c r="CJ79" s="463">
        <v>0</v>
      </c>
      <c r="CK79" s="463">
        <v>0</v>
      </c>
      <c r="CL79" s="464">
        <v>0</v>
      </c>
      <c r="CM79" s="462">
        <v>0</v>
      </c>
      <c r="CN79" s="463">
        <v>0</v>
      </c>
      <c r="CO79" s="463">
        <v>0</v>
      </c>
      <c r="CP79" s="463">
        <v>0</v>
      </c>
      <c r="CQ79" s="463">
        <v>0</v>
      </c>
      <c r="CR79" s="463">
        <v>0</v>
      </c>
      <c r="CS79" s="463">
        <v>0</v>
      </c>
      <c r="CT79" s="463">
        <v>0</v>
      </c>
      <c r="CU79" s="463">
        <v>0</v>
      </c>
      <c r="CV79" s="464">
        <v>0</v>
      </c>
      <c r="CW79" s="462">
        <v>0</v>
      </c>
      <c r="CX79" s="463">
        <v>0</v>
      </c>
      <c r="CY79" s="463">
        <v>0</v>
      </c>
      <c r="CZ79" s="463">
        <v>0</v>
      </c>
      <c r="DA79" s="463">
        <v>0</v>
      </c>
      <c r="DB79" s="463">
        <v>0</v>
      </c>
      <c r="DC79" s="463">
        <v>0</v>
      </c>
      <c r="DD79" s="463">
        <v>0</v>
      </c>
      <c r="DE79" s="463">
        <v>0</v>
      </c>
      <c r="DF79" s="464">
        <v>0</v>
      </c>
      <c r="DG79" s="462">
        <v>0</v>
      </c>
      <c r="DH79" s="463"/>
      <c r="DI79" s="463"/>
      <c r="DJ79" s="463"/>
      <c r="DK79" s="463"/>
      <c r="DL79" s="463"/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7"/>
        <v>19</v>
      </c>
      <c r="HN79" s="252">
        <f t="shared" si="92"/>
        <v>72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0"/>
        <v>#REF!</v>
      </c>
      <c r="HQ79" s="79"/>
      <c r="HR79" s="253">
        <f t="shared" si="81"/>
        <v>19</v>
      </c>
      <c r="HS79" s="253">
        <f t="shared" si="82"/>
        <v>0</v>
      </c>
      <c r="HT79" s="253">
        <f t="shared" si="83"/>
        <v>0</v>
      </c>
      <c r="HU79" s="253">
        <f t="shared" si="84"/>
        <v>0</v>
      </c>
      <c r="HV79" s="253">
        <f t="shared" si="85"/>
        <v>0</v>
      </c>
      <c r="HW79" s="253">
        <f t="shared" si="86"/>
        <v>0</v>
      </c>
      <c r="HX79" s="253">
        <f t="shared" si="87"/>
        <v>0</v>
      </c>
      <c r="HY79" s="253">
        <f t="shared" si="88"/>
        <v>0</v>
      </c>
      <c r="HZ79" s="253">
        <f t="shared" si="89"/>
        <v>0</v>
      </c>
      <c r="IA79" s="253">
        <f t="shared" si="90"/>
        <v>0</v>
      </c>
      <c r="IK79" s="93" t="e">
        <f t="shared" si="78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5">
        <v>1</v>
      </c>
      <c r="L80" s="466">
        <v>0</v>
      </c>
      <c r="M80" s="466">
        <v>0</v>
      </c>
      <c r="N80" s="466">
        <v>0</v>
      </c>
      <c r="O80" s="466">
        <v>0</v>
      </c>
      <c r="P80" s="466">
        <v>0</v>
      </c>
      <c r="Q80" s="466">
        <v>0</v>
      </c>
      <c r="R80" s="466">
        <v>0</v>
      </c>
      <c r="S80" s="466">
        <v>0</v>
      </c>
      <c r="T80" s="467">
        <v>0</v>
      </c>
      <c r="U80" s="465">
        <v>2</v>
      </c>
      <c r="V80" s="466">
        <v>0</v>
      </c>
      <c r="W80" s="466">
        <v>0</v>
      </c>
      <c r="X80" s="466">
        <v>0</v>
      </c>
      <c r="Y80" s="466">
        <v>0</v>
      </c>
      <c r="Z80" s="466">
        <v>0</v>
      </c>
      <c r="AA80" s="466">
        <v>0</v>
      </c>
      <c r="AB80" s="466">
        <v>0</v>
      </c>
      <c r="AC80" s="466">
        <v>0</v>
      </c>
      <c r="AD80" s="467">
        <v>0</v>
      </c>
      <c r="AE80" s="465">
        <v>0</v>
      </c>
      <c r="AF80" s="466">
        <v>0</v>
      </c>
      <c r="AG80" s="466">
        <v>0</v>
      </c>
      <c r="AH80" s="466">
        <v>0</v>
      </c>
      <c r="AI80" s="466">
        <v>0</v>
      </c>
      <c r="AJ80" s="466">
        <v>0</v>
      </c>
      <c r="AK80" s="466">
        <v>0</v>
      </c>
      <c r="AL80" s="466">
        <v>0</v>
      </c>
      <c r="AM80" s="466">
        <v>0</v>
      </c>
      <c r="AN80" s="467">
        <v>0</v>
      </c>
      <c r="AO80" s="465">
        <v>0</v>
      </c>
      <c r="AP80" s="466">
        <v>0</v>
      </c>
      <c r="AQ80" s="466">
        <v>0</v>
      </c>
      <c r="AR80" s="466">
        <v>0</v>
      </c>
      <c r="AS80" s="466">
        <v>0</v>
      </c>
      <c r="AT80" s="466">
        <v>0</v>
      </c>
      <c r="AU80" s="466">
        <v>0</v>
      </c>
      <c r="AV80" s="466">
        <v>0</v>
      </c>
      <c r="AW80" s="466">
        <v>0</v>
      </c>
      <c r="AX80" s="467">
        <v>0</v>
      </c>
      <c r="AY80" s="465">
        <v>0</v>
      </c>
      <c r="AZ80" s="466">
        <v>0</v>
      </c>
      <c r="BA80" s="466">
        <v>0</v>
      </c>
      <c r="BB80" s="466">
        <v>0</v>
      </c>
      <c r="BC80" s="466">
        <v>0</v>
      </c>
      <c r="BD80" s="466">
        <v>0</v>
      </c>
      <c r="BE80" s="466">
        <v>0</v>
      </c>
      <c r="BF80" s="466">
        <v>0</v>
      </c>
      <c r="BG80" s="466">
        <v>0</v>
      </c>
      <c r="BH80" s="467">
        <v>0</v>
      </c>
      <c r="BI80" s="465">
        <v>3</v>
      </c>
      <c r="BJ80" s="466">
        <v>0</v>
      </c>
      <c r="BK80" s="466">
        <v>0</v>
      </c>
      <c r="BL80" s="466">
        <v>0</v>
      </c>
      <c r="BM80" s="466">
        <v>0</v>
      </c>
      <c r="BN80" s="466">
        <v>0</v>
      </c>
      <c r="BO80" s="466">
        <v>0</v>
      </c>
      <c r="BP80" s="466">
        <v>0</v>
      </c>
      <c r="BQ80" s="466">
        <v>0</v>
      </c>
      <c r="BR80" s="467">
        <v>0</v>
      </c>
      <c r="BS80" s="465">
        <v>12</v>
      </c>
      <c r="BT80" s="466">
        <v>0</v>
      </c>
      <c r="BU80" s="466">
        <v>0</v>
      </c>
      <c r="BV80" s="466">
        <v>0</v>
      </c>
      <c r="BW80" s="466">
        <v>0</v>
      </c>
      <c r="BX80" s="466">
        <v>0</v>
      </c>
      <c r="BY80" s="466">
        <v>0</v>
      </c>
      <c r="BZ80" s="466">
        <v>0</v>
      </c>
      <c r="CA80" s="466">
        <v>0</v>
      </c>
      <c r="CB80" s="467">
        <v>0</v>
      </c>
      <c r="CC80" s="465">
        <v>2</v>
      </c>
      <c r="CD80" s="466">
        <v>0</v>
      </c>
      <c r="CE80" s="466">
        <v>0</v>
      </c>
      <c r="CF80" s="466">
        <v>0</v>
      </c>
      <c r="CG80" s="466">
        <v>0</v>
      </c>
      <c r="CH80" s="466">
        <v>0</v>
      </c>
      <c r="CI80" s="466">
        <v>0</v>
      </c>
      <c r="CJ80" s="466">
        <v>0</v>
      </c>
      <c r="CK80" s="466">
        <v>0</v>
      </c>
      <c r="CL80" s="467">
        <v>0</v>
      </c>
      <c r="CM80" s="465">
        <v>0</v>
      </c>
      <c r="CN80" s="466">
        <v>0</v>
      </c>
      <c r="CO80" s="466">
        <v>0</v>
      </c>
      <c r="CP80" s="466">
        <v>0</v>
      </c>
      <c r="CQ80" s="466">
        <v>0</v>
      </c>
      <c r="CR80" s="466">
        <v>0</v>
      </c>
      <c r="CS80" s="466">
        <v>0</v>
      </c>
      <c r="CT80" s="466">
        <v>0</v>
      </c>
      <c r="CU80" s="466">
        <v>0</v>
      </c>
      <c r="CV80" s="467">
        <v>0</v>
      </c>
      <c r="CW80" s="465">
        <v>0</v>
      </c>
      <c r="CX80" s="466">
        <v>0</v>
      </c>
      <c r="CY80" s="466">
        <v>0</v>
      </c>
      <c r="CZ80" s="466">
        <v>0</v>
      </c>
      <c r="DA80" s="466">
        <v>0</v>
      </c>
      <c r="DB80" s="466">
        <v>0</v>
      </c>
      <c r="DC80" s="466">
        <v>0</v>
      </c>
      <c r="DD80" s="466">
        <v>0</v>
      </c>
      <c r="DE80" s="466">
        <v>0</v>
      </c>
      <c r="DF80" s="467">
        <v>0</v>
      </c>
      <c r="DG80" s="465">
        <v>0</v>
      </c>
      <c r="DH80" s="466"/>
      <c r="DI80" s="466"/>
      <c r="DJ80" s="466"/>
      <c r="DK80" s="466"/>
      <c r="DL80" s="466"/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7"/>
        <v>20</v>
      </c>
      <c r="HN80" s="250">
        <f t="shared" si="92"/>
        <v>80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0"/>
        <v>#REF!</v>
      </c>
      <c r="HQ80" s="79"/>
      <c r="HR80" s="251">
        <f t="shared" si="81"/>
        <v>20</v>
      </c>
      <c r="HS80" s="251">
        <f t="shared" si="82"/>
        <v>0</v>
      </c>
      <c r="HT80" s="251">
        <f t="shared" si="83"/>
        <v>0</v>
      </c>
      <c r="HU80" s="251">
        <f t="shared" si="84"/>
        <v>0</v>
      </c>
      <c r="HV80" s="251">
        <f t="shared" si="85"/>
        <v>0</v>
      </c>
      <c r="HW80" s="251">
        <f t="shared" si="86"/>
        <v>0</v>
      </c>
      <c r="HX80" s="251">
        <f t="shared" si="87"/>
        <v>0</v>
      </c>
      <c r="HY80" s="251">
        <f t="shared" si="88"/>
        <v>0</v>
      </c>
      <c r="HZ80" s="251">
        <f t="shared" si="89"/>
        <v>0</v>
      </c>
      <c r="IA80" s="251">
        <f t="shared" si="90"/>
        <v>0</v>
      </c>
      <c r="IK80" s="93" t="e">
        <f t="shared" si="78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8">
        <v>4</v>
      </c>
      <c r="L81" s="664">
        <v>0</v>
      </c>
      <c r="M81" s="664">
        <v>0</v>
      </c>
      <c r="N81" s="664">
        <v>0</v>
      </c>
      <c r="O81" s="664">
        <v>0</v>
      </c>
      <c r="P81" s="664">
        <v>0</v>
      </c>
      <c r="Q81" s="664">
        <v>0</v>
      </c>
      <c r="R81" s="664">
        <v>0</v>
      </c>
      <c r="S81" s="664">
        <v>0</v>
      </c>
      <c r="T81" s="470">
        <v>0</v>
      </c>
      <c r="U81" s="468">
        <v>3</v>
      </c>
      <c r="V81" s="664">
        <v>0</v>
      </c>
      <c r="W81" s="664">
        <v>0</v>
      </c>
      <c r="X81" s="664">
        <v>0</v>
      </c>
      <c r="Y81" s="664">
        <v>0</v>
      </c>
      <c r="Z81" s="664">
        <v>0</v>
      </c>
      <c r="AA81" s="664">
        <v>0</v>
      </c>
      <c r="AB81" s="664">
        <v>0</v>
      </c>
      <c r="AC81" s="664">
        <v>0</v>
      </c>
      <c r="AD81" s="470">
        <v>0</v>
      </c>
      <c r="AE81" s="468">
        <v>0</v>
      </c>
      <c r="AF81" s="664">
        <v>0</v>
      </c>
      <c r="AG81" s="664">
        <v>0</v>
      </c>
      <c r="AH81" s="664">
        <v>0</v>
      </c>
      <c r="AI81" s="664">
        <v>0</v>
      </c>
      <c r="AJ81" s="664">
        <v>0</v>
      </c>
      <c r="AK81" s="664">
        <v>0</v>
      </c>
      <c r="AL81" s="664">
        <v>0</v>
      </c>
      <c r="AM81" s="664">
        <v>0</v>
      </c>
      <c r="AN81" s="470">
        <v>0</v>
      </c>
      <c r="AO81" s="468">
        <v>0</v>
      </c>
      <c r="AP81" s="664">
        <v>0</v>
      </c>
      <c r="AQ81" s="664">
        <v>0</v>
      </c>
      <c r="AR81" s="664">
        <v>0</v>
      </c>
      <c r="AS81" s="664">
        <v>0</v>
      </c>
      <c r="AT81" s="664">
        <v>0</v>
      </c>
      <c r="AU81" s="664">
        <v>0</v>
      </c>
      <c r="AV81" s="664">
        <v>0</v>
      </c>
      <c r="AW81" s="664">
        <v>0</v>
      </c>
      <c r="AX81" s="470">
        <v>0</v>
      </c>
      <c r="AY81" s="468">
        <v>0</v>
      </c>
      <c r="AZ81" s="664">
        <v>0</v>
      </c>
      <c r="BA81" s="664">
        <v>0</v>
      </c>
      <c r="BB81" s="664">
        <v>0</v>
      </c>
      <c r="BC81" s="664">
        <v>0</v>
      </c>
      <c r="BD81" s="664">
        <v>0</v>
      </c>
      <c r="BE81" s="664">
        <v>0</v>
      </c>
      <c r="BF81" s="664">
        <v>0</v>
      </c>
      <c r="BG81" s="664">
        <v>0</v>
      </c>
      <c r="BH81" s="470">
        <v>0</v>
      </c>
      <c r="BI81" s="468">
        <v>1</v>
      </c>
      <c r="BJ81" s="664">
        <v>0</v>
      </c>
      <c r="BK81" s="664">
        <v>0</v>
      </c>
      <c r="BL81" s="664">
        <v>0</v>
      </c>
      <c r="BM81" s="664">
        <v>0</v>
      </c>
      <c r="BN81" s="664">
        <v>0</v>
      </c>
      <c r="BO81" s="664">
        <v>0</v>
      </c>
      <c r="BP81" s="664">
        <v>0</v>
      </c>
      <c r="BQ81" s="664">
        <v>0</v>
      </c>
      <c r="BR81" s="470">
        <v>0</v>
      </c>
      <c r="BS81" s="468">
        <v>8</v>
      </c>
      <c r="BT81" s="664">
        <v>0</v>
      </c>
      <c r="BU81" s="664">
        <v>0</v>
      </c>
      <c r="BV81" s="664">
        <v>0</v>
      </c>
      <c r="BW81" s="664">
        <v>0</v>
      </c>
      <c r="BX81" s="664">
        <v>0</v>
      </c>
      <c r="BY81" s="664">
        <v>0</v>
      </c>
      <c r="BZ81" s="664">
        <v>0</v>
      </c>
      <c r="CA81" s="664">
        <v>0</v>
      </c>
      <c r="CB81" s="470">
        <v>0</v>
      </c>
      <c r="CC81" s="468">
        <v>0</v>
      </c>
      <c r="CD81" s="664">
        <v>0</v>
      </c>
      <c r="CE81" s="664">
        <v>0</v>
      </c>
      <c r="CF81" s="664">
        <v>0</v>
      </c>
      <c r="CG81" s="664">
        <v>0</v>
      </c>
      <c r="CH81" s="664">
        <v>0</v>
      </c>
      <c r="CI81" s="664">
        <v>0</v>
      </c>
      <c r="CJ81" s="664">
        <v>0</v>
      </c>
      <c r="CK81" s="664">
        <v>0</v>
      </c>
      <c r="CL81" s="470">
        <v>0</v>
      </c>
      <c r="CM81" s="468">
        <v>0</v>
      </c>
      <c r="CN81" s="664">
        <v>0</v>
      </c>
      <c r="CO81" s="664">
        <v>0</v>
      </c>
      <c r="CP81" s="664">
        <v>0</v>
      </c>
      <c r="CQ81" s="664">
        <v>0</v>
      </c>
      <c r="CR81" s="664">
        <v>0</v>
      </c>
      <c r="CS81" s="664">
        <v>0</v>
      </c>
      <c r="CT81" s="664">
        <v>0</v>
      </c>
      <c r="CU81" s="664">
        <v>0</v>
      </c>
      <c r="CV81" s="470">
        <v>0</v>
      </c>
      <c r="CW81" s="468">
        <v>0</v>
      </c>
      <c r="CX81" s="664">
        <v>0</v>
      </c>
      <c r="CY81" s="664">
        <v>0</v>
      </c>
      <c r="CZ81" s="664">
        <v>0</v>
      </c>
      <c r="DA81" s="664">
        <v>0</v>
      </c>
      <c r="DB81" s="664">
        <v>0</v>
      </c>
      <c r="DC81" s="664">
        <v>0</v>
      </c>
      <c r="DD81" s="664">
        <v>0</v>
      </c>
      <c r="DE81" s="664">
        <v>0</v>
      </c>
      <c r="DF81" s="470">
        <v>0</v>
      </c>
      <c r="DG81" s="468">
        <v>0</v>
      </c>
      <c r="DH81" s="469"/>
      <c r="DI81" s="469"/>
      <c r="DJ81" s="469"/>
      <c r="DK81" s="469"/>
      <c r="DL81" s="469"/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93">+SUMIF($K$11:$HB$11,1,K81:HB81)</f>
        <v>16</v>
      </c>
      <c r="HN81" s="78">
        <f t="shared" si="92"/>
        <v>72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0"/>
        <v>#REF!</v>
      </c>
      <c r="HQ81" s="79"/>
      <c r="HR81" s="80">
        <f t="shared" si="81"/>
        <v>16</v>
      </c>
      <c r="HS81" s="80">
        <f t="shared" si="82"/>
        <v>0</v>
      </c>
      <c r="HT81" s="80">
        <f t="shared" si="83"/>
        <v>0</v>
      </c>
      <c r="HU81" s="80">
        <f t="shared" si="84"/>
        <v>0</v>
      </c>
      <c r="HV81" s="80">
        <f t="shared" si="85"/>
        <v>0</v>
      </c>
      <c r="HW81" s="80">
        <f t="shared" si="86"/>
        <v>0</v>
      </c>
      <c r="HX81" s="80">
        <f t="shared" si="87"/>
        <v>0</v>
      </c>
      <c r="HY81" s="80">
        <f t="shared" si="88"/>
        <v>0</v>
      </c>
      <c r="HZ81" s="80">
        <f t="shared" si="89"/>
        <v>0</v>
      </c>
      <c r="IA81" s="80">
        <f t="shared" si="90"/>
        <v>0</v>
      </c>
      <c r="IK81" s="93" t="e">
        <f t="shared" ref="IK81:IK111" si="94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8">
        <v>3</v>
      </c>
      <c r="L82" s="664">
        <v>0</v>
      </c>
      <c r="M82" s="664">
        <v>0</v>
      </c>
      <c r="N82" s="664">
        <v>0</v>
      </c>
      <c r="O82" s="664">
        <v>0</v>
      </c>
      <c r="P82" s="664">
        <v>0</v>
      </c>
      <c r="Q82" s="664">
        <v>0</v>
      </c>
      <c r="R82" s="664">
        <v>0</v>
      </c>
      <c r="S82" s="664">
        <v>0</v>
      </c>
      <c r="T82" s="470">
        <v>0</v>
      </c>
      <c r="U82" s="468">
        <v>1</v>
      </c>
      <c r="V82" s="664">
        <v>0</v>
      </c>
      <c r="W82" s="664">
        <v>0</v>
      </c>
      <c r="X82" s="664">
        <v>0</v>
      </c>
      <c r="Y82" s="664">
        <v>0</v>
      </c>
      <c r="Z82" s="664">
        <v>0</v>
      </c>
      <c r="AA82" s="664">
        <v>0</v>
      </c>
      <c r="AB82" s="664">
        <v>0</v>
      </c>
      <c r="AC82" s="664">
        <v>0</v>
      </c>
      <c r="AD82" s="470">
        <v>0</v>
      </c>
      <c r="AE82" s="468">
        <v>0</v>
      </c>
      <c r="AF82" s="664">
        <v>0</v>
      </c>
      <c r="AG82" s="664">
        <v>0</v>
      </c>
      <c r="AH82" s="664">
        <v>0</v>
      </c>
      <c r="AI82" s="664">
        <v>0</v>
      </c>
      <c r="AJ82" s="664">
        <v>0</v>
      </c>
      <c r="AK82" s="664">
        <v>0</v>
      </c>
      <c r="AL82" s="664">
        <v>0</v>
      </c>
      <c r="AM82" s="664">
        <v>0</v>
      </c>
      <c r="AN82" s="470">
        <v>0</v>
      </c>
      <c r="AO82" s="468">
        <v>0</v>
      </c>
      <c r="AP82" s="664">
        <v>0</v>
      </c>
      <c r="AQ82" s="664">
        <v>0</v>
      </c>
      <c r="AR82" s="664">
        <v>0</v>
      </c>
      <c r="AS82" s="664">
        <v>0</v>
      </c>
      <c r="AT82" s="664">
        <v>0</v>
      </c>
      <c r="AU82" s="664">
        <v>0</v>
      </c>
      <c r="AV82" s="664">
        <v>0</v>
      </c>
      <c r="AW82" s="664">
        <v>0</v>
      </c>
      <c r="AX82" s="470">
        <v>0</v>
      </c>
      <c r="AY82" s="468">
        <v>1</v>
      </c>
      <c r="AZ82" s="664">
        <v>0</v>
      </c>
      <c r="BA82" s="664">
        <v>0</v>
      </c>
      <c r="BB82" s="664">
        <v>0</v>
      </c>
      <c r="BC82" s="664">
        <v>0</v>
      </c>
      <c r="BD82" s="664">
        <v>0</v>
      </c>
      <c r="BE82" s="664">
        <v>0</v>
      </c>
      <c r="BF82" s="664">
        <v>0</v>
      </c>
      <c r="BG82" s="664">
        <v>0</v>
      </c>
      <c r="BH82" s="470">
        <v>0</v>
      </c>
      <c r="BI82" s="468">
        <v>4</v>
      </c>
      <c r="BJ82" s="664">
        <v>0</v>
      </c>
      <c r="BK82" s="664">
        <v>0</v>
      </c>
      <c r="BL82" s="664">
        <v>0</v>
      </c>
      <c r="BM82" s="664">
        <v>0</v>
      </c>
      <c r="BN82" s="664">
        <v>0</v>
      </c>
      <c r="BO82" s="664">
        <v>0</v>
      </c>
      <c r="BP82" s="664">
        <v>0</v>
      </c>
      <c r="BQ82" s="664">
        <v>0</v>
      </c>
      <c r="BR82" s="470">
        <v>0</v>
      </c>
      <c r="BS82" s="468">
        <v>9</v>
      </c>
      <c r="BT82" s="664">
        <v>0</v>
      </c>
      <c r="BU82" s="664">
        <v>0</v>
      </c>
      <c r="BV82" s="664">
        <v>0</v>
      </c>
      <c r="BW82" s="664">
        <v>0</v>
      </c>
      <c r="BX82" s="664">
        <v>0</v>
      </c>
      <c r="BY82" s="664">
        <v>0</v>
      </c>
      <c r="BZ82" s="664">
        <v>0</v>
      </c>
      <c r="CA82" s="664">
        <v>0</v>
      </c>
      <c r="CB82" s="470">
        <v>0</v>
      </c>
      <c r="CC82" s="468">
        <v>0</v>
      </c>
      <c r="CD82" s="664">
        <v>0</v>
      </c>
      <c r="CE82" s="664">
        <v>0</v>
      </c>
      <c r="CF82" s="664">
        <v>0</v>
      </c>
      <c r="CG82" s="664">
        <v>0</v>
      </c>
      <c r="CH82" s="664">
        <v>0</v>
      </c>
      <c r="CI82" s="664">
        <v>0</v>
      </c>
      <c r="CJ82" s="664">
        <v>0</v>
      </c>
      <c r="CK82" s="664">
        <v>0</v>
      </c>
      <c r="CL82" s="470">
        <v>0</v>
      </c>
      <c r="CM82" s="468">
        <v>0</v>
      </c>
      <c r="CN82" s="664">
        <v>0</v>
      </c>
      <c r="CO82" s="664">
        <v>0</v>
      </c>
      <c r="CP82" s="664">
        <v>0</v>
      </c>
      <c r="CQ82" s="664">
        <v>0</v>
      </c>
      <c r="CR82" s="664">
        <v>0</v>
      </c>
      <c r="CS82" s="664">
        <v>0</v>
      </c>
      <c r="CT82" s="664">
        <v>0</v>
      </c>
      <c r="CU82" s="664">
        <v>0</v>
      </c>
      <c r="CV82" s="470">
        <v>0</v>
      </c>
      <c r="CW82" s="468">
        <v>0</v>
      </c>
      <c r="CX82" s="664">
        <v>0</v>
      </c>
      <c r="CY82" s="664">
        <v>0</v>
      </c>
      <c r="CZ82" s="664">
        <v>0</v>
      </c>
      <c r="DA82" s="664">
        <v>0</v>
      </c>
      <c r="DB82" s="664">
        <v>0</v>
      </c>
      <c r="DC82" s="664">
        <v>0</v>
      </c>
      <c r="DD82" s="664">
        <v>0</v>
      </c>
      <c r="DE82" s="664">
        <v>0</v>
      </c>
      <c r="DF82" s="470">
        <v>0</v>
      </c>
      <c r="DG82" s="468">
        <v>0</v>
      </c>
      <c r="DH82" s="469"/>
      <c r="DI82" s="469"/>
      <c r="DJ82" s="469"/>
      <c r="DK82" s="469"/>
      <c r="DL82" s="469"/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93"/>
        <v>18</v>
      </c>
      <c r="HN82" s="78">
        <f t="shared" si="92"/>
        <v>73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0"/>
        <v>#REF!</v>
      </c>
      <c r="HQ82" s="79"/>
      <c r="HR82" s="80">
        <f t="shared" si="81"/>
        <v>18</v>
      </c>
      <c r="HS82" s="80">
        <f t="shared" si="82"/>
        <v>0</v>
      </c>
      <c r="HT82" s="80">
        <f t="shared" si="83"/>
        <v>0</v>
      </c>
      <c r="HU82" s="80">
        <f t="shared" si="84"/>
        <v>0</v>
      </c>
      <c r="HV82" s="80">
        <f t="shared" si="85"/>
        <v>0</v>
      </c>
      <c r="HW82" s="80">
        <f t="shared" si="86"/>
        <v>0</v>
      </c>
      <c r="HX82" s="80">
        <f t="shared" si="87"/>
        <v>0</v>
      </c>
      <c r="HY82" s="80">
        <f t="shared" si="88"/>
        <v>0</v>
      </c>
      <c r="HZ82" s="80">
        <f t="shared" si="89"/>
        <v>0</v>
      </c>
      <c r="IA82" s="80">
        <f t="shared" si="90"/>
        <v>0</v>
      </c>
      <c r="IK82" s="93" t="e">
        <f t="shared" si="94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1">
        <v>1</v>
      </c>
      <c r="L83" s="472">
        <v>0</v>
      </c>
      <c r="M83" s="472">
        <v>0</v>
      </c>
      <c r="N83" s="472">
        <v>0</v>
      </c>
      <c r="O83" s="472">
        <v>0</v>
      </c>
      <c r="P83" s="472">
        <v>0</v>
      </c>
      <c r="Q83" s="472">
        <v>0</v>
      </c>
      <c r="R83" s="472">
        <v>0</v>
      </c>
      <c r="S83" s="472">
        <v>0</v>
      </c>
      <c r="T83" s="473">
        <v>0</v>
      </c>
      <c r="U83" s="471">
        <v>1</v>
      </c>
      <c r="V83" s="472">
        <v>0</v>
      </c>
      <c r="W83" s="472">
        <v>0</v>
      </c>
      <c r="X83" s="472">
        <v>0</v>
      </c>
      <c r="Y83" s="472">
        <v>0</v>
      </c>
      <c r="Z83" s="472">
        <v>0</v>
      </c>
      <c r="AA83" s="472">
        <v>0</v>
      </c>
      <c r="AB83" s="472">
        <v>0</v>
      </c>
      <c r="AC83" s="472">
        <v>0</v>
      </c>
      <c r="AD83" s="473">
        <v>0</v>
      </c>
      <c r="AE83" s="471">
        <v>0</v>
      </c>
      <c r="AF83" s="472">
        <v>0</v>
      </c>
      <c r="AG83" s="472">
        <v>0</v>
      </c>
      <c r="AH83" s="472">
        <v>0</v>
      </c>
      <c r="AI83" s="472">
        <v>0</v>
      </c>
      <c r="AJ83" s="472">
        <v>0</v>
      </c>
      <c r="AK83" s="472">
        <v>0</v>
      </c>
      <c r="AL83" s="472">
        <v>0</v>
      </c>
      <c r="AM83" s="472">
        <v>0</v>
      </c>
      <c r="AN83" s="473">
        <v>0</v>
      </c>
      <c r="AO83" s="471">
        <v>0</v>
      </c>
      <c r="AP83" s="472">
        <v>0</v>
      </c>
      <c r="AQ83" s="472">
        <v>0</v>
      </c>
      <c r="AR83" s="472">
        <v>0</v>
      </c>
      <c r="AS83" s="472">
        <v>0</v>
      </c>
      <c r="AT83" s="472">
        <v>0</v>
      </c>
      <c r="AU83" s="472">
        <v>0</v>
      </c>
      <c r="AV83" s="472">
        <v>0</v>
      </c>
      <c r="AW83" s="472">
        <v>0</v>
      </c>
      <c r="AX83" s="473">
        <v>0</v>
      </c>
      <c r="AY83" s="471">
        <v>0</v>
      </c>
      <c r="AZ83" s="472">
        <v>0</v>
      </c>
      <c r="BA83" s="472">
        <v>0</v>
      </c>
      <c r="BB83" s="472">
        <v>0</v>
      </c>
      <c r="BC83" s="472">
        <v>0</v>
      </c>
      <c r="BD83" s="472">
        <v>0</v>
      </c>
      <c r="BE83" s="472">
        <v>0</v>
      </c>
      <c r="BF83" s="472">
        <v>0</v>
      </c>
      <c r="BG83" s="472">
        <v>0</v>
      </c>
      <c r="BH83" s="473">
        <v>0</v>
      </c>
      <c r="BI83" s="471">
        <v>0</v>
      </c>
      <c r="BJ83" s="472">
        <v>0</v>
      </c>
      <c r="BK83" s="472">
        <v>0</v>
      </c>
      <c r="BL83" s="472">
        <v>0</v>
      </c>
      <c r="BM83" s="472">
        <v>0</v>
      </c>
      <c r="BN83" s="472">
        <v>0</v>
      </c>
      <c r="BO83" s="472">
        <v>0</v>
      </c>
      <c r="BP83" s="472">
        <v>0</v>
      </c>
      <c r="BQ83" s="472">
        <v>0</v>
      </c>
      <c r="BR83" s="473">
        <v>0</v>
      </c>
      <c r="BS83" s="471">
        <v>5</v>
      </c>
      <c r="BT83" s="472">
        <v>0</v>
      </c>
      <c r="BU83" s="472">
        <v>0</v>
      </c>
      <c r="BV83" s="472">
        <v>0</v>
      </c>
      <c r="BW83" s="472">
        <v>0</v>
      </c>
      <c r="BX83" s="472">
        <v>0</v>
      </c>
      <c r="BY83" s="472">
        <v>0</v>
      </c>
      <c r="BZ83" s="472">
        <v>0</v>
      </c>
      <c r="CA83" s="472">
        <v>0</v>
      </c>
      <c r="CB83" s="473">
        <v>0</v>
      </c>
      <c r="CC83" s="471">
        <v>2</v>
      </c>
      <c r="CD83" s="472">
        <v>0</v>
      </c>
      <c r="CE83" s="472">
        <v>0</v>
      </c>
      <c r="CF83" s="472">
        <v>0</v>
      </c>
      <c r="CG83" s="472">
        <v>0</v>
      </c>
      <c r="CH83" s="472">
        <v>0</v>
      </c>
      <c r="CI83" s="472">
        <v>0</v>
      </c>
      <c r="CJ83" s="472">
        <v>0</v>
      </c>
      <c r="CK83" s="472">
        <v>0</v>
      </c>
      <c r="CL83" s="473">
        <v>0</v>
      </c>
      <c r="CM83" s="471">
        <v>0</v>
      </c>
      <c r="CN83" s="472">
        <v>0</v>
      </c>
      <c r="CO83" s="472">
        <v>0</v>
      </c>
      <c r="CP83" s="472">
        <v>0</v>
      </c>
      <c r="CQ83" s="472">
        <v>0</v>
      </c>
      <c r="CR83" s="472">
        <v>0</v>
      </c>
      <c r="CS83" s="472">
        <v>0</v>
      </c>
      <c r="CT83" s="472">
        <v>0</v>
      </c>
      <c r="CU83" s="472">
        <v>0</v>
      </c>
      <c r="CV83" s="473">
        <v>0</v>
      </c>
      <c r="CW83" s="471">
        <v>0</v>
      </c>
      <c r="CX83" s="472">
        <v>0</v>
      </c>
      <c r="CY83" s="472">
        <v>0</v>
      </c>
      <c r="CZ83" s="472">
        <v>0</v>
      </c>
      <c r="DA83" s="472">
        <v>0</v>
      </c>
      <c r="DB83" s="472">
        <v>0</v>
      </c>
      <c r="DC83" s="472">
        <v>0</v>
      </c>
      <c r="DD83" s="472">
        <v>0</v>
      </c>
      <c r="DE83" s="472">
        <v>0</v>
      </c>
      <c r="DF83" s="473">
        <v>0</v>
      </c>
      <c r="DG83" s="471">
        <v>0</v>
      </c>
      <c r="DH83" s="472"/>
      <c r="DI83" s="472"/>
      <c r="DJ83" s="472"/>
      <c r="DK83" s="472"/>
      <c r="DL83" s="472"/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93"/>
        <v>9</v>
      </c>
      <c r="HN83" s="252">
        <f t="shared" ref="HN83:HN111" si="95">+SUM(HM80:HM83)</f>
        <v>63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0"/>
        <v>#REF!</v>
      </c>
      <c r="HQ83" s="79"/>
      <c r="HR83" s="253">
        <f t="shared" si="81"/>
        <v>9</v>
      </c>
      <c r="HS83" s="253">
        <f t="shared" si="82"/>
        <v>0</v>
      </c>
      <c r="HT83" s="253">
        <f t="shared" si="83"/>
        <v>0</v>
      </c>
      <c r="HU83" s="253">
        <f t="shared" si="84"/>
        <v>0</v>
      </c>
      <c r="HV83" s="253">
        <f t="shared" si="85"/>
        <v>0</v>
      </c>
      <c r="HW83" s="253">
        <f t="shared" si="86"/>
        <v>0</v>
      </c>
      <c r="HX83" s="253">
        <f t="shared" si="87"/>
        <v>0</v>
      </c>
      <c r="HY83" s="253">
        <f t="shared" si="88"/>
        <v>0</v>
      </c>
      <c r="HZ83" s="253">
        <f t="shared" si="89"/>
        <v>0</v>
      </c>
      <c r="IA83" s="253">
        <f t="shared" si="90"/>
        <v>0</v>
      </c>
      <c r="IK83" s="93" t="e">
        <f t="shared" si="94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1</v>
      </c>
      <c r="L84" s="374">
        <v>0</v>
      </c>
      <c r="M84" s="374">
        <v>0</v>
      </c>
      <c r="N84" s="374">
        <v>0</v>
      </c>
      <c r="O84" s="374">
        <v>0</v>
      </c>
      <c r="P84" s="374">
        <v>0</v>
      </c>
      <c r="Q84" s="374">
        <v>0</v>
      </c>
      <c r="R84" s="374">
        <v>0</v>
      </c>
      <c r="S84" s="374">
        <v>0</v>
      </c>
      <c r="T84" s="375">
        <v>0</v>
      </c>
      <c r="U84" s="373">
        <v>0</v>
      </c>
      <c r="V84" s="374">
        <v>0</v>
      </c>
      <c r="W84" s="374">
        <v>0</v>
      </c>
      <c r="X84" s="374">
        <v>0</v>
      </c>
      <c r="Y84" s="374">
        <v>0</v>
      </c>
      <c r="Z84" s="374">
        <v>0</v>
      </c>
      <c r="AA84" s="374">
        <v>0</v>
      </c>
      <c r="AB84" s="374">
        <v>0</v>
      </c>
      <c r="AC84" s="374">
        <v>0</v>
      </c>
      <c r="AD84" s="375">
        <v>0</v>
      </c>
      <c r="AE84" s="373">
        <v>0</v>
      </c>
      <c r="AF84" s="374">
        <v>0</v>
      </c>
      <c r="AG84" s="374">
        <v>0</v>
      </c>
      <c r="AH84" s="374">
        <v>0</v>
      </c>
      <c r="AI84" s="374">
        <v>0</v>
      </c>
      <c r="AJ84" s="374">
        <v>0</v>
      </c>
      <c r="AK84" s="374">
        <v>0</v>
      </c>
      <c r="AL84" s="374">
        <v>0</v>
      </c>
      <c r="AM84" s="374">
        <v>0</v>
      </c>
      <c r="AN84" s="375">
        <v>0</v>
      </c>
      <c r="AO84" s="373">
        <v>0</v>
      </c>
      <c r="AP84" s="374">
        <v>0</v>
      </c>
      <c r="AQ84" s="374">
        <v>0</v>
      </c>
      <c r="AR84" s="374">
        <v>0</v>
      </c>
      <c r="AS84" s="374">
        <v>0</v>
      </c>
      <c r="AT84" s="374">
        <v>0</v>
      </c>
      <c r="AU84" s="374">
        <v>0</v>
      </c>
      <c r="AV84" s="374">
        <v>0</v>
      </c>
      <c r="AW84" s="374">
        <v>0</v>
      </c>
      <c r="AX84" s="375">
        <v>0</v>
      </c>
      <c r="AY84" s="373">
        <v>1</v>
      </c>
      <c r="AZ84" s="374">
        <v>0</v>
      </c>
      <c r="BA84" s="374">
        <v>0</v>
      </c>
      <c r="BB84" s="374">
        <v>0</v>
      </c>
      <c r="BC84" s="374">
        <v>0</v>
      </c>
      <c r="BD84" s="374">
        <v>0</v>
      </c>
      <c r="BE84" s="374">
        <v>0</v>
      </c>
      <c r="BF84" s="374">
        <v>0</v>
      </c>
      <c r="BG84" s="374">
        <v>0</v>
      </c>
      <c r="BH84" s="375">
        <v>0</v>
      </c>
      <c r="BI84" s="373">
        <v>1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5">
        <v>0</v>
      </c>
      <c r="BS84" s="373">
        <v>4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5">
        <v>0</v>
      </c>
      <c r="CC84" s="373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5">
        <v>0</v>
      </c>
      <c r="CM84" s="373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5">
        <v>0</v>
      </c>
      <c r="CW84" s="373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5">
        <v>0</v>
      </c>
      <c r="DG84" s="373">
        <v>0</v>
      </c>
      <c r="DH84" s="374"/>
      <c r="DI84" s="374"/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93"/>
        <v>7</v>
      </c>
      <c r="HN84" s="250">
        <f t="shared" si="95"/>
        <v>50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96">+SUM(HO81:HO84)</f>
        <v>#REF!</v>
      </c>
      <c r="HQ84" s="79"/>
      <c r="HR84" s="251">
        <f t="shared" ref="HR84:HR111" si="97">+K84+U84+AE84+AO84+AY84+BI84+BS84+CC84+CM84+CW84+DG84+DQ84+EA84+EK84+EU84+FE84+FO84+FY84+GI84+GS84</f>
        <v>7</v>
      </c>
      <c r="HS84" s="251">
        <f t="shared" ref="HS84:HS111" si="98">+L84+V84+AF84+AP84+AZ84+BJ84+BT84+CD84+CN84+CX84+DH84+DR84+EB84+EL84+EV84+FF84+FP84+FZ84+GJ84+GT84</f>
        <v>0</v>
      </c>
      <c r="HT84" s="251">
        <f t="shared" ref="HT84:HT111" si="99">+M84+W84+AG84+AQ84+BA84+BK84+BU84+CE84+CO84+CY84+DI84+DS84+EC84+EM84+EW84+FG84+FQ84+GA84+GK84+GU84</f>
        <v>0</v>
      </c>
      <c r="HU84" s="251">
        <f t="shared" ref="HU84:HU111" si="100">+N84+X84+AH84+AR84+BB84+BL84+BV84+CF84+CP84+CZ84+DJ84+DT84+ED84+EN84+EX84+FH84+FR84+GB84+GL84+GV84</f>
        <v>0</v>
      </c>
      <c r="HV84" s="251">
        <f t="shared" ref="HV84:HV111" si="101">+O84+Y84+AI84+AS84+BC84+BM84+BW84+CG84+CQ84+DA84+DK84+DU84+EE84+EO84+EY84+FI84+FS84+GC84+GM84+GW84</f>
        <v>0</v>
      </c>
      <c r="HW84" s="251">
        <f t="shared" ref="HW84:HW111" si="102">+P84+Z84+AJ84+AT84+BD84+BN84+BX84+CH84+CR84+DB84+DL84+DV84+EF84+EP84+EZ84+FJ84+FT84+GD84+GN84+GX84</f>
        <v>0</v>
      </c>
      <c r="HX84" s="251">
        <f t="shared" ref="HX84:HX111" si="103">+Q84+AA84+AK84+AU84+BE84+BO84+BY84+CI84+CS84+DC84+DM84+DW84+EG84+EQ84+FA84+FK84+FU84+GE84+GO84+GY84</f>
        <v>0</v>
      </c>
      <c r="HY84" s="251">
        <f t="shared" ref="HY84:HY111" si="104">+R84+AB84+AL84+AV84+BF84+BP84+BZ84+CJ84+CT84+DD84+DN84+DX84+EH84+ER84+FB84+FL84+FV84+GF84+GP84+GZ84</f>
        <v>0</v>
      </c>
      <c r="HZ84" s="251">
        <f t="shared" ref="HZ84:HZ111" si="105">+S84+AC84+AM84+AW84+BG84+BQ84+CA84+CK84+CU84+DE84+DO84+DY84+EI84+ES84+FC84+FM84+FW84+GG84+GQ84+HA84</f>
        <v>0</v>
      </c>
      <c r="IA84" s="251">
        <f t="shared" ref="IA84:IA111" si="106">+T84+AD84+AN84+AX84+BH84+BR84+CB84+CL84+CV84+DF84+DP84+DZ84+EJ84+ET84+FD84+FN84+FX84+GH84+GR84+HB84</f>
        <v>0</v>
      </c>
      <c r="IK84" s="93" t="e">
        <f t="shared" si="94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7</v>
      </c>
      <c r="L85" s="652">
        <v>0</v>
      </c>
      <c r="M85" s="652">
        <v>0</v>
      </c>
      <c r="N85" s="652">
        <v>0</v>
      </c>
      <c r="O85" s="652">
        <v>0</v>
      </c>
      <c r="P85" s="652">
        <v>0</v>
      </c>
      <c r="Q85" s="652">
        <v>0</v>
      </c>
      <c r="R85" s="652">
        <v>0</v>
      </c>
      <c r="S85" s="652">
        <v>0</v>
      </c>
      <c r="T85" s="378">
        <v>0</v>
      </c>
      <c r="U85" s="376">
        <v>2</v>
      </c>
      <c r="V85" s="652">
        <v>0</v>
      </c>
      <c r="W85" s="652">
        <v>0</v>
      </c>
      <c r="X85" s="652">
        <v>0</v>
      </c>
      <c r="Y85" s="652">
        <v>0</v>
      </c>
      <c r="Z85" s="652">
        <v>0</v>
      </c>
      <c r="AA85" s="652">
        <v>0</v>
      </c>
      <c r="AB85" s="652">
        <v>0</v>
      </c>
      <c r="AC85" s="652">
        <v>0</v>
      </c>
      <c r="AD85" s="378">
        <v>0</v>
      </c>
      <c r="AE85" s="376">
        <v>0</v>
      </c>
      <c r="AF85" s="652">
        <v>0</v>
      </c>
      <c r="AG85" s="652">
        <v>0</v>
      </c>
      <c r="AH85" s="652">
        <v>0</v>
      </c>
      <c r="AI85" s="652">
        <v>0</v>
      </c>
      <c r="AJ85" s="652">
        <v>0</v>
      </c>
      <c r="AK85" s="652">
        <v>0</v>
      </c>
      <c r="AL85" s="652">
        <v>0</v>
      </c>
      <c r="AM85" s="652">
        <v>0</v>
      </c>
      <c r="AN85" s="378">
        <v>0</v>
      </c>
      <c r="AO85" s="376">
        <v>0</v>
      </c>
      <c r="AP85" s="652">
        <v>0</v>
      </c>
      <c r="AQ85" s="652">
        <v>0</v>
      </c>
      <c r="AR85" s="652">
        <v>0</v>
      </c>
      <c r="AS85" s="652">
        <v>0</v>
      </c>
      <c r="AT85" s="652">
        <v>0</v>
      </c>
      <c r="AU85" s="652">
        <v>0</v>
      </c>
      <c r="AV85" s="652">
        <v>0</v>
      </c>
      <c r="AW85" s="652">
        <v>0</v>
      </c>
      <c r="AX85" s="378">
        <v>0</v>
      </c>
      <c r="AY85" s="376">
        <v>1</v>
      </c>
      <c r="AZ85" s="652">
        <v>0</v>
      </c>
      <c r="BA85" s="652">
        <v>0</v>
      </c>
      <c r="BB85" s="652">
        <v>0</v>
      </c>
      <c r="BC85" s="652">
        <v>0</v>
      </c>
      <c r="BD85" s="652">
        <v>0</v>
      </c>
      <c r="BE85" s="652">
        <v>0</v>
      </c>
      <c r="BF85" s="652">
        <v>0</v>
      </c>
      <c r="BG85" s="652">
        <v>0</v>
      </c>
      <c r="BH85" s="378">
        <v>0</v>
      </c>
      <c r="BI85" s="376">
        <v>4</v>
      </c>
      <c r="BJ85" s="652">
        <v>0</v>
      </c>
      <c r="BK85" s="652">
        <v>0</v>
      </c>
      <c r="BL85" s="652">
        <v>0</v>
      </c>
      <c r="BM85" s="652">
        <v>0</v>
      </c>
      <c r="BN85" s="652">
        <v>0</v>
      </c>
      <c r="BO85" s="652">
        <v>0</v>
      </c>
      <c r="BP85" s="652">
        <v>0</v>
      </c>
      <c r="BQ85" s="652">
        <v>0</v>
      </c>
      <c r="BR85" s="378">
        <v>0</v>
      </c>
      <c r="BS85" s="376">
        <v>8</v>
      </c>
      <c r="BT85" s="652">
        <v>0</v>
      </c>
      <c r="BU85" s="652">
        <v>0</v>
      </c>
      <c r="BV85" s="652">
        <v>0</v>
      </c>
      <c r="BW85" s="652">
        <v>0</v>
      </c>
      <c r="BX85" s="652">
        <v>0</v>
      </c>
      <c r="BY85" s="652">
        <v>0</v>
      </c>
      <c r="BZ85" s="652">
        <v>0</v>
      </c>
      <c r="CA85" s="652">
        <v>0</v>
      </c>
      <c r="CB85" s="378">
        <v>0</v>
      </c>
      <c r="CC85" s="376">
        <v>2</v>
      </c>
      <c r="CD85" s="652">
        <v>0</v>
      </c>
      <c r="CE85" s="652">
        <v>0</v>
      </c>
      <c r="CF85" s="652">
        <v>0</v>
      </c>
      <c r="CG85" s="652">
        <v>0</v>
      </c>
      <c r="CH85" s="652">
        <v>0</v>
      </c>
      <c r="CI85" s="652">
        <v>0</v>
      </c>
      <c r="CJ85" s="652">
        <v>0</v>
      </c>
      <c r="CK85" s="652">
        <v>0</v>
      </c>
      <c r="CL85" s="378">
        <v>0</v>
      </c>
      <c r="CM85" s="376">
        <v>1</v>
      </c>
      <c r="CN85" s="652">
        <v>0</v>
      </c>
      <c r="CO85" s="652">
        <v>0</v>
      </c>
      <c r="CP85" s="652">
        <v>0</v>
      </c>
      <c r="CQ85" s="652">
        <v>0</v>
      </c>
      <c r="CR85" s="652">
        <v>0</v>
      </c>
      <c r="CS85" s="652">
        <v>0</v>
      </c>
      <c r="CT85" s="652">
        <v>0</v>
      </c>
      <c r="CU85" s="652">
        <v>0</v>
      </c>
      <c r="CV85" s="378">
        <v>0</v>
      </c>
      <c r="CW85" s="376">
        <v>0</v>
      </c>
      <c r="CX85" s="652">
        <v>0</v>
      </c>
      <c r="CY85" s="652">
        <v>0</v>
      </c>
      <c r="CZ85" s="652">
        <v>0</v>
      </c>
      <c r="DA85" s="652">
        <v>0</v>
      </c>
      <c r="DB85" s="652">
        <v>0</v>
      </c>
      <c r="DC85" s="652">
        <v>0</v>
      </c>
      <c r="DD85" s="652">
        <v>0</v>
      </c>
      <c r="DE85" s="652">
        <v>0</v>
      </c>
      <c r="DF85" s="378">
        <v>0</v>
      </c>
      <c r="DG85" s="376">
        <v>0</v>
      </c>
      <c r="DH85" s="377"/>
      <c r="DI85" s="377"/>
      <c r="DJ85" s="377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93"/>
        <v>25</v>
      </c>
      <c r="HN85" s="78">
        <f t="shared" si="95"/>
        <v>59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96"/>
        <v>#REF!</v>
      </c>
      <c r="HQ85" s="79"/>
      <c r="HR85" s="80">
        <f t="shared" si="97"/>
        <v>25</v>
      </c>
      <c r="HS85" s="80">
        <f t="shared" si="98"/>
        <v>0</v>
      </c>
      <c r="HT85" s="80">
        <f t="shared" si="99"/>
        <v>0</v>
      </c>
      <c r="HU85" s="80">
        <f t="shared" si="100"/>
        <v>0</v>
      </c>
      <c r="HV85" s="80">
        <f t="shared" si="101"/>
        <v>0</v>
      </c>
      <c r="HW85" s="80">
        <f t="shared" si="102"/>
        <v>0</v>
      </c>
      <c r="HX85" s="80">
        <f t="shared" si="103"/>
        <v>0</v>
      </c>
      <c r="HY85" s="80">
        <f t="shared" si="104"/>
        <v>0</v>
      </c>
      <c r="HZ85" s="80">
        <f t="shared" si="105"/>
        <v>0</v>
      </c>
      <c r="IA85" s="80">
        <f t="shared" si="106"/>
        <v>0</v>
      </c>
      <c r="IK85" s="93" t="e">
        <f t="shared" si="94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3</v>
      </c>
      <c r="L86" s="651">
        <v>0</v>
      </c>
      <c r="M86" s="651">
        <v>0</v>
      </c>
      <c r="N86" s="652">
        <v>0</v>
      </c>
      <c r="O86" s="652">
        <v>0</v>
      </c>
      <c r="P86" s="652">
        <v>0</v>
      </c>
      <c r="Q86" s="652">
        <v>0</v>
      </c>
      <c r="R86" s="652">
        <v>0</v>
      </c>
      <c r="S86" s="652">
        <v>0</v>
      </c>
      <c r="T86" s="378">
        <v>0</v>
      </c>
      <c r="U86" s="424">
        <v>2</v>
      </c>
      <c r="V86" s="651">
        <v>0</v>
      </c>
      <c r="W86" s="651">
        <v>0</v>
      </c>
      <c r="X86" s="652">
        <v>0</v>
      </c>
      <c r="Y86" s="652">
        <v>0</v>
      </c>
      <c r="Z86" s="652">
        <v>0</v>
      </c>
      <c r="AA86" s="652">
        <v>0</v>
      </c>
      <c r="AB86" s="652">
        <v>0</v>
      </c>
      <c r="AC86" s="652">
        <v>0</v>
      </c>
      <c r="AD86" s="378">
        <v>0</v>
      </c>
      <c r="AE86" s="424">
        <v>0</v>
      </c>
      <c r="AF86" s="651">
        <v>0</v>
      </c>
      <c r="AG86" s="651">
        <v>0</v>
      </c>
      <c r="AH86" s="652">
        <v>0</v>
      </c>
      <c r="AI86" s="652">
        <v>0</v>
      </c>
      <c r="AJ86" s="652">
        <v>0</v>
      </c>
      <c r="AK86" s="652">
        <v>0</v>
      </c>
      <c r="AL86" s="652">
        <v>0</v>
      </c>
      <c r="AM86" s="652">
        <v>0</v>
      </c>
      <c r="AN86" s="378">
        <v>0</v>
      </c>
      <c r="AO86" s="424">
        <v>0</v>
      </c>
      <c r="AP86" s="651">
        <v>0</v>
      </c>
      <c r="AQ86" s="651">
        <v>0</v>
      </c>
      <c r="AR86" s="652">
        <v>0</v>
      </c>
      <c r="AS86" s="652">
        <v>0</v>
      </c>
      <c r="AT86" s="652">
        <v>0</v>
      </c>
      <c r="AU86" s="652">
        <v>0</v>
      </c>
      <c r="AV86" s="652">
        <v>0</v>
      </c>
      <c r="AW86" s="652">
        <v>0</v>
      </c>
      <c r="AX86" s="378">
        <v>0</v>
      </c>
      <c r="AY86" s="424">
        <v>0</v>
      </c>
      <c r="AZ86" s="651">
        <v>0</v>
      </c>
      <c r="BA86" s="651">
        <v>0</v>
      </c>
      <c r="BB86" s="652">
        <v>0</v>
      </c>
      <c r="BC86" s="652">
        <v>0</v>
      </c>
      <c r="BD86" s="652">
        <v>0</v>
      </c>
      <c r="BE86" s="652">
        <v>0</v>
      </c>
      <c r="BF86" s="652">
        <v>0</v>
      </c>
      <c r="BG86" s="652">
        <v>0</v>
      </c>
      <c r="BH86" s="378">
        <v>0</v>
      </c>
      <c r="BI86" s="424">
        <v>3</v>
      </c>
      <c r="BJ86" s="651">
        <v>0</v>
      </c>
      <c r="BK86" s="651">
        <v>0</v>
      </c>
      <c r="BL86" s="652">
        <v>0</v>
      </c>
      <c r="BM86" s="652">
        <v>0</v>
      </c>
      <c r="BN86" s="652">
        <v>0</v>
      </c>
      <c r="BO86" s="652">
        <v>0</v>
      </c>
      <c r="BP86" s="652">
        <v>0</v>
      </c>
      <c r="BQ86" s="652">
        <v>0</v>
      </c>
      <c r="BR86" s="378">
        <v>0</v>
      </c>
      <c r="BS86" s="424">
        <v>8</v>
      </c>
      <c r="BT86" s="651">
        <v>0</v>
      </c>
      <c r="BU86" s="651">
        <v>0</v>
      </c>
      <c r="BV86" s="652">
        <v>0</v>
      </c>
      <c r="BW86" s="652">
        <v>0</v>
      </c>
      <c r="BX86" s="652">
        <v>0</v>
      </c>
      <c r="BY86" s="652">
        <v>0</v>
      </c>
      <c r="BZ86" s="652">
        <v>0</v>
      </c>
      <c r="CA86" s="652">
        <v>0</v>
      </c>
      <c r="CB86" s="378">
        <v>0</v>
      </c>
      <c r="CC86" s="424">
        <v>2</v>
      </c>
      <c r="CD86" s="651">
        <v>0</v>
      </c>
      <c r="CE86" s="651">
        <v>0</v>
      </c>
      <c r="CF86" s="652">
        <v>0</v>
      </c>
      <c r="CG86" s="652">
        <v>0</v>
      </c>
      <c r="CH86" s="652">
        <v>0</v>
      </c>
      <c r="CI86" s="652">
        <v>0</v>
      </c>
      <c r="CJ86" s="652">
        <v>0</v>
      </c>
      <c r="CK86" s="652">
        <v>0</v>
      </c>
      <c r="CL86" s="378">
        <v>0</v>
      </c>
      <c r="CM86" s="424">
        <v>0</v>
      </c>
      <c r="CN86" s="651">
        <v>0</v>
      </c>
      <c r="CO86" s="651">
        <v>0</v>
      </c>
      <c r="CP86" s="652">
        <v>0</v>
      </c>
      <c r="CQ86" s="652">
        <v>0</v>
      </c>
      <c r="CR86" s="652">
        <v>0</v>
      </c>
      <c r="CS86" s="652">
        <v>0</v>
      </c>
      <c r="CT86" s="652">
        <v>0</v>
      </c>
      <c r="CU86" s="652">
        <v>0</v>
      </c>
      <c r="CV86" s="378">
        <v>0</v>
      </c>
      <c r="CW86" s="424">
        <v>0</v>
      </c>
      <c r="CX86" s="651">
        <v>0</v>
      </c>
      <c r="CY86" s="651">
        <v>0</v>
      </c>
      <c r="CZ86" s="652">
        <v>0</v>
      </c>
      <c r="DA86" s="652">
        <v>0</v>
      </c>
      <c r="DB86" s="652">
        <v>0</v>
      </c>
      <c r="DC86" s="652">
        <v>0</v>
      </c>
      <c r="DD86" s="652">
        <v>0</v>
      </c>
      <c r="DE86" s="652">
        <v>0</v>
      </c>
      <c r="DF86" s="378">
        <v>0</v>
      </c>
      <c r="DG86" s="424">
        <v>0</v>
      </c>
      <c r="DH86" s="425"/>
      <c r="DI86" s="425"/>
      <c r="DJ86" s="377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93"/>
        <v>18</v>
      </c>
      <c r="HN86" s="78">
        <f t="shared" si="95"/>
        <v>59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96"/>
        <v>#REF!</v>
      </c>
      <c r="HQ86" s="79"/>
      <c r="HR86" s="80">
        <f t="shared" si="97"/>
        <v>18</v>
      </c>
      <c r="HS86" s="80">
        <f t="shared" si="98"/>
        <v>0</v>
      </c>
      <c r="HT86" s="80">
        <f t="shared" si="99"/>
        <v>0</v>
      </c>
      <c r="HU86" s="80">
        <f t="shared" si="100"/>
        <v>0</v>
      </c>
      <c r="HV86" s="80">
        <f t="shared" si="101"/>
        <v>0</v>
      </c>
      <c r="HW86" s="80">
        <f t="shared" si="102"/>
        <v>0</v>
      </c>
      <c r="HX86" s="80">
        <f t="shared" si="103"/>
        <v>0</v>
      </c>
      <c r="HY86" s="80">
        <f t="shared" si="104"/>
        <v>0</v>
      </c>
      <c r="HZ86" s="80">
        <f t="shared" si="105"/>
        <v>0</v>
      </c>
      <c r="IA86" s="80">
        <f t="shared" si="106"/>
        <v>0</v>
      </c>
      <c r="IK86" s="93" t="e">
        <f t="shared" si="94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7">
        <v>3</v>
      </c>
      <c r="L87" s="428">
        <v>0</v>
      </c>
      <c r="M87" s="428">
        <v>0</v>
      </c>
      <c r="N87" s="428">
        <v>0</v>
      </c>
      <c r="O87" s="428">
        <v>0</v>
      </c>
      <c r="P87" s="428">
        <v>0</v>
      </c>
      <c r="Q87" s="428">
        <v>0</v>
      </c>
      <c r="R87" s="428">
        <v>0</v>
      </c>
      <c r="S87" s="428">
        <v>0</v>
      </c>
      <c r="T87" s="381">
        <v>0</v>
      </c>
      <c r="U87" s="427">
        <v>4</v>
      </c>
      <c r="V87" s="428">
        <v>0</v>
      </c>
      <c r="W87" s="428">
        <v>0</v>
      </c>
      <c r="X87" s="380">
        <v>0</v>
      </c>
      <c r="Y87" s="380">
        <v>0</v>
      </c>
      <c r="Z87" s="380">
        <v>0</v>
      </c>
      <c r="AA87" s="380">
        <v>0</v>
      </c>
      <c r="AB87" s="380">
        <v>0</v>
      </c>
      <c r="AC87" s="380">
        <v>0</v>
      </c>
      <c r="AD87" s="381">
        <v>0</v>
      </c>
      <c r="AE87" s="427">
        <v>0</v>
      </c>
      <c r="AF87" s="428">
        <v>0</v>
      </c>
      <c r="AG87" s="428">
        <v>0</v>
      </c>
      <c r="AH87" s="380">
        <v>0</v>
      </c>
      <c r="AI87" s="380">
        <v>0</v>
      </c>
      <c r="AJ87" s="380">
        <v>0</v>
      </c>
      <c r="AK87" s="380">
        <v>0</v>
      </c>
      <c r="AL87" s="380">
        <v>0</v>
      </c>
      <c r="AM87" s="380">
        <v>0</v>
      </c>
      <c r="AN87" s="381">
        <v>0</v>
      </c>
      <c r="AO87" s="427">
        <v>0</v>
      </c>
      <c r="AP87" s="428">
        <v>0</v>
      </c>
      <c r="AQ87" s="428">
        <v>0</v>
      </c>
      <c r="AR87" s="380">
        <v>0</v>
      </c>
      <c r="AS87" s="380">
        <v>0</v>
      </c>
      <c r="AT87" s="380">
        <v>0</v>
      </c>
      <c r="AU87" s="380">
        <v>0</v>
      </c>
      <c r="AV87" s="380">
        <v>0</v>
      </c>
      <c r="AW87" s="380">
        <v>0</v>
      </c>
      <c r="AX87" s="381">
        <v>0</v>
      </c>
      <c r="AY87" s="427">
        <v>0</v>
      </c>
      <c r="AZ87" s="428">
        <v>0</v>
      </c>
      <c r="BA87" s="428">
        <v>0</v>
      </c>
      <c r="BB87" s="380">
        <v>0</v>
      </c>
      <c r="BC87" s="380">
        <v>0</v>
      </c>
      <c r="BD87" s="380">
        <v>0</v>
      </c>
      <c r="BE87" s="380">
        <v>0</v>
      </c>
      <c r="BF87" s="380">
        <v>0</v>
      </c>
      <c r="BG87" s="380">
        <v>0</v>
      </c>
      <c r="BH87" s="381">
        <v>0</v>
      </c>
      <c r="BI87" s="427">
        <v>4</v>
      </c>
      <c r="BJ87" s="428">
        <v>0</v>
      </c>
      <c r="BK87" s="428">
        <v>0</v>
      </c>
      <c r="BL87" s="380">
        <v>0</v>
      </c>
      <c r="BM87" s="380">
        <v>0</v>
      </c>
      <c r="BN87" s="380">
        <v>0</v>
      </c>
      <c r="BO87" s="380">
        <v>0</v>
      </c>
      <c r="BP87" s="380">
        <v>0</v>
      </c>
      <c r="BQ87" s="380">
        <v>0</v>
      </c>
      <c r="BR87" s="381">
        <v>0</v>
      </c>
      <c r="BS87" s="427">
        <v>10</v>
      </c>
      <c r="BT87" s="428">
        <v>0</v>
      </c>
      <c r="BU87" s="428">
        <v>0</v>
      </c>
      <c r="BV87" s="380">
        <v>0</v>
      </c>
      <c r="BW87" s="380">
        <v>0</v>
      </c>
      <c r="BX87" s="380">
        <v>0</v>
      </c>
      <c r="BY87" s="380">
        <v>0</v>
      </c>
      <c r="BZ87" s="380">
        <v>0</v>
      </c>
      <c r="CA87" s="380">
        <v>0</v>
      </c>
      <c r="CB87" s="381">
        <v>0</v>
      </c>
      <c r="CC87" s="427">
        <v>1</v>
      </c>
      <c r="CD87" s="428">
        <v>0</v>
      </c>
      <c r="CE87" s="428">
        <v>0</v>
      </c>
      <c r="CF87" s="380">
        <v>0</v>
      </c>
      <c r="CG87" s="380">
        <v>0</v>
      </c>
      <c r="CH87" s="380">
        <v>0</v>
      </c>
      <c r="CI87" s="380">
        <v>0</v>
      </c>
      <c r="CJ87" s="380">
        <v>0</v>
      </c>
      <c r="CK87" s="380">
        <v>0</v>
      </c>
      <c r="CL87" s="381">
        <v>0</v>
      </c>
      <c r="CM87" s="427">
        <v>0</v>
      </c>
      <c r="CN87" s="428">
        <v>0</v>
      </c>
      <c r="CO87" s="428">
        <v>0</v>
      </c>
      <c r="CP87" s="380">
        <v>0</v>
      </c>
      <c r="CQ87" s="380">
        <v>0</v>
      </c>
      <c r="CR87" s="380">
        <v>0</v>
      </c>
      <c r="CS87" s="380">
        <v>0</v>
      </c>
      <c r="CT87" s="380">
        <v>0</v>
      </c>
      <c r="CU87" s="380">
        <v>0</v>
      </c>
      <c r="CV87" s="381">
        <v>0</v>
      </c>
      <c r="CW87" s="427">
        <v>0</v>
      </c>
      <c r="CX87" s="428">
        <v>0</v>
      </c>
      <c r="CY87" s="428">
        <v>0</v>
      </c>
      <c r="CZ87" s="380">
        <v>0</v>
      </c>
      <c r="DA87" s="380">
        <v>0</v>
      </c>
      <c r="DB87" s="380">
        <v>0</v>
      </c>
      <c r="DC87" s="380">
        <v>0</v>
      </c>
      <c r="DD87" s="380">
        <v>0</v>
      </c>
      <c r="DE87" s="380">
        <v>0</v>
      </c>
      <c r="DF87" s="381">
        <v>0</v>
      </c>
      <c r="DG87" s="427">
        <v>0</v>
      </c>
      <c r="DH87" s="428"/>
      <c r="DI87" s="428"/>
      <c r="DJ87" s="380"/>
      <c r="DK87" s="380"/>
      <c r="DL87" s="380"/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93"/>
        <v>22</v>
      </c>
      <c r="HN87" s="252">
        <f t="shared" si="95"/>
        <v>72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96"/>
        <v>#REF!</v>
      </c>
      <c r="HQ87" s="79"/>
      <c r="HR87" s="253">
        <f t="shared" si="97"/>
        <v>22</v>
      </c>
      <c r="HS87" s="253">
        <f t="shared" si="98"/>
        <v>0</v>
      </c>
      <c r="HT87" s="253">
        <f t="shared" si="99"/>
        <v>0</v>
      </c>
      <c r="HU87" s="253">
        <f t="shared" si="100"/>
        <v>0</v>
      </c>
      <c r="HV87" s="253">
        <f t="shared" si="101"/>
        <v>0</v>
      </c>
      <c r="HW87" s="253">
        <f t="shared" si="102"/>
        <v>0</v>
      </c>
      <c r="HX87" s="253">
        <f t="shared" si="103"/>
        <v>0</v>
      </c>
      <c r="HY87" s="253">
        <f t="shared" si="104"/>
        <v>0</v>
      </c>
      <c r="HZ87" s="253">
        <f t="shared" si="105"/>
        <v>0</v>
      </c>
      <c r="IA87" s="253">
        <f t="shared" si="106"/>
        <v>0</v>
      </c>
      <c r="IK87" s="93" t="e">
        <f t="shared" si="94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93"/>
        <v>0</v>
      </c>
      <c r="HN88" s="250">
        <f t="shared" si="95"/>
        <v>65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96"/>
        <v>#REF!</v>
      </c>
      <c r="HQ88" s="79"/>
      <c r="HR88" s="251">
        <f t="shared" si="97"/>
        <v>0</v>
      </c>
      <c r="HS88" s="251">
        <f t="shared" si="98"/>
        <v>0</v>
      </c>
      <c r="HT88" s="251">
        <f t="shared" si="99"/>
        <v>0</v>
      </c>
      <c r="HU88" s="251">
        <f t="shared" si="100"/>
        <v>0</v>
      </c>
      <c r="HV88" s="251">
        <f t="shared" si="101"/>
        <v>0</v>
      </c>
      <c r="HW88" s="251">
        <f t="shared" si="102"/>
        <v>0</v>
      </c>
      <c r="HX88" s="251">
        <f t="shared" si="103"/>
        <v>0</v>
      </c>
      <c r="HY88" s="251">
        <f t="shared" si="104"/>
        <v>0</v>
      </c>
      <c r="HZ88" s="251">
        <f t="shared" si="105"/>
        <v>0</v>
      </c>
      <c r="IA88" s="251">
        <f t="shared" si="106"/>
        <v>0</v>
      </c>
      <c r="IK88" s="93" t="e">
        <f t="shared" si="94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93"/>
        <v>0</v>
      </c>
      <c r="HN89" s="78">
        <f t="shared" si="95"/>
        <v>40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96"/>
        <v>#REF!</v>
      </c>
      <c r="HQ89" s="79"/>
      <c r="HR89" s="80">
        <f t="shared" si="97"/>
        <v>0</v>
      </c>
      <c r="HS89" s="80">
        <f t="shared" si="98"/>
        <v>0</v>
      </c>
      <c r="HT89" s="80">
        <f t="shared" si="99"/>
        <v>0</v>
      </c>
      <c r="HU89" s="80">
        <f t="shared" si="100"/>
        <v>0</v>
      </c>
      <c r="HV89" s="80">
        <f t="shared" si="101"/>
        <v>0</v>
      </c>
      <c r="HW89" s="80">
        <f t="shared" si="102"/>
        <v>0</v>
      </c>
      <c r="HX89" s="80">
        <f t="shared" si="103"/>
        <v>0</v>
      </c>
      <c r="HY89" s="80">
        <f t="shared" si="104"/>
        <v>0</v>
      </c>
      <c r="HZ89" s="80">
        <f t="shared" si="105"/>
        <v>0</v>
      </c>
      <c r="IA89" s="80">
        <f t="shared" si="106"/>
        <v>0</v>
      </c>
      <c r="IK89" s="93" t="e">
        <f t="shared" si="94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93"/>
        <v>0</v>
      </c>
      <c r="HN90" s="78">
        <f t="shared" si="95"/>
        <v>22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96"/>
        <v>#REF!</v>
      </c>
      <c r="HQ90" s="79"/>
      <c r="HR90" s="80">
        <f t="shared" si="97"/>
        <v>0</v>
      </c>
      <c r="HS90" s="80">
        <f t="shared" si="98"/>
        <v>0</v>
      </c>
      <c r="HT90" s="80">
        <f t="shared" si="99"/>
        <v>0</v>
      </c>
      <c r="HU90" s="80">
        <f t="shared" si="100"/>
        <v>0</v>
      </c>
      <c r="HV90" s="80">
        <f t="shared" si="101"/>
        <v>0</v>
      </c>
      <c r="HW90" s="80">
        <f t="shared" si="102"/>
        <v>0</v>
      </c>
      <c r="HX90" s="80">
        <f t="shared" si="103"/>
        <v>0</v>
      </c>
      <c r="HY90" s="80">
        <f t="shared" si="104"/>
        <v>0</v>
      </c>
      <c r="HZ90" s="80">
        <f t="shared" si="105"/>
        <v>0</v>
      </c>
      <c r="IA90" s="80">
        <f t="shared" si="106"/>
        <v>0</v>
      </c>
      <c r="IK90" s="93" t="e">
        <f t="shared" si="94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93"/>
        <v>0</v>
      </c>
      <c r="HN91" s="252">
        <f t="shared" si="95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96"/>
        <v>#REF!</v>
      </c>
      <c r="HQ91" s="79"/>
      <c r="HR91" s="253">
        <f t="shared" si="97"/>
        <v>0</v>
      </c>
      <c r="HS91" s="253">
        <f t="shared" si="98"/>
        <v>0</v>
      </c>
      <c r="HT91" s="253">
        <f t="shared" si="99"/>
        <v>0</v>
      </c>
      <c r="HU91" s="253">
        <f t="shared" si="100"/>
        <v>0</v>
      </c>
      <c r="HV91" s="253">
        <f t="shared" si="101"/>
        <v>0</v>
      </c>
      <c r="HW91" s="253">
        <f t="shared" si="102"/>
        <v>0</v>
      </c>
      <c r="HX91" s="253">
        <f t="shared" si="103"/>
        <v>0</v>
      </c>
      <c r="HY91" s="253">
        <f t="shared" si="104"/>
        <v>0</v>
      </c>
      <c r="HZ91" s="253">
        <f t="shared" si="105"/>
        <v>0</v>
      </c>
      <c r="IA91" s="253">
        <f t="shared" si="106"/>
        <v>0</v>
      </c>
      <c r="IK91" s="93" t="e">
        <f t="shared" si="94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93"/>
        <v>0</v>
      </c>
      <c r="HN92" s="250">
        <f t="shared" si="95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96"/>
        <v>#REF!</v>
      </c>
      <c r="HQ92" s="79"/>
      <c r="HR92" s="251">
        <f t="shared" si="97"/>
        <v>0</v>
      </c>
      <c r="HS92" s="251">
        <f t="shared" si="98"/>
        <v>0</v>
      </c>
      <c r="HT92" s="251">
        <f t="shared" si="99"/>
        <v>0</v>
      </c>
      <c r="HU92" s="251">
        <f t="shared" si="100"/>
        <v>0</v>
      </c>
      <c r="HV92" s="251">
        <f t="shared" si="101"/>
        <v>0</v>
      </c>
      <c r="HW92" s="251">
        <f t="shared" si="102"/>
        <v>0</v>
      </c>
      <c r="HX92" s="251">
        <f t="shared" si="103"/>
        <v>0</v>
      </c>
      <c r="HY92" s="251">
        <f t="shared" si="104"/>
        <v>0</v>
      </c>
      <c r="HZ92" s="251">
        <f t="shared" si="105"/>
        <v>0</v>
      </c>
      <c r="IA92" s="251">
        <f t="shared" si="106"/>
        <v>0</v>
      </c>
      <c r="IK92" s="93" t="e">
        <f t="shared" si="94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93"/>
        <v>0</v>
      </c>
      <c r="HN93" s="78">
        <f t="shared" si="95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96"/>
        <v>#REF!</v>
      </c>
      <c r="HQ93" s="79"/>
      <c r="HR93" s="80">
        <f t="shared" si="97"/>
        <v>0</v>
      </c>
      <c r="HS93" s="80">
        <f t="shared" si="98"/>
        <v>0</v>
      </c>
      <c r="HT93" s="80">
        <f t="shared" si="99"/>
        <v>0</v>
      </c>
      <c r="HU93" s="80">
        <f t="shared" si="100"/>
        <v>0</v>
      </c>
      <c r="HV93" s="80">
        <f t="shared" si="101"/>
        <v>0</v>
      </c>
      <c r="HW93" s="80">
        <f t="shared" si="102"/>
        <v>0</v>
      </c>
      <c r="HX93" s="80">
        <f t="shared" si="103"/>
        <v>0</v>
      </c>
      <c r="HY93" s="80">
        <f t="shared" si="104"/>
        <v>0</v>
      </c>
      <c r="HZ93" s="80">
        <f t="shared" si="105"/>
        <v>0</v>
      </c>
      <c r="IA93" s="80">
        <f t="shared" si="106"/>
        <v>0</v>
      </c>
      <c r="IK93" s="93" t="e">
        <f t="shared" si="94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93"/>
        <v>0</v>
      </c>
      <c r="HN94" s="78">
        <f t="shared" si="95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96"/>
        <v>#REF!</v>
      </c>
      <c r="HQ94" s="79"/>
      <c r="HR94" s="80">
        <f t="shared" si="97"/>
        <v>0</v>
      </c>
      <c r="HS94" s="80">
        <f t="shared" si="98"/>
        <v>0</v>
      </c>
      <c r="HT94" s="80">
        <f t="shared" si="99"/>
        <v>0</v>
      </c>
      <c r="HU94" s="80">
        <f t="shared" si="100"/>
        <v>0</v>
      </c>
      <c r="HV94" s="80">
        <f t="shared" si="101"/>
        <v>0</v>
      </c>
      <c r="HW94" s="80">
        <f t="shared" si="102"/>
        <v>0</v>
      </c>
      <c r="HX94" s="80">
        <f t="shared" si="103"/>
        <v>0</v>
      </c>
      <c r="HY94" s="80">
        <f t="shared" si="104"/>
        <v>0</v>
      </c>
      <c r="HZ94" s="80">
        <f t="shared" si="105"/>
        <v>0</v>
      </c>
      <c r="IA94" s="80">
        <f t="shared" si="106"/>
        <v>0</v>
      </c>
      <c r="IK94" s="93" t="e">
        <f t="shared" si="94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93"/>
        <v>0</v>
      </c>
      <c r="HN95" s="252">
        <f t="shared" si="95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96"/>
        <v>#REF!</v>
      </c>
      <c r="HQ95" s="79"/>
      <c r="HR95" s="253">
        <f t="shared" si="97"/>
        <v>0</v>
      </c>
      <c r="HS95" s="253">
        <f t="shared" si="98"/>
        <v>0</v>
      </c>
      <c r="HT95" s="253">
        <f t="shared" si="99"/>
        <v>0</v>
      </c>
      <c r="HU95" s="253">
        <f t="shared" si="100"/>
        <v>0</v>
      </c>
      <c r="HV95" s="253">
        <f t="shared" si="101"/>
        <v>0</v>
      </c>
      <c r="HW95" s="253">
        <f t="shared" si="102"/>
        <v>0</v>
      </c>
      <c r="HX95" s="253">
        <f t="shared" si="103"/>
        <v>0</v>
      </c>
      <c r="HY95" s="253">
        <f t="shared" si="104"/>
        <v>0</v>
      </c>
      <c r="HZ95" s="253">
        <f t="shared" si="105"/>
        <v>0</v>
      </c>
      <c r="IA95" s="253">
        <f t="shared" si="106"/>
        <v>0</v>
      </c>
      <c r="IK95" s="93" t="e">
        <f t="shared" si="94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93"/>
        <v>0</v>
      </c>
      <c r="HN96" s="250">
        <f t="shared" si="95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96"/>
        <v>#REF!</v>
      </c>
      <c r="HQ96" s="79"/>
      <c r="HR96" s="251">
        <f t="shared" si="97"/>
        <v>0</v>
      </c>
      <c r="HS96" s="251">
        <f t="shared" si="98"/>
        <v>0</v>
      </c>
      <c r="HT96" s="251">
        <f t="shared" si="99"/>
        <v>0</v>
      </c>
      <c r="HU96" s="251">
        <f t="shared" si="100"/>
        <v>0</v>
      </c>
      <c r="HV96" s="251">
        <f t="shared" si="101"/>
        <v>0</v>
      </c>
      <c r="HW96" s="251">
        <f t="shared" si="102"/>
        <v>0</v>
      </c>
      <c r="HX96" s="251">
        <f t="shared" si="103"/>
        <v>0</v>
      </c>
      <c r="HY96" s="251">
        <f t="shared" si="104"/>
        <v>0</v>
      </c>
      <c r="HZ96" s="251">
        <f t="shared" si="105"/>
        <v>0</v>
      </c>
      <c r="IA96" s="251">
        <f t="shared" si="106"/>
        <v>0</v>
      </c>
      <c r="IK96" s="93" t="e">
        <f t="shared" si="94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93"/>
        <v>0</v>
      </c>
      <c r="HN97" s="78">
        <f t="shared" si="95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96"/>
        <v>#REF!</v>
      </c>
      <c r="HQ97" s="79"/>
      <c r="HR97" s="80">
        <f t="shared" si="97"/>
        <v>0</v>
      </c>
      <c r="HS97" s="80">
        <f t="shared" si="98"/>
        <v>0</v>
      </c>
      <c r="HT97" s="80">
        <f t="shared" si="99"/>
        <v>0</v>
      </c>
      <c r="HU97" s="80">
        <f t="shared" si="100"/>
        <v>0</v>
      </c>
      <c r="HV97" s="80">
        <f t="shared" si="101"/>
        <v>0</v>
      </c>
      <c r="HW97" s="80">
        <f t="shared" si="102"/>
        <v>0</v>
      </c>
      <c r="HX97" s="80">
        <f t="shared" si="103"/>
        <v>0</v>
      </c>
      <c r="HY97" s="80">
        <f t="shared" si="104"/>
        <v>0</v>
      </c>
      <c r="HZ97" s="80">
        <f t="shared" si="105"/>
        <v>0</v>
      </c>
      <c r="IA97" s="80">
        <f t="shared" si="106"/>
        <v>0</v>
      </c>
      <c r="IK97" s="93" t="e">
        <f t="shared" si="94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93"/>
        <v>0</v>
      </c>
      <c r="HN98" s="78">
        <f t="shared" si="95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96"/>
        <v>#REF!</v>
      </c>
      <c r="HQ98" s="79"/>
      <c r="HR98" s="80">
        <f t="shared" si="97"/>
        <v>0</v>
      </c>
      <c r="HS98" s="80">
        <f t="shared" si="98"/>
        <v>0</v>
      </c>
      <c r="HT98" s="80">
        <f t="shared" si="99"/>
        <v>0</v>
      </c>
      <c r="HU98" s="80">
        <f t="shared" si="100"/>
        <v>0</v>
      </c>
      <c r="HV98" s="80">
        <f t="shared" si="101"/>
        <v>0</v>
      </c>
      <c r="HW98" s="80">
        <f t="shared" si="102"/>
        <v>0</v>
      </c>
      <c r="HX98" s="80">
        <f t="shared" si="103"/>
        <v>0</v>
      </c>
      <c r="HY98" s="80">
        <f t="shared" si="104"/>
        <v>0</v>
      </c>
      <c r="HZ98" s="80">
        <f t="shared" si="105"/>
        <v>0</v>
      </c>
      <c r="IA98" s="80">
        <f t="shared" si="106"/>
        <v>0</v>
      </c>
      <c r="IK98" s="93" t="e">
        <f t="shared" si="94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93"/>
        <v>0</v>
      </c>
      <c r="HN99" s="252">
        <f t="shared" si="95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96"/>
        <v>#REF!</v>
      </c>
      <c r="HQ99" s="79"/>
      <c r="HR99" s="253">
        <f t="shared" si="97"/>
        <v>0</v>
      </c>
      <c r="HS99" s="253">
        <f t="shared" si="98"/>
        <v>0</v>
      </c>
      <c r="HT99" s="253">
        <f t="shared" si="99"/>
        <v>0</v>
      </c>
      <c r="HU99" s="253">
        <f t="shared" si="100"/>
        <v>0</v>
      </c>
      <c r="HV99" s="253">
        <f t="shared" si="101"/>
        <v>0</v>
      </c>
      <c r="HW99" s="253">
        <f t="shared" si="102"/>
        <v>0</v>
      </c>
      <c r="HX99" s="253">
        <f t="shared" si="103"/>
        <v>0</v>
      </c>
      <c r="HY99" s="253">
        <f t="shared" si="104"/>
        <v>0</v>
      </c>
      <c r="HZ99" s="253">
        <f t="shared" si="105"/>
        <v>0</v>
      </c>
      <c r="IA99" s="253">
        <f t="shared" si="106"/>
        <v>0</v>
      </c>
      <c r="IK99" s="93" t="e">
        <f t="shared" si="94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93"/>
        <v>0</v>
      </c>
      <c r="HN100" s="250">
        <f t="shared" si="95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96"/>
        <v>#REF!</v>
      </c>
      <c r="HQ100" s="79"/>
      <c r="HR100" s="251">
        <f t="shared" si="97"/>
        <v>0</v>
      </c>
      <c r="HS100" s="251">
        <f t="shared" si="98"/>
        <v>0</v>
      </c>
      <c r="HT100" s="251">
        <f t="shared" si="99"/>
        <v>0</v>
      </c>
      <c r="HU100" s="251">
        <f t="shared" si="100"/>
        <v>0</v>
      </c>
      <c r="HV100" s="251">
        <f t="shared" si="101"/>
        <v>0</v>
      </c>
      <c r="HW100" s="251">
        <f t="shared" si="102"/>
        <v>0</v>
      </c>
      <c r="HX100" s="251">
        <f t="shared" si="103"/>
        <v>0</v>
      </c>
      <c r="HY100" s="251">
        <f t="shared" si="104"/>
        <v>0</v>
      </c>
      <c r="HZ100" s="251">
        <f t="shared" si="105"/>
        <v>0</v>
      </c>
      <c r="IA100" s="251">
        <f t="shared" si="106"/>
        <v>0</v>
      </c>
      <c r="IK100" s="93" t="e">
        <f t="shared" si="94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93"/>
        <v>0</v>
      </c>
      <c r="HN101" s="78">
        <f t="shared" si="95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96"/>
        <v>#REF!</v>
      </c>
      <c r="HQ101" s="79"/>
      <c r="HR101" s="80">
        <f t="shared" si="97"/>
        <v>0</v>
      </c>
      <c r="HS101" s="80">
        <f t="shared" si="98"/>
        <v>0</v>
      </c>
      <c r="HT101" s="80">
        <f t="shared" si="99"/>
        <v>0</v>
      </c>
      <c r="HU101" s="80">
        <f t="shared" si="100"/>
        <v>0</v>
      </c>
      <c r="HV101" s="80">
        <f t="shared" si="101"/>
        <v>0</v>
      </c>
      <c r="HW101" s="80">
        <f t="shared" si="102"/>
        <v>0</v>
      </c>
      <c r="HX101" s="80">
        <f t="shared" si="103"/>
        <v>0</v>
      </c>
      <c r="HY101" s="80">
        <f t="shared" si="104"/>
        <v>0</v>
      </c>
      <c r="HZ101" s="80">
        <f t="shared" si="105"/>
        <v>0</v>
      </c>
      <c r="IA101" s="80">
        <f t="shared" si="106"/>
        <v>0</v>
      </c>
      <c r="IK101" s="93" t="e">
        <f t="shared" si="94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93"/>
        <v>0</v>
      </c>
      <c r="HN102" s="78">
        <f t="shared" si="95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96"/>
        <v>#REF!</v>
      </c>
      <c r="HQ102" s="79"/>
      <c r="HR102" s="80">
        <f t="shared" si="97"/>
        <v>0</v>
      </c>
      <c r="HS102" s="80">
        <f t="shared" si="98"/>
        <v>0</v>
      </c>
      <c r="HT102" s="80">
        <f t="shared" si="99"/>
        <v>0</v>
      </c>
      <c r="HU102" s="80">
        <f t="shared" si="100"/>
        <v>0</v>
      </c>
      <c r="HV102" s="80">
        <f t="shared" si="101"/>
        <v>0</v>
      </c>
      <c r="HW102" s="80">
        <f t="shared" si="102"/>
        <v>0</v>
      </c>
      <c r="HX102" s="80">
        <f t="shared" si="103"/>
        <v>0</v>
      </c>
      <c r="HY102" s="80">
        <f t="shared" si="104"/>
        <v>0</v>
      </c>
      <c r="HZ102" s="80">
        <f t="shared" si="105"/>
        <v>0</v>
      </c>
      <c r="IA102" s="80">
        <f t="shared" si="106"/>
        <v>0</v>
      </c>
      <c r="IK102" s="93" t="e">
        <f t="shared" si="94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93"/>
        <v>0</v>
      </c>
      <c r="HN103" s="252">
        <f t="shared" si="95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96"/>
        <v>#REF!</v>
      </c>
      <c r="HQ103" s="79"/>
      <c r="HR103" s="253">
        <f t="shared" si="97"/>
        <v>0</v>
      </c>
      <c r="HS103" s="253">
        <f t="shared" si="98"/>
        <v>0</v>
      </c>
      <c r="HT103" s="253">
        <f t="shared" si="99"/>
        <v>0</v>
      </c>
      <c r="HU103" s="253">
        <f t="shared" si="100"/>
        <v>0</v>
      </c>
      <c r="HV103" s="253">
        <f t="shared" si="101"/>
        <v>0</v>
      </c>
      <c r="HW103" s="253">
        <f t="shared" si="102"/>
        <v>0</v>
      </c>
      <c r="HX103" s="253">
        <f t="shared" si="103"/>
        <v>0</v>
      </c>
      <c r="HY103" s="253">
        <f t="shared" si="104"/>
        <v>0</v>
      </c>
      <c r="HZ103" s="253">
        <f t="shared" si="105"/>
        <v>0</v>
      </c>
      <c r="IA103" s="253">
        <f t="shared" si="106"/>
        <v>0</v>
      </c>
      <c r="IK103" s="93" t="e">
        <f t="shared" si="94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93"/>
        <v>0</v>
      </c>
      <c r="HN104" s="250">
        <f t="shared" si="95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96"/>
        <v>#REF!</v>
      </c>
      <c r="HQ104" s="79"/>
      <c r="HR104" s="251">
        <f t="shared" si="97"/>
        <v>0</v>
      </c>
      <c r="HS104" s="251">
        <f t="shared" si="98"/>
        <v>0</v>
      </c>
      <c r="HT104" s="251">
        <f t="shared" si="99"/>
        <v>0</v>
      </c>
      <c r="HU104" s="251">
        <f t="shared" si="100"/>
        <v>0</v>
      </c>
      <c r="HV104" s="251">
        <f t="shared" si="101"/>
        <v>0</v>
      </c>
      <c r="HW104" s="251">
        <f t="shared" si="102"/>
        <v>0</v>
      </c>
      <c r="HX104" s="251">
        <f t="shared" si="103"/>
        <v>0</v>
      </c>
      <c r="HY104" s="251">
        <f t="shared" si="104"/>
        <v>0</v>
      </c>
      <c r="HZ104" s="251">
        <f t="shared" si="105"/>
        <v>0</v>
      </c>
      <c r="IA104" s="251">
        <f t="shared" si="106"/>
        <v>0</v>
      </c>
      <c r="IK104" s="93" t="e">
        <f t="shared" si="94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93"/>
        <v>0</v>
      </c>
      <c r="HN105" s="78">
        <f t="shared" si="95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96"/>
        <v>#REF!</v>
      </c>
      <c r="HQ105" s="79"/>
      <c r="HR105" s="80">
        <f t="shared" si="97"/>
        <v>0</v>
      </c>
      <c r="HS105" s="80">
        <f t="shared" si="98"/>
        <v>0</v>
      </c>
      <c r="HT105" s="80">
        <f t="shared" si="99"/>
        <v>0</v>
      </c>
      <c r="HU105" s="80">
        <f t="shared" si="100"/>
        <v>0</v>
      </c>
      <c r="HV105" s="80">
        <f t="shared" si="101"/>
        <v>0</v>
      </c>
      <c r="HW105" s="80">
        <f t="shared" si="102"/>
        <v>0</v>
      </c>
      <c r="HX105" s="80">
        <f t="shared" si="103"/>
        <v>0</v>
      </c>
      <c r="HY105" s="80">
        <f t="shared" si="104"/>
        <v>0</v>
      </c>
      <c r="HZ105" s="80">
        <f t="shared" si="105"/>
        <v>0</v>
      </c>
      <c r="IA105" s="80">
        <f t="shared" si="106"/>
        <v>0</v>
      </c>
      <c r="IK105" s="93" t="e">
        <f t="shared" si="94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93"/>
        <v>0</v>
      </c>
      <c r="HN106" s="78">
        <f t="shared" si="95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96"/>
        <v>#REF!</v>
      </c>
      <c r="HQ106" s="79"/>
      <c r="HR106" s="80">
        <f t="shared" si="97"/>
        <v>0</v>
      </c>
      <c r="HS106" s="80">
        <f t="shared" si="98"/>
        <v>0</v>
      </c>
      <c r="HT106" s="80">
        <f t="shared" si="99"/>
        <v>0</v>
      </c>
      <c r="HU106" s="80">
        <f t="shared" si="100"/>
        <v>0</v>
      </c>
      <c r="HV106" s="80">
        <f t="shared" si="101"/>
        <v>0</v>
      </c>
      <c r="HW106" s="80">
        <f t="shared" si="102"/>
        <v>0</v>
      </c>
      <c r="HX106" s="80">
        <f t="shared" si="103"/>
        <v>0</v>
      </c>
      <c r="HY106" s="80">
        <f t="shared" si="104"/>
        <v>0</v>
      </c>
      <c r="HZ106" s="80">
        <f t="shared" si="105"/>
        <v>0</v>
      </c>
      <c r="IA106" s="80">
        <f t="shared" si="106"/>
        <v>0</v>
      </c>
      <c r="IK106" s="93" t="e">
        <f t="shared" si="94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93"/>
        <v>0</v>
      </c>
      <c r="HN107" s="252">
        <f t="shared" si="95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96"/>
        <v>#REF!</v>
      </c>
      <c r="HQ107" s="79"/>
      <c r="HR107" s="253">
        <f t="shared" si="97"/>
        <v>0</v>
      </c>
      <c r="HS107" s="253">
        <f t="shared" si="98"/>
        <v>0</v>
      </c>
      <c r="HT107" s="253">
        <f t="shared" si="99"/>
        <v>0</v>
      </c>
      <c r="HU107" s="253">
        <f t="shared" si="100"/>
        <v>0</v>
      </c>
      <c r="HV107" s="253">
        <f t="shared" si="101"/>
        <v>0</v>
      </c>
      <c r="HW107" s="253">
        <f t="shared" si="102"/>
        <v>0</v>
      </c>
      <c r="HX107" s="253">
        <f t="shared" si="103"/>
        <v>0</v>
      </c>
      <c r="HY107" s="253">
        <f t="shared" si="104"/>
        <v>0</v>
      </c>
      <c r="HZ107" s="253">
        <f t="shared" si="105"/>
        <v>0</v>
      </c>
      <c r="IA107" s="253">
        <f t="shared" si="106"/>
        <v>0</v>
      </c>
      <c r="IK107" s="93" t="e">
        <f t="shared" si="94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93"/>
        <v>0</v>
      </c>
      <c r="HN108" s="250">
        <f t="shared" si="95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96"/>
        <v>#REF!</v>
      </c>
      <c r="HQ108" s="79"/>
      <c r="HR108" s="251">
        <f t="shared" si="97"/>
        <v>0</v>
      </c>
      <c r="HS108" s="251">
        <f t="shared" si="98"/>
        <v>0</v>
      </c>
      <c r="HT108" s="251">
        <f t="shared" si="99"/>
        <v>0</v>
      </c>
      <c r="HU108" s="251">
        <f t="shared" si="100"/>
        <v>0</v>
      </c>
      <c r="HV108" s="251">
        <f t="shared" si="101"/>
        <v>0</v>
      </c>
      <c r="HW108" s="251">
        <f t="shared" si="102"/>
        <v>0</v>
      </c>
      <c r="HX108" s="251">
        <f t="shared" si="103"/>
        <v>0</v>
      </c>
      <c r="HY108" s="251">
        <f t="shared" si="104"/>
        <v>0</v>
      </c>
      <c r="HZ108" s="251">
        <f t="shared" si="105"/>
        <v>0</v>
      </c>
      <c r="IA108" s="251">
        <f t="shared" si="106"/>
        <v>0</v>
      </c>
      <c r="IK108" s="93" t="e">
        <f t="shared" si="94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93"/>
        <v>0</v>
      </c>
      <c r="HN109" s="78">
        <f t="shared" si="95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96"/>
        <v>#REF!</v>
      </c>
      <c r="HQ109" s="79"/>
      <c r="HR109" s="80">
        <f t="shared" si="97"/>
        <v>0</v>
      </c>
      <c r="HS109" s="80">
        <f t="shared" si="98"/>
        <v>0</v>
      </c>
      <c r="HT109" s="80">
        <f t="shared" si="99"/>
        <v>0</v>
      </c>
      <c r="HU109" s="80">
        <f t="shared" si="100"/>
        <v>0</v>
      </c>
      <c r="HV109" s="80">
        <f t="shared" si="101"/>
        <v>0</v>
      </c>
      <c r="HW109" s="80">
        <f t="shared" si="102"/>
        <v>0</v>
      </c>
      <c r="HX109" s="80">
        <f t="shared" si="103"/>
        <v>0</v>
      </c>
      <c r="HY109" s="80">
        <f t="shared" si="104"/>
        <v>0</v>
      </c>
      <c r="HZ109" s="80">
        <f t="shared" si="105"/>
        <v>0</v>
      </c>
      <c r="IA109" s="80">
        <f t="shared" si="106"/>
        <v>0</v>
      </c>
      <c r="IK109" s="93" t="e">
        <f t="shared" si="94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93"/>
        <v>0</v>
      </c>
      <c r="HN110" s="78">
        <f t="shared" si="95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96"/>
        <v>#REF!</v>
      </c>
      <c r="HQ110" s="79"/>
      <c r="HR110" s="80">
        <f t="shared" si="97"/>
        <v>0</v>
      </c>
      <c r="HS110" s="80">
        <f t="shared" si="98"/>
        <v>0</v>
      </c>
      <c r="HT110" s="80">
        <f t="shared" si="99"/>
        <v>0</v>
      </c>
      <c r="HU110" s="80">
        <f t="shared" si="100"/>
        <v>0</v>
      </c>
      <c r="HV110" s="80">
        <f t="shared" si="101"/>
        <v>0</v>
      </c>
      <c r="HW110" s="80">
        <f t="shared" si="102"/>
        <v>0</v>
      </c>
      <c r="HX110" s="80">
        <f t="shared" si="103"/>
        <v>0</v>
      </c>
      <c r="HY110" s="80">
        <f t="shared" si="104"/>
        <v>0</v>
      </c>
      <c r="HZ110" s="80">
        <f t="shared" si="105"/>
        <v>0</v>
      </c>
      <c r="IA110" s="80">
        <f t="shared" si="106"/>
        <v>0</v>
      </c>
      <c r="IK110" s="93" t="e">
        <f t="shared" si="94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93"/>
        <v>0</v>
      </c>
      <c r="HN111" s="252">
        <f t="shared" si="95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96"/>
        <v>#REF!</v>
      </c>
      <c r="HQ111" s="245"/>
      <c r="HR111" s="253">
        <f t="shared" si="97"/>
        <v>0</v>
      </c>
      <c r="HS111" s="253">
        <f t="shared" si="98"/>
        <v>0</v>
      </c>
      <c r="HT111" s="253">
        <f t="shared" si="99"/>
        <v>0</v>
      </c>
      <c r="HU111" s="253">
        <f t="shared" si="100"/>
        <v>0</v>
      </c>
      <c r="HV111" s="253">
        <f t="shared" si="101"/>
        <v>0</v>
      </c>
      <c r="HW111" s="253">
        <f t="shared" si="102"/>
        <v>0</v>
      </c>
      <c r="HX111" s="253">
        <f t="shared" si="103"/>
        <v>0</v>
      </c>
      <c r="HY111" s="253">
        <f t="shared" si="104"/>
        <v>0</v>
      </c>
      <c r="HZ111" s="253">
        <f t="shared" si="105"/>
        <v>0</v>
      </c>
      <c r="IA111" s="253">
        <f t="shared" si="106"/>
        <v>0</v>
      </c>
      <c r="IK111" s="94" t="e">
        <f t="shared" si="94"/>
        <v>#REF!</v>
      </c>
    </row>
    <row r="112" spans="1:245" s="9" customFormat="1" ht="28.15" hidden="1" customHeight="1">
      <c r="B112" s="551" t="s">
        <v>782</v>
      </c>
      <c r="C112" s="551"/>
      <c r="D112" s="551"/>
      <c r="E112" s="551"/>
      <c r="F112" s="551"/>
      <c r="G112" s="551"/>
      <c r="H112" s="551"/>
      <c r="I112" s="551"/>
      <c r="J112" s="96" t="s">
        <v>108</v>
      </c>
      <c r="K112" s="88">
        <f>+SUMIF($B$16:$B$111,1,K16:K111)</f>
        <v>0</v>
      </c>
      <c r="L112" s="88">
        <f t="shared" ref="L112:BW112" si="107">+SUMIF($B$16:$B$111,1,L16:L111)</f>
        <v>0</v>
      </c>
      <c r="M112" s="88">
        <f t="shared" si="107"/>
        <v>0</v>
      </c>
      <c r="N112" s="88">
        <f t="shared" si="107"/>
        <v>0</v>
      </c>
      <c r="O112" s="88">
        <f t="shared" si="107"/>
        <v>0</v>
      </c>
      <c r="P112" s="88">
        <f t="shared" si="107"/>
        <v>0</v>
      </c>
      <c r="Q112" s="88">
        <f t="shared" si="107"/>
        <v>0</v>
      </c>
      <c r="R112" s="88">
        <f t="shared" si="107"/>
        <v>0</v>
      </c>
      <c r="S112" s="88">
        <f t="shared" si="107"/>
        <v>0</v>
      </c>
      <c r="T112" s="88">
        <f t="shared" si="107"/>
        <v>0</v>
      </c>
      <c r="U112" s="88">
        <f t="shared" si="107"/>
        <v>0</v>
      </c>
      <c r="V112" s="88">
        <f t="shared" si="107"/>
        <v>0</v>
      </c>
      <c r="W112" s="88">
        <f t="shared" si="107"/>
        <v>0</v>
      </c>
      <c r="X112" s="88">
        <f t="shared" si="107"/>
        <v>0</v>
      </c>
      <c r="Y112" s="88">
        <f t="shared" si="107"/>
        <v>0</v>
      </c>
      <c r="Z112" s="88">
        <f t="shared" si="107"/>
        <v>0</v>
      </c>
      <c r="AA112" s="88">
        <f t="shared" si="107"/>
        <v>0</v>
      </c>
      <c r="AB112" s="88">
        <f t="shared" si="107"/>
        <v>0</v>
      </c>
      <c r="AC112" s="88">
        <f t="shared" si="107"/>
        <v>0</v>
      </c>
      <c r="AD112" s="88">
        <f t="shared" si="107"/>
        <v>0</v>
      </c>
      <c r="AE112" s="88">
        <f t="shared" si="107"/>
        <v>0</v>
      </c>
      <c r="AF112" s="88">
        <f t="shared" si="107"/>
        <v>0</v>
      </c>
      <c r="AG112" s="88">
        <f t="shared" si="107"/>
        <v>0</v>
      </c>
      <c r="AH112" s="88">
        <f t="shared" si="107"/>
        <v>0</v>
      </c>
      <c r="AI112" s="88">
        <f t="shared" si="107"/>
        <v>0</v>
      </c>
      <c r="AJ112" s="88">
        <f t="shared" si="107"/>
        <v>0</v>
      </c>
      <c r="AK112" s="88">
        <f t="shared" si="107"/>
        <v>0</v>
      </c>
      <c r="AL112" s="88">
        <f t="shared" si="107"/>
        <v>0</v>
      </c>
      <c r="AM112" s="88">
        <f t="shared" si="107"/>
        <v>0</v>
      </c>
      <c r="AN112" s="88">
        <f t="shared" si="107"/>
        <v>0</v>
      </c>
      <c r="AO112" s="88">
        <f t="shared" si="107"/>
        <v>0</v>
      </c>
      <c r="AP112" s="88">
        <f t="shared" si="107"/>
        <v>0</v>
      </c>
      <c r="AQ112" s="88">
        <f t="shared" si="107"/>
        <v>0</v>
      </c>
      <c r="AR112" s="88">
        <f t="shared" si="107"/>
        <v>0</v>
      </c>
      <c r="AS112" s="88">
        <f t="shared" si="107"/>
        <v>0</v>
      </c>
      <c r="AT112" s="88">
        <f t="shared" si="107"/>
        <v>0</v>
      </c>
      <c r="AU112" s="88">
        <f t="shared" si="107"/>
        <v>0</v>
      </c>
      <c r="AV112" s="88">
        <f t="shared" si="107"/>
        <v>0</v>
      </c>
      <c r="AW112" s="88">
        <f t="shared" si="107"/>
        <v>0</v>
      </c>
      <c r="AX112" s="88">
        <f t="shared" si="107"/>
        <v>0</v>
      </c>
      <c r="AY112" s="88">
        <f t="shared" si="107"/>
        <v>0</v>
      </c>
      <c r="AZ112" s="88">
        <f t="shared" si="107"/>
        <v>0</v>
      </c>
      <c r="BA112" s="88">
        <f t="shared" si="107"/>
        <v>0</v>
      </c>
      <c r="BB112" s="88">
        <f t="shared" si="107"/>
        <v>0</v>
      </c>
      <c r="BC112" s="88">
        <f t="shared" si="107"/>
        <v>0</v>
      </c>
      <c r="BD112" s="88">
        <f t="shared" si="107"/>
        <v>0</v>
      </c>
      <c r="BE112" s="88">
        <f t="shared" si="107"/>
        <v>0</v>
      </c>
      <c r="BF112" s="88">
        <f t="shared" si="107"/>
        <v>0</v>
      </c>
      <c r="BG112" s="88">
        <f t="shared" si="107"/>
        <v>0</v>
      </c>
      <c r="BH112" s="88">
        <f t="shared" si="107"/>
        <v>0</v>
      </c>
      <c r="BI112" s="88">
        <f t="shared" si="107"/>
        <v>0</v>
      </c>
      <c r="BJ112" s="88">
        <f t="shared" si="107"/>
        <v>0</v>
      </c>
      <c r="BK112" s="88">
        <f t="shared" si="107"/>
        <v>0</v>
      </c>
      <c r="BL112" s="88">
        <f t="shared" si="107"/>
        <v>0</v>
      </c>
      <c r="BM112" s="88">
        <f t="shared" si="107"/>
        <v>0</v>
      </c>
      <c r="BN112" s="88">
        <f t="shared" si="107"/>
        <v>0</v>
      </c>
      <c r="BO112" s="88">
        <f t="shared" si="107"/>
        <v>0</v>
      </c>
      <c r="BP112" s="88">
        <f t="shared" si="107"/>
        <v>0</v>
      </c>
      <c r="BQ112" s="88">
        <f t="shared" si="107"/>
        <v>0</v>
      </c>
      <c r="BR112" s="88">
        <f t="shared" si="107"/>
        <v>0</v>
      </c>
      <c r="BS112" s="88">
        <f t="shared" si="107"/>
        <v>0</v>
      </c>
      <c r="BT112" s="88">
        <f t="shared" si="107"/>
        <v>0</v>
      </c>
      <c r="BU112" s="88">
        <f t="shared" si="107"/>
        <v>0</v>
      </c>
      <c r="BV112" s="88">
        <f t="shared" si="107"/>
        <v>0</v>
      </c>
      <c r="BW112" s="88">
        <f t="shared" si="107"/>
        <v>0</v>
      </c>
      <c r="BX112" s="88">
        <f t="shared" ref="BX112:EI112" si="108">+SUMIF($B$16:$B$111,1,BX16:BX111)</f>
        <v>0</v>
      </c>
      <c r="BY112" s="88">
        <f t="shared" si="108"/>
        <v>0</v>
      </c>
      <c r="BZ112" s="88">
        <f t="shared" si="108"/>
        <v>0</v>
      </c>
      <c r="CA112" s="88">
        <f t="shared" si="108"/>
        <v>0</v>
      </c>
      <c r="CB112" s="88">
        <f t="shared" si="108"/>
        <v>0</v>
      </c>
      <c r="CC112" s="88">
        <f t="shared" si="108"/>
        <v>0</v>
      </c>
      <c r="CD112" s="88">
        <f t="shared" si="108"/>
        <v>0</v>
      </c>
      <c r="CE112" s="88">
        <f t="shared" si="108"/>
        <v>0</v>
      </c>
      <c r="CF112" s="88">
        <f t="shared" si="108"/>
        <v>0</v>
      </c>
      <c r="CG112" s="88">
        <f t="shared" si="108"/>
        <v>0</v>
      </c>
      <c r="CH112" s="88">
        <f t="shared" si="108"/>
        <v>0</v>
      </c>
      <c r="CI112" s="88">
        <f t="shared" si="108"/>
        <v>0</v>
      </c>
      <c r="CJ112" s="88">
        <f t="shared" si="108"/>
        <v>0</v>
      </c>
      <c r="CK112" s="88">
        <f t="shared" si="108"/>
        <v>0</v>
      </c>
      <c r="CL112" s="88">
        <f t="shared" si="108"/>
        <v>0</v>
      </c>
      <c r="CM112" s="88">
        <f t="shared" si="108"/>
        <v>0</v>
      </c>
      <c r="CN112" s="88">
        <f t="shared" si="108"/>
        <v>0</v>
      </c>
      <c r="CO112" s="88">
        <f t="shared" si="108"/>
        <v>0</v>
      </c>
      <c r="CP112" s="88">
        <f t="shared" si="108"/>
        <v>0</v>
      </c>
      <c r="CQ112" s="88">
        <f t="shared" si="108"/>
        <v>0</v>
      </c>
      <c r="CR112" s="88">
        <f t="shared" si="108"/>
        <v>0</v>
      </c>
      <c r="CS112" s="88">
        <f t="shared" si="108"/>
        <v>0</v>
      </c>
      <c r="CT112" s="88">
        <f t="shared" si="108"/>
        <v>0</v>
      </c>
      <c r="CU112" s="88">
        <f t="shared" si="108"/>
        <v>0</v>
      </c>
      <c r="CV112" s="88">
        <f t="shared" si="108"/>
        <v>0</v>
      </c>
      <c r="CW112" s="88">
        <f t="shared" si="108"/>
        <v>0</v>
      </c>
      <c r="CX112" s="88">
        <f t="shared" si="108"/>
        <v>0</v>
      </c>
      <c r="CY112" s="88">
        <f t="shared" si="108"/>
        <v>0</v>
      </c>
      <c r="CZ112" s="88">
        <f t="shared" si="108"/>
        <v>0</v>
      </c>
      <c r="DA112" s="88">
        <f t="shared" si="108"/>
        <v>0</v>
      </c>
      <c r="DB112" s="88">
        <f t="shared" si="108"/>
        <v>0</v>
      </c>
      <c r="DC112" s="88">
        <f t="shared" si="108"/>
        <v>0</v>
      </c>
      <c r="DD112" s="88">
        <f t="shared" si="108"/>
        <v>0</v>
      </c>
      <c r="DE112" s="88">
        <f t="shared" si="108"/>
        <v>0</v>
      </c>
      <c r="DF112" s="88">
        <f t="shared" si="108"/>
        <v>0</v>
      </c>
      <c r="DG112" s="88">
        <f t="shared" si="108"/>
        <v>0</v>
      </c>
      <c r="DH112" s="88">
        <f t="shared" si="108"/>
        <v>0</v>
      </c>
      <c r="DI112" s="88">
        <f t="shared" si="108"/>
        <v>0</v>
      </c>
      <c r="DJ112" s="88">
        <f t="shared" si="108"/>
        <v>0</v>
      </c>
      <c r="DK112" s="88">
        <f t="shared" si="108"/>
        <v>0</v>
      </c>
      <c r="DL112" s="88">
        <f t="shared" si="108"/>
        <v>0</v>
      </c>
      <c r="DM112" s="88">
        <f t="shared" si="108"/>
        <v>0</v>
      </c>
      <c r="DN112" s="88">
        <f t="shared" si="108"/>
        <v>0</v>
      </c>
      <c r="DO112" s="88">
        <f t="shared" si="108"/>
        <v>0</v>
      </c>
      <c r="DP112" s="88">
        <f t="shared" si="108"/>
        <v>0</v>
      </c>
      <c r="DQ112" s="88">
        <f t="shared" si="108"/>
        <v>0</v>
      </c>
      <c r="DR112" s="88">
        <f t="shared" si="108"/>
        <v>0</v>
      </c>
      <c r="DS112" s="88">
        <f t="shared" si="108"/>
        <v>0</v>
      </c>
      <c r="DT112" s="88">
        <f t="shared" si="108"/>
        <v>0</v>
      </c>
      <c r="DU112" s="88">
        <f t="shared" si="108"/>
        <v>0</v>
      </c>
      <c r="DV112" s="88">
        <f t="shared" si="108"/>
        <v>0</v>
      </c>
      <c r="DW112" s="88">
        <f t="shared" si="108"/>
        <v>0</v>
      </c>
      <c r="DX112" s="88">
        <f t="shared" si="108"/>
        <v>0</v>
      </c>
      <c r="DY112" s="88">
        <f t="shared" si="108"/>
        <v>0</v>
      </c>
      <c r="DZ112" s="88">
        <f t="shared" si="108"/>
        <v>0</v>
      </c>
      <c r="EA112" s="88">
        <f t="shared" si="108"/>
        <v>0</v>
      </c>
      <c r="EB112" s="88">
        <f t="shared" si="108"/>
        <v>0</v>
      </c>
      <c r="EC112" s="88">
        <f t="shared" si="108"/>
        <v>0</v>
      </c>
      <c r="ED112" s="88">
        <f t="shared" si="108"/>
        <v>0</v>
      </c>
      <c r="EE112" s="88">
        <f t="shared" si="108"/>
        <v>0</v>
      </c>
      <c r="EF112" s="88">
        <f t="shared" si="108"/>
        <v>0</v>
      </c>
      <c r="EG112" s="88">
        <f t="shared" si="108"/>
        <v>0</v>
      </c>
      <c r="EH112" s="88">
        <f t="shared" si="108"/>
        <v>0</v>
      </c>
      <c r="EI112" s="88">
        <f t="shared" si="108"/>
        <v>0</v>
      </c>
      <c r="EJ112" s="88">
        <f t="shared" ref="EJ112:GU112" si="109">+SUMIF($B$16:$B$111,1,EJ16:EJ111)</f>
        <v>0</v>
      </c>
      <c r="EK112" s="88">
        <f t="shared" si="109"/>
        <v>0</v>
      </c>
      <c r="EL112" s="88">
        <f t="shared" si="109"/>
        <v>0</v>
      </c>
      <c r="EM112" s="88">
        <f t="shared" si="109"/>
        <v>0</v>
      </c>
      <c r="EN112" s="88">
        <f t="shared" si="109"/>
        <v>0</v>
      </c>
      <c r="EO112" s="88">
        <f t="shared" si="109"/>
        <v>0</v>
      </c>
      <c r="EP112" s="88">
        <f t="shared" si="109"/>
        <v>0</v>
      </c>
      <c r="EQ112" s="88">
        <f t="shared" si="109"/>
        <v>0</v>
      </c>
      <c r="ER112" s="88">
        <f t="shared" si="109"/>
        <v>0</v>
      </c>
      <c r="ES112" s="88">
        <f t="shared" si="109"/>
        <v>0</v>
      </c>
      <c r="ET112" s="88">
        <f t="shared" si="109"/>
        <v>0</v>
      </c>
      <c r="EU112" s="88">
        <f t="shared" si="109"/>
        <v>0</v>
      </c>
      <c r="EV112" s="88">
        <f t="shared" si="109"/>
        <v>0</v>
      </c>
      <c r="EW112" s="88">
        <f t="shared" si="109"/>
        <v>0</v>
      </c>
      <c r="EX112" s="88">
        <f t="shared" si="109"/>
        <v>0</v>
      </c>
      <c r="EY112" s="88">
        <f t="shared" si="109"/>
        <v>0</v>
      </c>
      <c r="EZ112" s="88">
        <f t="shared" si="109"/>
        <v>0</v>
      </c>
      <c r="FA112" s="88">
        <f t="shared" si="109"/>
        <v>0</v>
      </c>
      <c r="FB112" s="88">
        <f t="shared" si="109"/>
        <v>0</v>
      </c>
      <c r="FC112" s="88">
        <f t="shared" si="109"/>
        <v>0</v>
      </c>
      <c r="FD112" s="88">
        <f t="shared" si="109"/>
        <v>0</v>
      </c>
      <c r="FE112" s="88">
        <f t="shared" si="109"/>
        <v>0</v>
      </c>
      <c r="FF112" s="88">
        <f t="shared" si="109"/>
        <v>0</v>
      </c>
      <c r="FG112" s="88">
        <f t="shared" si="109"/>
        <v>0</v>
      </c>
      <c r="FH112" s="88">
        <f t="shared" si="109"/>
        <v>0</v>
      </c>
      <c r="FI112" s="88">
        <f t="shared" si="109"/>
        <v>0</v>
      </c>
      <c r="FJ112" s="88">
        <f t="shared" si="109"/>
        <v>0</v>
      </c>
      <c r="FK112" s="88">
        <f t="shared" si="109"/>
        <v>0</v>
      </c>
      <c r="FL112" s="88">
        <f t="shared" si="109"/>
        <v>0</v>
      </c>
      <c r="FM112" s="88">
        <f t="shared" si="109"/>
        <v>0</v>
      </c>
      <c r="FN112" s="88">
        <f t="shared" si="109"/>
        <v>0</v>
      </c>
      <c r="FO112" s="88">
        <f t="shared" si="109"/>
        <v>0</v>
      </c>
      <c r="FP112" s="88">
        <f t="shared" si="109"/>
        <v>0</v>
      </c>
      <c r="FQ112" s="88">
        <f t="shared" si="109"/>
        <v>0</v>
      </c>
      <c r="FR112" s="88">
        <f t="shared" si="109"/>
        <v>0</v>
      </c>
      <c r="FS112" s="88">
        <f t="shared" si="109"/>
        <v>0</v>
      </c>
      <c r="FT112" s="88">
        <f t="shared" si="109"/>
        <v>0</v>
      </c>
      <c r="FU112" s="88">
        <f t="shared" si="109"/>
        <v>0</v>
      </c>
      <c r="FV112" s="88">
        <f t="shared" si="109"/>
        <v>0</v>
      </c>
      <c r="FW112" s="88">
        <f t="shared" si="109"/>
        <v>0</v>
      </c>
      <c r="FX112" s="88">
        <f t="shared" si="109"/>
        <v>0</v>
      </c>
      <c r="FY112" s="88">
        <f t="shared" si="109"/>
        <v>0</v>
      </c>
      <c r="FZ112" s="88">
        <f t="shared" si="109"/>
        <v>0</v>
      </c>
      <c r="GA112" s="88">
        <f t="shared" si="109"/>
        <v>0</v>
      </c>
      <c r="GB112" s="88">
        <f t="shared" si="109"/>
        <v>0</v>
      </c>
      <c r="GC112" s="88">
        <f t="shared" si="109"/>
        <v>0</v>
      </c>
      <c r="GD112" s="88">
        <f t="shared" si="109"/>
        <v>0</v>
      </c>
      <c r="GE112" s="88">
        <f t="shared" si="109"/>
        <v>0</v>
      </c>
      <c r="GF112" s="88">
        <f t="shared" si="109"/>
        <v>0</v>
      </c>
      <c r="GG112" s="88">
        <f t="shared" si="109"/>
        <v>0</v>
      </c>
      <c r="GH112" s="88">
        <f t="shared" si="109"/>
        <v>0</v>
      </c>
      <c r="GI112" s="88">
        <f t="shared" si="109"/>
        <v>0</v>
      </c>
      <c r="GJ112" s="88">
        <f t="shared" si="109"/>
        <v>0</v>
      </c>
      <c r="GK112" s="88">
        <f t="shared" si="109"/>
        <v>0</v>
      </c>
      <c r="GL112" s="88">
        <f t="shared" si="109"/>
        <v>0</v>
      </c>
      <c r="GM112" s="88">
        <f t="shared" si="109"/>
        <v>0</v>
      </c>
      <c r="GN112" s="88">
        <f t="shared" si="109"/>
        <v>0</v>
      </c>
      <c r="GO112" s="88">
        <f t="shared" si="109"/>
        <v>0</v>
      </c>
      <c r="GP112" s="88">
        <f t="shared" si="109"/>
        <v>0</v>
      </c>
      <c r="GQ112" s="88">
        <f t="shared" si="109"/>
        <v>0</v>
      </c>
      <c r="GR112" s="88">
        <f t="shared" si="109"/>
        <v>0</v>
      </c>
      <c r="GS112" s="88">
        <f t="shared" si="109"/>
        <v>0</v>
      </c>
      <c r="GT112" s="88">
        <f t="shared" si="109"/>
        <v>0</v>
      </c>
      <c r="GU112" s="88">
        <f t="shared" si="109"/>
        <v>0</v>
      </c>
      <c r="GV112" s="88">
        <f t="shared" ref="GV112:HB112" si="110">+SUMIF($B$16:$B$111,1,GV16:GV111)</f>
        <v>0</v>
      </c>
      <c r="GW112" s="88">
        <f t="shared" si="110"/>
        <v>0</v>
      </c>
      <c r="GX112" s="88">
        <f t="shared" si="110"/>
        <v>0</v>
      </c>
      <c r="GY112" s="88">
        <f t="shared" si="110"/>
        <v>0</v>
      </c>
      <c r="GZ112" s="88">
        <f t="shared" si="110"/>
        <v>0</v>
      </c>
      <c r="HA112" s="88">
        <f t="shared" si="110"/>
        <v>0</v>
      </c>
      <c r="HB112" s="88">
        <f t="shared" si="110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11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51" t="s">
        <v>782</v>
      </c>
      <c r="C113" s="551"/>
      <c r="D113" s="551"/>
      <c r="E113" s="551"/>
      <c r="F113" s="551"/>
      <c r="G113" s="551"/>
      <c r="H113" s="551"/>
      <c r="I113" s="551"/>
      <c r="J113" s="96" t="s">
        <v>9</v>
      </c>
      <c r="K113" s="88">
        <f>+SUMIF($C$16:$C$111,1,K16:K111)</f>
        <v>0</v>
      </c>
      <c r="L113" s="88">
        <f t="shared" ref="L113:BW113" si="112">+SUMIF($C$16:$C$111,1,L16:L111)</f>
        <v>0</v>
      </c>
      <c r="M113" s="88">
        <f t="shared" si="112"/>
        <v>0</v>
      </c>
      <c r="N113" s="88">
        <f t="shared" si="112"/>
        <v>0</v>
      </c>
      <c r="O113" s="88">
        <f t="shared" si="112"/>
        <v>0</v>
      </c>
      <c r="P113" s="88">
        <f t="shared" si="112"/>
        <v>0</v>
      </c>
      <c r="Q113" s="88">
        <f t="shared" si="112"/>
        <v>0</v>
      </c>
      <c r="R113" s="88">
        <f t="shared" si="112"/>
        <v>0</v>
      </c>
      <c r="S113" s="88">
        <f t="shared" si="112"/>
        <v>0</v>
      </c>
      <c r="T113" s="88">
        <f t="shared" si="112"/>
        <v>0</v>
      </c>
      <c r="U113" s="88">
        <f t="shared" si="112"/>
        <v>0</v>
      </c>
      <c r="V113" s="88">
        <f t="shared" si="112"/>
        <v>0</v>
      </c>
      <c r="W113" s="88">
        <f t="shared" si="112"/>
        <v>0</v>
      </c>
      <c r="X113" s="88">
        <f t="shared" si="112"/>
        <v>0</v>
      </c>
      <c r="Y113" s="88">
        <f t="shared" si="112"/>
        <v>0</v>
      </c>
      <c r="Z113" s="88">
        <f t="shared" si="112"/>
        <v>0</v>
      </c>
      <c r="AA113" s="88">
        <f t="shared" si="112"/>
        <v>0</v>
      </c>
      <c r="AB113" s="88">
        <f t="shared" si="112"/>
        <v>0</v>
      </c>
      <c r="AC113" s="88">
        <f t="shared" si="112"/>
        <v>0</v>
      </c>
      <c r="AD113" s="88">
        <f t="shared" si="112"/>
        <v>0</v>
      </c>
      <c r="AE113" s="88">
        <f t="shared" si="112"/>
        <v>0</v>
      </c>
      <c r="AF113" s="88">
        <f t="shared" si="112"/>
        <v>0</v>
      </c>
      <c r="AG113" s="88">
        <f t="shared" si="112"/>
        <v>0</v>
      </c>
      <c r="AH113" s="88">
        <f t="shared" si="112"/>
        <v>0</v>
      </c>
      <c r="AI113" s="88">
        <f t="shared" si="112"/>
        <v>0</v>
      </c>
      <c r="AJ113" s="88">
        <f t="shared" si="112"/>
        <v>0</v>
      </c>
      <c r="AK113" s="88">
        <f t="shared" si="112"/>
        <v>0</v>
      </c>
      <c r="AL113" s="88">
        <f t="shared" si="112"/>
        <v>0</v>
      </c>
      <c r="AM113" s="88">
        <f t="shared" si="112"/>
        <v>0</v>
      </c>
      <c r="AN113" s="88">
        <f t="shared" si="112"/>
        <v>0</v>
      </c>
      <c r="AO113" s="88">
        <f t="shared" si="112"/>
        <v>0</v>
      </c>
      <c r="AP113" s="88">
        <f t="shared" si="112"/>
        <v>0</v>
      </c>
      <c r="AQ113" s="88">
        <f t="shared" si="112"/>
        <v>0</v>
      </c>
      <c r="AR113" s="88">
        <f t="shared" si="112"/>
        <v>0</v>
      </c>
      <c r="AS113" s="88">
        <f t="shared" si="112"/>
        <v>0</v>
      </c>
      <c r="AT113" s="88">
        <f t="shared" si="112"/>
        <v>0</v>
      </c>
      <c r="AU113" s="88">
        <f t="shared" si="112"/>
        <v>0</v>
      </c>
      <c r="AV113" s="88">
        <f t="shared" si="112"/>
        <v>0</v>
      </c>
      <c r="AW113" s="88">
        <f t="shared" si="112"/>
        <v>0</v>
      </c>
      <c r="AX113" s="88">
        <f t="shared" si="112"/>
        <v>0</v>
      </c>
      <c r="AY113" s="88">
        <f t="shared" si="112"/>
        <v>0</v>
      </c>
      <c r="AZ113" s="88">
        <f t="shared" si="112"/>
        <v>0</v>
      </c>
      <c r="BA113" s="88">
        <f t="shared" si="112"/>
        <v>0</v>
      </c>
      <c r="BB113" s="88">
        <f t="shared" si="112"/>
        <v>0</v>
      </c>
      <c r="BC113" s="88">
        <f t="shared" si="112"/>
        <v>0</v>
      </c>
      <c r="BD113" s="88">
        <f t="shared" si="112"/>
        <v>0</v>
      </c>
      <c r="BE113" s="88">
        <f t="shared" si="112"/>
        <v>0</v>
      </c>
      <c r="BF113" s="88">
        <f t="shared" si="112"/>
        <v>0</v>
      </c>
      <c r="BG113" s="88">
        <f t="shared" si="112"/>
        <v>0</v>
      </c>
      <c r="BH113" s="88">
        <f t="shared" si="112"/>
        <v>0</v>
      </c>
      <c r="BI113" s="88">
        <f t="shared" si="112"/>
        <v>0</v>
      </c>
      <c r="BJ113" s="88">
        <f t="shared" si="112"/>
        <v>0</v>
      </c>
      <c r="BK113" s="88">
        <f t="shared" si="112"/>
        <v>0</v>
      </c>
      <c r="BL113" s="88">
        <f t="shared" si="112"/>
        <v>0</v>
      </c>
      <c r="BM113" s="88">
        <f t="shared" si="112"/>
        <v>0</v>
      </c>
      <c r="BN113" s="88">
        <f t="shared" si="112"/>
        <v>0</v>
      </c>
      <c r="BO113" s="88">
        <f t="shared" si="112"/>
        <v>0</v>
      </c>
      <c r="BP113" s="88">
        <f t="shared" si="112"/>
        <v>0</v>
      </c>
      <c r="BQ113" s="88">
        <f t="shared" si="112"/>
        <v>0</v>
      </c>
      <c r="BR113" s="88">
        <f t="shared" si="112"/>
        <v>0</v>
      </c>
      <c r="BS113" s="88">
        <f t="shared" si="112"/>
        <v>0</v>
      </c>
      <c r="BT113" s="88">
        <f t="shared" si="112"/>
        <v>0</v>
      </c>
      <c r="BU113" s="88">
        <f t="shared" si="112"/>
        <v>0</v>
      </c>
      <c r="BV113" s="88">
        <f t="shared" si="112"/>
        <v>0</v>
      </c>
      <c r="BW113" s="88">
        <f t="shared" si="112"/>
        <v>0</v>
      </c>
      <c r="BX113" s="88">
        <f t="shared" ref="BX113:EI113" si="113">+SUMIF($C$16:$C$111,1,BX16:BX111)</f>
        <v>0</v>
      </c>
      <c r="BY113" s="88">
        <f t="shared" si="113"/>
        <v>0</v>
      </c>
      <c r="BZ113" s="88">
        <f t="shared" si="113"/>
        <v>0</v>
      </c>
      <c r="CA113" s="88">
        <f t="shared" si="113"/>
        <v>0</v>
      </c>
      <c r="CB113" s="88">
        <f t="shared" si="113"/>
        <v>0</v>
      </c>
      <c r="CC113" s="88">
        <f t="shared" si="113"/>
        <v>0</v>
      </c>
      <c r="CD113" s="88">
        <f t="shared" si="113"/>
        <v>0</v>
      </c>
      <c r="CE113" s="88">
        <f t="shared" si="113"/>
        <v>0</v>
      </c>
      <c r="CF113" s="88">
        <f t="shared" si="113"/>
        <v>0</v>
      </c>
      <c r="CG113" s="88">
        <f t="shared" si="113"/>
        <v>0</v>
      </c>
      <c r="CH113" s="88">
        <f t="shared" si="113"/>
        <v>0</v>
      </c>
      <c r="CI113" s="88">
        <f t="shared" si="113"/>
        <v>0</v>
      </c>
      <c r="CJ113" s="88">
        <f t="shared" si="113"/>
        <v>0</v>
      </c>
      <c r="CK113" s="88">
        <f t="shared" si="113"/>
        <v>0</v>
      </c>
      <c r="CL113" s="88">
        <f t="shared" si="113"/>
        <v>0</v>
      </c>
      <c r="CM113" s="88">
        <f t="shared" si="113"/>
        <v>0</v>
      </c>
      <c r="CN113" s="88">
        <f t="shared" si="113"/>
        <v>0</v>
      </c>
      <c r="CO113" s="88">
        <f t="shared" si="113"/>
        <v>0</v>
      </c>
      <c r="CP113" s="88">
        <f t="shared" si="113"/>
        <v>0</v>
      </c>
      <c r="CQ113" s="88">
        <f t="shared" si="113"/>
        <v>0</v>
      </c>
      <c r="CR113" s="88">
        <f t="shared" si="113"/>
        <v>0</v>
      </c>
      <c r="CS113" s="88">
        <f t="shared" si="113"/>
        <v>0</v>
      </c>
      <c r="CT113" s="88">
        <f t="shared" si="113"/>
        <v>0</v>
      </c>
      <c r="CU113" s="88">
        <f t="shared" si="113"/>
        <v>0</v>
      </c>
      <c r="CV113" s="88">
        <f t="shared" si="113"/>
        <v>0</v>
      </c>
      <c r="CW113" s="88">
        <f t="shared" si="113"/>
        <v>0</v>
      </c>
      <c r="CX113" s="88">
        <f t="shared" si="113"/>
        <v>0</v>
      </c>
      <c r="CY113" s="88">
        <f t="shared" si="113"/>
        <v>0</v>
      </c>
      <c r="CZ113" s="88">
        <f t="shared" si="113"/>
        <v>0</v>
      </c>
      <c r="DA113" s="88">
        <f t="shared" si="113"/>
        <v>0</v>
      </c>
      <c r="DB113" s="88">
        <f t="shared" si="113"/>
        <v>0</v>
      </c>
      <c r="DC113" s="88">
        <f t="shared" si="113"/>
        <v>0</v>
      </c>
      <c r="DD113" s="88">
        <f t="shared" si="113"/>
        <v>0</v>
      </c>
      <c r="DE113" s="88">
        <f t="shared" si="113"/>
        <v>0</v>
      </c>
      <c r="DF113" s="88">
        <f t="shared" si="113"/>
        <v>0</v>
      </c>
      <c r="DG113" s="88">
        <f t="shared" si="113"/>
        <v>0</v>
      </c>
      <c r="DH113" s="88">
        <f t="shared" si="113"/>
        <v>0</v>
      </c>
      <c r="DI113" s="88">
        <f t="shared" si="113"/>
        <v>0</v>
      </c>
      <c r="DJ113" s="88">
        <f t="shared" si="113"/>
        <v>0</v>
      </c>
      <c r="DK113" s="88">
        <f t="shared" si="113"/>
        <v>0</v>
      </c>
      <c r="DL113" s="88">
        <f t="shared" si="113"/>
        <v>0</v>
      </c>
      <c r="DM113" s="88">
        <f t="shared" si="113"/>
        <v>0</v>
      </c>
      <c r="DN113" s="88">
        <f t="shared" si="113"/>
        <v>0</v>
      </c>
      <c r="DO113" s="88">
        <f t="shared" si="113"/>
        <v>0</v>
      </c>
      <c r="DP113" s="88">
        <f t="shared" si="113"/>
        <v>0</v>
      </c>
      <c r="DQ113" s="88">
        <f t="shared" si="113"/>
        <v>0</v>
      </c>
      <c r="DR113" s="88">
        <f t="shared" si="113"/>
        <v>0</v>
      </c>
      <c r="DS113" s="88">
        <f t="shared" si="113"/>
        <v>0</v>
      </c>
      <c r="DT113" s="88">
        <f t="shared" si="113"/>
        <v>0</v>
      </c>
      <c r="DU113" s="88">
        <f t="shared" si="113"/>
        <v>0</v>
      </c>
      <c r="DV113" s="88">
        <f t="shared" si="113"/>
        <v>0</v>
      </c>
      <c r="DW113" s="88">
        <f t="shared" si="113"/>
        <v>0</v>
      </c>
      <c r="DX113" s="88">
        <f t="shared" si="113"/>
        <v>0</v>
      </c>
      <c r="DY113" s="88">
        <f t="shared" si="113"/>
        <v>0</v>
      </c>
      <c r="DZ113" s="88">
        <f t="shared" si="113"/>
        <v>0</v>
      </c>
      <c r="EA113" s="88">
        <f t="shared" si="113"/>
        <v>0</v>
      </c>
      <c r="EB113" s="88">
        <f t="shared" si="113"/>
        <v>0</v>
      </c>
      <c r="EC113" s="88">
        <f t="shared" si="113"/>
        <v>0</v>
      </c>
      <c r="ED113" s="88">
        <f t="shared" si="113"/>
        <v>0</v>
      </c>
      <c r="EE113" s="88">
        <f t="shared" si="113"/>
        <v>0</v>
      </c>
      <c r="EF113" s="88">
        <f t="shared" si="113"/>
        <v>0</v>
      </c>
      <c r="EG113" s="88">
        <f t="shared" si="113"/>
        <v>0</v>
      </c>
      <c r="EH113" s="88">
        <f t="shared" si="113"/>
        <v>0</v>
      </c>
      <c r="EI113" s="88">
        <f t="shared" si="113"/>
        <v>0</v>
      </c>
      <c r="EJ113" s="88">
        <f t="shared" ref="EJ113:GU113" si="114">+SUMIF($C$16:$C$111,1,EJ16:EJ111)</f>
        <v>0</v>
      </c>
      <c r="EK113" s="88">
        <f t="shared" si="114"/>
        <v>0</v>
      </c>
      <c r="EL113" s="88">
        <f t="shared" si="114"/>
        <v>0</v>
      </c>
      <c r="EM113" s="88">
        <f t="shared" si="114"/>
        <v>0</v>
      </c>
      <c r="EN113" s="88">
        <f t="shared" si="114"/>
        <v>0</v>
      </c>
      <c r="EO113" s="88">
        <f t="shared" si="114"/>
        <v>0</v>
      </c>
      <c r="EP113" s="88">
        <f t="shared" si="114"/>
        <v>0</v>
      </c>
      <c r="EQ113" s="88">
        <f t="shared" si="114"/>
        <v>0</v>
      </c>
      <c r="ER113" s="88">
        <f t="shared" si="114"/>
        <v>0</v>
      </c>
      <c r="ES113" s="88">
        <f t="shared" si="114"/>
        <v>0</v>
      </c>
      <c r="ET113" s="88">
        <f t="shared" si="114"/>
        <v>0</v>
      </c>
      <c r="EU113" s="88">
        <f t="shared" si="114"/>
        <v>0</v>
      </c>
      <c r="EV113" s="88">
        <f t="shared" si="114"/>
        <v>0</v>
      </c>
      <c r="EW113" s="88">
        <f t="shared" si="114"/>
        <v>0</v>
      </c>
      <c r="EX113" s="88">
        <f t="shared" si="114"/>
        <v>0</v>
      </c>
      <c r="EY113" s="88">
        <f t="shared" si="114"/>
        <v>0</v>
      </c>
      <c r="EZ113" s="88">
        <f t="shared" si="114"/>
        <v>0</v>
      </c>
      <c r="FA113" s="88">
        <f t="shared" si="114"/>
        <v>0</v>
      </c>
      <c r="FB113" s="88">
        <f t="shared" si="114"/>
        <v>0</v>
      </c>
      <c r="FC113" s="88">
        <f t="shared" si="114"/>
        <v>0</v>
      </c>
      <c r="FD113" s="88">
        <f t="shared" si="114"/>
        <v>0</v>
      </c>
      <c r="FE113" s="88">
        <f t="shared" si="114"/>
        <v>0</v>
      </c>
      <c r="FF113" s="88">
        <f t="shared" si="114"/>
        <v>0</v>
      </c>
      <c r="FG113" s="88">
        <f t="shared" si="114"/>
        <v>0</v>
      </c>
      <c r="FH113" s="88">
        <f t="shared" si="114"/>
        <v>0</v>
      </c>
      <c r="FI113" s="88">
        <f t="shared" si="114"/>
        <v>0</v>
      </c>
      <c r="FJ113" s="88">
        <f t="shared" si="114"/>
        <v>0</v>
      </c>
      <c r="FK113" s="88">
        <f t="shared" si="114"/>
        <v>0</v>
      </c>
      <c r="FL113" s="88">
        <f t="shared" si="114"/>
        <v>0</v>
      </c>
      <c r="FM113" s="88">
        <f t="shared" si="114"/>
        <v>0</v>
      </c>
      <c r="FN113" s="88">
        <f t="shared" si="114"/>
        <v>0</v>
      </c>
      <c r="FO113" s="88">
        <f t="shared" si="114"/>
        <v>0</v>
      </c>
      <c r="FP113" s="88">
        <f t="shared" si="114"/>
        <v>0</v>
      </c>
      <c r="FQ113" s="88">
        <f t="shared" si="114"/>
        <v>0</v>
      </c>
      <c r="FR113" s="88">
        <f t="shared" si="114"/>
        <v>0</v>
      </c>
      <c r="FS113" s="88">
        <f t="shared" si="114"/>
        <v>0</v>
      </c>
      <c r="FT113" s="88">
        <f t="shared" si="114"/>
        <v>0</v>
      </c>
      <c r="FU113" s="88">
        <f t="shared" si="114"/>
        <v>0</v>
      </c>
      <c r="FV113" s="88">
        <f t="shared" si="114"/>
        <v>0</v>
      </c>
      <c r="FW113" s="88">
        <f t="shared" si="114"/>
        <v>0</v>
      </c>
      <c r="FX113" s="88">
        <f t="shared" si="114"/>
        <v>0</v>
      </c>
      <c r="FY113" s="88">
        <f t="shared" si="114"/>
        <v>0</v>
      </c>
      <c r="FZ113" s="88">
        <f t="shared" si="114"/>
        <v>0</v>
      </c>
      <c r="GA113" s="88">
        <f t="shared" si="114"/>
        <v>0</v>
      </c>
      <c r="GB113" s="88">
        <f t="shared" si="114"/>
        <v>0</v>
      </c>
      <c r="GC113" s="88">
        <f t="shared" si="114"/>
        <v>0</v>
      </c>
      <c r="GD113" s="88">
        <f t="shared" si="114"/>
        <v>0</v>
      </c>
      <c r="GE113" s="88">
        <f t="shared" si="114"/>
        <v>0</v>
      </c>
      <c r="GF113" s="88">
        <f t="shared" si="114"/>
        <v>0</v>
      </c>
      <c r="GG113" s="88">
        <f t="shared" si="114"/>
        <v>0</v>
      </c>
      <c r="GH113" s="88">
        <f t="shared" si="114"/>
        <v>0</v>
      </c>
      <c r="GI113" s="88">
        <f t="shared" si="114"/>
        <v>0</v>
      </c>
      <c r="GJ113" s="88">
        <f t="shared" si="114"/>
        <v>0</v>
      </c>
      <c r="GK113" s="88">
        <f t="shared" si="114"/>
        <v>0</v>
      </c>
      <c r="GL113" s="88">
        <f t="shared" si="114"/>
        <v>0</v>
      </c>
      <c r="GM113" s="88">
        <f t="shared" si="114"/>
        <v>0</v>
      </c>
      <c r="GN113" s="88">
        <f t="shared" si="114"/>
        <v>0</v>
      </c>
      <c r="GO113" s="88">
        <f t="shared" si="114"/>
        <v>0</v>
      </c>
      <c r="GP113" s="88">
        <f t="shared" si="114"/>
        <v>0</v>
      </c>
      <c r="GQ113" s="88">
        <f t="shared" si="114"/>
        <v>0</v>
      </c>
      <c r="GR113" s="88">
        <f t="shared" si="114"/>
        <v>0</v>
      </c>
      <c r="GS113" s="88">
        <f t="shared" si="114"/>
        <v>0</v>
      </c>
      <c r="GT113" s="88">
        <f t="shared" si="114"/>
        <v>0</v>
      </c>
      <c r="GU113" s="88">
        <f t="shared" si="114"/>
        <v>0</v>
      </c>
      <c r="GV113" s="88">
        <f t="shared" ref="GV113:HB113" si="115">+SUMIF($C$16:$C$111,1,GV16:GV111)</f>
        <v>0</v>
      </c>
      <c r="GW113" s="88">
        <f t="shared" si="115"/>
        <v>0</v>
      </c>
      <c r="GX113" s="88">
        <f t="shared" si="115"/>
        <v>0</v>
      </c>
      <c r="GY113" s="88">
        <f t="shared" si="115"/>
        <v>0</v>
      </c>
      <c r="GZ113" s="88">
        <f t="shared" si="115"/>
        <v>0</v>
      </c>
      <c r="HA113" s="88">
        <f t="shared" si="115"/>
        <v>0</v>
      </c>
      <c r="HB113" s="88">
        <f t="shared" si="115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11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51" t="s">
        <v>782</v>
      </c>
      <c r="C114" s="551"/>
      <c r="D114" s="551"/>
      <c r="E114" s="551"/>
      <c r="F114" s="551"/>
      <c r="G114" s="551"/>
      <c r="H114" s="551"/>
      <c r="I114" s="551"/>
      <c r="J114" s="96" t="s">
        <v>10</v>
      </c>
      <c r="K114" s="88">
        <f>+SUMIF($D$16:$D$111,1,K16:K111)</f>
        <v>0</v>
      </c>
      <c r="L114" s="88">
        <f t="shared" ref="L114:BW114" si="116">+SUMIF($D$16:$D$111,1,L16:L111)</f>
        <v>0</v>
      </c>
      <c r="M114" s="88">
        <f>+SUMIF($D$16:$D$111,1,M16:M111)</f>
        <v>0</v>
      </c>
      <c r="N114" s="88">
        <f t="shared" si="116"/>
        <v>0</v>
      </c>
      <c r="O114" s="88">
        <f t="shared" si="116"/>
        <v>0</v>
      </c>
      <c r="P114" s="88">
        <f t="shared" si="116"/>
        <v>0</v>
      </c>
      <c r="Q114" s="88">
        <f t="shared" si="116"/>
        <v>0</v>
      </c>
      <c r="R114" s="88">
        <f t="shared" si="116"/>
        <v>0</v>
      </c>
      <c r="S114" s="88">
        <f t="shared" si="116"/>
        <v>0</v>
      </c>
      <c r="T114" s="88">
        <f t="shared" si="116"/>
        <v>0</v>
      </c>
      <c r="U114" s="88">
        <f t="shared" si="116"/>
        <v>0</v>
      </c>
      <c r="V114" s="88">
        <f t="shared" si="116"/>
        <v>0</v>
      </c>
      <c r="W114" s="88">
        <f t="shared" si="116"/>
        <v>0</v>
      </c>
      <c r="X114" s="88">
        <f t="shared" si="116"/>
        <v>0</v>
      </c>
      <c r="Y114" s="88">
        <f t="shared" si="116"/>
        <v>0</v>
      </c>
      <c r="Z114" s="88">
        <f t="shared" si="116"/>
        <v>0</v>
      </c>
      <c r="AA114" s="88">
        <f t="shared" si="116"/>
        <v>0</v>
      </c>
      <c r="AB114" s="88">
        <f t="shared" si="116"/>
        <v>0</v>
      </c>
      <c r="AC114" s="88">
        <f t="shared" si="116"/>
        <v>0</v>
      </c>
      <c r="AD114" s="88">
        <f t="shared" si="116"/>
        <v>0</v>
      </c>
      <c r="AE114" s="88">
        <f t="shared" si="116"/>
        <v>0</v>
      </c>
      <c r="AF114" s="88">
        <f t="shared" si="116"/>
        <v>0</v>
      </c>
      <c r="AG114" s="88">
        <f t="shared" si="116"/>
        <v>0</v>
      </c>
      <c r="AH114" s="88">
        <f t="shared" si="116"/>
        <v>0</v>
      </c>
      <c r="AI114" s="88">
        <f t="shared" si="116"/>
        <v>0</v>
      </c>
      <c r="AJ114" s="88">
        <f t="shared" si="116"/>
        <v>0</v>
      </c>
      <c r="AK114" s="88">
        <f t="shared" si="116"/>
        <v>0</v>
      </c>
      <c r="AL114" s="88">
        <f t="shared" si="116"/>
        <v>0</v>
      </c>
      <c r="AM114" s="88">
        <f t="shared" si="116"/>
        <v>0</v>
      </c>
      <c r="AN114" s="88">
        <f t="shared" si="116"/>
        <v>0</v>
      </c>
      <c r="AO114" s="88">
        <f t="shared" si="116"/>
        <v>0</v>
      </c>
      <c r="AP114" s="88">
        <f t="shared" si="116"/>
        <v>0</v>
      </c>
      <c r="AQ114" s="88">
        <f t="shared" si="116"/>
        <v>0</v>
      </c>
      <c r="AR114" s="88">
        <f t="shared" si="116"/>
        <v>0</v>
      </c>
      <c r="AS114" s="88">
        <f t="shared" si="116"/>
        <v>0</v>
      </c>
      <c r="AT114" s="88">
        <f t="shared" si="116"/>
        <v>0</v>
      </c>
      <c r="AU114" s="88">
        <f t="shared" si="116"/>
        <v>0</v>
      </c>
      <c r="AV114" s="88">
        <f t="shared" si="116"/>
        <v>0</v>
      </c>
      <c r="AW114" s="88">
        <f t="shared" si="116"/>
        <v>0</v>
      </c>
      <c r="AX114" s="88">
        <f t="shared" si="116"/>
        <v>0</v>
      </c>
      <c r="AY114" s="88">
        <f t="shared" si="116"/>
        <v>0</v>
      </c>
      <c r="AZ114" s="88">
        <f t="shared" si="116"/>
        <v>0</v>
      </c>
      <c r="BA114" s="88">
        <f t="shared" si="116"/>
        <v>0</v>
      </c>
      <c r="BB114" s="88">
        <f t="shared" si="116"/>
        <v>0</v>
      </c>
      <c r="BC114" s="88">
        <f t="shared" si="116"/>
        <v>0</v>
      </c>
      <c r="BD114" s="88">
        <f t="shared" si="116"/>
        <v>0</v>
      </c>
      <c r="BE114" s="88">
        <f t="shared" si="116"/>
        <v>0</v>
      </c>
      <c r="BF114" s="88">
        <f t="shared" si="116"/>
        <v>0</v>
      </c>
      <c r="BG114" s="88">
        <f t="shared" si="116"/>
        <v>0</v>
      </c>
      <c r="BH114" s="88">
        <f t="shared" si="116"/>
        <v>0</v>
      </c>
      <c r="BI114" s="88">
        <f t="shared" si="116"/>
        <v>0</v>
      </c>
      <c r="BJ114" s="88">
        <f t="shared" si="116"/>
        <v>0</v>
      </c>
      <c r="BK114" s="88">
        <f t="shared" si="116"/>
        <v>0</v>
      </c>
      <c r="BL114" s="88">
        <f t="shared" si="116"/>
        <v>0</v>
      </c>
      <c r="BM114" s="88">
        <f t="shared" si="116"/>
        <v>0</v>
      </c>
      <c r="BN114" s="88">
        <f t="shared" si="116"/>
        <v>0</v>
      </c>
      <c r="BO114" s="88">
        <f t="shared" si="116"/>
        <v>0</v>
      </c>
      <c r="BP114" s="88">
        <f t="shared" si="116"/>
        <v>0</v>
      </c>
      <c r="BQ114" s="88">
        <f t="shared" si="116"/>
        <v>0</v>
      </c>
      <c r="BR114" s="88">
        <f t="shared" si="116"/>
        <v>0</v>
      </c>
      <c r="BS114" s="88">
        <f t="shared" si="116"/>
        <v>0</v>
      </c>
      <c r="BT114" s="88">
        <f t="shared" si="116"/>
        <v>0</v>
      </c>
      <c r="BU114" s="88">
        <f t="shared" si="116"/>
        <v>0</v>
      </c>
      <c r="BV114" s="88">
        <f t="shared" si="116"/>
        <v>0</v>
      </c>
      <c r="BW114" s="88">
        <f t="shared" si="116"/>
        <v>0</v>
      </c>
      <c r="BX114" s="88">
        <f t="shared" ref="BX114:EI114" si="117">+SUMIF($D$16:$D$111,1,BX16:BX111)</f>
        <v>0</v>
      </c>
      <c r="BY114" s="88">
        <f t="shared" si="117"/>
        <v>0</v>
      </c>
      <c r="BZ114" s="88">
        <f t="shared" si="117"/>
        <v>0</v>
      </c>
      <c r="CA114" s="88">
        <f t="shared" si="117"/>
        <v>0</v>
      </c>
      <c r="CB114" s="88">
        <f t="shared" si="117"/>
        <v>0</v>
      </c>
      <c r="CC114" s="88">
        <f t="shared" si="117"/>
        <v>0</v>
      </c>
      <c r="CD114" s="88">
        <f t="shared" si="117"/>
        <v>0</v>
      </c>
      <c r="CE114" s="88">
        <f t="shared" si="117"/>
        <v>0</v>
      </c>
      <c r="CF114" s="88">
        <f t="shared" si="117"/>
        <v>0</v>
      </c>
      <c r="CG114" s="88">
        <f t="shared" si="117"/>
        <v>0</v>
      </c>
      <c r="CH114" s="88">
        <f t="shared" si="117"/>
        <v>0</v>
      </c>
      <c r="CI114" s="88">
        <f t="shared" si="117"/>
        <v>0</v>
      </c>
      <c r="CJ114" s="88">
        <f t="shared" si="117"/>
        <v>0</v>
      </c>
      <c r="CK114" s="88">
        <f t="shared" si="117"/>
        <v>0</v>
      </c>
      <c r="CL114" s="88">
        <f t="shared" si="117"/>
        <v>0</v>
      </c>
      <c r="CM114" s="88">
        <f t="shared" si="117"/>
        <v>0</v>
      </c>
      <c r="CN114" s="88">
        <f t="shared" si="117"/>
        <v>0</v>
      </c>
      <c r="CO114" s="88">
        <f t="shared" si="117"/>
        <v>0</v>
      </c>
      <c r="CP114" s="88">
        <f t="shared" si="117"/>
        <v>0</v>
      </c>
      <c r="CQ114" s="88">
        <f t="shared" si="117"/>
        <v>0</v>
      </c>
      <c r="CR114" s="88">
        <f t="shared" si="117"/>
        <v>0</v>
      </c>
      <c r="CS114" s="88">
        <f t="shared" si="117"/>
        <v>0</v>
      </c>
      <c r="CT114" s="88">
        <f t="shared" si="117"/>
        <v>0</v>
      </c>
      <c r="CU114" s="88">
        <f t="shared" si="117"/>
        <v>0</v>
      </c>
      <c r="CV114" s="88">
        <f t="shared" si="117"/>
        <v>0</v>
      </c>
      <c r="CW114" s="88">
        <f t="shared" si="117"/>
        <v>0</v>
      </c>
      <c r="CX114" s="88">
        <f t="shared" si="117"/>
        <v>0</v>
      </c>
      <c r="CY114" s="88">
        <f t="shared" si="117"/>
        <v>0</v>
      </c>
      <c r="CZ114" s="88">
        <f t="shared" si="117"/>
        <v>0</v>
      </c>
      <c r="DA114" s="88">
        <f t="shared" si="117"/>
        <v>0</v>
      </c>
      <c r="DB114" s="88">
        <f t="shared" si="117"/>
        <v>0</v>
      </c>
      <c r="DC114" s="88">
        <f t="shared" si="117"/>
        <v>0</v>
      </c>
      <c r="DD114" s="88">
        <f t="shared" si="117"/>
        <v>0</v>
      </c>
      <c r="DE114" s="88">
        <f t="shared" si="117"/>
        <v>0</v>
      </c>
      <c r="DF114" s="88">
        <f t="shared" si="117"/>
        <v>0</v>
      </c>
      <c r="DG114" s="88">
        <f t="shared" si="117"/>
        <v>0</v>
      </c>
      <c r="DH114" s="88">
        <f t="shared" si="117"/>
        <v>0</v>
      </c>
      <c r="DI114" s="88">
        <f t="shared" si="117"/>
        <v>0</v>
      </c>
      <c r="DJ114" s="88">
        <f t="shared" si="117"/>
        <v>0</v>
      </c>
      <c r="DK114" s="88">
        <f t="shared" si="117"/>
        <v>0</v>
      </c>
      <c r="DL114" s="88">
        <f t="shared" si="117"/>
        <v>0</v>
      </c>
      <c r="DM114" s="88">
        <f t="shared" si="117"/>
        <v>0</v>
      </c>
      <c r="DN114" s="88">
        <f t="shared" si="117"/>
        <v>0</v>
      </c>
      <c r="DO114" s="88">
        <f t="shared" si="117"/>
        <v>0</v>
      </c>
      <c r="DP114" s="88">
        <f t="shared" si="117"/>
        <v>0</v>
      </c>
      <c r="DQ114" s="88">
        <f t="shared" si="117"/>
        <v>0</v>
      </c>
      <c r="DR114" s="88">
        <f t="shared" si="117"/>
        <v>0</v>
      </c>
      <c r="DS114" s="88">
        <f t="shared" si="117"/>
        <v>0</v>
      </c>
      <c r="DT114" s="88">
        <f t="shared" si="117"/>
        <v>0</v>
      </c>
      <c r="DU114" s="88">
        <f t="shared" si="117"/>
        <v>0</v>
      </c>
      <c r="DV114" s="88">
        <f t="shared" si="117"/>
        <v>0</v>
      </c>
      <c r="DW114" s="88">
        <f t="shared" si="117"/>
        <v>0</v>
      </c>
      <c r="DX114" s="88">
        <f t="shared" si="117"/>
        <v>0</v>
      </c>
      <c r="DY114" s="88">
        <f t="shared" si="117"/>
        <v>0</v>
      </c>
      <c r="DZ114" s="88">
        <f t="shared" si="117"/>
        <v>0</v>
      </c>
      <c r="EA114" s="88">
        <f t="shared" si="117"/>
        <v>0</v>
      </c>
      <c r="EB114" s="88">
        <f t="shared" si="117"/>
        <v>0</v>
      </c>
      <c r="EC114" s="88">
        <f t="shared" si="117"/>
        <v>0</v>
      </c>
      <c r="ED114" s="88">
        <f t="shared" si="117"/>
        <v>0</v>
      </c>
      <c r="EE114" s="88">
        <f t="shared" si="117"/>
        <v>0</v>
      </c>
      <c r="EF114" s="88">
        <f t="shared" si="117"/>
        <v>0</v>
      </c>
      <c r="EG114" s="88">
        <f t="shared" si="117"/>
        <v>0</v>
      </c>
      <c r="EH114" s="88">
        <f t="shared" si="117"/>
        <v>0</v>
      </c>
      <c r="EI114" s="88">
        <f t="shared" si="117"/>
        <v>0</v>
      </c>
      <c r="EJ114" s="88">
        <f t="shared" ref="EJ114:GU114" si="118">+SUMIF($D$16:$D$111,1,EJ16:EJ111)</f>
        <v>0</v>
      </c>
      <c r="EK114" s="88">
        <f t="shared" si="118"/>
        <v>0</v>
      </c>
      <c r="EL114" s="88">
        <f t="shared" si="118"/>
        <v>0</v>
      </c>
      <c r="EM114" s="88">
        <f t="shared" si="118"/>
        <v>0</v>
      </c>
      <c r="EN114" s="88">
        <f t="shared" si="118"/>
        <v>0</v>
      </c>
      <c r="EO114" s="88">
        <f t="shared" si="118"/>
        <v>0</v>
      </c>
      <c r="EP114" s="88">
        <f t="shared" si="118"/>
        <v>0</v>
      </c>
      <c r="EQ114" s="88">
        <f t="shared" si="118"/>
        <v>0</v>
      </c>
      <c r="ER114" s="88">
        <f t="shared" si="118"/>
        <v>0</v>
      </c>
      <c r="ES114" s="88">
        <f t="shared" si="118"/>
        <v>0</v>
      </c>
      <c r="ET114" s="88">
        <f t="shared" si="118"/>
        <v>0</v>
      </c>
      <c r="EU114" s="88">
        <f t="shared" si="118"/>
        <v>0</v>
      </c>
      <c r="EV114" s="88">
        <f t="shared" si="118"/>
        <v>0</v>
      </c>
      <c r="EW114" s="88">
        <f t="shared" si="118"/>
        <v>0</v>
      </c>
      <c r="EX114" s="88">
        <f t="shared" si="118"/>
        <v>0</v>
      </c>
      <c r="EY114" s="88">
        <f t="shared" si="118"/>
        <v>0</v>
      </c>
      <c r="EZ114" s="88">
        <f t="shared" si="118"/>
        <v>0</v>
      </c>
      <c r="FA114" s="88">
        <f t="shared" si="118"/>
        <v>0</v>
      </c>
      <c r="FB114" s="88">
        <f t="shared" si="118"/>
        <v>0</v>
      </c>
      <c r="FC114" s="88">
        <f t="shared" si="118"/>
        <v>0</v>
      </c>
      <c r="FD114" s="88">
        <f t="shared" si="118"/>
        <v>0</v>
      </c>
      <c r="FE114" s="88">
        <f t="shared" si="118"/>
        <v>0</v>
      </c>
      <c r="FF114" s="88">
        <f t="shared" si="118"/>
        <v>0</v>
      </c>
      <c r="FG114" s="88">
        <f t="shared" si="118"/>
        <v>0</v>
      </c>
      <c r="FH114" s="88">
        <f t="shared" si="118"/>
        <v>0</v>
      </c>
      <c r="FI114" s="88">
        <f t="shared" si="118"/>
        <v>0</v>
      </c>
      <c r="FJ114" s="88">
        <f t="shared" si="118"/>
        <v>0</v>
      </c>
      <c r="FK114" s="88">
        <f t="shared" si="118"/>
        <v>0</v>
      </c>
      <c r="FL114" s="88">
        <f t="shared" si="118"/>
        <v>0</v>
      </c>
      <c r="FM114" s="88">
        <f t="shared" si="118"/>
        <v>0</v>
      </c>
      <c r="FN114" s="88">
        <f t="shared" si="118"/>
        <v>0</v>
      </c>
      <c r="FO114" s="88">
        <f t="shared" si="118"/>
        <v>0</v>
      </c>
      <c r="FP114" s="88">
        <f t="shared" si="118"/>
        <v>0</v>
      </c>
      <c r="FQ114" s="88">
        <f t="shared" si="118"/>
        <v>0</v>
      </c>
      <c r="FR114" s="88">
        <f t="shared" si="118"/>
        <v>0</v>
      </c>
      <c r="FS114" s="88">
        <f t="shared" si="118"/>
        <v>0</v>
      </c>
      <c r="FT114" s="88">
        <f t="shared" si="118"/>
        <v>0</v>
      </c>
      <c r="FU114" s="88">
        <f t="shared" si="118"/>
        <v>0</v>
      </c>
      <c r="FV114" s="88">
        <f t="shared" si="118"/>
        <v>0</v>
      </c>
      <c r="FW114" s="88">
        <f t="shared" si="118"/>
        <v>0</v>
      </c>
      <c r="FX114" s="88">
        <f t="shared" si="118"/>
        <v>0</v>
      </c>
      <c r="FY114" s="88">
        <f t="shared" si="118"/>
        <v>0</v>
      </c>
      <c r="FZ114" s="88">
        <f t="shared" si="118"/>
        <v>0</v>
      </c>
      <c r="GA114" s="88">
        <f t="shared" si="118"/>
        <v>0</v>
      </c>
      <c r="GB114" s="88">
        <f t="shared" si="118"/>
        <v>0</v>
      </c>
      <c r="GC114" s="88">
        <f t="shared" si="118"/>
        <v>0</v>
      </c>
      <c r="GD114" s="88">
        <f t="shared" si="118"/>
        <v>0</v>
      </c>
      <c r="GE114" s="88">
        <f t="shared" si="118"/>
        <v>0</v>
      </c>
      <c r="GF114" s="88">
        <f t="shared" si="118"/>
        <v>0</v>
      </c>
      <c r="GG114" s="88">
        <f t="shared" si="118"/>
        <v>0</v>
      </c>
      <c r="GH114" s="88">
        <f t="shared" si="118"/>
        <v>0</v>
      </c>
      <c r="GI114" s="88">
        <f t="shared" si="118"/>
        <v>0</v>
      </c>
      <c r="GJ114" s="88">
        <f t="shared" si="118"/>
        <v>0</v>
      </c>
      <c r="GK114" s="88">
        <f t="shared" si="118"/>
        <v>0</v>
      </c>
      <c r="GL114" s="88">
        <f t="shared" si="118"/>
        <v>0</v>
      </c>
      <c r="GM114" s="88">
        <f t="shared" si="118"/>
        <v>0</v>
      </c>
      <c r="GN114" s="88">
        <f t="shared" si="118"/>
        <v>0</v>
      </c>
      <c r="GO114" s="88">
        <f t="shared" si="118"/>
        <v>0</v>
      </c>
      <c r="GP114" s="88">
        <f t="shared" si="118"/>
        <v>0</v>
      </c>
      <c r="GQ114" s="88">
        <f t="shared" si="118"/>
        <v>0</v>
      </c>
      <c r="GR114" s="88">
        <f t="shared" si="118"/>
        <v>0</v>
      </c>
      <c r="GS114" s="88">
        <f t="shared" si="118"/>
        <v>0</v>
      </c>
      <c r="GT114" s="88">
        <f t="shared" si="118"/>
        <v>0</v>
      </c>
      <c r="GU114" s="88">
        <f t="shared" si="118"/>
        <v>0</v>
      </c>
      <c r="GV114" s="88">
        <f t="shared" ref="GV114:HB114" si="119">+SUMIF($D$16:$D$111,1,GV16:GV111)</f>
        <v>0</v>
      </c>
      <c r="GW114" s="88">
        <f t="shared" si="119"/>
        <v>0</v>
      </c>
      <c r="GX114" s="88">
        <f t="shared" si="119"/>
        <v>0</v>
      </c>
      <c r="GY114" s="88">
        <f t="shared" si="119"/>
        <v>0</v>
      </c>
      <c r="GZ114" s="88">
        <f t="shared" si="119"/>
        <v>0</v>
      </c>
      <c r="HA114" s="88">
        <f t="shared" si="119"/>
        <v>0</v>
      </c>
      <c r="HB114" s="88">
        <f t="shared" si="119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11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51" t="s">
        <v>782</v>
      </c>
      <c r="C115" s="551"/>
      <c r="D115" s="551"/>
      <c r="E115" s="551"/>
      <c r="F115" s="551"/>
      <c r="G115" s="551"/>
      <c r="H115" s="551"/>
      <c r="I115" s="551"/>
      <c r="J115" s="96" t="s">
        <v>11</v>
      </c>
      <c r="K115" s="88">
        <f>+SUMIF($E$16:$E$111,1,K16:K111)</f>
        <v>0</v>
      </c>
      <c r="L115" s="88">
        <f t="shared" ref="L115:BW115" si="120">+SUMIF($E$16:$E$111,1,L16:L111)</f>
        <v>0</v>
      </c>
      <c r="M115" s="88">
        <f t="shared" si="120"/>
        <v>0</v>
      </c>
      <c r="N115" s="88">
        <f t="shared" si="120"/>
        <v>0</v>
      </c>
      <c r="O115" s="88">
        <f t="shared" si="120"/>
        <v>0</v>
      </c>
      <c r="P115" s="88">
        <f t="shared" si="120"/>
        <v>0</v>
      </c>
      <c r="Q115" s="88">
        <f t="shared" si="120"/>
        <v>0</v>
      </c>
      <c r="R115" s="88">
        <f t="shared" si="120"/>
        <v>0</v>
      </c>
      <c r="S115" s="88">
        <f t="shared" si="120"/>
        <v>0</v>
      </c>
      <c r="T115" s="88">
        <f t="shared" si="120"/>
        <v>0</v>
      </c>
      <c r="U115" s="88">
        <f t="shared" si="120"/>
        <v>0</v>
      </c>
      <c r="V115" s="88">
        <f t="shared" si="120"/>
        <v>0</v>
      </c>
      <c r="W115" s="88">
        <f t="shared" si="120"/>
        <v>0</v>
      </c>
      <c r="X115" s="88">
        <f t="shared" si="120"/>
        <v>0</v>
      </c>
      <c r="Y115" s="88">
        <f t="shared" si="120"/>
        <v>0</v>
      </c>
      <c r="Z115" s="88">
        <f t="shared" si="120"/>
        <v>0</v>
      </c>
      <c r="AA115" s="88">
        <f t="shared" si="120"/>
        <v>0</v>
      </c>
      <c r="AB115" s="88">
        <f t="shared" si="120"/>
        <v>0</v>
      </c>
      <c r="AC115" s="88">
        <f t="shared" si="120"/>
        <v>0</v>
      </c>
      <c r="AD115" s="88">
        <f t="shared" si="120"/>
        <v>0</v>
      </c>
      <c r="AE115" s="88">
        <f t="shared" si="120"/>
        <v>0</v>
      </c>
      <c r="AF115" s="88">
        <f t="shared" si="120"/>
        <v>0</v>
      </c>
      <c r="AG115" s="88">
        <f t="shared" si="120"/>
        <v>0</v>
      </c>
      <c r="AH115" s="88">
        <f t="shared" si="120"/>
        <v>0</v>
      </c>
      <c r="AI115" s="88">
        <f t="shared" si="120"/>
        <v>0</v>
      </c>
      <c r="AJ115" s="88">
        <f t="shared" si="120"/>
        <v>0</v>
      </c>
      <c r="AK115" s="88">
        <f t="shared" si="120"/>
        <v>0</v>
      </c>
      <c r="AL115" s="88">
        <f t="shared" si="120"/>
        <v>0</v>
      </c>
      <c r="AM115" s="88">
        <f t="shared" si="120"/>
        <v>0</v>
      </c>
      <c r="AN115" s="88">
        <f t="shared" si="120"/>
        <v>0</v>
      </c>
      <c r="AO115" s="88">
        <f t="shared" si="120"/>
        <v>0</v>
      </c>
      <c r="AP115" s="88">
        <f t="shared" si="120"/>
        <v>0</v>
      </c>
      <c r="AQ115" s="88">
        <f t="shared" si="120"/>
        <v>0</v>
      </c>
      <c r="AR115" s="88">
        <f t="shared" si="120"/>
        <v>0</v>
      </c>
      <c r="AS115" s="88">
        <f t="shared" si="120"/>
        <v>0</v>
      </c>
      <c r="AT115" s="88">
        <f t="shared" si="120"/>
        <v>0</v>
      </c>
      <c r="AU115" s="88">
        <f t="shared" si="120"/>
        <v>0</v>
      </c>
      <c r="AV115" s="88">
        <f t="shared" si="120"/>
        <v>0</v>
      </c>
      <c r="AW115" s="88">
        <f t="shared" si="120"/>
        <v>0</v>
      </c>
      <c r="AX115" s="88">
        <f t="shared" si="120"/>
        <v>0</v>
      </c>
      <c r="AY115" s="88">
        <f t="shared" si="120"/>
        <v>0</v>
      </c>
      <c r="AZ115" s="88">
        <f t="shared" si="120"/>
        <v>0</v>
      </c>
      <c r="BA115" s="88">
        <f t="shared" si="120"/>
        <v>0</v>
      </c>
      <c r="BB115" s="88">
        <f t="shared" si="120"/>
        <v>0</v>
      </c>
      <c r="BC115" s="88">
        <f t="shared" si="120"/>
        <v>0</v>
      </c>
      <c r="BD115" s="88">
        <f t="shared" si="120"/>
        <v>0</v>
      </c>
      <c r="BE115" s="88">
        <f t="shared" si="120"/>
        <v>0</v>
      </c>
      <c r="BF115" s="88">
        <f t="shared" si="120"/>
        <v>0</v>
      </c>
      <c r="BG115" s="88">
        <f t="shared" si="120"/>
        <v>0</v>
      </c>
      <c r="BH115" s="88">
        <f t="shared" si="120"/>
        <v>0</v>
      </c>
      <c r="BI115" s="88">
        <f t="shared" si="120"/>
        <v>0</v>
      </c>
      <c r="BJ115" s="88">
        <f t="shared" si="120"/>
        <v>0</v>
      </c>
      <c r="BK115" s="88">
        <f t="shared" si="120"/>
        <v>0</v>
      </c>
      <c r="BL115" s="88">
        <f t="shared" si="120"/>
        <v>0</v>
      </c>
      <c r="BM115" s="88">
        <f t="shared" si="120"/>
        <v>0</v>
      </c>
      <c r="BN115" s="88">
        <f t="shared" si="120"/>
        <v>0</v>
      </c>
      <c r="BO115" s="88">
        <f t="shared" si="120"/>
        <v>0</v>
      </c>
      <c r="BP115" s="88">
        <f t="shared" si="120"/>
        <v>0</v>
      </c>
      <c r="BQ115" s="88">
        <f t="shared" si="120"/>
        <v>0</v>
      </c>
      <c r="BR115" s="88">
        <f t="shared" si="120"/>
        <v>0</v>
      </c>
      <c r="BS115" s="88">
        <f t="shared" si="120"/>
        <v>0</v>
      </c>
      <c r="BT115" s="88">
        <f t="shared" si="120"/>
        <v>0</v>
      </c>
      <c r="BU115" s="88">
        <f t="shared" si="120"/>
        <v>0</v>
      </c>
      <c r="BV115" s="88">
        <f t="shared" si="120"/>
        <v>0</v>
      </c>
      <c r="BW115" s="88">
        <f t="shared" si="120"/>
        <v>0</v>
      </c>
      <c r="BX115" s="88">
        <f t="shared" ref="BX115:EI115" si="121">+SUMIF($E$16:$E$111,1,BX16:BX111)</f>
        <v>0</v>
      </c>
      <c r="BY115" s="88">
        <f t="shared" si="121"/>
        <v>0</v>
      </c>
      <c r="BZ115" s="88">
        <f t="shared" si="121"/>
        <v>0</v>
      </c>
      <c r="CA115" s="88">
        <f t="shared" si="121"/>
        <v>0</v>
      </c>
      <c r="CB115" s="88">
        <f t="shared" si="121"/>
        <v>0</v>
      </c>
      <c r="CC115" s="88">
        <f t="shared" si="121"/>
        <v>0</v>
      </c>
      <c r="CD115" s="88">
        <f t="shared" si="121"/>
        <v>0</v>
      </c>
      <c r="CE115" s="88">
        <f t="shared" si="121"/>
        <v>0</v>
      </c>
      <c r="CF115" s="88">
        <f t="shared" si="121"/>
        <v>0</v>
      </c>
      <c r="CG115" s="88">
        <f t="shared" si="121"/>
        <v>0</v>
      </c>
      <c r="CH115" s="88">
        <f t="shared" si="121"/>
        <v>0</v>
      </c>
      <c r="CI115" s="88">
        <f t="shared" si="121"/>
        <v>0</v>
      </c>
      <c r="CJ115" s="88">
        <f t="shared" si="121"/>
        <v>0</v>
      </c>
      <c r="CK115" s="88">
        <f t="shared" si="121"/>
        <v>0</v>
      </c>
      <c r="CL115" s="88">
        <f t="shared" si="121"/>
        <v>0</v>
      </c>
      <c r="CM115" s="88">
        <f t="shared" si="121"/>
        <v>0</v>
      </c>
      <c r="CN115" s="88">
        <f t="shared" si="121"/>
        <v>0</v>
      </c>
      <c r="CO115" s="88">
        <f t="shared" si="121"/>
        <v>0</v>
      </c>
      <c r="CP115" s="88">
        <f t="shared" si="121"/>
        <v>0</v>
      </c>
      <c r="CQ115" s="88">
        <f t="shared" si="121"/>
        <v>0</v>
      </c>
      <c r="CR115" s="88">
        <f t="shared" si="121"/>
        <v>0</v>
      </c>
      <c r="CS115" s="88">
        <f t="shared" si="121"/>
        <v>0</v>
      </c>
      <c r="CT115" s="88">
        <f t="shared" si="121"/>
        <v>0</v>
      </c>
      <c r="CU115" s="88">
        <f t="shared" si="121"/>
        <v>0</v>
      </c>
      <c r="CV115" s="88">
        <f t="shared" si="121"/>
        <v>0</v>
      </c>
      <c r="CW115" s="88">
        <f t="shared" si="121"/>
        <v>0</v>
      </c>
      <c r="CX115" s="88">
        <f t="shared" si="121"/>
        <v>0</v>
      </c>
      <c r="CY115" s="88">
        <f t="shared" si="121"/>
        <v>0</v>
      </c>
      <c r="CZ115" s="88">
        <f t="shared" si="121"/>
        <v>0</v>
      </c>
      <c r="DA115" s="88">
        <f t="shared" si="121"/>
        <v>0</v>
      </c>
      <c r="DB115" s="88">
        <f t="shared" si="121"/>
        <v>0</v>
      </c>
      <c r="DC115" s="88">
        <f t="shared" si="121"/>
        <v>0</v>
      </c>
      <c r="DD115" s="88">
        <f t="shared" si="121"/>
        <v>0</v>
      </c>
      <c r="DE115" s="88">
        <f t="shared" si="121"/>
        <v>0</v>
      </c>
      <c r="DF115" s="88">
        <f t="shared" si="121"/>
        <v>0</v>
      </c>
      <c r="DG115" s="88">
        <f t="shared" si="121"/>
        <v>0</v>
      </c>
      <c r="DH115" s="88">
        <f t="shared" si="121"/>
        <v>0</v>
      </c>
      <c r="DI115" s="88">
        <f t="shared" si="121"/>
        <v>0</v>
      </c>
      <c r="DJ115" s="88">
        <f t="shared" si="121"/>
        <v>0</v>
      </c>
      <c r="DK115" s="88">
        <f t="shared" si="121"/>
        <v>0</v>
      </c>
      <c r="DL115" s="88">
        <f t="shared" si="121"/>
        <v>0</v>
      </c>
      <c r="DM115" s="88">
        <f t="shared" si="121"/>
        <v>0</v>
      </c>
      <c r="DN115" s="88">
        <f t="shared" si="121"/>
        <v>0</v>
      </c>
      <c r="DO115" s="88">
        <f t="shared" si="121"/>
        <v>0</v>
      </c>
      <c r="DP115" s="88">
        <f t="shared" si="121"/>
        <v>0</v>
      </c>
      <c r="DQ115" s="88">
        <f t="shared" si="121"/>
        <v>0</v>
      </c>
      <c r="DR115" s="88">
        <f t="shared" si="121"/>
        <v>0</v>
      </c>
      <c r="DS115" s="88">
        <f t="shared" si="121"/>
        <v>0</v>
      </c>
      <c r="DT115" s="88">
        <f t="shared" si="121"/>
        <v>0</v>
      </c>
      <c r="DU115" s="88">
        <f t="shared" si="121"/>
        <v>0</v>
      </c>
      <c r="DV115" s="88">
        <f t="shared" si="121"/>
        <v>0</v>
      </c>
      <c r="DW115" s="88">
        <f t="shared" si="121"/>
        <v>0</v>
      </c>
      <c r="DX115" s="88">
        <f t="shared" si="121"/>
        <v>0</v>
      </c>
      <c r="DY115" s="88">
        <f t="shared" si="121"/>
        <v>0</v>
      </c>
      <c r="DZ115" s="88">
        <f t="shared" si="121"/>
        <v>0</v>
      </c>
      <c r="EA115" s="88">
        <f t="shared" si="121"/>
        <v>0</v>
      </c>
      <c r="EB115" s="88">
        <f t="shared" si="121"/>
        <v>0</v>
      </c>
      <c r="EC115" s="88">
        <f t="shared" si="121"/>
        <v>0</v>
      </c>
      <c r="ED115" s="88">
        <f t="shared" si="121"/>
        <v>0</v>
      </c>
      <c r="EE115" s="88">
        <f t="shared" si="121"/>
        <v>0</v>
      </c>
      <c r="EF115" s="88">
        <f t="shared" si="121"/>
        <v>0</v>
      </c>
      <c r="EG115" s="88">
        <f t="shared" si="121"/>
        <v>0</v>
      </c>
      <c r="EH115" s="88">
        <f t="shared" si="121"/>
        <v>0</v>
      </c>
      <c r="EI115" s="88">
        <f t="shared" si="121"/>
        <v>0</v>
      </c>
      <c r="EJ115" s="88">
        <f t="shared" ref="EJ115:GU115" si="122">+SUMIF($E$16:$E$111,1,EJ16:EJ111)</f>
        <v>0</v>
      </c>
      <c r="EK115" s="88">
        <f t="shared" si="122"/>
        <v>0</v>
      </c>
      <c r="EL115" s="88">
        <f t="shared" si="122"/>
        <v>0</v>
      </c>
      <c r="EM115" s="88">
        <f t="shared" si="122"/>
        <v>0</v>
      </c>
      <c r="EN115" s="88">
        <f t="shared" si="122"/>
        <v>0</v>
      </c>
      <c r="EO115" s="88">
        <f t="shared" si="122"/>
        <v>0</v>
      </c>
      <c r="EP115" s="88">
        <f t="shared" si="122"/>
        <v>0</v>
      </c>
      <c r="EQ115" s="88">
        <f t="shared" si="122"/>
        <v>0</v>
      </c>
      <c r="ER115" s="88">
        <f t="shared" si="122"/>
        <v>0</v>
      </c>
      <c r="ES115" s="88">
        <f t="shared" si="122"/>
        <v>0</v>
      </c>
      <c r="ET115" s="88">
        <f t="shared" si="122"/>
        <v>0</v>
      </c>
      <c r="EU115" s="88">
        <f t="shared" si="122"/>
        <v>0</v>
      </c>
      <c r="EV115" s="88">
        <f t="shared" si="122"/>
        <v>0</v>
      </c>
      <c r="EW115" s="88">
        <f t="shared" si="122"/>
        <v>0</v>
      </c>
      <c r="EX115" s="88">
        <f t="shared" si="122"/>
        <v>0</v>
      </c>
      <c r="EY115" s="88">
        <f t="shared" si="122"/>
        <v>0</v>
      </c>
      <c r="EZ115" s="88">
        <f t="shared" si="122"/>
        <v>0</v>
      </c>
      <c r="FA115" s="88">
        <f t="shared" si="122"/>
        <v>0</v>
      </c>
      <c r="FB115" s="88">
        <f t="shared" si="122"/>
        <v>0</v>
      </c>
      <c r="FC115" s="88">
        <f t="shared" si="122"/>
        <v>0</v>
      </c>
      <c r="FD115" s="88">
        <f t="shared" si="122"/>
        <v>0</v>
      </c>
      <c r="FE115" s="88">
        <f t="shared" si="122"/>
        <v>0</v>
      </c>
      <c r="FF115" s="88">
        <f t="shared" si="122"/>
        <v>0</v>
      </c>
      <c r="FG115" s="88">
        <f t="shared" si="122"/>
        <v>0</v>
      </c>
      <c r="FH115" s="88">
        <f t="shared" si="122"/>
        <v>0</v>
      </c>
      <c r="FI115" s="88">
        <f t="shared" si="122"/>
        <v>0</v>
      </c>
      <c r="FJ115" s="88">
        <f t="shared" si="122"/>
        <v>0</v>
      </c>
      <c r="FK115" s="88">
        <f t="shared" si="122"/>
        <v>0</v>
      </c>
      <c r="FL115" s="88">
        <f t="shared" si="122"/>
        <v>0</v>
      </c>
      <c r="FM115" s="88">
        <f t="shared" si="122"/>
        <v>0</v>
      </c>
      <c r="FN115" s="88">
        <f t="shared" si="122"/>
        <v>0</v>
      </c>
      <c r="FO115" s="88">
        <f t="shared" si="122"/>
        <v>0</v>
      </c>
      <c r="FP115" s="88">
        <f t="shared" si="122"/>
        <v>0</v>
      </c>
      <c r="FQ115" s="88">
        <f t="shared" si="122"/>
        <v>0</v>
      </c>
      <c r="FR115" s="88">
        <f t="shared" si="122"/>
        <v>0</v>
      </c>
      <c r="FS115" s="88">
        <f t="shared" si="122"/>
        <v>0</v>
      </c>
      <c r="FT115" s="88">
        <f t="shared" si="122"/>
        <v>0</v>
      </c>
      <c r="FU115" s="88">
        <f t="shared" si="122"/>
        <v>0</v>
      </c>
      <c r="FV115" s="88">
        <f t="shared" si="122"/>
        <v>0</v>
      </c>
      <c r="FW115" s="88">
        <f t="shared" si="122"/>
        <v>0</v>
      </c>
      <c r="FX115" s="88">
        <f t="shared" si="122"/>
        <v>0</v>
      </c>
      <c r="FY115" s="88">
        <f t="shared" si="122"/>
        <v>0</v>
      </c>
      <c r="FZ115" s="88">
        <f t="shared" si="122"/>
        <v>0</v>
      </c>
      <c r="GA115" s="88">
        <f t="shared" si="122"/>
        <v>0</v>
      </c>
      <c r="GB115" s="88">
        <f t="shared" si="122"/>
        <v>0</v>
      </c>
      <c r="GC115" s="88">
        <f t="shared" si="122"/>
        <v>0</v>
      </c>
      <c r="GD115" s="88">
        <f t="shared" si="122"/>
        <v>0</v>
      </c>
      <c r="GE115" s="88">
        <f t="shared" si="122"/>
        <v>0</v>
      </c>
      <c r="GF115" s="88">
        <f t="shared" si="122"/>
        <v>0</v>
      </c>
      <c r="GG115" s="88">
        <f t="shared" si="122"/>
        <v>0</v>
      </c>
      <c r="GH115" s="88">
        <f t="shared" si="122"/>
        <v>0</v>
      </c>
      <c r="GI115" s="88">
        <f t="shared" si="122"/>
        <v>0</v>
      </c>
      <c r="GJ115" s="88">
        <f t="shared" si="122"/>
        <v>0</v>
      </c>
      <c r="GK115" s="88">
        <f t="shared" si="122"/>
        <v>0</v>
      </c>
      <c r="GL115" s="88">
        <f t="shared" si="122"/>
        <v>0</v>
      </c>
      <c r="GM115" s="88">
        <f t="shared" si="122"/>
        <v>0</v>
      </c>
      <c r="GN115" s="88">
        <f t="shared" si="122"/>
        <v>0</v>
      </c>
      <c r="GO115" s="88">
        <f t="shared" si="122"/>
        <v>0</v>
      </c>
      <c r="GP115" s="88">
        <f t="shared" si="122"/>
        <v>0</v>
      </c>
      <c r="GQ115" s="88">
        <f t="shared" si="122"/>
        <v>0</v>
      </c>
      <c r="GR115" s="88">
        <f t="shared" si="122"/>
        <v>0</v>
      </c>
      <c r="GS115" s="88">
        <f t="shared" si="122"/>
        <v>0</v>
      </c>
      <c r="GT115" s="88">
        <f t="shared" si="122"/>
        <v>0</v>
      </c>
      <c r="GU115" s="88">
        <f t="shared" si="122"/>
        <v>0</v>
      </c>
      <c r="GV115" s="88">
        <f t="shared" ref="GV115:HB115" si="123">+SUMIF($E$16:$E$111,1,GV16:GV111)</f>
        <v>0</v>
      </c>
      <c r="GW115" s="88">
        <f t="shared" si="123"/>
        <v>0</v>
      </c>
      <c r="GX115" s="88">
        <f t="shared" si="123"/>
        <v>0</v>
      </c>
      <c r="GY115" s="88">
        <f t="shared" si="123"/>
        <v>0</v>
      </c>
      <c r="GZ115" s="88">
        <f t="shared" si="123"/>
        <v>0</v>
      </c>
      <c r="HA115" s="88">
        <f t="shared" si="123"/>
        <v>0</v>
      </c>
      <c r="HB115" s="88">
        <f t="shared" si="123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11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75" hidden="1" customHeight="1">
      <c r="B116" s="552" t="s">
        <v>783</v>
      </c>
      <c r="C116" s="553"/>
      <c r="D116" s="553"/>
      <c r="E116" s="553"/>
      <c r="F116" s="553"/>
      <c r="G116" s="553"/>
      <c r="H116" s="553"/>
      <c r="I116" s="554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11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52" t="s">
        <v>783</v>
      </c>
      <c r="C117" s="553"/>
      <c r="D117" s="553"/>
      <c r="E117" s="553"/>
      <c r="F117" s="553"/>
      <c r="G117" s="553"/>
      <c r="H117" s="553"/>
      <c r="I117" s="554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11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52" t="s">
        <v>783</v>
      </c>
      <c r="C118" s="553"/>
      <c r="D118" s="553"/>
      <c r="E118" s="553"/>
      <c r="F118" s="553"/>
      <c r="G118" s="553"/>
      <c r="H118" s="553"/>
      <c r="I118" s="554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11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52" t="s">
        <v>783</v>
      </c>
      <c r="C119" s="553"/>
      <c r="D119" s="553"/>
      <c r="E119" s="553"/>
      <c r="F119" s="553"/>
      <c r="G119" s="553"/>
      <c r="H119" s="553"/>
      <c r="I119" s="554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11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55" t="s">
        <v>784</v>
      </c>
      <c r="C120" s="556"/>
      <c r="D120" s="556"/>
      <c r="E120" s="556"/>
      <c r="F120" s="556"/>
      <c r="G120" s="556"/>
      <c r="H120" s="556"/>
      <c r="I120" s="557"/>
      <c r="J120" s="285" t="s">
        <v>108</v>
      </c>
      <c r="K120" s="286">
        <f>+SUMIF($F$16:$F$111,1,K16:K111)</f>
        <v>0</v>
      </c>
      <c r="L120" s="286">
        <f t="shared" ref="L120:BW120" si="124">+SUMIF($F$16:$F$111,1,L16:L111)</f>
        <v>0</v>
      </c>
      <c r="M120" s="286">
        <f t="shared" si="124"/>
        <v>0</v>
      </c>
      <c r="N120" s="286">
        <f t="shared" si="124"/>
        <v>0</v>
      </c>
      <c r="O120" s="286">
        <f t="shared" si="124"/>
        <v>0</v>
      </c>
      <c r="P120" s="286">
        <f t="shared" si="124"/>
        <v>0</v>
      </c>
      <c r="Q120" s="286">
        <f t="shared" si="124"/>
        <v>0</v>
      </c>
      <c r="R120" s="286">
        <f t="shared" si="124"/>
        <v>0</v>
      </c>
      <c r="S120" s="286">
        <f t="shared" si="124"/>
        <v>0</v>
      </c>
      <c r="T120" s="286">
        <f t="shared" si="124"/>
        <v>0</v>
      </c>
      <c r="U120" s="286">
        <f t="shared" si="124"/>
        <v>0</v>
      </c>
      <c r="V120" s="286">
        <f t="shared" si="124"/>
        <v>0</v>
      </c>
      <c r="W120" s="286">
        <f t="shared" si="124"/>
        <v>0</v>
      </c>
      <c r="X120" s="286">
        <f t="shared" si="124"/>
        <v>0</v>
      </c>
      <c r="Y120" s="286">
        <f t="shared" si="124"/>
        <v>0</v>
      </c>
      <c r="Z120" s="286">
        <f t="shared" si="124"/>
        <v>0</v>
      </c>
      <c r="AA120" s="286">
        <f t="shared" si="124"/>
        <v>0</v>
      </c>
      <c r="AB120" s="286">
        <f t="shared" si="124"/>
        <v>0</v>
      </c>
      <c r="AC120" s="286">
        <f t="shared" si="124"/>
        <v>0</v>
      </c>
      <c r="AD120" s="286">
        <f t="shared" si="124"/>
        <v>0</v>
      </c>
      <c r="AE120" s="286">
        <f t="shared" si="124"/>
        <v>0</v>
      </c>
      <c r="AF120" s="286">
        <f t="shared" si="124"/>
        <v>0</v>
      </c>
      <c r="AG120" s="286">
        <f t="shared" si="124"/>
        <v>0</v>
      </c>
      <c r="AH120" s="286">
        <f t="shared" si="124"/>
        <v>0</v>
      </c>
      <c r="AI120" s="286">
        <f t="shared" si="124"/>
        <v>0</v>
      </c>
      <c r="AJ120" s="286">
        <f t="shared" si="124"/>
        <v>0</v>
      </c>
      <c r="AK120" s="286">
        <f t="shared" si="124"/>
        <v>0</v>
      </c>
      <c r="AL120" s="286">
        <f t="shared" si="124"/>
        <v>0</v>
      </c>
      <c r="AM120" s="286">
        <f t="shared" si="124"/>
        <v>0</v>
      </c>
      <c r="AN120" s="286">
        <f t="shared" si="124"/>
        <v>0</v>
      </c>
      <c r="AO120" s="286">
        <f t="shared" si="124"/>
        <v>0</v>
      </c>
      <c r="AP120" s="286">
        <f t="shared" si="124"/>
        <v>0</v>
      </c>
      <c r="AQ120" s="286">
        <f t="shared" si="124"/>
        <v>0</v>
      </c>
      <c r="AR120" s="286">
        <f t="shared" si="124"/>
        <v>0</v>
      </c>
      <c r="AS120" s="286">
        <f t="shared" si="124"/>
        <v>0</v>
      </c>
      <c r="AT120" s="286">
        <f t="shared" si="124"/>
        <v>0</v>
      </c>
      <c r="AU120" s="286">
        <f t="shared" si="124"/>
        <v>0</v>
      </c>
      <c r="AV120" s="286">
        <f t="shared" si="124"/>
        <v>0</v>
      </c>
      <c r="AW120" s="286">
        <f t="shared" si="124"/>
        <v>0</v>
      </c>
      <c r="AX120" s="286">
        <f t="shared" si="124"/>
        <v>0</v>
      </c>
      <c r="AY120" s="286">
        <f t="shared" si="124"/>
        <v>0</v>
      </c>
      <c r="AZ120" s="286">
        <f t="shared" si="124"/>
        <v>0</v>
      </c>
      <c r="BA120" s="286">
        <f t="shared" si="124"/>
        <v>0</v>
      </c>
      <c r="BB120" s="286">
        <f t="shared" si="124"/>
        <v>0</v>
      </c>
      <c r="BC120" s="286">
        <f t="shared" si="124"/>
        <v>0</v>
      </c>
      <c r="BD120" s="286">
        <f t="shared" si="124"/>
        <v>0</v>
      </c>
      <c r="BE120" s="286">
        <f t="shared" si="124"/>
        <v>0</v>
      </c>
      <c r="BF120" s="286">
        <f t="shared" si="124"/>
        <v>0</v>
      </c>
      <c r="BG120" s="286">
        <f t="shared" si="124"/>
        <v>0</v>
      </c>
      <c r="BH120" s="286">
        <f t="shared" si="124"/>
        <v>0</v>
      </c>
      <c r="BI120" s="286">
        <f t="shared" si="124"/>
        <v>0</v>
      </c>
      <c r="BJ120" s="286">
        <f t="shared" si="124"/>
        <v>0</v>
      </c>
      <c r="BK120" s="286">
        <f t="shared" si="124"/>
        <v>0</v>
      </c>
      <c r="BL120" s="286">
        <f t="shared" si="124"/>
        <v>0</v>
      </c>
      <c r="BM120" s="286">
        <f t="shared" si="124"/>
        <v>0</v>
      </c>
      <c r="BN120" s="286">
        <f t="shared" si="124"/>
        <v>0</v>
      </c>
      <c r="BO120" s="286">
        <f t="shared" si="124"/>
        <v>0</v>
      </c>
      <c r="BP120" s="286">
        <f t="shared" si="124"/>
        <v>0</v>
      </c>
      <c r="BQ120" s="286">
        <f t="shared" si="124"/>
        <v>0</v>
      </c>
      <c r="BR120" s="286">
        <f t="shared" si="124"/>
        <v>0</v>
      </c>
      <c r="BS120" s="286">
        <f t="shared" si="124"/>
        <v>0</v>
      </c>
      <c r="BT120" s="286">
        <f t="shared" si="124"/>
        <v>0</v>
      </c>
      <c r="BU120" s="286">
        <f t="shared" si="124"/>
        <v>0</v>
      </c>
      <c r="BV120" s="286">
        <f t="shared" si="124"/>
        <v>0</v>
      </c>
      <c r="BW120" s="286">
        <f t="shared" si="124"/>
        <v>0</v>
      </c>
      <c r="BX120" s="286">
        <f t="shared" ref="BX120:EI120" si="125">+SUMIF($F$16:$F$111,1,BX16:BX111)</f>
        <v>0</v>
      </c>
      <c r="BY120" s="286">
        <f t="shared" si="125"/>
        <v>0</v>
      </c>
      <c r="BZ120" s="286">
        <f t="shared" si="125"/>
        <v>0</v>
      </c>
      <c r="CA120" s="286">
        <f t="shared" si="125"/>
        <v>0</v>
      </c>
      <c r="CB120" s="286">
        <f t="shared" si="125"/>
        <v>0</v>
      </c>
      <c r="CC120" s="286">
        <f t="shared" si="125"/>
        <v>0</v>
      </c>
      <c r="CD120" s="286">
        <f t="shared" si="125"/>
        <v>0</v>
      </c>
      <c r="CE120" s="286">
        <f t="shared" si="125"/>
        <v>0</v>
      </c>
      <c r="CF120" s="286">
        <f t="shared" si="125"/>
        <v>0</v>
      </c>
      <c r="CG120" s="286">
        <f t="shared" si="125"/>
        <v>0</v>
      </c>
      <c r="CH120" s="286">
        <f t="shared" si="125"/>
        <v>0</v>
      </c>
      <c r="CI120" s="286">
        <f t="shared" si="125"/>
        <v>0</v>
      </c>
      <c r="CJ120" s="286">
        <f t="shared" si="125"/>
        <v>0</v>
      </c>
      <c r="CK120" s="286">
        <f t="shared" si="125"/>
        <v>0</v>
      </c>
      <c r="CL120" s="286">
        <f t="shared" si="125"/>
        <v>0</v>
      </c>
      <c r="CM120" s="286">
        <f t="shared" si="125"/>
        <v>0</v>
      </c>
      <c r="CN120" s="286">
        <f t="shared" si="125"/>
        <v>0</v>
      </c>
      <c r="CO120" s="286">
        <f t="shared" si="125"/>
        <v>0</v>
      </c>
      <c r="CP120" s="286">
        <f t="shared" si="125"/>
        <v>0</v>
      </c>
      <c r="CQ120" s="286">
        <f t="shared" si="125"/>
        <v>0</v>
      </c>
      <c r="CR120" s="286">
        <f t="shared" si="125"/>
        <v>0</v>
      </c>
      <c r="CS120" s="286">
        <f t="shared" si="125"/>
        <v>0</v>
      </c>
      <c r="CT120" s="286">
        <f t="shared" si="125"/>
        <v>0</v>
      </c>
      <c r="CU120" s="286">
        <f t="shared" si="125"/>
        <v>0</v>
      </c>
      <c r="CV120" s="286">
        <f t="shared" si="125"/>
        <v>0</v>
      </c>
      <c r="CW120" s="286">
        <f t="shared" si="125"/>
        <v>0</v>
      </c>
      <c r="CX120" s="286">
        <f t="shared" si="125"/>
        <v>0</v>
      </c>
      <c r="CY120" s="286">
        <f t="shared" si="125"/>
        <v>0</v>
      </c>
      <c r="CZ120" s="286">
        <f t="shared" si="125"/>
        <v>0</v>
      </c>
      <c r="DA120" s="286">
        <f t="shared" si="125"/>
        <v>0</v>
      </c>
      <c r="DB120" s="286">
        <f t="shared" si="125"/>
        <v>0</v>
      </c>
      <c r="DC120" s="286">
        <f t="shared" si="125"/>
        <v>0</v>
      </c>
      <c r="DD120" s="286">
        <f t="shared" si="125"/>
        <v>0</v>
      </c>
      <c r="DE120" s="286">
        <f t="shared" si="125"/>
        <v>0</v>
      </c>
      <c r="DF120" s="286">
        <f t="shared" si="125"/>
        <v>0</v>
      </c>
      <c r="DG120" s="286">
        <f t="shared" si="125"/>
        <v>0</v>
      </c>
      <c r="DH120" s="286">
        <f t="shared" si="125"/>
        <v>0</v>
      </c>
      <c r="DI120" s="286">
        <f t="shared" si="125"/>
        <v>0</v>
      </c>
      <c r="DJ120" s="286">
        <f t="shared" si="125"/>
        <v>0</v>
      </c>
      <c r="DK120" s="286">
        <f t="shared" si="125"/>
        <v>0</v>
      </c>
      <c r="DL120" s="286">
        <f t="shared" si="125"/>
        <v>0</v>
      </c>
      <c r="DM120" s="286">
        <f t="shared" si="125"/>
        <v>0</v>
      </c>
      <c r="DN120" s="286">
        <f t="shared" si="125"/>
        <v>0</v>
      </c>
      <c r="DO120" s="286">
        <f t="shared" si="125"/>
        <v>0</v>
      </c>
      <c r="DP120" s="286">
        <f t="shared" si="125"/>
        <v>0</v>
      </c>
      <c r="DQ120" s="286">
        <f t="shared" si="125"/>
        <v>0</v>
      </c>
      <c r="DR120" s="286">
        <f t="shared" si="125"/>
        <v>0</v>
      </c>
      <c r="DS120" s="286">
        <f t="shared" si="125"/>
        <v>0</v>
      </c>
      <c r="DT120" s="286">
        <f t="shared" si="125"/>
        <v>0</v>
      </c>
      <c r="DU120" s="286">
        <f t="shared" si="125"/>
        <v>0</v>
      </c>
      <c r="DV120" s="286">
        <f t="shared" si="125"/>
        <v>0</v>
      </c>
      <c r="DW120" s="286">
        <f t="shared" si="125"/>
        <v>0</v>
      </c>
      <c r="DX120" s="286">
        <f t="shared" si="125"/>
        <v>0</v>
      </c>
      <c r="DY120" s="286">
        <f t="shared" si="125"/>
        <v>0</v>
      </c>
      <c r="DZ120" s="286">
        <f t="shared" si="125"/>
        <v>0</v>
      </c>
      <c r="EA120" s="286">
        <f t="shared" si="125"/>
        <v>0</v>
      </c>
      <c r="EB120" s="286">
        <f t="shared" si="125"/>
        <v>0</v>
      </c>
      <c r="EC120" s="286">
        <f t="shared" si="125"/>
        <v>0</v>
      </c>
      <c r="ED120" s="286">
        <f t="shared" si="125"/>
        <v>0</v>
      </c>
      <c r="EE120" s="286">
        <f t="shared" si="125"/>
        <v>0</v>
      </c>
      <c r="EF120" s="286">
        <f t="shared" si="125"/>
        <v>0</v>
      </c>
      <c r="EG120" s="286">
        <f t="shared" si="125"/>
        <v>0</v>
      </c>
      <c r="EH120" s="286">
        <f t="shared" si="125"/>
        <v>0</v>
      </c>
      <c r="EI120" s="286">
        <f t="shared" si="125"/>
        <v>0</v>
      </c>
      <c r="EJ120" s="286">
        <f t="shared" ref="EJ120:GU120" si="126">+SUMIF($F$16:$F$111,1,EJ16:EJ111)</f>
        <v>0</v>
      </c>
      <c r="EK120" s="286">
        <f t="shared" si="126"/>
        <v>0</v>
      </c>
      <c r="EL120" s="286">
        <f t="shared" si="126"/>
        <v>0</v>
      </c>
      <c r="EM120" s="286">
        <f t="shared" si="126"/>
        <v>0</v>
      </c>
      <c r="EN120" s="286">
        <f t="shared" si="126"/>
        <v>0</v>
      </c>
      <c r="EO120" s="286">
        <f t="shared" si="126"/>
        <v>0</v>
      </c>
      <c r="EP120" s="286">
        <f t="shared" si="126"/>
        <v>0</v>
      </c>
      <c r="EQ120" s="286">
        <f t="shared" si="126"/>
        <v>0</v>
      </c>
      <c r="ER120" s="286">
        <f t="shared" si="126"/>
        <v>0</v>
      </c>
      <c r="ES120" s="286">
        <f t="shared" si="126"/>
        <v>0</v>
      </c>
      <c r="ET120" s="286">
        <f t="shared" si="126"/>
        <v>0</v>
      </c>
      <c r="EU120" s="286">
        <f t="shared" si="126"/>
        <v>0</v>
      </c>
      <c r="EV120" s="286">
        <f t="shared" si="126"/>
        <v>0</v>
      </c>
      <c r="EW120" s="286">
        <f t="shared" si="126"/>
        <v>0</v>
      </c>
      <c r="EX120" s="286">
        <f t="shared" si="126"/>
        <v>0</v>
      </c>
      <c r="EY120" s="286">
        <f t="shared" si="126"/>
        <v>0</v>
      </c>
      <c r="EZ120" s="286">
        <f t="shared" si="126"/>
        <v>0</v>
      </c>
      <c r="FA120" s="286">
        <f t="shared" si="126"/>
        <v>0</v>
      </c>
      <c r="FB120" s="286">
        <f t="shared" si="126"/>
        <v>0</v>
      </c>
      <c r="FC120" s="286">
        <f t="shared" si="126"/>
        <v>0</v>
      </c>
      <c r="FD120" s="286">
        <f t="shared" si="126"/>
        <v>0</v>
      </c>
      <c r="FE120" s="286">
        <f t="shared" si="126"/>
        <v>0</v>
      </c>
      <c r="FF120" s="286">
        <f t="shared" si="126"/>
        <v>0</v>
      </c>
      <c r="FG120" s="286">
        <f t="shared" si="126"/>
        <v>0</v>
      </c>
      <c r="FH120" s="286">
        <f t="shared" si="126"/>
        <v>0</v>
      </c>
      <c r="FI120" s="286">
        <f t="shared" si="126"/>
        <v>0</v>
      </c>
      <c r="FJ120" s="286">
        <f t="shared" si="126"/>
        <v>0</v>
      </c>
      <c r="FK120" s="286">
        <f t="shared" si="126"/>
        <v>0</v>
      </c>
      <c r="FL120" s="286">
        <f t="shared" si="126"/>
        <v>0</v>
      </c>
      <c r="FM120" s="286">
        <f t="shared" si="126"/>
        <v>0</v>
      </c>
      <c r="FN120" s="286">
        <f t="shared" si="126"/>
        <v>0</v>
      </c>
      <c r="FO120" s="286">
        <f t="shared" si="126"/>
        <v>0</v>
      </c>
      <c r="FP120" s="286">
        <f t="shared" si="126"/>
        <v>0</v>
      </c>
      <c r="FQ120" s="286">
        <f t="shared" si="126"/>
        <v>0</v>
      </c>
      <c r="FR120" s="286">
        <f t="shared" si="126"/>
        <v>0</v>
      </c>
      <c r="FS120" s="286">
        <f t="shared" si="126"/>
        <v>0</v>
      </c>
      <c r="FT120" s="286">
        <f t="shared" si="126"/>
        <v>0</v>
      </c>
      <c r="FU120" s="286">
        <f t="shared" si="126"/>
        <v>0</v>
      </c>
      <c r="FV120" s="286">
        <f t="shared" si="126"/>
        <v>0</v>
      </c>
      <c r="FW120" s="286">
        <f t="shared" si="126"/>
        <v>0</v>
      </c>
      <c r="FX120" s="286">
        <f t="shared" si="126"/>
        <v>0</v>
      </c>
      <c r="FY120" s="286">
        <f t="shared" si="126"/>
        <v>0</v>
      </c>
      <c r="FZ120" s="286">
        <f t="shared" si="126"/>
        <v>0</v>
      </c>
      <c r="GA120" s="286">
        <f t="shared" si="126"/>
        <v>0</v>
      </c>
      <c r="GB120" s="286">
        <f t="shared" si="126"/>
        <v>0</v>
      </c>
      <c r="GC120" s="286">
        <f t="shared" si="126"/>
        <v>0</v>
      </c>
      <c r="GD120" s="286">
        <f t="shared" si="126"/>
        <v>0</v>
      </c>
      <c r="GE120" s="286">
        <f t="shared" si="126"/>
        <v>0</v>
      </c>
      <c r="GF120" s="286">
        <f t="shared" si="126"/>
        <v>0</v>
      </c>
      <c r="GG120" s="286">
        <f t="shared" si="126"/>
        <v>0</v>
      </c>
      <c r="GH120" s="286">
        <f t="shared" si="126"/>
        <v>0</v>
      </c>
      <c r="GI120" s="286">
        <f t="shared" si="126"/>
        <v>0</v>
      </c>
      <c r="GJ120" s="286">
        <f t="shared" si="126"/>
        <v>0</v>
      </c>
      <c r="GK120" s="286">
        <f t="shared" si="126"/>
        <v>0</v>
      </c>
      <c r="GL120" s="286">
        <f t="shared" si="126"/>
        <v>0</v>
      </c>
      <c r="GM120" s="286">
        <f t="shared" si="126"/>
        <v>0</v>
      </c>
      <c r="GN120" s="286">
        <f t="shared" si="126"/>
        <v>0</v>
      </c>
      <c r="GO120" s="286">
        <f t="shared" si="126"/>
        <v>0</v>
      </c>
      <c r="GP120" s="286">
        <f t="shared" si="126"/>
        <v>0</v>
      </c>
      <c r="GQ120" s="286">
        <f t="shared" si="126"/>
        <v>0</v>
      </c>
      <c r="GR120" s="286">
        <f t="shared" si="126"/>
        <v>0</v>
      </c>
      <c r="GS120" s="286">
        <f t="shared" si="126"/>
        <v>0</v>
      </c>
      <c r="GT120" s="286">
        <f t="shared" si="126"/>
        <v>0</v>
      </c>
      <c r="GU120" s="286">
        <f t="shared" si="126"/>
        <v>0</v>
      </c>
      <c r="GV120" s="286">
        <f t="shared" ref="GV120:HB120" si="127">+SUMIF($F$16:$F$111,1,GV16:GV111)</f>
        <v>0</v>
      </c>
      <c r="GW120" s="286">
        <f t="shared" si="127"/>
        <v>0</v>
      </c>
      <c r="GX120" s="286">
        <f t="shared" si="127"/>
        <v>0</v>
      </c>
      <c r="GY120" s="286">
        <f t="shared" si="127"/>
        <v>0</v>
      </c>
      <c r="GZ120" s="286">
        <f t="shared" si="127"/>
        <v>0</v>
      </c>
      <c r="HA120" s="286">
        <f t="shared" si="127"/>
        <v>0</v>
      </c>
      <c r="HB120" s="286">
        <f t="shared" si="127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11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55" t="s">
        <v>784</v>
      </c>
      <c r="C121" s="556"/>
      <c r="D121" s="556"/>
      <c r="E121" s="556"/>
      <c r="F121" s="556"/>
      <c r="G121" s="556"/>
      <c r="H121" s="556"/>
      <c r="I121" s="557"/>
      <c r="J121" s="285" t="s">
        <v>9</v>
      </c>
      <c r="K121" s="286">
        <f t="shared" ref="K121:BV121" si="128">+SUMIF($G$16:$G$111,1,K16:K111)</f>
        <v>0</v>
      </c>
      <c r="L121" s="286">
        <f t="shared" si="128"/>
        <v>0</v>
      </c>
      <c r="M121" s="286">
        <f t="shared" si="128"/>
        <v>0</v>
      </c>
      <c r="N121" s="286">
        <f t="shared" si="128"/>
        <v>0</v>
      </c>
      <c r="O121" s="286">
        <f t="shared" si="128"/>
        <v>0</v>
      </c>
      <c r="P121" s="286">
        <f t="shared" si="128"/>
        <v>0</v>
      </c>
      <c r="Q121" s="286">
        <f t="shared" si="128"/>
        <v>0</v>
      </c>
      <c r="R121" s="286">
        <f t="shared" si="128"/>
        <v>0</v>
      </c>
      <c r="S121" s="286">
        <f t="shared" si="128"/>
        <v>0</v>
      </c>
      <c r="T121" s="286">
        <f t="shared" si="128"/>
        <v>0</v>
      </c>
      <c r="U121" s="286">
        <f t="shared" si="128"/>
        <v>0</v>
      </c>
      <c r="V121" s="286">
        <f t="shared" si="128"/>
        <v>0</v>
      </c>
      <c r="W121" s="286">
        <f t="shared" si="128"/>
        <v>0</v>
      </c>
      <c r="X121" s="286">
        <f t="shared" si="128"/>
        <v>0</v>
      </c>
      <c r="Y121" s="286">
        <f t="shared" si="128"/>
        <v>0</v>
      </c>
      <c r="Z121" s="286">
        <f t="shared" si="128"/>
        <v>0</v>
      </c>
      <c r="AA121" s="286">
        <f t="shared" si="128"/>
        <v>0</v>
      </c>
      <c r="AB121" s="286">
        <f t="shared" si="128"/>
        <v>0</v>
      </c>
      <c r="AC121" s="286">
        <f t="shared" si="128"/>
        <v>0</v>
      </c>
      <c r="AD121" s="286">
        <f t="shared" si="128"/>
        <v>0</v>
      </c>
      <c r="AE121" s="286">
        <f t="shared" si="128"/>
        <v>0</v>
      </c>
      <c r="AF121" s="286">
        <f t="shared" si="128"/>
        <v>0</v>
      </c>
      <c r="AG121" s="286">
        <f t="shared" si="128"/>
        <v>0</v>
      </c>
      <c r="AH121" s="286">
        <f t="shared" si="128"/>
        <v>0</v>
      </c>
      <c r="AI121" s="286">
        <f t="shared" si="128"/>
        <v>0</v>
      </c>
      <c r="AJ121" s="286">
        <f t="shared" si="128"/>
        <v>0</v>
      </c>
      <c r="AK121" s="286">
        <f t="shared" si="128"/>
        <v>0</v>
      </c>
      <c r="AL121" s="286">
        <f t="shared" si="128"/>
        <v>0</v>
      </c>
      <c r="AM121" s="286">
        <f t="shared" si="128"/>
        <v>0</v>
      </c>
      <c r="AN121" s="286">
        <f t="shared" si="128"/>
        <v>0</v>
      </c>
      <c r="AO121" s="286">
        <f t="shared" si="128"/>
        <v>0</v>
      </c>
      <c r="AP121" s="286">
        <f t="shared" si="128"/>
        <v>0</v>
      </c>
      <c r="AQ121" s="286">
        <f t="shared" si="128"/>
        <v>0</v>
      </c>
      <c r="AR121" s="286">
        <f t="shared" si="128"/>
        <v>0</v>
      </c>
      <c r="AS121" s="286">
        <f t="shared" si="128"/>
        <v>0</v>
      </c>
      <c r="AT121" s="286">
        <f t="shared" si="128"/>
        <v>0</v>
      </c>
      <c r="AU121" s="286">
        <f t="shared" si="128"/>
        <v>0</v>
      </c>
      <c r="AV121" s="286">
        <f t="shared" si="128"/>
        <v>0</v>
      </c>
      <c r="AW121" s="286">
        <f t="shared" si="128"/>
        <v>0</v>
      </c>
      <c r="AX121" s="286">
        <f t="shared" si="128"/>
        <v>0</v>
      </c>
      <c r="AY121" s="286">
        <f t="shared" si="128"/>
        <v>0</v>
      </c>
      <c r="AZ121" s="286">
        <f t="shared" si="128"/>
        <v>0</v>
      </c>
      <c r="BA121" s="286">
        <f t="shared" si="128"/>
        <v>0</v>
      </c>
      <c r="BB121" s="286">
        <f t="shared" si="128"/>
        <v>0</v>
      </c>
      <c r="BC121" s="286">
        <f t="shared" si="128"/>
        <v>0</v>
      </c>
      <c r="BD121" s="286">
        <f t="shared" si="128"/>
        <v>0</v>
      </c>
      <c r="BE121" s="286">
        <f t="shared" si="128"/>
        <v>0</v>
      </c>
      <c r="BF121" s="286">
        <f t="shared" si="128"/>
        <v>0</v>
      </c>
      <c r="BG121" s="286">
        <f t="shared" si="128"/>
        <v>0</v>
      </c>
      <c r="BH121" s="286">
        <f t="shared" si="128"/>
        <v>0</v>
      </c>
      <c r="BI121" s="286">
        <f t="shared" si="128"/>
        <v>0</v>
      </c>
      <c r="BJ121" s="286">
        <f t="shared" si="128"/>
        <v>0</v>
      </c>
      <c r="BK121" s="286">
        <f t="shared" si="128"/>
        <v>0</v>
      </c>
      <c r="BL121" s="286">
        <f t="shared" si="128"/>
        <v>0</v>
      </c>
      <c r="BM121" s="286">
        <f t="shared" si="128"/>
        <v>0</v>
      </c>
      <c r="BN121" s="286">
        <f t="shared" si="128"/>
        <v>0</v>
      </c>
      <c r="BO121" s="286">
        <f t="shared" si="128"/>
        <v>0</v>
      </c>
      <c r="BP121" s="286">
        <f t="shared" si="128"/>
        <v>0</v>
      </c>
      <c r="BQ121" s="286">
        <f t="shared" si="128"/>
        <v>0</v>
      </c>
      <c r="BR121" s="286">
        <f t="shared" si="128"/>
        <v>0</v>
      </c>
      <c r="BS121" s="286">
        <f t="shared" si="128"/>
        <v>0</v>
      </c>
      <c r="BT121" s="286">
        <f t="shared" si="128"/>
        <v>0</v>
      </c>
      <c r="BU121" s="286">
        <f t="shared" si="128"/>
        <v>0</v>
      </c>
      <c r="BV121" s="286">
        <f t="shared" si="128"/>
        <v>0</v>
      </c>
      <c r="BW121" s="286">
        <f t="shared" ref="BW121:EH121" si="129">+SUMIF($G$16:$G$111,1,BW16:BW111)</f>
        <v>0</v>
      </c>
      <c r="BX121" s="286">
        <f t="shared" si="129"/>
        <v>0</v>
      </c>
      <c r="BY121" s="286">
        <f t="shared" si="129"/>
        <v>0</v>
      </c>
      <c r="BZ121" s="286">
        <f t="shared" si="129"/>
        <v>0</v>
      </c>
      <c r="CA121" s="286">
        <f t="shared" si="129"/>
        <v>0</v>
      </c>
      <c r="CB121" s="286">
        <f t="shared" si="129"/>
        <v>0</v>
      </c>
      <c r="CC121" s="286">
        <f t="shared" si="129"/>
        <v>0</v>
      </c>
      <c r="CD121" s="286">
        <f t="shared" si="129"/>
        <v>0</v>
      </c>
      <c r="CE121" s="286">
        <f t="shared" si="129"/>
        <v>0</v>
      </c>
      <c r="CF121" s="286">
        <f t="shared" si="129"/>
        <v>0</v>
      </c>
      <c r="CG121" s="286">
        <f t="shared" si="129"/>
        <v>0</v>
      </c>
      <c r="CH121" s="286">
        <f t="shared" si="129"/>
        <v>0</v>
      </c>
      <c r="CI121" s="286">
        <f t="shared" si="129"/>
        <v>0</v>
      </c>
      <c r="CJ121" s="286">
        <f t="shared" si="129"/>
        <v>0</v>
      </c>
      <c r="CK121" s="286">
        <f t="shared" si="129"/>
        <v>0</v>
      </c>
      <c r="CL121" s="286">
        <f t="shared" si="129"/>
        <v>0</v>
      </c>
      <c r="CM121" s="286">
        <f t="shared" si="129"/>
        <v>0</v>
      </c>
      <c r="CN121" s="286">
        <f t="shared" si="129"/>
        <v>0</v>
      </c>
      <c r="CO121" s="286">
        <f t="shared" si="129"/>
        <v>0</v>
      </c>
      <c r="CP121" s="286">
        <f t="shared" si="129"/>
        <v>0</v>
      </c>
      <c r="CQ121" s="286">
        <f t="shared" si="129"/>
        <v>0</v>
      </c>
      <c r="CR121" s="286">
        <f t="shared" si="129"/>
        <v>0</v>
      </c>
      <c r="CS121" s="286">
        <f t="shared" si="129"/>
        <v>0</v>
      </c>
      <c r="CT121" s="286">
        <f t="shared" si="129"/>
        <v>0</v>
      </c>
      <c r="CU121" s="286">
        <f t="shared" si="129"/>
        <v>0</v>
      </c>
      <c r="CV121" s="286">
        <f t="shared" si="129"/>
        <v>0</v>
      </c>
      <c r="CW121" s="286">
        <f t="shared" si="129"/>
        <v>0</v>
      </c>
      <c r="CX121" s="286">
        <f t="shared" si="129"/>
        <v>0</v>
      </c>
      <c r="CY121" s="286">
        <f t="shared" si="129"/>
        <v>0</v>
      </c>
      <c r="CZ121" s="286">
        <f t="shared" si="129"/>
        <v>0</v>
      </c>
      <c r="DA121" s="286">
        <f t="shared" si="129"/>
        <v>0</v>
      </c>
      <c r="DB121" s="286">
        <f t="shared" si="129"/>
        <v>0</v>
      </c>
      <c r="DC121" s="286">
        <f t="shared" si="129"/>
        <v>0</v>
      </c>
      <c r="DD121" s="286">
        <f t="shared" si="129"/>
        <v>0</v>
      </c>
      <c r="DE121" s="286">
        <f t="shared" si="129"/>
        <v>0</v>
      </c>
      <c r="DF121" s="286">
        <f t="shared" si="129"/>
        <v>0</v>
      </c>
      <c r="DG121" s="286">
        <f t="shared" si="129"/>
        <v>0</v>
      </c>
      <c r="DH121" s="286">
        <f t="shared" si="129"/>
        <v>0</v>
      </c>
      <c r="DI121" s="286">
        <f t="shared" si="129"/>
        <v>0</v>
      </c>
      <c r="DJ121" s="286">
        <f t="shared" si="129"/>
        <v>0</v>
      </c>
      <c r="DK121" s="286">
        <f t="shared" si="129"/>
        <v>0</v>
      </c>
      <c r="DL121" s="286">
        <f t="shared" si="129"/>
        <v>0</v>
      </c>
      <c r="DM121" s="286">
        <f t="shared" si="129"/>
        <v>0</v>
      </c>
      <c r="DN121" s="286">
        <f t="shared" si="129"/>
        <v>0</v>
      </c>
      <c r="DO121" s="286">
        <f t="shared" si="129"/>
        <v>0</v>
      </c>
      <c r="DP121" s="286">
        <f t="shared" si="129"/>
        <v>0</v>
      </c>
      <c r="DQ121" s="286">
        <f t="shared" si="129"/>
        <v>0</v>
      </c>
      <c r="DR121" s="286">
        <f t="shared" si="129"/>
        <v>0</v>
      </c>
      <c r="DS121" s="286">
        <f t="shared" si="129"/>
        <v>0</v>
      </c>
      <c r="DT121" s="286">
        <f t="shared" si="129"/>
        <v>0</v>
      </c>
      <c r="DU121" s="286">
        <f t="shared" si="129"/>
        <v>0</v>
      </c>
      <c r="DV121" s="286">
        <f t="shared" si="129"/>
        <v>0</v>
      </c>
      <c r="DW121" s="286">
        <f t="shared" si="129"/>
        <v>0</v>
      </c>
      <c r="DX121" s="286">
        <f t="shared" si="129"/>
        <v>0</v>
      </c>
      <c r="DY121" s="286">
        <f t="shared" si="129"/>
        <v>0</v>
      </c>
      <c r="DZ121" s="286">
        <f t="shared" si="129"/>
        <v>0</v>
      </c>
      <c r="EA121" s="286">
        <f t="shared" si="129"/>
        <v>0</v>
      </c>
      <c r="EB121" s="286">
        <f t="shared" si="129"/>
        <v>0</v>
      </c>
      <c r="EC121" s="286">
        <f t="shared" si="129"/>
        <v>0</v>
      </c>
      <c r="ED121" s="286">
        <f t="shared" si="129"/>
        <v>0</v>
      </c>
      <c r="EE121" s="286">
        <f t="shared" si="129"/>
        <v>0</v>
      </c>
      <c r="EF121" s="286">
        <f t="shared" si="129"/>
        <v>0</v>
      </c>
      <c r="EG121" s="286">
        <f t="shared" si="129"/>
        <v>0</v>
      </c>
      <c r="EH121" s="286">
        <f t="shared" si="129"/>
        <v>0</v>
      </c>
      <c r="EI121" s="286">
        <f t="shared" ref="EI121:GT121" si="130">+SUMIF($G$16:$G$111,1,EI16:EI111)</f>
        <v>0</v>
      </c>
      <c r="EJ121" s="286">
        <f t="shared" si="130"/>
        <v>0</v>
      </c>
      <c r="EK121" s="286">
        <f t="shared" si="130"/>
        <v>0</v>
      </c>
      <c r="EL121" s="286">
        <f t="shared" si="130"/>
        <v>0</v>
      </c>
      <c r="EM121" s="286">
        <f t="shared" si="130"/>
        <v>0</v>
      </c>
      <c r="EN121" s="286">
        <f t="shared" si="130"/>
        <v>0</v>
      </c>
      <c r="EO121" s="286">
        <f t="shared" si="130"/>
        <v>0</v>
      </c>
      <c r="EP121" s="286">
        <f t="shared" si="130"/>
        <v>0</v>
      </c>
      <c r="EQ121" s="286">
        <f t="shared" si="130"/>
        <v>0</v>
      </c>
      <c r="ER121" s="286">
        <f t="shared" si="130"/>
        <v>0</v>
      </c>
      <c r="ES121" s="286">
        <f t="shared" si="130"/>
        <v>0</v>
      </c>
      <c r="ET121" s="286">
        <f t="shared" si="130"/>
        <v>0</v>
      </c>
      <c r="EU121" s="286">
        <f t="shared" si="130"/>
        <v>0</v>
      </c>
      <c r="EV121" s="286">
        <f t="shared" si="130"/>
        <v>0</v>
      </c>
      <c r="EW121" s="286">
        <f t="shared" si="130"/>
        <v>0</v>
      </c>
      <c r="EX121" s="286">
        <f t="shared" si="130"/>
        <v>0</v>
      </c>
      <c r="EY121" s="286">
        <f t="shared" si="130"/>
        <v>0</v>
      </c>
      <c r="EZ121" s="286">
        <f t="shared" si="130"/>
        <v>0</v>
      </c>
      <c r="FA121" s="286">
        <f t="shared" si="130"/>
        <v>0</v>
      </c>
      <c r="FB121" s="286">
        <f t="shared" si="130"/>
        <v>0</v>
      </c>
      <c r="FC121" s="286">
        <f t="shared" si="130"/>
        <v>0</v>
      </c>
      <c r="FD121" s="286">
        <f t="shared" si="130"/>
        <v>0</v>
      </c>
      <c r="FE121" s="286">
        <f t="shared" si="130"/>
        <v>0</v>
      </c>
      <c r="FF121" s="286">
        <f t="shared" si="130"/>
        <v>0</v>
      </c>
      <c r="FG121" s="286">
        <f t="shared" si="130"/>
        <v>0</v>
      </c>
      <c r="FH121" s="286">
        <f t="shared" si="130"/>
        <v>0</v>
      </c>
      <c r="FI121" s="286">
        <f t="shared" si="130"/>
        <v>0</v>
      </c>
      <c r="FJ121" s="286">
        <f t="shared" si="130"/>
        <v>0</v>
      </c>
      <c r="FK121" s="286">
        <f t="shared" si="130"/>
        <v>0</v>
      </c>
      <c r="FL121" s="286">
        <f t="shared" si="130"/>
        <v>0</v>
      </c>
      <c r="FM121" s="286">
        <f t="shared" si="130"/>
        <v>0</v>
      </c>
      <c r="FN121" s="286">
        <f t="shared" si="130"/>
        <v>0</v>
      </c>
      <c r="FO121" s="286">
        <f t="shared" si="130"/>
        <v>0</v>
      </c>
      <c r="FP121" s="286">
        <f t="shared" si="130"/>
        <v>0</v>
      </c>
      <c r="FQ121" s="286">
        <f t="shared" si="130"/>
        <v>0</v>
      </c>
      <c r="FR121" s="286">
        <f t="shared" si="130"/>
        <v>0</v>
      </c>
      <c r="FS121" s="286">
        <f t="shared" si="130"/>
        <v>0</v>
      </c>
      <c r="FT121" s="286">
        <f t="shared" si="130"/>
        <v>0</v>
      </c>
      <c r="FU121" s="286">
        <f t="shared" si="130"/>
        <v>0</v>
      </c>
      <c r="FV121" s="286">
        <f t="shared" si="130"/>
        <v>0</v>
      </c>
      <c r="FW121" s="286">
        <f t="shared" si="130"/>
        <v>0</v>
      </c>
      <c r="FX121" s="286">
        <f t="shared" si="130"/>
        <v>0</v>
      </c>
      <c r="FY121" s="286">
        <f t="shared" si="130"/>
        <v>0</v>
      </c>
      <c r="FZ121" s="286">
        <f t="shared" si="130"/>
        <v>0</v>
      </c>
      <c r="GA121" s="286">
        <f t="shared" si="130"/>
        <v>0</v>
      </c>
      <c r="GB121" s="286">
        <f t="shared" si="130"/>
        <v>0</v>
      </c>
      <c r="GC121" s="286">
        <f t="shared" si="130"/>
        <v>0</v>
      </c>
      <c r="GD121" s="286">
        <f t="shared" si="130"/>
        <v>0</v>
      </c>
      <c r="GE121" s="286">
        <f t="shared" si="130"/>
        <v>0</v>
      </c>
      <c r="GF121" s="286">
        <f t="shared" si="130"/>
        <v>0</v>
      </c>
      <c r="GG121" s="286">
        <f t="shared" si="130"/>
        <v>0</v>
      </c>
      <c r="GH121" s="286">
        <f t="shared" si="130"/>
        <v>0</v>
      </c>
      <c r="GI121" s="286">
        <f t="shared" si="130"/>
        <v>0</v>
      </c>
      <c r="GJ121" s="286">
        <f t="shared" si="130"/>
        <v>0</v>
      </c>
      <c r="GK121" s="286">
        <f t="shared" si="130"/>
        <v>0</v>
      </c>
      <c r="GL121" s="286">
        <f t="shared" si="130"/>
        <v>0</v>
      </c>
      <c r="GM121" s="286">
        <f t="shared" si="130"/>
        <v>0</v>
      </c>
      <c r="GN121" s="286">
        <f t="shared" si="130"/>
        <v>0</v>
      </c>
      <c r="GO121" s="286">
        <f t="shared" si="130"/>
        <v>0</v>
      </c>
      <c r="GP121" s="286">
        <f t="shared" si="130"/>
        <v>0</v>
      </c>
      <c r="GQ121" s="286">
        <f t="shared" si="130"/>
        <v>0</v>
      </c>
      <c r="GR121" s="286">
        <f t="shared" si="130"/>
        <v>0</v>
      </c>
      <c r="GS121" s="286">
        <f t="shared" si="130"/>
        <v>0</v>
      </c>
      <c r="GT121" s="286">
        <f t="shared" si="130"/>
        <v>0</v>
      </c>
      <c r="GU121" s="286">
        <f t="shared" ref="GU121:HB121" si="131">+SUMIF($G$16:$G$111,1,GU16:GU111)</f>
        <v>0</v>
      </c>
      <c r="GV121" s="286">
        <f t="shared" si="131"/>
        <v>0</v>
      </c>
      <c r="GW121" s="286">
        <f t="shared" si="131"/>
        <v>0</v>
      </c>
      <c r="GX121" s="286">
        <f t="shared" si="131"/>
        <v>0</v>
      </c>
      <c r="GY121" s="286">
        <f t="shared" si="131"/>
        <v>0</v>
      </c>
      <c r="GZ121" s="286">
        <f t="shared" si="131"/>
        <v>0</v>
      </c>
      <c r="HA121" s="286">
        <f t="shared" si="131"/>
        <v>0</v>
      </c>
      <c r="HB121" s="286">
        <f t="shared" si="131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11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55" t="s">
        <v>784</v>
      </c>
      <c r="C122" s="556"/>
      <c r="D122" s="556"/>
      <c r="E122" s="556"/>
      <c r="F122" s="556"/>
      <c r="G122" s="556"/>
      <c r="H122" s="556"/>
      <c r="I122" s="557"/>
      <c r="J122" s="285" t="s">
        <v>10</v>
      </c>
      <c r="K122" s="286">
        <f t="shared" ref="K122:BV122" si="132">+SUMIF($H$16:$H$111,1,K16:K111)</f>
        <v>0</v>
      </c>
      <c r="L122" s="286">
        <f t="shared" si="132"/>
        <v>0</v>
      </c>
      <c r="M122" s="286">
        <f t="shared" si="132"/>
        <v>0</v>
      </c>
      <c r="N122" s="286">
        <f t="shared" si="132"/>
        <v>0</v>
      </c>
      <c r="O122" s="286">
        <f t="shared" si="132"/>
        <v>0</v>
      </c>
      <c r="P122" s="286">
        <f t="shared" si="132"/>
        <v>0</v>
      </c>
      <c r="Q122" s="286">
        <f t="shared" si="132"/>
        <v>0</v>
      </c>
      <c r="R122" s="286">
        <f t="shared" si="132"/>
        <v>0</v>
      </c>
      <c r="S122" s="286">
        <f t="shared" si="132"/>
        <v>0</v>
      </c>
      <c r="T122" s="286">
        <f t="shared" si="132"/>
        <v>0</v>
      </c>
      <c r="U122" s="286">
        <f t="shared" si="132"/>
        <v>0</v>
      </c>
      <c r="V122" s="286">
        <f t="shared" si="132"/>
        <v>0</v>
      </c>
      <c r="W122" s="286">
        <f t="shared" si="132"/>
        <v>0</v>
      </c>
      <c r="X122" s="286">
        <f t="shared" si="132"/>
        <v>0</v>
      </c>
      <c r="Y122" s="286">
        <f t="shared" si="132"/>
        <v>0</v>
      </c>
      <c r="Z122" s="286">
        <f t="shared" si="132"/>
        <v>0</v>
      </c>
      <c r="AA122" s="286">
        <f t="shared" si="132"/>
        <v>0</v>
      </c>
      <c r="AB122" s="286">
        <f t="shared" si="132"/>
        <v>0</v>
      </c>
      <c r="AC122" s="286">
        <f t="shared" si="132"/>
        <v>0</v>
      </c>
      <c r="AD122" s="286">
        <f t="shared" si="132"/>
        <v>0</v>
      </c>
      <c r="AE122" s="286">
        <f t="shared" si="132"/>
        <v>0</v>
      </c>
      <c r="AF122" s="286">
        <f t="shared" si="132"/>
        <v>0</v>
      </c>
      <c r="AG122" s="286">
        <f t="shared" si="132"/>
        <v>0</v>
      </c>
      <c r="AH122" s="286">
        <f t="shared" si="132"/>
        <v>0</v>
      </c>
      <c r="AI122" s="286">
        <f t="shared" si="132"/>
        <v>0</v>
      </c>
      <c r="AJ122" s="286">
        <f t="shared" si="132"/>
        <v>0</v>
      </c>
      <c r="AK122" s="286">
        <f t="shared" si="132"/>
        <v>0</v>
      </c>
      <c r="AL122" s="286">
        <f t="shared" si="132"/>
        <v>0</v>
      </c>
      <c r="AM122" s="286">
        <f t="shared" si="132"/>
        <v>0</v>
      </c>
      <c r="AN122" s="286">
        <f t="shared" si="132"/>
        <v>0</v>
      </c>
      <c r="AO122" s="286">
        <f t="shared" si="132"/>
        <v>0</v>
      </c>
      <c r="AP122" s="286">
        <f t="shared" si="132"/>
        <v>0</v>
      </c>
      <c r="AQ122" s="286">
        <f t="shared" si="132"/>
        <v>0</v>
      </c>
      <c r="AR122" s="286">
        <f t="shared" si="132"/>
        <v>0</v>
      </c>
      <c r="AS122" s="286">
        <f t="shared" si="132"/>
        <v>0</v>
      </c>
      <c r="AT122" s="286">
        <f t="shared" si="132"/>
        <v>0</v>
      </c>
      <c r="AU122" s="286">
        <f t="shared" si="132"/>
        <v>0</v>
      </c>
      <c r="AV122" s="286">
        <f t="shared" si="132"/>
        <v>0</v>
      </c>
      <c r="AW122" s="286">
        <f t="shared" si="132"/>
        <v>0</v>
      </c>
      <c r="AX122" s="286">
        <f t="shared" si="132"/>
        <v>0</v>
      </c>
      <c r="AY122" s="286">
        <f t="shared" si="132"/>
        <v>0</v>
      </c>
      <c r="AZ122" s="286">
        <f t="shared" si="132"/>
        <v>0</v>
      </c>
      <c r="BA122" s="286">
        <f t="shared" si="132"/>
        <v>0</v>
      </c>
      <c r="BB122" s="286">
        <f t="shared" si="132"/>
        <v>0</v>
      </c>
      <c r="BC122" s="286">
        <f t="shared" si="132"/>
        <v>0</v>
      </c>
      <c r="BD122" s="286">
        <f t="shared" si="132"/>
        <v>0</v>
      </c>
      <c r="BE122" s="286">
        <f t="shared" si="132"/>
        <v>0</v>
      </c>
      <c r="BF122" s="286">
        <f t="shared" si="132"/>
        <v>0</v>
      </c>
      <c r="BG122" s="286">
        <f t="shared" si="132"/>
        <v>0</v>
      </c>
      <c r="BH122" s="286">
        <f t="shared" si="132"/>
        <v>0</v>
      </c>
      <c r="BI122" s="286">
        <f t="shared" si="132"/>
        <v>0</v>
      </c>
      <c r="BJ122" s="286">
        <f t="shared" si="132"/>
        <v>0</v>
      </c>
      <c r="BK122" s="286">
        <f t="shared" si="132"/>
        <v>0</v>
      </c>
      <c r="BL122" s="286">
        <f t="shared" si="132"/>
        <v>0</v>
      </c>
      <c r="BM122" s="286">
        <f t="shared" si="132"/>
        <v>0</v>
      </c>
      <c r="BN122" s="286">
        <f t="shared" si="132"/>
        <v>0</v>
      </c>
      <c r="BO122" s="286">
        <f t="shared" si="132"/>
        <v>0</v>
      </c>
      <c r="BP122" s="286">
        <f t="shared" si="132"/>
        <v>0</v>
      </c>
      <c r="BQ122" s="286">
        <f t="shared" si="132"/>
        <v>0</v>
      </c>
      <c r="BR122" s="286">
        <f t="shared" si="132"/>
        <v>0</v>
      </c>
      <c r="BS122" s="286">
        <f t="shared" si="132"/>
        <v>0</v>
      </c>
      <c r="BT122" s="286">
        <f t="shared" si="132"/>
        <v>0</v>
      </c>
      <c r="BU122" s="286">
        <f t="shared" si="132"/>
        <v>0</v>
      </c>
      <c r="BV122" s="286">
        <f t="shared" si="132"/>
        <v>0</v>
      </c>
      <c r="BW122" s="286">
        <f t="shared" ref="BW122:EH122" si="133">+SUMIF($H$16:$H$111,1,BW16:BW111)</f>
        <v>0</v>
      </c>
      <c r="BX122" s="286">
        <f t="shared" si="133"/>
        <v>0</v>
      </c>
      <c r="BY122" s="286">
        <f t="shared" si="133"/>
        <v>0</v>
      </c>
      <c r="BZ122" s="286">
        <f t="shared" si="133"/>
        <v>0</v>
      </c>
      <c r="CA122" s="286">
        <f t="shared" si="133"/>
        <v>0</v>
      </c>
      <c r="CB122" s="286">
        <f t="shared" si="133"/>
        <v>0</v>
      </c>
      <c r="CC122" s="286">
        <f t="shared" si="133"/>
        <v>0</v>
      </c>
      <c r="CD122" s="286">
        <f t="shared" si="133"/>
        <v>0</v>
      </c>
      <c r="CE122" s="286">
        <f t="shared" si="133"/>
        <v>0</v>
      </c>
      <c r="CF122" s="286">
        <f t="shared" si="133"/>
        <v>0</v>
      </c>
      <c r="CG122" s="286">
        <f t="shared" si="133"/>
        <v>0</v>
      </c>
      <c r="CH122" s="286">
        <f t="shared" si="133"/>
        <v>0</v>
      </c>
      <c r="CI122" s="286">
        <f t="shared" si="133"/>
        <v>0</v>
      </c>
      <c r="CJ122" s="286">
        <f t="shared" si="133"/>
        <v>0</v>
      </c>
      <c r="CK122" s="286">
        <f t="shared" si="133"/>
        <v>0</v>
      </c>
      <c r="CL122" s="286">
        <f t="shared" si="133"/>
        <v>0</v>
      </c>
      <c r="CM122" s="286">
        <f t="shared" si="133"/>
        <v>0</v>
      </c>
      <c r="CN122" s="286">
        <f t="shared" si="133"/>
        <v>0</v>
      </c>
      <c r="CO122" s="286">
        <f t="shared" si="133"/>
        <v>0</v>
      </c>
      <c r="CP122" s="286">
        <f t="shared" si="133"/>
        <v>0</v>
      </c>
      <c r="CQ122" s="286">
        <f t="shared" si="133"/>
        <v>0</v>
      </c>
      <c r="CR122" s="286">
        <f t="shared" si="133"/>
        <v>0</v>
      </c>
      <c r="CS122" s="286">
        <f t="shared" si="133"/>
        <v>0</v>
      </c>
      <c r="CT122" s="286">
        <f t="shared" si="133"/>
        <v>0</v>
      </c>
      <c r="CU122" s="286">
        <f t="shared" si="133"/>
        <v>0</v>
      </c>
      <c r="CV122" s="286">
        <f t="shared" si="133"/>
        <v>0</v>
      </c>
      <c r="CW122" s="286">
        <f t="shared" si="133"/>
        <v>0</v>
      </c>
      <c r="CX122" s="286">
        <f t="shared" si="133"/>
        <v>0</v>
      </c>
      <c r="CY122" s="286">
        <f t="shared" si="133"/>
        <v>0</v>
      </c>
      <c r="CZ122" s="286">
        <f t="shared" si="133"/>
        <v>0</v>
      </c>
      <c r="DA122" s="286">
        <f t="shared" si="133"/>
        <v>0</v>
      </c>
      <c r="DB122" s="286">
        <f t="shared" si="133"/>
        <v>0</v>
      </c>
      <c r="DC122" s="286">
        <f t="shared" si="133"/>
        <v>0</v>
      </c>
      <c r="DD122" s="286">
        <f t="shared" si="133"/>
        <v>0</v>
      </c>
      <c r="DE122" s="286">
        <f t="shared" si="133"/>
        <v>0</v>
      </c>
      <c r="DF122" s="286">
        <f t="shared" si="133"/>
        <v>0</v>
      </c>
      <c r="DG122" s="286">
        <f t="shared" si="133"/>
        <v>0</v>
      </c>
      <c r="DH122" s="286">
        <f t="shared" si="133"/>
        <v>0</v>
      </c>
      <c r="DI122" s="286">
        <f t="shared" si="133"/>
        <v>0</v>
      </c>
      <c r="DJ122" s="286">
        <f t="shared" si="133"/>
        <v>0</v>
      </c>
      <c r="DK122" s="286">
        <f t="shared" si="133"/>
        <v>0</v>
      </c>
      <c r="DL122" s="286">
        <f t="shared" si="133"/>
        <v>0</v>
      </c>
      <c r="DM122" s="286">
        <f t="shared" si="133"/>
        <v>0</v>
      </c>
      <c r="DN122" s="286">
        <f t="shared" si="133"/>
        <v>0</v>
      </c>
      <c r="DO122" s="286">
        <f t="shared" si="133"/>
        <v>0</v>
      </c>
      <c r="DP122" s="286">
        <f t="shared" si="133"/>
        <v>0</v>
      </c>
      <c r="DQ122" s="286">
        <f t="shared" si="133"/>
        <v>0</v>
      </c>
      <c r="DR122" s="286">
        <f t="shared" si="133"/>
        <v>0</v>
      </c>
      <c r="DS122" s="286">
        <f t="shared" si="133"/>
        <v>0</v>
      </c>
      <c r="DT122" s="286">
        <f t="shared" si="133"/>
        <v>0</v>
      </c>
      <c r="DU122" s="286">
        <f t="shared" si="133"/>
        <v>0</v>
      </c>
      <c r="DV122" s="286">
        <f t="shared" si="133"/>
        <v>0</v>
      </c>
      <c r="DW122" s="286">
        <f t="shared" si="133"/>
        <v>0</v>
      </c>
      <c r="DX122" s="286">
        <f t="shared" si="133"/>
        <v>0</v>
      </c>
      <c r="DY122" s="286">
        <f t="shared" si="133"/>
        <v>0</v>
      </c>
      <c r="DZ122" s="286">
        <f t="shared" si="133"/>
        <v>0</v>
      </c>
      <c r="EA122" s="286">
        <f t="shared" si="133"/>
        <v>0</v>
      </c>
      <c r="EB122" s="286">
        <f t="shared" si="133"/>
        <v>0</v>
      </c>
      <c r="EC122" s="286">
        <f t="shared" si="133"/>
        <v>0</v>
      </c>
      <c r="ED122" s="286">
        <f t="shared" si="133"/>
        <v>0</v>
      </c>
      <c r="EE122" s="286">
        <f t="shared" si="133"/>
        <v>0</v>
      </c>
      <c r="EF122" s="286">
        <f t="shared" si="133"/>
        <v>0</v>
      </c>
      <c r="EG122" s="286">
        <f t="shared" si="133"/>
        <v>0</v>
      </c>
      <c r="EH122" s="286">
        <f t="shared" si="133"/>
        <v>0</v>
      </c>
      <c r="EI122" s="286">
        <f t="shared" ref="EI122:GT122" si="134">+SUMIF($H$16:$H$111,1,EI16:EI111)</f>
        <v>0</v>
      </c>
      <c r="EJ122" s="286">
        <f t="shared" si="134"/>
        <v>0</v>
      </c>
      <c r="EK122" s="286">
        <f t="shared" si="134"/>
        <v>0</v>
      </c>
      <c r="EL122" s="286">
        <f t="shared" si="134"/>
        <v>0</v>
      </c>
      <c r="EM122" s="286">
        <f t="shared" si="134"/>
        <v>0</v>
      </c>
      <c r="EN122" s="286">
        <f t="shared" si="134"/>
        <v>0</v>
      </c>
      <c r="EO122" s="286">
        <f t="shared" si="134"/>
        <v>0</v>
      </c>
      <c r="EP122" s="286">
        <f t="shared" si="134"/>
        <v>0</v>
      </c>
      <c r="EQ122" s="286">
        <f t="shared" si="134"/>
        <v>0</v>
      </c>
      <c r="ER122" s="286">
        <f t="shared" si="134"/>
        <v>0</v>
      </c>
      <c r="ES122" s="286">
        <f t="shared" si="134"/>
        <v>0</v>
      </c>
      <c r="ET122" s="286">
        <f t="shared" si="134"/>
        <v>0</v>
      </c>
      <c r="EU122" s="286">
        <f t="shared" si="134"/>
        <v>0</v>
      </c>
      <c r="EV122" s="286">
        <f t="shared" si="134"/>
        <v>0</v>
      </c>
      <c r="EW122" s="286">
        <f t="shared" si="134"/>
        <v>0</v>
      </c>
      <c r="EX122" s="286">
        <f t="shared" si="134"/>
        <v>0</v>
      </c>
      <c r="EY122" s="286">
        <f t="shared" si="134"/>
        <v>0</v>
      </c>
      <c r="EZ122" s="286">
        <f t="shared" si="134"/>
        <v>0</v>
      </c>
      <c r="FA122" s="286">
        <f t="shared" si="134"/>
        <v>0</v>
      </c>
      <c r="FB122" s="286">
        <f t="shared" si="134"/>
        <v>0</v>
      </c>
      <c r="FC122" s="286">
        <f t="shared" si="134"/>
        <v>0</v>
      </c>
      <c r="FD122" s="286">
        <f t="shared" si="134"/>
        <v>0</v>
      </c>
      <c r="FE122" s="286">
        <f t="shared" si="134"/>
        <v>0</v>
      </c>
      <c r="FF122" s="286">
        <f t="shared" si="134"/>
        <v>0</v>
      </c>
      <c r="FG122" s="286">
        <f t="shared" si="134"/>
        <v>0</v>
      </c>
      <c r="FH122" s="286">
        <f t="shared" si="134"/>
        <v>0</v>
      </c>
      <c r="FI122" s="286">
        <f t="shared" si="134"/>
        <v>0</v>
      </c>
      <c r="FJ122" s="286">
        <f t="shared" si="134"/>
        <v>0</v>
      </c>
      <c r="FK122" s="286">
        <f t="shared" si="134"/>
        <v>0</v>
      </c>
      <c r="FL122" s="286">
        <f t="shared" si="134"/>
        <v>0</v>
      </c>
      <c r="FM122" s="286">
        <f t="shared" si="134"/>
        <v>0</v>
      </c>
      <c r="FN122" s="286">
        <f t="shared" si="134"/>
        <v>0</v>
      </c>
      <c r="FO122" s="286">
        <f t="shared" si="134"/>
        <v>0</v>
      </c>
      <c r="FP122" s="286">
        <f t="shared" si="134"/>
        <v>0</v>
      </c>
      <c r="FQ122" s="286">
        <f t="shared" si="134"/>
        <v>0</v>
      </c>
      <c r="FR122" s="286">
        <f t="shared" si="134"/>
        <v>0</v>
      </c>
      <c r="FS122" s="286">
        <f t="shared" si="134"/>
        <v>0</v>
      </c>
      <c r="FT122" s="286">
        <f t="shared" si="134"/>
        <v>0</v>
      </c>
      <c r="FU122" s="286">
        <f t="shared" si="134"/>
        <v>0</v>
      </c>
      <c r="FV122" s="286">
        <f t="shared" si="134"/>
        <v>0</v>
      </c>
      <c r="FW122" s="286">
        <f t="shared" si="134"/>
        <v>0</v>
      </c>
      <c r="FX122" s="286">
        <f t="shared" si="134"/>
        <v>0</v>
      </c>
      <c r="FY122" s="286">
        <f t="shared" si="134"/>
        <v>0</v>
      </c>
      <c r="FZ122" s="286">
        <f t="shared" si="134"/>
        <v>0</v>
      </c>
      <c r="GA122" s="286">
        <f t="shared" si="134"/>
        <v>0</v>
      </c>
      <c r="GB122" s="286">
        <f t="shared" si="134"/>
        <v>0</v>
      </c>
      <c r="GC122" s="286">
        <f t="shared" si="134"/>
        <v>0</v>
      </c>
      <c r="GD122" s="286">
        <f t="shared" si="134"/>
        <v>0</v>
      </c>
      <c r="GE122" s="286">
        <f t="shared" si="134"/>
        <v>0</v>
      </c>
      <c r="GF122" s="286">
        <f t="shared" si="134"/>
        <v>0</v>
      </c>
      <c r="GG122" s="286">
        <f t="shared" si="134"/>
        <v>0</v>
      </c>
      <c r="GH122" s="286">
        <f t="shared" si="134"/>
        <v>0</v>
      </c>
      <c r="GI122" s="286">
        <f t="shared" si="134"/>
        <v>0</v>
      </c>
      <c r="GJ122" s="286">
        <f t="shared" si="134"/>
        <v>0</v>
      </c>
      <c r="GK122" s="286">
        <f t="shared" si="134"/>
        <v>0</v>
      </c>
      <c r="GL122" s="286">
        <f t="shared" si="134"/>
        <v>0</v>
      </c>
      <c r="GM122" s="286">
        <f t="shared" si="134"/>
        <v>0</v>
      </c>
      <c r="GN122" s="286">
        <f t="shared" si="134"/>
        <v>0</v>
      </c>
      <c r="GO122" s="286">
        <f t="shared" si="134"/>
        <v>0</v>
      </c>
      <c r="GP122" s="286">
        <f t="shared" si="134"/>
        <v>0</v>
      </c>
      <c r="GQ122" s="286">
        <f t="shared" si="134"/>
        <v>0</v>
      </c>
      <c r="GR122" s="286">
        <f t="shared" si="134"/>
        <v>0</v>
      </c>
      <c r="GS122" s="286">
        <f t="shared" si="134"/>
        <v>0</v>
      </c>
      <c r="GT122" s="286">
        <f t="shared" si="134"/>
        <v>0</v>
      </c>
      <c r="GU122" s="286">
        <f t="shared" ref="GU122:HB122" si="135">+SUMIF($H$16:$H$111,1,GU16:GU111)</f>
        <v>0</v>
      </c>
      <c r="GV122" s="286">
        <f t="shared" si="135"/>
        <v>0</v>
      </c>
      <c r="GW122" s="286">
        <f t="shared" si="135"/>
        <v>0</v>
      </c>
      <c r="GX122" s="286">
        <f t="shared" si="135"/>
        <v>0</v>
      </c>
      <c r="GY122" s="286">
        <f t="shared" si="135"/>
        <v>0</v>
      </c>
      <c r="GZ122" s="286">
        <f t="shared" si="135"/>
        <v>0</v>
      </c>
      <c r="HA122" s="286">
        <f t="shared" si="135"/>
        <v>0</v>
      </c>
      <c r="HB122" s="286">
        <f t="shared" si="135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11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55" t="s">
        <v>784</v>
      </c>
      <c r="C123" s="556"/>
      <c r="D123" s="556"/>
      <c r="E123" s="556"/>
      <c r="F123" s="556"/>
      <c r="G123" s="556"/>
      <c r="H123" s="556"/>
      <c r="I123" s="557"/>
      <c r="J123" s="285" t="s">
        <v>11</v>
      </c>
      <c r="K123" s="286">
        <f t="shared" ref="K123:BV123" si="136">+SUMIF($I$16:$I$111,1,K16:K111)</f>
        <v>0</v>
      </c>
      <c r="L123" s="286">
        <f t="shared" si="136"/>
        <v>0</v>
      </c>
      <c r="M123" s="286">
        <f t="shared" si="136"/>
        <v>0</v>
      </c>
      <c r="N123" s="286">
        <f t="shared" si="136"/>
        <v>0</v>
      </c>
      <c r="O123" s="286">
        <f t="shared" si="136"/>
        <v>0</v>
      </c>
      <c r="P123" s="286">
        <f t="shared" si="136"/>
        <v>0</v>
      </c>
      <c r="Q123" s="286">
        <f t="shared" si="136"/>
        <v>0</v>
      </c>
      <c r="R123" s="286">
        <f t="shared" si="136"/>
        <v>0</v>
      </c>
      <c r="S123" s="286">
        <f t="shared" si="136"/>
        <v>0</v>
      </c>
      <c r="T123" s="286">
        <f t="shared" si="136"/>
        <v>0</v>
      </c>
      <c r="U123" s="286">
        <f t="shared" si="136"/>
        <v>0</v>
      </c>
      <c r="V123" s="286">
        <f t="shared" si="136"/>
        <v>0</v>
      </c>
      <c r="W123" s="286">
        <f t="shared" si="136"/>
        <v>0</v>
      </c>
      <c r="X123" s="286">
        <f t="shared" si="136"/>
        <v>0</v>
      </c>
      <c r="Y123" s="286">
        <f t="shared" si="136"/>
        <v>0</v>
      </c>
      <c r="Z123" s="286">
        <f t="shared" si="136"/>
        <v>0</v>
      </c>
      <c r="AA123" s="286">
        <f t="shared" si="136"/>
        <v>0</v>
      </c>
      <c r="AB123" s="286">
        <f t="shared" si="136"/>
        <v>0</v>
      </c>
      <c r="AC123" s="286">
        <f t="shared" si="136"/>
        <v>0</v>
      </c>
      <c r="AD123" s="286">
        <f t="shared" si="136"/>
        <v>0</v>
      </c>
      <c r="AE123" s="286">
        <f t="shared" si="136"/>
        <v>0</v>
      </c>
      <c r="AF123" s="286">
        <f t="shared" si="136"/>
        <v>0</v>
      </c>
      <c r="AG123" s="286">
        <f t="shared" si="136"/>
        <v>0</v>
      </c>
      <c r="AH123" s="286">
        <f t="shared" si="136"/>
        <v>0</v>
      </c>
      <c r="AI123" s="286">
        <f t="shared" si="136"/>
        <v>0</v>
      </c>
      <c r="AJ123" s="286">
        <f t="shared" si="136"/>
        <v>0</v>
      </c>
      <c r="AK123" s="286">
        <f t="shared" si="136"/>
        <v>0</v>
      </c>
      <c r="AL123" s="286">
        <f t="shared" si="136"/>
        <v>0</v>
      </c>
      <c r="AM123" s="286">
        <f t="shared" si="136"/>
        <v>0</v>
      </c>
      <c r="AN123" s="286">
        <f t="shared" si="136"/>
        <v>0</v>
      </c>
      <c r="AO123" s="286">
        <f t="shared" si="136"/>
        <v>0</v>
      </c>
      <c r="AP123" s="286">
        <f t="shared" si="136"/>
        <v>0</v>
      </c>
      <c r="AQ123" s="286">
        <f t="shared" si="136"/>
        <v>0</v>
      </c>
      <c r="AR123" s="286">
        <f t="shared" si="136"/>
        <v>0</v>
      </c>
      <c r="AS123" s="286">
        <f t="shared" si="136"/>
        <v>0</v>
      </c>
      <c r="AT123" s="286">
        <f t="shared" si="136"/>
        <v>0</v>
      </c>
      <c r="AU123" s="286">
        <f t="shared" si="136"/>
        <v>0</v>
      </c>
      <c r="AV123" s="286">
        <f t="shared" si="136"/>
        <v>0</v>
      </c>
      <c r="AW123" s="286">
        <f t="shared" si="136"/>
        <v>0</v>
      </c>
      <c r="AX123" s="286">
        <f t="shared" si="136"/>
        <v>0</v>
      </c>
      <c r="AY123" s="286">
        <f t="shared" si="136"/>
        <v>0</v>
      </c>
      <c r="AZ123" s="286">
        <f t="shared" si="136"/>
        <v>0</v>
      </c>
      <c r="BA123" s="286">
        <f t="shared" si="136"/>
        <v>0</v>
      </c>
      <c r="BB123" s="286">
        <f t="shared" si="136"/>
        <v>0</v>
      </c>
      <c r="BC123" s="286">
        <f t="shared" si="136"/>
        <v>0</v>
      </c>
      <c r="BD123" s="286">
        <f t="shared" si="136"/>
        <v>0</v>
      </c>
      <c r="BE123" s="286">
        <f t="shared" si="136"/>
        <v>0</v>
      </c>
      <c r="BF123" s="286">
        <f t="shared" si="136"/>
        <v>0</v>
      </c>
      <c r="BG123" s="286">
        <f t="shared" si="136"/>
        <v>0</v>
      </c>
      <c r="BH123" s="286">
        <f t="shared" si="136"/>
        <v>0</v>
      </c>
      <c r="BI123" s="286">
        <f t="shared" si="136"/>
        <v>0</v>
      </c>
      <c r="BJ123" s="286">
        <f t="shared" si="136"/>
        <v>0</v>
      </c>
      <c r="BK123" s="286">
        <f t="shared" si="136"/>
        <v>0</v>
      </c>
      <c r="BL123" s="286">
        <f t="shared" si="136"/>
        <v>0</v>
      </c>
      <c r="BM123" s="286">
        <f t="shared" si="136"/>
        <v>0</v>
      </c>
      <c r="BN123" s="286">
        <f t="shared" si="136"/>
        <v>0</v>
      </c>
      <c r="BO123" s="286">
        <f t="shared" si="136"/>
        <v>0</v>
      </c>
      <c r="BP123" s="286">
        <f t="shared" si="136"/>
        <v>0</v>
      </c>
      <c r="BQ123" s="286">
        <f t="shared" si="136"/>
        <v>0</v>
      </c>
      <c r="BR123" s="286">
        <f t="shared" si="136"/>
        <v>0</v>
      </c>
      <c r="BS123" s="286">
        <f t="shared" si="136"/>
        <v>0</v>
      </c>
      <c r="BT123" s="286">
        <f t="shared" si="136"/>
        <v>0</v>
      </c>
      <c r="BU123" s="286">
        <f t="shared" si="136"/>
        <v>0</v>
      </c>
      <c r="BV123" s="286">
        <f t="shared" si="136"/>
        <v>0</v>
      </c>
      <c r="BW123" s="286">
        <f t="shared" ref="BW123:EH123" si="137">+SUMIF($I$16:$I$111,1,BW16:BW111)</f>
        <v>0</v>
      </c>
      <c r="BX123" s="286">
        <f t="shared" si="137"/>
        <v>0</v>
      </c>
      <c r="BY123" s="286">
        <f t="shared" si="137"/>
        <v>0</v>
      </c>
      <c r="BZ123" s="286">
        <f t="shared" si="137"/>
        <v>0</v>
      </c>
      <c r="CA123" s="286">
        <f t="shared" si="137"/>
        <v>0</v>
      </c>
      <c r="CB123" s="286">
        <f t="shared" si="137"/>
        <v>0</v>
      </c>
      <c r="CC123" s="286">
        <f t="shared" si="137"/>
        <v>0</v>
      </c>
      <c r="CD123" s="286">
        <f t="shared" si="137"/>
        <v>0</v>
      </c>
      <c r="CE123" s="286">
        <f t="shared" si="137"/>
        <v>0</v>
      </c>
      <c r="CF123" s="286">
        <f t="shared" si="137"/>
        <v>0</v>
      </c>
      <c r="CG123" s="286">
        <f t="shared" si="137"/>
        <v>0</v>
      </c>
      <c r="CH123" s="286">
        <f t="shared" si="137"/>
        <v>0</v>
      </c>
      <c r="CI123" s="286">
        <f t="shared" si="137"/>
        <v>0</v>
      </c>
      <c r="CJ123" s="286">
        <f t="shared" si="137"/>
        <v>0</v>
      </c>
      <c r="CK123" s="286">
        <f t="shared" si="137"/>
        <v>0</v>
      </c>
      <c r="CL123" s="286">
        <f t="shared" si="137"/>
        <v>0</v>
      </c>
      <c r="CM123" s="286">
        <f t="shared" si="137"/>
        <v>0</v>
      </c>
      <c r="CN123" s="286">
        <f t="shared" si="137"/>
        <v>0</v>
      </c>
      <c r="CO123" s="286">
        <f t="shared" si="137"/>
        <v>0</v>
      </c>
      <c r="CP123" s="286">
        <f t="shared" si="137"/>
        <v>0</v>
      </c>
      <c r="CQ123" s="286">
        <f t="shared" si="137"/>
        <v>0</v>
      </c>
      <c r="CR123" s="286">
        <f t="shared" si="137"/>
        <v>0</v>
      </c>
      <c r="CS123" s="286">
        <f t="shared" si="137"/>
        <v>0</v>
      </c>
      <c r="CT123" s="286">
        <f t="shared" si="137"/>
        <v>0</v>
      </c>
      <c r="CU123" s="286">
        <f t="shared" si="137"/>
        <v>0</v>
      </c>
      <c r="CV123" s="286">
        <f t="shared" si="137"/>
        <v>0</v>
      </c>
      <c r="CW123" s="286">
        <f t="shared" si="137"/>
        <v>0</v>
      </c>
      <c r="CX123" s="286">
        <f t="shared" si="137"/>
        <v>0</v>
      </c>
      <c r="CY123" s="286">
        <f t="shared" si="137"/>
        <v>0</v>
      </c>
      <c r="CZ123" s="286">
        <f t="shared" si="137"/>
        <v>0</v>
      </c>
      <c r="DA123" s="286">
        <f t="shared" si="137"/>
        <v>0</v>
      </c>
      <c r="DB123" s="286">
        <f t="shared" si="137"/>
        <v>0</v>
      </c>
      <c r="DC123" s="286">
        <f t="shared" si="137"/>
        <v>0</v>
      </c>
      <c r="DD123" s="286">
        <f t="shared" si="137"/>
        <v>0</v>
      </c>
      <c r="DE123" s="286">
        <f t="shared" si="137"/>
        <v>0</v>
      </c>
      <c r="DF123" s="286">
        <f t="shared" si="137"/>
        <v>0</v>
      </c>
      <c r="DG123" s="286">
        <f t="shared" si="137"/>
        <v>0</v>
      </c>
      <c r="DH123" s="286">
        <f t="shared" si="137"/>
        <v>0</v>
      </c>
      <c r="DI123" s="286">
        <f t="shared" si="137"/>
        <v>0</v>
      </c>
      <c r="DJ123" s="286">
        <f t="shared" si="137"/>
        <v>0</v>
      </c>
      <c r="DK123" s="286">
        <f t="shared" si="137"/>
        <v>0</v>
      </c>
      <c r="DL123" s="286">
        <f t="shared" si="137"/>
        <v>0</v>
      </c>
      <c r="DM123" s="286">
        <f t="shared" si="137"/>
        <v>0</v>
      </c>
      <c r="DN123" s="286">
        <f t="shared" si="137"/>
        <v>0</v>
      </c>
      <c r="DO123" s="286">
        <f t="shared" si="137"/>
        <v>0</v>
      </c>
      <c r="DP123" s="286">
        <f t="shared" si="137"/>
        <v>0</v>
      </c>
      <c r="DQ123" s="286">
        <f t="shared" si="137"/>
        <v>0</v>
      </c>
      <c r="DR123" s="286">
        <f t="shared" si="137"/>
        <v>0</v>
      </c>
      <c r="DS123" s="286">
        <f t="shared" si="137"/>
        <v>0</v>
      </c>
      <c r="DT123" s="286">
        <f t="shared" si="137"/>
        <v>0</v>
      </c>
      <c r="DU123" s="286">
        <f t="shared" si="137"/>
        <v>0</v>
      </c>
      <c r="DV123" s="286">
        <f t="shared" si="137"/>
        <v>0</v>
      </c>
      <c r="DW123" s="286">
        <f t="shared" si="137"/>
        <v>0</v>
      </c>
      <c r="DX123" s="286">
        <f t="shared" si="137"/>
        <v>0</v>
      </c>
      <c r="DY123" s="286">
        <f t="shared" si="137"/>
        <v>0</v>
      </c>
      <c r="DZ123" s="286">
        <f t="shared" si="137"/>
        <v>0</v>
      </c>
      <c r="EA123" s="286">
        <f t="shared" si="137"/>
        <v>0</v>
      </c>
      <c r="EB123" s="286">
        <f t="shared" si="137"/>
        <v>0</v>
      </c>
      <c r="EC123" s="286">
        <f t="shared" si="137"/>
        <v>0</v>
      </c>
      <c r="ED123" s="286">
        <f t="shared" si="137"/>
        <v>0</v>
      </c>
      <c r="EE123" s="286">
        <f t="shared" si="137"/>
        <v>0</v>
      </c>
      <c r="EF123" s="286">
        <f t="shared" si="137"/>
        <v>0</v>
      </c>
      <c r="EG123" s="286">
        <f t="shared" si="137"/>
        <v>0</v>
      </c>
      <c r="EH123" s="286">
        <f t="shared" si="137"/>
        <v>0</v>
      </c>
      <c r="EI123" s="286">
        <f t="shared" ref="EI123:GT123" si="138">+SUMIF($I$16:$I$111,1,EI16:EI111)</f>
        <v>0</v>
      </c>
      <c r="EJ123" s="286">
        <f t="shared" si="138"/>
        <v>0</v>
      </c>
      <c r="EK123" s="286">
        <f t="shared" si="138"/>
        <v>0</v>
      </c>
      <c r="EL123" s="286">
        <f t="shared" si="138"/>
        <v>0</v>
      </c>
      <c r="EM123" s="286">
        <f t="shared" si="138"/>
        <v>0</v>
      </c>
      <c r="EN123" s="286">
        <f t="shared" si="138"/>
        <v>0</v>
      </c>
      <c r="EO123" s="286">
        <f t="shared" si="138"/>
        <v>0</v>
      </c>
      <c r="EP123" s="286">
        <f t="shared" si="138"/>
        <v>0</v>
      </c>
      <c r="EQ123" s="286">
        <f t="shared" si="138"/>
        <v>0</v>
      </c>
      <c r="ER123" s="286">
        <f t="shared" si="138"/>
        <v>0</v>
      </c>
      <c r="ES123" s="286">
        <f t="shared" si="138"/>
        <v>0</v>
      </c>
      <c r="ET123" s="286">
        <f t="shared" si="138"/>
        <v>0</v>
      </c>
      <c r="EU123" s="286">
        <f t="shared" si="138"/>
        <v>0</v>
      </c>
      <c r="EV123" s="286">
        <f t="shared" si="138"/>
        <v>0</v>
      </c>
      <c r="EW123" s="286">
        <f t="shared" si="138"/>
        <v>0</v>
      </c>
      <c r="EX123" s="286">
        <f t="shared" si="138"/>
        <v>0</v>
      </c>
      <c r="EY123" s="286">
        <f t="shared" si="138"/>
        <v>0</v>
      </c>
      <c r="EZ123" s="286">
        <f t="shared" si="138"/>
        <v>0</v>
      </c>
      <c r="FA123" s="286">
        <f t="shared" si="138"/>
        <v>0</v>
      </c>
      <c r="FB123" s="286">
        <f t="shared" si="138"/>
        <v>0</v>
      </c>
      <c r="FC123" s="286">
        <f t="shared" si="138"/>
        <v>0</v>
      </c>
      <c r="FD123" s="286">
        <f t="shared" si="138"/>
        <v>0</v>
      </c>
      <c r="FE123" s="286">
        <f t="shared" si="138"/>
        <v>0</v>
      </c>
      <c r="FF123" s="286">
        <f t="shared" si="138"/>
        <v>0</v>
      </c>
      <c r="FG123" s="286">
        <f t="shared" si="138"/>
        <v>0</v>
      </c>
      <c r="FH123" s="286">
        <f t="shared" si="138"/>
        <v>0</v>
      </c>
      <c r="FI123" s="286">
        <f t="shared" si="138"/>
        <v>0</v>
      </c>
      <c r="FJ123" s="286">
        <f t="shared" si="138"/>
        <v>0</v>
      </c>
      <c r="FK123" s="286">
        <f t="shared" si="138"/>
        <v>0</v>
      </c>
      <c r="FL123" s="286">
        <f t="shared" si="138"/>
        <v>0</v>
      </c>
      <c r="FM123" s="286">
        <f t="shared" si="138"/>
        <v>0</v>
      </c>
      <c r="FN123" s="286">
        <f t="shared" si="138"/>
        <v>0</v>
      </c>
      <c r="FO123" s="286">
        <f t="shared" si="138"/>
        <v>0</v>
      </c>
      <c r="FP123" s="286">
        <f t="shared" si="138"/>
        <v>0</v>
      </c>
      <c r="FQ123" s="286">
        <f t="shared" si="138"/>
        <v>0</v>
      </c>
      <c r="FR123" s="286">
        <f t="shared" si="138"/>
        <v>0</v>
      </c>
      <c r="FS123" s="286">
        <f t="shared" si="138"/>
        <v>0</v>
      </c>
      <c r="FT123" s="286">
        <f t="shared" si="138"/>
        <v>0</v>
      </c>
      <c r="FU123" s="286">
        <f t="shared" si="138"/>
        <v>0</v>
      </c>
      <c r="FV123" s="286">
        <f t="shared" si="138"/>
        <v>0</v>
      </c>
      <c r="FW123" s="286">
        <f t="shared" si="138"/>
        <v>0</v>
      </c>
      <c r="FX123" s="286">
        <f t="shared" si="138"/>
        <v>0</v>
      </c>
      <c r="FY123" s="286">
        <f t="shared" si="138"/>
        <v>0</v>
      </c>
      <c r="FZ123" s="286">
        <f t="shared" si="138"/>
        <v>0</v>
      </c>
      <c r="GA123" s="286">
        <f t="shared" si="138"/>
        <v>0</v>
      </c>
      <c r="GB123" s="286">
        <f t="shared" si="138"/>
        <v>0</v>
      </c>
      <c r="GC123" s="286">
        <f t="shared" si="138"/>
        <v>0</v>
      </c>
      <c r="GD123" s="286">
        <f t="shared" si="138"/>
        <v>0</v>
      </c>
      <c r="GE123" s="286">
        <f t="shared" si="138"/>
        <v>0</v>
      </c>
      <c r="GF123" s="286">
        <f t="shared" si="138"/>
        <v>0</v>
      </c>
      <c r="GG123" s="286">
        <f t="shared" si="138"/>
        <v>0</v>
      </c>
      <c r="GH123" s="286">
        <f t="shared" si="138"/>
        <v>0</v>
      </c>
      <c r="GI123" s="286">
        <f t="shared" si="138"/>
        <v>0</v>
      </c>
      <c r="GJ123" s="286">
        <f t="shared" si="138"/>
        <v>0</v>
      </c>
      <c r="GK123" s="286">
        <f t="shared" si="138"/>
        <v>0</v>
      </c>
      <c r="GL123" s="286">
        <f t="shared" si="138"/>
        <v>0</v>
      </c>
      <c r="GM123" s="286">
        <f t="shared" si="138"/>
        <v>0</v>
      </c>
      <c r="GN123" s="286">
        <f t="shared" si="138"/>
        <v>0</v>
      </c>
      <c r="GO123" s="286">
        <f t="shared" si="138"/>
        <v>0</v>
      </c>
      <c r="GP123" s="286">
        <f t="shared" si="138"/>
        <v>0</v>
      </c>
      <c r="GQ123" s="286">
        <f t="shared" si="138"/>
        <v>0</v>
      </c>
      <c r="GR123" s="286">
        <f t="shared" si="138"/>
        <v>0</v>
      </c>
      <c r="GS123" s="286">
        <f t="shared" si="138"/>
        <v>0</v>
      </c>
      <c r="GT123" s="286">
        <f t="shared" si="138"/>
        <v>0</v>
      </c>
      <c r="GU123" s="286">
        <f t="shared" ref="GU123:HB123" si="139">+SUMIF($I$16:$I$111,1,GU16:GU111)</f>
        <v>0</v>
      </c>
      <c r="GV123" s="286">
        <f t="shared" si="139"/>
        <v>0</v>
      </c>
      <c r="GW123" s="286">
        <f t="shared" si="139"/>
        <v>0</v>
      </c>
      <c r="GX123" s="286">
        <f t="shared" si="139"/>
        <v>0</v>
      </c>
      <c r="GY123" s="286">
        <f t="shared" si="139"/>
        <v>0</v>
      </c>
      <c r="GZ123" s="286">
        <f t="shared" si="139"/>
        <v>0</v>
      </c>
      <c r="HA123" s="286">
        <f t="shared" si="139"/>
        <v>0</v>
      </c>
      <c r="HB123" s="286">
        <f t="shared" si="139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11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58" t="s">
        <v>785</v>
      </c>
      <c r="C124" s="559"/>
      <c r="D124" s="559"/>
      <c r="E124" s="559"/>
      <c r="F124" s="559"/>
      <c r="G124" s="559"/>
      <c r="H124" s="559"/>
      <c r="I124" s="560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11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58" t="s">
        <v>785</v>
      </c>
      <c r="C125" s="559"/>
      <c r="D125" s="559"/>
      <c r="E125" s="559"/>
      <c r="F125" s="559"/>
      <c r="G125" s="559"/>
      <c r="H125" s="559"/>
      <c r="I125" s="560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11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58" t="s">
        <v>785</v>
      </c>
      <c r="C126" s="559"/>
      <c r="D126" s="559"/>
      <c r="E126" s="559"/>
      <c r="F126" s="559"/>
      <c r="G126" s="559"/>
      <c r="H126" s="559"/>
      <c r="I126" s="560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11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58" t="s">
        <v>785</v>
      </c>
      <c r="C127" s="559"/>
      <c r="D127" s="559"/>
      <c r="E127" s="559"/>
      <c r="F127" s="559"/>
      <c r="G127" s="559"/>
      <c r="H127" s="559"/>
      <c r="I127" s="560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11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  <row r="129" spans="11:221"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  <c r="GR129" s="21"/>
      <c r="GS129" s="21"/>
      <c r="GT129" s="21"/>
      <c r="GU129" s="21"/>
      <c r="GV129" s="21"/>
      <c r="GW129" s="21"/>
      <c r="GX129" s="21"/>
      <c r="GY129" s="21"/>
      <c r="GZ129" s="21"/>
      <c r="HA129" s="21"/>
      <c r="HB129" s="21"/>
      <c r="HC129" s="21"/>
      <c r="HD129" s="21"/>
      <c r="HE129" s="21"/>
      <c r="HF129" s="21"/>
      <c r="HG129" s="21"/>
      <c r="HH129" s="21"/>
      <c r="HI129" s="21"/>
      <c r="HJ129" s="21"/>
      <c r="HK129" s="21"/>
      <c r="HL129" s="21"/>
      <c r="HM129" s="21"/>
    </row>
    <row r="130" spans="11:221"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  <c r="GU130" s="21"/>
      <c r="GV130" s="21"/>
      <c r="GW130" s="21"/>
      <c r="GX130" s="21"/>
      <c r="GY130" s="21"/>
      <c r="GZ130" s="21"/>
      <c r="HA130" s="21"/>
      <c r="HB130" s="21"/>
      <c r="HC130" s="21"/>
      <c r="HD130" s="21"/>
      <c r="HE130" s="21"/>
      <c r="HF130" s="21"/>
      <c r="HG130" s="21"/>
      <c r="HH130" s="21"/>
      <c r="HI130" s="21"/>
      <c r="HJ130" s="21"/>
      <c r="HK130" s="21"/>
      <c r="HL130" s="21"/>
      <c r="HM130" s="21"/>
    </row>
    <row r="131" spans="11:221"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  <c r="GU131" s="21"/>
      <c r="GV131" s="21"/>
      <c r="GW131" s="21"/>
      <c r="GX131" s="21"/>
      <c r="GY131" s="21"/>
      <c r="GZ131" s="21"/>
      <c r="HA131" s="21"/>
      <c r="HB131" s="21"/>
      <c r="HC131" s="21"/>
      <c r="HD131" s="21"/>
      <c r="HE131" s="21"/>
      <c r="HF131" s="21"/>
      <c r="HG131" s="21"/>
      <c r="HH131" s="21"/>
      <c r="HI131" s="21"/>
      <c r="HJ131" s="21"/>
      <c r="HK131" s="21"/>
      <c r="HL131" s="21"/>
      <c r="HM131" s="21"/>
    </row>
    <row r="132" spans="11:221"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</row>
    <row r="133" spans="11:221"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</row>
    <row r="134" spans="11:221"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</row>
    <row r="135" spans="11:221"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  <c r="GR135" s="21"/>
      <c r="GS135" s="21"/>
      <c r="GT135" s="21"/>
      <c r="GU135" s="21"/>
      <c r="GV135" s="21"/>
      <c r="GW135" s="21"/>
      <c r="GX135" s="21"/>
      <c r="GY135" s="21"/>
      <c r="GZ135" s="21"/>
      <c r="HA135" s="21"/>
      <c r="HB135" s="21"/>
      <c r="HC135" s="21"/>
      <c r="HD135" s="21"/>
      <c r="HE135" s="21"/>
      <c r="HF135" s="21"/>
      <c r="HG135" s="21"/>
      <c r="HH135" s="21"/>
      <c r="HI135" s="21"/>
      <c r="HJ135" s="21"/>
      <c r="HK135" s="21"/>
      <c r="HL135" s="21"/>
      <c r="HM135" s="21"/>
    </row>
    <row r="136" spans="11:221"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  <c r="GR136" s="21"/>
      <c r="GS136" s="21"/>
      <c r="GT136" s="21"/>
      <c r="GU136" s="21"/>
      <c r="GV136" s="21"/>
      <c r="GW136" s="21"/>
      <c r="GX136" s="21"/>
      <c r="GY136" s="21"/>
      <c r="GZ136" s="21"/>
      <c r="HA136" s="21"/>
      <c r="HB136" s="21"/>
      <c r="HC136" s="21"/>
      <c r="HD136" s="21"/>
      <c r="HE136" s="21"/>
      <c r="HF136" s="21"/>
      <c r="HG136" s="21"/>
      <c r="HH136" s="21"/>
      <c r="HI136" s="21"/>
      <c r="HJ136" s="21"/>
      <c r="HK136" s="21"/>
      <c r="HL136" s="21"/>
      <c r="HM136" s="21"/>
    </row>
    <row r="137" spans="11:221"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  <c r="GR137" s="21"/>
      <c r="GS137" s="21"/>
      <c r="GT137" s="21"/>
      <c r="GU137" s="21"/>
      <c r="GV137" s="21"/>
      <c r="GW137" s="21"/>
      <c r="GX137" s="21"/>
      <c r="GY137" s="21"/>
      <c r="GZ137" s="21"/>
      <c r="HA137" s="21"/>
      <c r="HB137" s="21"/>
      <c r="HC137" s="21"/>
      <c r="HD137" s="21"/>
      <c r="HE137" s="21"/>
      <c r="HF137" s="21"/>
      <c r="HG137" s="21"/>
      <c r="HH137" s="21"/>
      <c r="HI137" s="21"/>
      <c r="HJ137" s="21"/>
      <c r="HK137" s="21"/>
      <c r="HL137" s="21"/>
      <c r="HM137" s="21"/>
    </row>
    <row r="138" spans="11:221"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  <c r="GR138" s="21"/>
      <c r="GS138" s="21"/>
      <c r="GT138" s="21"/>
      <c r="GU138" s="21"/>
      <c r="GV138" s="21"/>
      <c r="GW138" s="21"/>
      <c r="GX138" s="21"/>
      <c r="GY138" s="21"/>
      <c r="GZ138" s="21"/>
      <c r="HA138" s="21"/>
      <c r="HB138" s="21"/>
      <c r="HC138" s="21"/>
      <c r="HD138" s="21"/>
      <c r="HE138" s="21"/>
      <c r="HF138" s="21"/>
      <c r="HG138" s="21"/>
      <c r="HH138" s="21"/>
      <c r="HI138" s="21"/>
      <c r="HJ138" s="21"/>
      <c r="HK138" s="21"/>
      <c r="HL138" s="21"/>
      <c r="HM138" s="21"/>
    </row>
    <row r="139" spans="11:221"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  <c r="GR139" s="21"/>
      <c r="GS139" s="21"/>
      <c r="GT139" s="21"/>
      <c r="GU139" s="21"/>
      <c r="GV139" s="21"/>
      <c r="GW139" s="21"/>
      <c r="GX139" s="21"/>
      <c r="GY139" s="21"/>
      <c r="GZ139" s="21"/>
      <c r="HA139" s="21"/>
      <c r="HB139" s="21"/>
      <c r="HC139" s="21"/>
      <c r="HD139" s="21"/>
      <c r="HE139" s="21"/>
      <c r="HF139" s="21"/>
      <c r="HG139" s="21"/>
      <c r="HH139" s="21"/>
      <c r="HI139" s="21"/>
      <c r="HJ139" s="21"/>
      <c r="HK139" s="21"/>
      <c r="HL139" s="21"/>
      <c r="HM139" s="21"/>
    </row>
    <row r="140" spans="11:221"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  <c r="GR140" s="21"/>
      <c r="GS140" s="21"/>
      <c r="GT140" s="21"/>
      <c r="GU140" s="21"/>
      <c r="GV140" s="21"/>
      <c r="GW140" s="21"/>
      <c r="GX140" s="21"/>
      <c r="GY140" s="21"/>
      <c r="GZ140" s="21"/>
      <c r="HA140" s="21"/>
      <c r="HB140" s="21"/>
      <c r="HC140" s="21"/>
      <c r="HD140" s="21"/>
      <c r="HE140" s="21"/>
      <c r="HF140" s="21"/>
      <c r="HG140" s="21"/>
      <c r="HH140" s="21"/>
      <c r="HI140" s="21"/>
      <c r="HJ140" s="21"/>
      <c r="HK140" s="21"/>
      <c r="HL140" s="21"/>
      <c r="HM140" s="21"/>
    </row>
    <row r="141" spans="11:221"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  <c r="GR141" s="21"/>
      <c r="GS141" s="21"/>
      <c r="GT141" s="21"/>
      <c r="GU141" s="21"/>
      <c r="GV141" s="21"/>
      <c r="GW141" s="21"/>
      <c r="GX141" s="21"/>
      <c r="GY141" s="21"/>
      <c r="GZ141" s="21"/>
      <c r="HA141" s="21"/>
      <c r="HB141" s="21"/>
      <c r="HC141" s="21"/>
      <c r="HD141" s="21"/>
      <c r="HE141" s="21"/>
      <c r="HF141" s="21"/>
      <c r="HG141" s="21"/>
      <c r="HH141" s="21"/>
      <c r="HI141" s="21"/>
      <c r="HJ141" s="21"/>
      <c r="HK141" s="21"/>
      <c r="HL141" s="21"/>
      <c r="HM141" s="21"/>
    </row>
    <row r="142" spans="11:221"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  <c r="GR142" s="21"/>
      <c r="GS142" s="21"/>
      <c r="GT142" s="21"/>
      <c r="GU142" s="21"/>
      <c r="GV142" s="21"/>
      <c r="GW142" s="21"/>
      <c r="GX142" s="21"/>
      <c r="GY142" s="21"/>
      <c r="GZ142" s="21"/>
      <c r="HA142" s="21"/>
      <c r="HB142" s="21"/>
      <c r="HC142" s="21"/>
      <c r="HD142" s="21"/>
      <c r="HE142" s="21"/>
      <c r="HF142" s="21"/>
      <c r="HG142" s="21"/>
      <c r="HH142" s="21"/>
      <c r="HI142" s="21"/>
      <c r="HJ142" s="21"/>
      <c r="HK142" s="21"/>
      <c r="HL142" s="21"/>
      <c r="HM142" s="21"/>
    </row>
    <row r="143" spans="11:221" hidden="1"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  <c r="GR143" s="21"/>
      <c r="GS143" s="21"/>
      <c r="GT143" s="21"/>
      <c r="GU143" s="21"/>
      <c r="GV143" s="21"/>
      <c r="GW143" s="21"/>
      <c r="GX143" s="21"/>
      <c r="GY143" s="21"/>
      <c r="GZ143" s="21"/>
      <c r="HA143" s="21"/>
      <c r="HB143" s="21"/>
      <c r="HC143" s="21"/>
      <c r="HD143" s="21"/>
      <c r="HE143" s="21"/>
      <c r="HF143" s="21"/>
      <c r="HG143" s="21"/>
      <c r="HH143" s="21"/>
      <c r="HI143" s="21"/>
      <c r="HJ143" s="21"/>
      <c r="HK143" s="21"/>
      <c r="HL143" s="21"/>
      <c r="HM143" s="21"/>
    </row>
    <row r="144" spans="11:221" hidden="1"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  <c r="GR144" s="21"/>
      <c r="GS144" s="21"/>
      <c r="GT144" s="21"/>
      <c r="GU144" s="21"/>
      <c r="GV144" s="21"/>
      <c r="GW144" s="21"/>
      <c r="GX144" s="21"/>
      <c r="GY144" s="21"/>
      <c r="GZ144" s="21"/>
      <c r="HA144" s="21"/>
      <c r="HB144" s="21"/>
      <c r="HC144" s="21"/>
      <c r="HD144" s="21"/>
      <c r="HE144" s="21"/>
      <c r="HF144" s="21"/>
      <c r="HG144" s="21"/>
      <c r="HH144" s="21"/>
      <c r="HI144" s="21"/>
      <c r="HJ144" s="21"/>
      <c r="HK144" s="21"/>
      <c r="HL144" s="21"/>
      <c r="HM144" s="21"/>
    </row>
    <row r="145" spans="11:221" hidden="1"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  <c r="GE145" s="21"/>
      <c r="GF145" s="21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  <c r="GR145" s="21"/>
      <c r="GS145" s="21"/>
      <c r="GT145" s="21"/>
      <c r="GU145" s="21"/>
      <c r="GV145" s="21"/>
      <c r="GW145" s="21"/>
      <c r="GX145" s="21"/>
      <c r="GY145" s="21"/>
      <c r="GZ145" s="21"/>
      <c r="HA145" s="21"/>
      <c r="HB145" s="21"/>
      <c r="HC145" s="21"/>
      <c r="HD145" s="21"/>
      <c r="HE145" s="21"/>
      <c r="HF145" s="21"/>
      <c r="HG145" s="21"/>
      <c r="HH145" s="21"/>
      <c r="HI145" s="21"/>
      <c r="HJ145" s="21"/>
      <c r="HK145" s="21"/>
      <c r="HL145" s="21"/>
      <c r="HM145" s="21"/>
    </row>
    <row r="146" spans="11:221" hidden="1"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  <c r="GE146" s="21"/>
      <c r="GF146" s="21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  <c r="GR146" s="21"/>
      <c r="GS146" s="21"/>
      <c r="GT146" s="21"/>
      <c r="GU146" s="21"/>
      <c r="GV146" s="21"/>
      <c r="GW146" s="21"/>
      <c r="GX146" s="21"/>
      <c r="GY146" s="21"/>
      <c r="GZ146" s="21"/>
      <c r="HA146" s="21"/>
      <c r="HB146" s="21"/>
      <c r="HC146" s="21"/>
      <c r="HD146" s="21"/>
      <c r="HE146" s="21"/>
      <c r="HF146" s="21"/>
      <c r="HG146" s="21"/>
      <c r="HH146" s="21"/>
      <c r="HI146" s="21"/>
      <c r="HJ146" s="21"/>
      <c r="HK146" s="21"/>
      <c r="HL146" s="21"/>
      <c r="HM146" s="21"/>
    </row>
    <row r="147" spans="11:221" hidden="1"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/>
      <c r="FK147" s="21"/>
      <c r="FL147" s="21"/>
      <c r="FM147" s="21"/>
      <c r="FN147" s="21"/>
      <c r="FO147" s="21"/>
      <c r="FP147" s="21"/>
      <c r="FQ147" s="21"/>
      <c r="FR147" s="21"/>
      <c r="FS147" s="21"/>
      <c r="FT147" s="21"/>
      <c r="FU147" s="21"/>
      <c r="FV147" s="21"/>
      <c r="FW147" s="21"/>
      <c r="FX147" s="21"/>
      <c r="FY147" s="21"/>
      <c r="FZ147" s="21"/>
      <c r="GA147" s="21"/>
      <c r="GB147" s="21"/>
      <c r="GC147" s="21"/>
      <c r="GD147" s="21"/>
      <c r="GE147" s="21"/>
      <c r="GF147" s="21"/>
      <c r="GG147" s="21"/>
      <c r="GH147" s="21"/>
      <c r="GI147" s="21"/>
      <c r="GJ147" s="21"/>
      <c r="GK147" s="21"/>
      <c r="GL147" s="21"/>
      <c r="GM147" s="21"/>
      <c r="GN147" s="21"/>
      <c r="GO147" s="21"/>
      <c r="GP147" s="21"/>
      <c r="GQ147" s="21"/>
      <c r="GR147" s="21"/>
      <c r="GS147" s="21"/>
      <c r="GT147" s="21"/>
      <c r="GU147" s="21"/>
      <c r="GV147" s="21"/>
      <c r="GW147" s="21"/>
      <c r="GX147" s="21"/>
      <c r="GY147" s="21"/>
      <c r="GZ147" s="21"/>
      <c r="HA147" s="21"/>
      <c r="HB147" s="21"/>
      <c r="HC147" s="21"/>
      <c r="HD147" s="21"/>
      <c r="HE147" s="21"/>
      <c r="HF147" s="21"/>
      <c r="HG147" s="21"/>
      <c r="HH147" s="21"/>
      <c r="HI147" s="21"/>
      <c r="HJ147" s="21"/>
      <c r="HK147" s="21"/>
      <c r="HL147" s="21"/>
      <c r="HM147" s="21"/>
    </row>
    <row r="148" spans="11:221" hidden="1"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  <c r="GE148" s="21"/>
      <c r="GF148" s="21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  <c r="GR148" s="21"/>
      <c r="GS148" s="21"/>
      <c r="GT148" s="21"/>
      <c r="GU148" s="21"/>
      <c r="GV148" s="21"/>
      <c r="GW148" s="21"/>
      <c r="GX148" s="21"/>
      <c r="GY148" s="21"/>
      <c r="GZ148" s="21"/>
      <c r="HA148" s="21"/>
      <c r="HB148" s="21"/>
      <c r="HC148" s="21"/>
      <c r="HD148" s="21"/>
      <c r="HE148" s="21"/>
      <c r="HF148" s="21"/>
      <c r="HG148" s="21"/>
      <c r="HH148" s="21"/>
      <c r="HI148" s="21"/>
      <c r="HJ148" s="21"/>
      <c r="HK148" s="21"/>
      <c r="HL148" s="21"/>
      <c r="HM148" s="21"/>
    </row>
    <row r="149" spans="11:221" hidden="1"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  <c r="GE149" s="21"/>
      <c r="GF149" s="21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  <c r="GR149" s="21"/>
      <c r="GS149" s="21"/>
      <c r="GT149" s="21"/>
      <c r="GU149" s="21"/>
      <c r="GV149" s="21"/>
      <c r="GW149" s="21"/>
      <c r="GX149" s="21"/>
      <c r="GY149" s="21"/>
      <c r="GZ149" s="21"/>
      <c r="HA149" s="21"/>
      <c r="HB149" s="21"/>
      <c r="HC149" s="21"/>
      <c r="HD149" s="21"/>
      <c r="HE149" s="21"/>
      <c r="HF149" s="21"/>
      <c r="HG149" s="21"/>
      <c r="HH149" s="21"/>
      <c r="HI149" s="21"/>
      <c r="HJ149" s="21"/>
      <c r="HK149" s="21"/>
      <c r="HL149" s="21"/>
      <c r="HM149" s="21"/>
    </row>
    <row r="150" spans="11:221" hidden="1"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  <c r="GR150" s="21"/>
      <c r="GS150" s="21"/>
      <c r="GT150" s="21"/>
      <c r="GU150" s="21"/>
      <c r="GV150" s="21"/>
      <c r="GW150" s="21"/>
      <c r="GX150" s="21"/>
      <c r="GY150" s="21"/>
      <c r="GZ150" s="21"/>
      <c r="HA150" s="21"/>
      <c r="HB150" s="21"/>
      <c r="HC150" s="21"/>
      <c r="HD150" s="21"/>
      <c r="HE150" s="21"/>
      <c r="HF150" s="21"/>
      <c r="HG150" s="21"/>
      <c r="HH150" s="21"/>
      <c r="HI150" s="21"/>
      <c r="HJ150" s="21"/>
      <c r="HK150" s="21"/>
      <c r="HL150" s="21"/>
      <c r="HM150" s="21"/>
    </row>
    <row r="151" spans="11:221" hidden="1"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  <c r="GE151" s="21"/>
      <c r="GF151" s="21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  <c r="GR151" s="21"/>
      <c r="GS151" s="21"/>
      <c r="GT151" s="21"/>
      <c r="GU151" s="21"/>
      <c r="GV151" s="21"/>
      <c r="GW151" s="21"/>
      <c r="GX151" s="21"/>
      <c r="GY151" s="21"/>
      <c r="GZ151" s="21"/>
      <c r="HA151" s="21"/>
      <c r="HB151" s="21"/>
      <c r="HC151" s="21"/>
      <c r="HD151" s="21"/>
      <c r="HE151" s="21"/>
      <c r="HF151" s="21"/>
      <c r="HG151" s="21"/>
      <c r="HH151" s="21"/>
      <c r="HI151" s="21"/>
      <c r="HJ151" s="21"/>
      <c r="HK151" s="21"/>
      <c r="HL151" s="21"/>
      <c r="HM151" s="21"/>
    </row>
    <row r="152" spans="11:221" hidden="1"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  <c r="GE152" s="21"/>
      <c r="GF152" s="21"/>
      <c r="GG152" s="21"/>
      <c r="GH152" s="21"/>
      <c r="GI152" s="21"/>
      <c r="GJ152" s="21"/>
      <c r="GK152" s="21"/>
      <c r="GL152" s="21"/>
      <c r="GM152" s="21"/>
      <c r="GN152" s="21"/>
      <c r="GO152" s="21"/>
      <c r="GP152" s="21"/>
      <c r="GQ152" s="21"/>
      <c r="GR152" s="21"/>
      <c r="GS152" s="21"/>
      <c r="GT152" s="21"/>
      <c r="GU152" s="21"/>
      <c r="GV152" s="21"/>
      <c r="GW152" s="21"/>
      <c r="GX152" s="21"/>
      <c r="GY152" s="21"/>
      <c r="GZ152" s="21"/>
      <c r="HA152" s="21"/>
      <c r="HB152" s="21"/>
      <c r="HC152" s="21"/>
      <c r="HD152" s="21"/>
      <c r="HE152" s="21"/>
      <c r="HF152" s="21"/>
      <c r="HG152" s="21"/>
      <c r="HH152" s="21"/>
      <c r="HI152" s="21"/>
      <c r="HJ152" s="21"/>
      <c r="HK152" s="21"/>
      <c r="HL152" s="21"/>
      <c r="HM152" s="21"/>
    </row>
    <row r="153" spans="11:221" hidden="1"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  <c r="GE153" s="21"/>
      <c r="GF153" s="21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  <c r="GR153" s="21"/>
      <c r="GS153" s="21"/>
      <c r="GT153" s="21"/>
      <c r="GU153" s="21"/>
      <c r="GV153" s="21"/>
      <c r="GW153" s="21"/>
      <c r="GX153" s="21"/>
      <c r="GY153" s="21"/>
      <c r="GZ153" s="21"/>
      <c r="HA153" s="21"/>
      <c r="HB153" s="21"/>
      <c r="HC153" s="21"/>
      <c r="HD153" s="21"/>
      <c r="HE153" s="21"/>
      <c r="HF153" s="21"/>
      <c r="HG153" s="21"/>
      <c r="HH153" s="21"/>
      <c r="HI153" s="21"/>
      <c r="HJ153" s="21"/>
      <c r="HK153" s="21"/>
      <c r="HL153" s="21"/>
      <c r="HM153" s="21"/>
    </row>
    <row r="154" spans="11:221" hidden="1"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  <c r="GE154" s="21"/>
      <c r="GF154" s="21"/>
      <c r="GG154" s="21"/>
      <c r="GH154" s="21"/>
      <c r="GI154" s="21"/>
      <c r="GJ154" s="21"/>
      <c r="GK154" s="21"/>
      <c r="GL154" s="21"/>
      <c r="GM154" s="21"/>
      <c r="GN154" s="21"/>
      <c r="GO154" s="21"/>
      <c r="GP154" s="21"/>
      <c r="GQ154" s="21"/>
      <c r="GR154" s="21"/>
      <c r="GS154" s="21"/>
      <c r="GT154" s="21"/>
      <c r="GU154" s="21"/>
      <c r="GV154" s="21"/>
      <c r="GW154" s="21"/>
      <c r="GX154" s="21"/>
      <c r="GY154" s="21"/>
      <c r="GZ154" s="21"/>
      <c r="HA154" s="21"/>
      <c r="HB154" s="21"/>
      <c r="HC154" s="21"/>
      <c r="HD154" s="21"/>
      <c r="HE154" s="21"/>
      <c r="HF154" s="21"/>
      <c r="HG154" s="21"/>
      <c r="HH154" s="21"/>
      <c r="HI154" s="21"/>
      <c r="HJ154" s="21"/>
      <c r="HK154" s="21"/>
      <c r="HL154" s="21"/>
      <c r="HM154" s="21"/>
    </row>
    <row r="155" spans="11:221" hidden="1"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21"/>
      <c r="EN155" s="21"/>
      <c r="EO155" s="21"/>
      <c r="EP155" s="21"/>
      <c r="EQ155" s="21"/>
      <c r="ER155" s="21"/>
      <c r="ES155" s="21"/>
      <c r="ET155" s="21"/>
      <c r="EU155" s="21"/>
      <c r="EV155" s="21"/>
      <c r="EW155" s="21"/>
      <c r="EX155" s="21"/>
      <c r="EY155" s="21"/>
      <c r="EZ155" s="21"/>
      <c r="FA155" s="21"/>
      <c r="FB155" s="21"/>
      <c r="FC155" s="21"/>
      <c r="FD155" s="21"/>
      <c r="FE155" s="21"/>
      <c r="FF155" s="21"/>
      <c r="FG155" s="21"/>
      <c r="FH155" s="21"/>
      <c r="FI155" s="21"/>
      <c r="FJ155" s="21"/>
      <c r="FK155" s="21"/>
      <c r="FL155" s="21"/>
      <c r="FM155" s="21"/>
      <c r="FN155" s="21"/>
      <c r="FO155" s="21"/>
      <c r="FP155" s="21"/>
      <c r="FQ155" s="21"/>
      <c r="FR155" s="21"/>
      <c r="FS155" s="21"/>
      <c r="FT155" s="21"/>
      <c r="FU155" s="21"/>
      <c r="FV155" s="21"/>
      <c r="FW155" s="21"/>
      <c r="FX155" s="21"/>
      <c r="FY155" s="21"/>
      <c r="FZ155" s="21"/>
      <c r="GA155" s="21"/>
      <c r="GB155" s="21"/>
      <c r="GC155" s="21"/>
      <c r="GD155" s="21"/>
      <c r="GE155" s="21"/>
      <c r="GF155" s="21"/>
      <c r="GG155" s="21"/>
      <c r="GH155" s="21"/>
      <c r="GI155" s="21"/>
      <c r="GJ155" s="21"/>
      <c r="GK155" s="21"/>
      <c r="GL155" s="21"/>
      <c r="GM155" s="21"/>
      <c r="GN155" s="21"/>
      <c r="GO155" s="21"/>
      <c r="GP155" s="21"/>
      <c r="GQ155" s="21"/>
      <c r="GR155" s="21"/>
      <c r="GS155" s="21"/>
      <c r="GT155" s="21"/>
      <c r="GU155" s="21"/>
      <c r="GV155" s="21"/>
      <c r="GW155" s="21"/>
      <c r="GX155" s="21"/>
      <c r="GY155" s="21"/>
      <c r="GZ155" s="21"/>
      <c r="HA155" s="21"/>
      <c r="HB155" s="21"/>
      <c r="HC155" s="21"/>
      <c r="HD155" s="21"/>
      <c r="HE155" s="21"/>
      <c r="HF155" s="21"/>
      <c r="HG155" s="21"/>
      <c r="HH155" s="21"/>
      <c r="HI155" s="21"/>
      <c r="HJ155" s="21"/>
      <c r="HK155" s="21"/>
      <c r="HL155" s="21"/>
      <c r="HM155" s="21"/>
    </row>
    <row r="156" spans="11:221" hidden="1"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  <c r="GR156" s="21"/>
      <c r="GS156" s="21"/>
      <c r="GT156" s="21"/>
      <c r="GU156" s="21"/>
      <c r="GV156" s="21"/>
      <c r="GW156" s="21"/>
      <c r="GX156" s="21"/>
      <c r="GY156" s="21"/>
      <c r="GZ156" s="21"/>
      <c r="HA156" s="21"/>
      <c r="HB156" s="21"/>
      <c r="HC156" s="21"/>
      <c r="HD156" s="21"/>
      <c r="HE156" s="21"/>
      <c r="HF156" s="21"/>
      <c r="HG156" s="21"/>
      <c r="HH156" s="21"/>
      <c r="HI156" s="21"/>
      <c r="HJ156" s="21"/>
      <c r="HK156" s="21"/>
      <c r="HL156" s="21"/>
      <c r="HM156" s="21"/>
    </row>
    <row r="157" spans="11:221" hidden="1"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  <c r="GE157" s="21"/>
      <c r="GF157" s="21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  <c r="GR157" s="21"/>
      <c r="GS157" s="21"/>
      <c r="GT157" s="21"/>
      <c r="GU157" s="21"/>
      <c r="GV157" s="21"/>
      <c r="GW157" s="21"/>
      <c r="GX157" s="21"/>
      <c r="GY157" s="21"/>
      <c r="GZ157" s="21"/>
      <c r="HA157" s="21"/>
      <c r="HB157" s="21"/>
      <c r="HC157" s="21"/>
      <c r="HD157" s="21"/>
      <c r="HE157" s="21"/>
      <c r="HF157" s="21"/>
      <c r="HG157" s="21"/>
      <c r="HH157" s="21"/>
      <c r="HI157" s="21"/>
      <c r="HJ157" s="21"/>
      <c r="HK157" s="21"/>
      <c r="HL157" s="21"/>
      <c r="HM157" s="21"/>
    </row>
    <row r="158" spans="11:221" hidden="1"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  <c r="GE158" s="21"/>
      <c r="GF158" s="21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  <c r="GR158" s="21"/>
      <c r="GS158" s="21"/>
      <c r="GT158" s="21"/>
      <c r="GU158" s="21"/>
      <c r="GV158" s="21"/>
      <c r="GW158" s="21"/>
      <c r="GX158" s="21"/>
      <c r="GY158" s="21"/>
      <c r="GZ158" s="21"/>
      <c r="HA158" s="21"/>
      <c r="HB158" s="21"/>
      <c r="HC158" s="21"/>
      <c r="HD158" s="21"/>
      <c r="HE158" s="21"/>
      <c r="HF158" s="21"/>
      <c r="HG158" s="21"/>
      <c r="HH158" s="21"/>
      <c r="HI158" s="21"/>
      <c r="HJ158" s="21"/>
      <c r="HK158" s="21"/>
      <c r="HL158" s="21"/>
      <c r="HM158" s="21"/>
    </row>
    <row r="159" spans="11:221" hidden="1"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  <c r="GR159" s="21"/>
      <c r="GS159" s="21"/>
      <c r="GT159" s="21"/>
      <c r="GU159" s="21"/>
      <c r="GV159" s="21"/>
      <c r="GW159" s="21"/>
      <c r="GX159" s="21"/>
      <c r="GY159" s="21"/>
      <c r="GZ159" s="21"/>
      <c r="HA159" s="21"/>
      <c r="HB159" s="21"/>
      <c r="HC159" s="21"/>
      <c r="HD159" s="21"/>
      <c r="HE159" s="21"/>
      <c r="HF159" s="21"/>
      <c r="HG159" s="21"/>
      <c r="HH159" s="21"/>
      <c r="HI159" s="21"/>
      <c r="HJ159" s="21"/>
      <c r="HK159" s="21"/>
      <c r="HL159" s="21"/>
      <c r="HM159" s="21"/>
    </row>
    <row r="160" spans="11:221" hidden="1"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  <c r="GR160" s="21"/>
      <c r="GS160" s="21"/>
      <c r="GT160" s="21"/>
      <c r="GU160" s="21"/>
      <c r="GV160" s="21"/>
      <c r="GW160" s="21"/>
      <c r="GX160" s="21"/>
      <c r="GY160" s="21"/>
      <c r="GZ160" s="21"/>
      <c r="HA160" s="21"/>
      <c r="HB160" s="21"/>
      <c r="HC160" s="21"/>
      <c r="HD160" s="21"/>
      <c r="HE160" s="21"/>
      <c r="HF160" s="21"/>
      <c r="HG160" s="21"/>
      <c r="HH160" s="21"/>
      <c r="HI160" s="21"/>
      <c r="HJ160" s="21"/>
      <c r="HK160" s="21"/>
      <c r="HL160" s="21"/>
      <c r="HM160" s="21"/>
    </row>
    <row r="161" spans="11:221" hidden="1"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  <c r="GR161" s="21"/>
      <c r="GS161" s="21"/>
      <c r="GT161" s="21"/>
      <c r="GU161" s="21"/>
      <c r="GV161" s="21"/>
      <c r="GW161" s="21"/>
      <c r="GX161" s="21"/>
      <c r="GY161" s="21"/>
      <c r="GZ161" s="21"/>
      <c r="HA161" s="21"/>
      <c r="HB161" s="21"/>
      <c r="HC161" s="21"/>
      <c r="HD161" s="21"/>
      <c r="HE161" s="21"/>
      <c r="HF161" s="21"/>
      <c r="HG161" s="21"/>
      <c r="HH161" s="21"/>
      <c r="HI161" s="21"/>
      <c r="HJ161" s="21"/>
      <c r="HK161" s="21"/>
      <c r="HL161" s="21"/>
      <c r="HM161" s="21"/>
    </row>
    <row r="162" spans="11:221" hidden="1"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  <c r="FM162" s="21"/>
      <c r="FN162" s="21"/>
      <c r="FO162" s="21"/>
      <c r="FP162" s="21"/>
      <c r="FQ162" s="21"/>
      <c r="FR162" s="21"/>
      <c r="FS162" s="21"/>
      <c r="FT162" s="21"/>
      <c r="FU162" s="21"/>
      <c r="FV162" s="21"/>
      <c r="FW162" s="21"/>
      <c r="FX162" s="21"/>
      <c r="FY162" s="21"/>
      <c r="FZ162" s="21"/>
      <c r="GA162" s="21"/>
      <c r="GB162" s="21"/>
      <c r="GC162" s="21"/>
      <c r="GD162" s="21"/>
      <c r="GE162" s="21"/>
      <c r="GF162" s="21"/>
      <c r="GG162" s="21"/>
      <c r="GH162" s="21"/>
      <c r="GI162" s="21"/>
      <c r="GJ162" s="21"/>
      <c r="GK162" s="21"/>
      <c r="GL162" s="21"/>
      <c r="GM162" s="21"/>
      <c r="GN162" s="21"/>
      <c r="GO162" s="21"/>
      <c r="GP162" s="21"/>
      <c r="GQ162" s="21"/>
      <c r="GR162" s="21"/>
      <c r="GS162" s="21"/>
      <c r="GT162" s="21"/>
      <c r="GU162" s="21"/>
      <c r="GV162" s="21"/>
      <c r="GW162" s="21"/>
      <c r="GX162" s="21"/>
      <c r="GY162" s="21"/>
      <c r="GZ162" s="21"/>
      <c r="HA162" s="21"/>
      <c r="HB162" s="21"/>
      <c r="HC162" s="21"/>
      <c r="HD162" s="21"/>
      <c r="HE162" s="21"/>
      <c r="HF162" s="21"/>
      <c r="HG162" s="21"/>
      <c r="HH162" s="21"/>
      <c r="HI162" s="21"/>
      <c r="HJ162" s="21"/>
      <c r="HK162" s="21"/>
      <c r="HL162" s="21"/>
      <c r="HM162" s="21"/>
    </row>
    <row r="163" spans="11:221" hidden="1"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  <c r="GE163" s="21"/>
      <c r="GF163" s="21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  <c r="GR163" s="21"/>
      <c r="GS163" s="21"/>
      <c r="GT163" s="21"/>
      <c r="GU163" s="21"/>
      <c r="GV163" s="21"/>
      <c r="GW163" s="21"/>
      <c r="GX163" s="21"/>
      <c r="GY163" s="21"/>
      <c r="GZ163" s="21"/>
      <c r="HA163" s="21"/>
      <c r="HB163" s="21"/>
      <c r="HC163" s="21"/>
      <c r="HD163" s="21"/>
      <c r="HE163" s="21"/>
      <c r="HF163" s="21"/>
      <c r="HG163" s="21"/>
      <c r="HH163" s="21"/>
      <c r="HI163" s="21"/>
      <c r="HJ163" s="21"/>
      <c r="HK163" s="21"/>
      <c r="HL163" s="21"/>
      <c r="HM163" s="21"/>
    </row>
    <row r="164" spans="11:221" hidden="1"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  <c r="GE164" s="21"/>
      <c r="GF164" s="21"/>
      <c r="GG164" s="21"/>
      <c r="GH164" s="21"/>
      <c r="GI164" s="21"/>
      <c r="GJ164" s="21"/>
      <c r="GK164" s="21"/>
      <c r="GL164" s="21"/>
      <c r="GM164" s="21"/>
      <c r="GN164" s="21"/>
      <c r="GO164" s="21"/>
      <c r="GP164" s="21"/>
      <c r="GQ164" s="21"/>
      <c r="GR164" s="21"/>
      <c r="GS164" s="21"/>
      <c r="GT164" s="21"/>
      <c r="GU164" s="21"/>
      <c r="GV164" s="21"/>
      <c r="GW164" s="21"/>
      <c r="GX164" s="21"/>
      <c r="GY164" s="21"/>
      <c r="GZ164" s="21"/>
      <c r="HA164" s="21"/>
      <c r="HB164" s="21"/>
      <c r="HC164" s="21"/>
      <c r="HD164" s="21"/>
      <c r="HE164" s="21"/>
      <c r="HF164" s="21"/>
      <c r="HG164" s="21"/>
      <c r="HH164" s="21"/>
      <c r="HI164" s="21"/>
      <c r="HJ164" s="21"/>
      <c r="HK164" s="21"/>
      <c r="HL164" s="21"/>
      <c r="HM164" s="21"/>
    </row>
    <row r="165" spans="11:221" hidden="1"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  <c r="GR165" s="21"/>
      <c r="GS165" s="21"/>
      <c r="GT165" s="21"/>
      <c r="GU165" s="21"/>
      <c r="GV165" s="21"/>
      <c r="GW165" s="21"/>
      <c r="GX165" s="21"/>
      <c r="GY165" s="21"/>
      <c r="GZ165" s="21"/>
      <c r="HA165" s="21"/>
      <c r="HB165" s="21"/>
      <c r="HC165" s="21"/>
      <c r="HD165" s="21"/>
      <c r="HE165" s="21"/>
      <c r="HF165" s="21"/>
      <c r="HG165" s="21"/>
      <c r="HH165" s="21"/>
      <c r="HI165" s="21"/>
      <c r="HJ165" s="21"/>
      <c r="HK165" s="21"/>
      <c r="HL165" s="21"/>
      <c r="HM165" s="21"/>
    </row>
    <row r="166" spans="11:221" hidden="1"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  <c r="GE166" s="21"/>
      <c r="GF166" s="21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  <c r="GR166" s="21"/>
      <c r="GS166" s="21"/>
      <c r="GT166" s="21"/>
      <c r="GU166" s="21"/>
      <c r="GV166" s="21"/>
      <c r="GW166" s="21"/>
      <c r="GX166" s="21"/>
      <c r="GY166" s="21"/>
      <c r="GZ166" s="21"/>
      <c r="HA166" s="21"/>
      <c r="HB166" s="21"/>
      <c r="HC166" s="21"/>
      <c r="HD166" s="21"/>
      <c r="HE166" s="21"/>
      <c r="HF166" s="21"/>
      <c r="HG166" s="21"/>
      <c r="HH166" s="21"/>
      <c r="HI166" s="21"/>
      <c r="HJ166" s="21"/>
      <c r="HK166" s="21"/>
      <c r="HL166" s="21"/>
      <c r="HM166" s="21"/>
    </row>
    <row r="167" spans="11:221"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  <c r="FM167" s="21"/>
      <c r="FN167" s="21"/>
      <c r="FO167" s="21"/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  <c r="GE167" s="21"/>
      <c r="GF167" s="21"/>
      <c r="GG167" s="21"/>
      <c r="GH167" s="21"/>
      <c r="GI167" s="21"/>
      <c r="GJ167" s="21"/>
      <c r="GK167" s="21"/>
      <c r="GL167" s="21"/>
      <c r="GM167" s="21"/>
      <c r="GN167" s="21"/>
      <c r="GO167" s="21"/>
      <c r="GP167" s="21"/>
      <c r="GQ167" s="21"/>
      <c r="GR167" s="21"/>
      <c r="GS167" s="21"/>
      <c r="GT167" s="21"/>
      <c r="GU167" s="21"/>
      <c r="GV167" s="21"/>
      <c r="GW167" s="21"/>
      <c r="GX167" s="21"/>
      <c r="GY167" s="21"/>
      <c r="GZ167" s="21"/>
      <c r="HA167" s="21"/>
      <c r="HB167" s="21"/>
      <c r="HC167" s="21"/>
      <c r="HD167" s="21"/>
      <c r="HE167" s="21"/>
      <c r="HF167" s="21"/>
      <c r="HG167" s="21"/>
      <c r="HH167" s="21"/>
      <c r="HI167" s="21"/>
      <c r="HJ167" s="21"/>
      <c r="HK167" s="21"/>
      <c r="HL167" s="21"/>
      <c r="HM167" s="21"/>
    </row>
    <row r="168" spans="11:221"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  <c r="GE168" s="21"/>
      <c r="GF168" s="21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  <c r="GR168" s="21"/>
      <c r="GS168" s="21"/>
      <c r="GT168" s="21"/>
      <c r="GU168" s="21"/>
      <c r="GV168" s="21"/>
      <c r="GW168" s="21"/>
      <c r="GX168" s="21"/>
      <c r="GY168" s="21"/>
      <c r="GZ168" s="21"/>
      <c r="HA168" s="21"/>
      <c r="HB168" s="21"/>
      <c r="HC168" s="21"/>
      <c r="HD168" s="21"/>
      <c r="HE168" s="21"/>
      <c r="HF168" s="21"/>
      <c r="HG168" s="21"/>
      <c r="HH168" s="21"/>
      <c r="HI168" s="21"/>
      <c r="HJ168" s="21"/>
      <c r="HK168" s="21"/>
      <c r="HL168" s="21"/>
      <c r="HM168" s="21"/>
    </row>
    <row r="169" spans="11:221"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  <c r="GE169" s="21"/>
      <c r="GF169" s="21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  <c r="GR169" s="21"/>
      <c r="GS169" s="21"/>
      <c r="GT169" s="21"/>
      <c r="GU169" s="21"/>
      <c r="GV169" s="21"/>
      <c r="GW169" s="21"/>
      <c r="GX169" s="21"/>
      <c r="GY169" s="21"/>
      <c r="GZ169" s="21"/>
      <c r="HA169" s="21"/>
      <c r="HB169" s="21"/>
      <c r="HC169" s="21"/>
      <c r="HD169" s="21"/>
      <c r="HE169" s="21"/>
      <c r="HF169" s="21"/>
      <c r="HG169" s="21"/>
      <c r="HH169" s="21"/>
      <c r="HI169" s="21"/>
      <c r="HJ169" s="21"/>
      <c r="HK169" s="21"/>
      <c r="HL169" s="21"/>
      <c r="HM169" s="21"/>
    </row>
    <row r="170" spans="11:221"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  <c r="GE170" s="21"/>
      <c r="GF170" s="21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  <c r="GR170" s="21"/>
      <c r="GS170" s="21"/>
      <c r="GT170" s="21"/>
      <c r="GU170" s="21"/>
      <c r="GV170" s="21"/>
      <c r="GW170" s="21"/>
      <c r="GX170" s="21"/>
      <c r="GY170" s="21"/>
      <c r="GZ170" s="21"/>
      <c r="HA170" s="21"/>
      <c r="HB170" s="21"/>
      <c r="HC170" s="21"/>
      <c r="HD170" s="21"/>
      <c r="HE170" s="21"/>
      <c r="HF170" s="21"/>
      <c r="HG170" s="21"/>
      <c r="HH170" s="21"/>
      <c r="HI170" s="21"/>
      <c r="HJ170" s="21"/>
      <c r="HK170" s="21"/>
      <c r="HL170" s="21"/>
      <c r="HM170" s="21"/>
    </row>
    <row r="171" spans="11:221"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  <c r="GE171" s="21"/>
      <c r="GF171" s="21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  <c r="GR171" s="21"/>
      <c r="GS171" s="21"/>
      <c r="GT171" s="21"/>
      <c r="GU171" s="21"/>
      <c r="GV171" s="21"/>
      <c r="GW171" s="21"/>
      <c r="GX171" s="21"/>
      <c r="GY171" s="21"/>
      <c r="GZ171" s="21"/>
      <c r="HA171" s="21"/>
      <c r="HB171" s="21"/>
      <c r="HC171" s="21"/>
      <c r="HD171" s="21"/>
      <c r="HE171" s="21"/>
      <c r="HF171" s="21"/>
      <c r="HG171" s="21"/>
      <c r="HH171" s="21"/>
      <c r="HI171" s="21"/>
      <c r="HJ171" s="21"/>
      <c r="HK171" s="21"/>
      <c r="HL171" s="21"/>
      <c r="HM171" s="21"/>
    </row>
    <row r="172" spans="11:221"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  <c r="GE172" s="21"/>
      <c r="GF172" s="21"/>
      <c r="GG172" s="21"/>
      <c r="GH172" s="21"/>
      <c r="GI172" s="21"/>
      <c r="GJ172" s="21"/>
      <c r="GK172" s="21"/>
      <c r="GL172" s="21"/>
      <c r="GM172" s="21"/>
      <c r="GN172" s="21"/>
      <c r="GO172" s="21"/>
      <c r="GP172" s="21"/>
      <c r="GQ172" s="21"/>
      <c r="GR172" s="21"/>
      <c r="GS172" s="21"/>
      <c r="GT172" s="21"/>
      <c r="GU172" s="21"/>
      <c r="GV172" s="21"/>
      <c r="GW172" s="21"/>
      <c r="GX172" s="21"/>
      <c r="GY172" s="21"/>
      <c r="GZ172" s="21"/>
      <c r="HA172" s="21"/>
      <c r="HB172" s="21"/>
      <c r="HC172" s="21"/>
      <c r="HD172" s="21"/>
      <c r="HE172" s="21"/>
      <c r="HF172" s="21"/>
      <c r="HG172" s="21"/>
      <c r="HH172" s="21"/>
      <c r="HI172" s="21"/>
      <c r="HJ172" s="21"/>
      <c r="HK172" s="21"/>
      <c r="HL172" s="21"/>
      <c r="HM172" s="21"/>
    </row>
    <row r="173" spans="11:221"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  <c r="GE173" s="21"/>
      <c r="GF173" s="21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  <c r="GR173" s="21"/>
      <c r="GS173" s="21"/>
      <c r="GT173" s="21"/>
      <c r="GU173" s="21"/>
      <c r="GV173" s="21"/>
      <c r="GW173" s="21"/>
      <c r="GX173" s="21"/>
      <c r="GY173" s="21"/>
      <c r="GZ173" s="21"/>
      <c r="HA173" s="21"/>
      <c r="HB173" s="21"/>
      <c r="HC173" s="21"/>
      <c r="HD173" s="21"/>
      <c r="HE173" s="21"/>
      <c r="HF173" s="21"/>
      <c r="HG173" s="21"/>
      <c r="HH173" s="21"/>
      <c r="HI173" s="21"/>
      <c r="HJ173" s="21"/>
      <c r="HK173" s="21"/>
      <c r="HL173" s="21"/>
      <c r="HM173" s="21"/>
    </row>
    <row r="174" spans="11:221"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  <c r="GE174" s="21"/>
      <c r="GF174" s="21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  <c r="GR174" s="21"/>
      <c r="GS174" s="21"/>
      <c r="GT174" s="21"/>
      <c r="GU174" s="21"/>
      <c r="GV174" s="21"/>
      <c r="GW174" s="21"/>
      <c r="GX174" s="21"/>
      <c r="GY174" s="21"/>
      <c r="GZ174" s="21"/>
      <c r="HA174" s="21"/>
      <c r="HB174" s="21"/>
      <c r="HC174" s="21"/>
      <c r="HD174" s="21"/>
      <c r="HE174" s="21"/>
      <c r="HF174" s="21"/>
      <c r="HG174" s="21"/>
      <c r="HH174" s="21"/>
      <c r="HI174" s="21"/>
      <c r="HJ174" s="21"/>
      <c r="HK174" s="21"/>
      <c r="HL174" s="21"/>
      <c r="HM174" s="21"/>
    </row>
    <row r="175" spans="11:221"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  <c r="GR175" s="21"/>
      <c r="GS175" s="21"/>
      <c r="GT175" s="21"/>
      <c r="GU175" s="21"/>
      <c r="GV175" s="21"/>
      <c r="GW175" s="21"/>
      <c r="GX175" s="21"/>
      <c r="GY175" s="21"/>
      <c r="GZ175" s="21"/>
      <c r="HA175" s="21"/>
      <c r="HB175" s="21"/>
      <c r="HC175" s="21"/>
      <c r="HD175" s="21"/>
      <c r="HE175" s="21"/>
      <c r="HF175" s="21"/>
      <c r="HG175" s="21"/>
      <c r="HH175" s="21"/>
      <c r="HI175" s="21"/>
      <c r="HJ175" s="21"/>
      <c r="HK175" s="21"/>
      <c r="HL175" s="21"/>
      <c r="HM175" s="21"/>
    </row>
    <row r="176" spans="11:221"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  <c r="GE176" s="21"/>
      <c r="GF176" s="21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  <c r="GR176" s="21"/>
      <c r="GS176" s="21"/>
      <c r="GT176" s="21"/>
      <c r="GU176" s="21"/>
      <c r="GV176" s="21"/>
      <c r="GW176" s="21"/>
      <c r="GX176" s="21"/>
      <c r="GY176" s="21"/>
      <c r="GZ176" s="21"/>
      <c r="HA176" s="21"/>
      <c r="HB176" s="21"/>
      <c r="HC176" s="21"/>
      <c r="HD176" s="21"/>
      <c r="HE176" s="21"/>
      <c r="HF176" s="21"/>
      <c r="HG176" s="21"/>
      <c r="HH176" s="21"/>
      <c r="HI176" s="21"/>
      <c r="HJ176" s="21"/>
      <c r="HK176" s="21"/>
      <c r="HL176" s="21"/>
      <c r="HM176" s="21"/>
    </row>
    <row r="177" spans="11:221"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  <c r="GR177" s="21"/>
      <c r="GS177" s="21"/>
      <c r="GT177" s="21"/>
      <c r="GU177" s="21"/>
      <c r="GV177" s="21"/>
      <c r="GW177" s="21"/>
      <c r="GX177" s="21"/>
      <c r="GY177" s="21"/>
      <c r="GZ177" s="21"/>
      <c r="HA177" s="21"/>
      <c r="HB177" s="21"/>
      <c r="HC177" s="21"/>
      <c r="HD177" s="21"/>
      <c r="HE177" s="21"/>
      <c r="HF177" s="21"/>
      <c r="HG177" s="21"/>
      <c r="HH177" s="21"/>
      <c r="HI177" s="21"/>
      <c r="HJ177" s="21"/>
      <c r="HK177" s="21"/>
      <c r="HL177" s="21"/>
      <c r="HM177" s="21"/>
    </row>
    <row r="178" spans="11:221"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  <c r="GE178" s="21"/>
      <c r="GF178" s="21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  <c r="GR178" s="21"/>
      <c r="GS178" s="21"/>
      <c r="GT178" s="21"/>
      <c r="GU178" s="21"/>
      <c r="GV178" s="21"/>
      <c r="GW178" s="21"/>
      <c r="GX178" s="21"/>
      <c r="GY178" s="21"/>
      <c r="GZ178" s="21"/>
      <c r="HA178" s="21"/>
      <c r="HB178" s="21"/>
      <c r="HC178" s="21"/>
      <c r="HD178" s="21"/>
      <c r="HE178" s="21"/>
      <c r="HF178" s="21"/>
      <c r="HG178" s="21"/>
      <c r="HH178" s="21"/>
      <c r="HI178" s="21"/>
      <c r="HJ178" s="21"/>
      <c r="HK178" s="21"/>
      <c r="HL178" s="21"/>
      <c r="HM178" s="21"/>
    </row>
    <row r="179" spans="11:221"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  <c r="GE179" s="21"/>
      <c r="GF179" s="21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  <c r="GR179" s="21"/>
      <c r="GS179" s="21"/>
      <c r="GT179" s="21"/>
      <c r="GU179" s="21"/>
      <c r="GV179" s="21"/>
      <c r="GW179" s="21"/>
      <c r="GX179" s="21"/>
      <c r="GY179" s="21"/>
      <c r="GZ179" s="21"/>
      <c r="HA179" s="21"/>
      <c r="HB179" s="21"/>
      <c r="HC179" s="21"/>
      <c r="HD179" s="21"/>
      <c r="HE179" s="21"/>
      <c r="HF179" s="21"/>
      <c r="HG179" s="21"/>
      <c r="HH179" s="21"/>
      <c r="HI179" s="21"/>
      <c r="HJ179" s="21"/>
      <c r="HK179" s="21"/>
      <c r="HL179" s="21"/>
      <c r="HM179" s="21"/>
    </row>
    <row r="180" spans="11:221"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  <c r="GE180" s="21"/>
      <c r="GF180" s="21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  <c r="GR180" s="21"/>
      <c r="GS180" s="21"/>
      <c r="GT180" s="21"/>
      <c r="GU180" s="21"/>
      <c r="GV180" s="21"/>
      <c r="GW180" s="21"/>
      <c r="GX180" s="21"/>
      <c r="GY180" s="21"/>
      <c r="GZ180" s="21"/>
      <c r="HA180" s="21"/>
      <c r="HB180" s="21"/>
      <c r="HC180" s="21"/>
      <c r="HD180" s="21"/>
      <c r="HE180" s="21"/>
      <c r="HF180" s="21"/>
      <c r="HG180" s="21"/>
      <c r="HH180" s="21"/>
      <c r="HI180" s="21"/>
      <c r="HJ180" s="21"/>
      <c r="HK180" s="21"/>
      <c r="HL180" s="21"/>
      <c r="HM180" s="21"/>
    </row>
    <row r="181" spans="11:221"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  <c r="GR181" s="21"/>
      <c r="GS181" s="21"/>
      <c r="GT181" s="21"/>
      <c r="GU181" s="21"/>
      <c r="GV181" s="21"/>
      <c r="GW181" s="21"/>
      <c r="GX181" s="21"/>
      <c r="GY181" s="21"/>
      <c r="GZ181" s="21"/>
      <c r="HA181" s="21"/>
      <c r="HB181" s="21"/>
      <c r="HC181" s="21"/>
      <c r="HD181" s="21"/>
      <c r="HE181" s="21"/>
      <c r="HF181" s="21"/>
      <c r="HG181" s="21"/>
      <c r="HH181" s="21"/>
      <c r="HI181" s="21"/>
      <c r="HJ181" s="21"/>
      <c r="HK181" s="21"/>
      <c r="HL181" s="21"/>
      <c r="HM181" s="21"/>
    </row>
    <row r="182" spans="11:221"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  <c r="GU182" s="21"/>
      <c r="GV182" s="21"/>
      <c r="GW182" s="21"/>
      <c r="GX182" s="21"/>
      <c r="GY182" s="21"/>
      <c r="GZ182" s="21"/>
      <c r="HA182" s="21"/>
      <c r="HB182" s="21"/>
      <c r="HC182" s="21"/>
      <c r="HD182" s="21"/>
      <c r="HE182" s="21"/>
      <c r="HF182" s="21"/>
      <c r="HG182" s="21"/>
      <c r="HH182" s="21"/>
      <c r="HI182" s="21"/>
      <c r="HJ182" s="21"/>
      <c r="HK182" s="21"/>
      <c r="HL182" s="21"/>
      <c r="HM182" s="21"/>
    </row>
    <row r="183" spans="11:221"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  <c r="GE183" s="21"/>
      <c r="GF183" s="21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  <c r="GR183" s="21"/>
      <c r="GS183" s="21"/>
      <c r="GT183" s="21"/>
      <c r="GU183" s="21"/>
      <c r="GV183" s="21"/>
      <c r="GW183" s="21"/>
      <c r="GX183" s="21"/>
      <c r="GY183" s="21"/>
      <c r="GZ183" s="21"/>
      <c r="HA183" s="21"/>
      <c r="HB183" s="21"/>
      <c r="HC183" s="21"/>
      <c r="HD183" s="21"/>
      <c r="HE183" s="21"/>
      <c r="HF183" s="21"/>
      <c r="HG183" s="21"/>
      <c r="HH183" s="21"/>
      <c r="HI183" s="21"/>
      <c r="HJ183" s="21"/>
      <c r="HK183" s="21"/>
      <c r="HL183" s="21"/>
      <c r="HM183" s="21"/>
    </row>
    <row r="184" spans="11:221"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  <c r="GR184" s="21"/>
      <c r="GS184" s="21"/>
      <c r="GT184" s="21"/>
      <c r="GU184" s="21"/>
      <c r="GV184" s="21"/>
      <c r="GW184" s="21"/>
      <c r="GX184" s="21"/>
      <c r="GY184" s="21"/>
      <c r="GZ184" s="21"/>
      <c r="HA184" s="21"/>
      <c r="HB184" s="21"/>
      <c r="HC184" s="21"/>
      <c r="HD184" s="21"/>
      <c r="HE184" s="21"/>
      <c r="HF184" s="21"/>
      <c r="HG184" s="21"/>
      <c r="HH184" s="21"/>
      <c r="HI184" s="21"/>
      <c r="HJ184" s="21"/>
      <c r="HK184" s="21"/>
      <c r="HL184" s="21"/>
      <c r="HM184" s="21"/>
    </row>
    <row r="185" spans="11:221"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  <c r="GE185" s="21"/>
      <c r="GF185" s="21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  <c r="GR185" s="21"/>
      <c r="GS185" s="21"/>
      <c r="GT185" s="21"/>
      <c r="GU185" s="21"/>
      <c r="GV185" s="21"/>
      <c r="GW185" s="21"/>
      <c r="GX185" s="21"/>
      <c r="GY185" s="21"/>
      <c r="GZ185" s="21"/>
      <c r="HA185" s="21"/>
      <c r="HB185" s="21"/>
      <c r="HC185" s="21"/>
      <c r="HD185" s="21"/>
      <c r="HE185" s="21"/>
      <c r="HF185" s="21"/>
      <c r="HG185" s="21"/>
      <c r="HH185" s="21"/>
      <c r="HI185" s="21"/>
      <c r="HJ185" s="21"/>
      <c r="HK185" s="21"/>
      <c r="HL185" s="21"/>
      <c r="HM185" s="21"/>
    </row>
    <row r="186" spans="11:221"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  <c r="GR186" s="21"/>
      <c r="GS186" s="21"/>
      <c r="GT186" s="21"/>
      <c r="GU186" s="21"/>
      <c r="GV186" s="21"/>
      <c r="GW186" s="21"/>
      <c r="GX186" s="21"/>
      <c r="GY186" s="21"/>
      <c r="GZ186" s="21"/>
      <c r="HA186" s="21"/>
      <c r="HB186" s="21"/>
      <c r="HC186" s="21"/>
      <c r="HD186" s="21"/>
      <c r="HE186" s="21"/>
      <c r="HF186" s="21"/>
      <c r="HG186" s="21"/>
      <c r="HH186" s="21"/>
      <c r="HI186" s="21"/>
      <c r="HJ186" s="21"/>
      <c r="HK186" s="21"/>
      <c r="HL186" s="21"/>
      <c r="HM186" s="21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44" priority="45" stopIfTrue="1">
      <formula>HN17=0</formula>
    </cfRule>
  </conditionalFormatting>
  <conditionalFormatting sqref="HN16">
    <cfRule type="expression" dxfId="43" priority="46" stopIfTrue="1">
      <formula>HN16=0</formula>
    </cfRule>
  </conditionalFormatting>
  <conditionalFormatting sqref="HP17:HP19">
    <cfRule type="expression" dxfId="42" priority="42" stopIfTrue="1">
      <formula>HP17=0</formula>
    </cfRule>
  </conditionalFormatting>
  <conditionalFormatting sqref="HP16">
    <cfRule type="expression" dxfId="4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4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6" priority="7" stopIfTrue="1">
      <formula>HM17=0</formula>
    </cfRule>
  </conditionalFormatting>
  <conditionalFormatting sqref="HM40:HM111">
    <cfRule type="expression" dxfId="35" priority="6" stopIfTrue="1">
      <formula>HM40=0</formula>
    </cfRule>
  </conditionalFormatting>
  <conditionalFormatting sqref="HM16">
    <cfRule type="expression" dxfId="34" priority="5" stopIfTrue="1">
      <formula>HM16=0</formula>
    </cfRule>
  </conditionalFormatting>
  <conditionalFormatting sqref="HO16">
    <cfRule type="expression" dxfId="33" priority="2" stopIfTrue="1">
      <formula>HO16=0</formula>
    </cfRule>
  </conditionalFormatting>
  <conditionalFormatting sqref="HO16:HO111">
    <cfRule type="expression" dxfId="32" priority="4" stopIfTrue="1">
      <formula>HO16=0</formula>
    </cfRule>
  </conditionalFormatting>
  <conditionalFormatting sqref="HO17:HO111">
    <cfRule type="expression" dxfId="31" priority="3" stopIfTrue="1">
      <formula>HO17=0</formula>
    </cfRule>
  </conditionalFormatting>
  <conditionalFormatting sqref="HO16">
    <cfRule type="expression" dxfId="30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5" width="4.7109375" style="21" hidden="1" customWidth="1"/>
    <col min="246" max="261" width="4.7109375" style="21" customWidth="1"/>
    <col min="26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+S!J2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+S!J3</f>
        <v xml:space="preserve">          Intersección     :     Av. Los Héroes - Ca. Los Conquistadores (Metro de Atocongo)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+S!HM3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+S!J4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+S!J5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+IF(LEN($K$12)&gt;1,999,1)+IF(K15="m",1,2)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+IF(LEN($U$12)&gt;1,999,1)+IF(U15="m",1,2)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 t="shared" ref="AE8:AN8" si="2">+IF(LEN($AE$12)&gt;1,999,1)+IF(AE15="m",1,2)</f>
        <v>#REF!</v>
      </c>
      <c r="AF8" s="59" t="e">
        <f t="shared" si="2"/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 t="shared" ref="AO8:AX8" si="3">+IF(LEN($AO$12)&gt;1,999,1)+IF(AO15="m",1,2)</f>
        <v>#REF!</v>
      </c>
      <c r="AP8" s="59" t="e">
        <f t="shared" si="3"/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+IF(LEN($AY$12)&gt;1,999,1)+IF(AY15="m",1,2)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+IF(LEN($BI$12)&gt;1,999,1)+IF(BI15="m",1,2)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+IF(LEN($BS$12)&gt;1,999,1)+IF(BS15="m",1,2)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+IF(LEN($CC$12)&gt;1,999,1)+IF(CC15="m",1,2)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+IF(LEN($CM$12)&gt;1,999,1)+IF(CM15="m",1,2)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+IF(LEN($CW$12)&gt;1,999,1)+IF(CW15="m",1,2)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+IF(LEN($DG$12)&gt;1,999,1)+IF(DG15="m",1,2)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+IF(LEN($DQ$12)&gt;1,999,1)+IF(DQ15="m",1,2)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+IF(LEN($EA$12)&gt;1,999,1)+IF(EA15="m",1,2)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+IF(LEN($EK$12)&gt;1,999,1)+IF(EK15="m",1,2)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+IF(LEN($FE$12)&gt;1,999,1)+IF(FE15="m",1,2)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+IF(LEN($FO$12)&gt;1,999,1)+IF(FO15="m",1,2)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+IF(LEN($FY$12)&gt;1,999,1)+IF(FY15="m",1,2)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+IF(LEN($GI$12)&gt;1,999,1)+IF(GI15="m",1,2)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+IF(LEN($GS$12)&gt;1,999,1)+IF(GS15="m",1,2)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+IF(HC15="m",1,1001)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+IF(HR15="m",1,1001)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49" t="s">
        <v>1</v>
      </c>
      <c r="K9" s="153" t="s">
        <v>168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180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61" t="s">
        <v>2</v>
      </c>
      <c r="HN9" s="561" t="s">
        <v>3</v>
      </c>
      <c r="HO9" s="561" t="s">
        <v>4</v>
      </c>
      <c r="HP9" s="561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49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62"/>
      <c r="HN10" s="562"/>
      <c r="HO10" s="562"/>
      <c r="HP10" s="562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49"/>
      <c r="K11" s="511">
        <f>+Inicio!D33</f>
        <v>1</v>
      </c>
      <c r="L11" s="511">
        <f>+Inicio!D34</f>
        <v>1</v>
      </c>
      <c r="M11" s="511">
        <f>+Inicio!D35</f>
        <v>1</v>
      </c>
      <c r="N11" s="511">
        <f>+Inicio!D36</f>
        <v>1</v>
      </c>
      <c r="O11" s="511">
        <f>+Inicio!D37</f>
        <v>0</v>
      </c>
      <c r="P11" s="511">
        <f>+Inicio!D38</f>
        <v>0</v>
      </c>
      <c r="Q11" s="511">
        <f>+Inicio!D39</f>
        <v>0</v>
      </c>
      <c r="R11" s="511">
        <f>+Inicio!D40</f>
        <v>0</v>
      </c>
      <c r="S11" s="511">
        <f>+Inicio!D41</f>
        <v>0</v>
      </c>
      <c r="T11" s="511">
        <f>+Inicio!D42</f>
        <v>0</v>
      </c>
      <c r="U11" s="511">
        <f>+K11</f>
        <v>1</v>
      </c>
      <c r="V11" s="511">
        <f t="shared" ref="V11:AD11" si="25">+L11</f>
        <v>1</v>
      </c>
      <c r="W11" s="511">
        <f t="shared" si="25"/>
        <v>1</v>
      </c>
      <c r="X11" s="511">
        <f t="shared" si="25"/>
        <v>1</v>
      </c>
      <c r="Y11" s="511">
        <f t="shared" si="25"/>
        <v>0</v>
      </c>
      <c r="Z11" s="511">
        <f t="shared" si="25"/>
        <v>0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:AN11" si="26">+V11</f>
        <v>1</v>
      </c>
      <c r="AG11" s="511">
        <f t="shared" si="26"/>
        <v>1</v>
      </c>
      <c r="AH11" s="511">
        <f t="shared" si="26"/>
        <v>1</v>
      </c>
      <c r="AI11" s="511">
        <f t="shared" si="26"/>
        <v>0</v>
      </c>
      <c r="AJ11" s="511">
        <f t="shared" si="26"/>
        <v>0</v>
      </c>
      <c r="AK11" s="511">
        <f t="shared" si="26"/>
        <v>0</v>
      </c>
      <c r="AL11" s="511">
        <f t="shared" si="26"/>
        <v>0</v>
      </c>
      <c r="AM11" s="511">
        <f t="shared" si="26"/>
        <v>0</v>
      </c>
      <c r="AN11" s="511">
        <f t="shared" si="26"/>
        <v>0</v>
      </c>
      <c r="AO11" s="511">
        <f>+AE11</f>
        <v>1</v>
      </c>
      <c r="AP11" s="511">
        <f t="shared" ref="AP11:AX11" si="27">+AF11</f>
        <v>1</v>
      </c>
      <c r="AQ11" s="511">
        <f t="shared" si="27"/>
        <v>1</v>
      </c>
      <c r="AR11" s="511">
        <f t="shared" si="27"/>
        <v>1</v>
      </c>
      <c r="AS11" s="511">
        <f t="shared" si="27"/>
        <v>0</v>
      </c>
      <c r="AT11" s="511">
        <f t="shared" si="27"/>
        <v>0</v>
      </c>
      <c r="AU11" s="511">
        <f t="shared" si="27"/>
        <v>0</v>
      </c>
      <c r="AV11" s="511">
        <f t="shared" si="27"/>
        <v>0</v>
      </c>
      <c r="AW11" s="511">
        <f t="shared" si="27"/>
        <v>0</v>
      </c>
      <c r="AX11" s="511">
        <f t="shared" si="27"/>
        <v>0</v>
      </c>
      <c r="AY11" s="511">
        <f>+AO11</f>
        <v>1</v>
      </c>
      <c r="AZ11" s="511">
        <f t="shared" ref="AZ11:BH11" si="28">+AP11</f>
        <v>1</v>
      </c>
      <c r="BA11" s="511">
        <f t="shared" si="28"/>
        <v>1</v>
      </c>
      <c r="BB11" s="511">
        <f t="shared" si="28"/>
        <v>1</v>
      </c>
      <c r="BC11" s="511">
        <f t="shared" si="28"/>
        <v>0</v>
      </c>
      <c r="BD11" s="511">
        <f t="shared" si="28"/>
        <v>0</v>
      </c>
      <c r="BE11" s="511">
        <f t="shared" si="28"/>
        <v>0</v>
      </c>
      <c r="BF11" s="511">
        <f t="shared" si="28"/>
        <v>0</v>
      </c>
      <c r="BG11" s="511">
        <f t="shared" si="28"/>
        <v>0</v>
      </c>
      <c r="BH11" s="511">
        <f t="shared" si="28"/>
        <v>0</v>
      </c>
      <c r="BI11" s="511">
        <f>+AY11</f>
        <v>1</v>
      </c>
      <c r="BJ11" s="511">
        <f t="shared" ref="BJ11:BR11" si="29">+AZ11</f>
        <v>1</v>
      </c>
      <c r="BK11" s="511">
        <f t="shared" si="29"/>
        <v>1</v>
      </c>
      <c r="BL11" s="511">
        <f t="shared" si="29"/>
        <v>1</v>
      </c>
      <c r="BM11" s="511">
        <f t="shared" si="29"/>
        <v>0</v>
      </c>
      <c r="BN11" s="511">
        <f t="shared" si="29"/>
        <v>0</v>
      </c>
      <c r="BO11" s="511">
        <f t="shared" si="29"/>
        <v>0</v>
      </c>
      <c r="BP11" s="511">
        <f t="shared" si="29"/>
        <v>0</v>
      </c>
      <c r="BQ11" s="511">
        <f t="shared" si="29"/>
        <v>0</v>
      </c>
      <c r="BR11" s="511">
        <f t="shared" si="29"/>
        <v>0</v>
      </c>
      <c r="BS11" s="511">
        <f>+BI11</f>
        <v>1</v>
      </c>
      <c r="BT11" s="511">
        <f t="shared" ref="BT11:CB11" si="30">+BJ11</f>
        <v>1</v>
      </c>
      <c r="BU11" s="511">
        <f t="shared" si="30"/>
        <v>1</v>
      </c>
      <c r="BV11" s="511">
        <f t="shared" si="30"/>
        <v>1</v>
      </c>
      <c r="BW11" s="511">
        <f t="shared" si="30"/>
        <v>0</v>
      </c>
      <c r="BX11" s="511">
        <f t="shared" si="30"/>
        <v>0</v>
      </c>
      <c r="BY11" s="511">
        <f t="shared" si="30"/>
        <v>0</v>
      </c>
      <c r="BZ11" s="511">
        <f t="shared" si="30"/>
        <v>0</v>
      </c>
      <c r="CA11" s="511">
        <f t="shared" si="30"/>
        <v>0</v>
      </c>
      <c r="CB11" s="511">
        <f t="shared" si="30"/>
        <v>0</v>
      </c>
      <c r="CC11" s="511">
        <f>+BS11</f>
        <v>1</v>
      </c>
      <c r="CD11" s="511">
        <f t="shared" ref="CD11:CL11" si="31">+BT11</f>
        <v>1</v>
      </c>
      <c r="CE11" s="511">
        <f t="shared" si="31"/>
        <v>1</v>
      </c>
      <c r="CF11" s="511">
        <f t="shared" si="31"/>
        <v>1</v>
      </c>
      <c r="CG11" s="511">
        <f t="shared" si="31"/>
        <v>0</v>
      </c>
      <c r="CH11" s="511">
        <f t="shared" si="31"/>
        <v>0</v>
      </c>
      <c r="CI11" s="511">
        <f t="shared" si="31"/>
        <v>0</v>
      </c>
      <c r="CJ11" s="511">
        <f t="shared" si="31"/>
        <v>0</v>
      </c>
      <c r="CK11" s="511">
        <f t="shared" si="31"/>
        <v>0</v>
      </c>
      <c r="CL11" s="511">
        <f t="shared" si="31"/>
        <v>0</v>
      </c>
      <c r="CM11" s="511">
        <f>+CC11</f>
        <v>1</v>
      </c>
      <c r="CN11" s="511">
        <f t="shared" ref="CN11:CV11" si="32">+CD11</f>
        <v>1</v>
      </c>
      <c r="CO11" s="511">
        <f t="shared" si="32"/>
        <v>1</v>
      </c>
      <c r="CP11" s="511">
        <f t="shared" si="32"/>
        <v>1</v>
      </c>
      <c r="CQ11" s="511">
        <f t="shared" si="32"/>
        <v>0</v>
      </c>
      <c r="CR11" s="511">
        <f t="shared" si="32"/>
        <v>0</v>
      </c>
      <c r="CS11" s="511">
        <f t="shared" si="32"/>
        <v>0</v>
      </c>
      <c r="CT11" s="511">
        <f t="shared" si="32"/>
        <v>0</v>
      </c>
      <c r="CU11" s="511">
        <f t="shared" si="32"/>
        <v>0</v>
      </c>
      <c r="CV11" s="511">
        <f t="shared" si="32"/>
        <v>0</v>
      </c>
      <c r="CW11" s="511">
        <f>+CM11</f>
        <v>1</v>
      </c>
      <c r="CX11" s="511">
        <f t="shared" ref="CX11:DF11" si="33">+CN11</f>
        <v>1</v>
      </c>
      <c r="CY11" s="511">
        <f t="shared" si="33"/>
        <v>1</v>
      </c>
      <c r="CZ11" s="511">
        <f t="shared" si="33"/>
        <v>1</v>
      </c>
      <c r="DA11" s="511">
        <f t="shared" si="33"/>
        <v>0</v>
      </c>
      <c r="DB11" s="511">
        <f t="shared" si="33"/>
        <v>0</v>
      </c>
      <c r="DC11" s="511">
        <f t="shared" si="33"/>
        <v>0</v>
      </c>
      <c r="DD11" s="511">
        <f t="shared" si="33"/>
        <v>0</v>
      </c>
      <c r="DE11" s="511">
        <f t="shared" si="33"/>
        <v>0</v>
      </c>
      <c r="DF11" s="511">
        <f t="shared" si="33"/>
        <v>0</v>
      </c>
      <c r="DG11" s="511">
        <f>+CW11</f>
        <v>1</v>
      </c>
      <c r="DH11" s="511">
        <f t="shared" ref="DH11:DP11" si="34">+CX11</f>
        <v>1</v>
      </c>
      <c r="DI11" s="511">
        <f t="shared" si="34"/>
        <v>1</v>
      </c>
      <c r="DJ11" s="511">
        <f t="shared" si="34"/>
        <v>1</v>
      </c>
      <c r="DK11" s="511">
        <f t="shared" si="34"/>
        <v>0</v>
      </c>
      <c r="DL11" s="511">
        <f t="shared" si="34"/>
        <v>0</v>
      </c>
      <c r="DM11" s="511">
        <f t="shared" si="34"/>
        <v>0</v>
      </c>
      <c r="DN11" s="511">
        <f t="shared" si="34"/>
        <v>0</v>
      </c>
      <c r="DO11" s="511">
        <f t="shared" si="34"/>
        <v>0</v>
      </c>
      <c r="DP11" s="511">
        <f t="shared" si="34"/>
        <v>0</v>
      </c>
      <c r="DQ11" s="511">
        <f>+DG11</f>
        <v>1</v>
      </c>
      <c r="DR11" s="511">
        <f t="shared" ref="DR11:DZ11" si="35">+DH11</f>
        <v>1</v>
      </c>
      <c r="DS11" s="511">
        <f t="shared" si="35"/>
        <v>1</v>
      </c>
      <c r="DT11" s="511">
        <f t="shared" si="35"/>
        <v>1</v>
      </c>
      <c r="DU11" s="511">
        <f t="shared" si="35"/>
        <v>0</v>
      </c>
      <c r="DV11" s="511">
        <f t="shared" si="35"/>
        <v>0</v>
      </c>
      <c r="DW11" s="511">
        <f t="shared" si="35"/>
        <v>0</v>
      </c>
      <c r="DX11" s="511">
        <f t="shared" si="35"/>
        <v>0</v>
      </c>
      <c r="DY11" s="511">
        <f t="shared" si="35"/>
        <v>0</v>
      </c>
      <c r="DZ11" s="511">
        <f t="shared" si="35"/>
        <v>0</v>
      </c>
      <c r="EA11" s="511">
        <f>+DQ11</f>
        <v>1</v>
      </c>
      <c r="EB11" s="511">
        <f t="shared" ref="EB11:EJ11" si="36">+DR11</f>
        <v>1</v>
      </c>
      <c r="EC11" s="511">
        <f t="shared" si="36"/>
        <v>1</v>
      </c>
      <c r="ED11" s="511">
        <f t="shared" si="36"/>
        <v>1</v>
      </c>
      <c r="EE11" s="511">
        <f t="shared" si="36"/>
        <v>0</v>
      </c>
      <c r="EF11" s="511">
        <f t="shared" si="36"/>
        <v>0</v>
      </c>
      <c r="EG11" s="511">
        <f t="shared" si="36"/>
        <v>0</v>
      </c>
      <c r="EH11" s="511">
        <f t="shared" si="36"/>
        <v>0</v>
      </c>
      <c r="EI11" s="511">
        <f t="shared" si="36"/>
        <v>0</v>
      </c>
      <c r="EJ11" s="511">
        <f t="shared" si="36"/>
        <v>0</v>
      </c>
      <c r="EK11" s="511">
        <f>+EA11</f>
        <v>1</v>
      </c>
      <c r="EL11" s="511">
        <f t="shared" ref="EL11:ET11" si="37">+EB11</f>
        <v>1</v>
      </c>
      <c r="EM11" s="511">
        <f t="shared" si="37"/>
        <v>1</v>
      </c>
      <c r="EN11" s="511">
        <f t="shared" si="37"/>
        <v>1</v>
      </c>
      <c r="EO11" s="511">
        <f t="shared" si="37"/>
        <v>0</v>
      </c>
      <c r="EP11" s="511">
        <f t="shared" si="37"/>
        <v>0</v>
      </c>
      <c r="EQ11" s="511">
        <f t="shared" si="37"/>
        <v>0</v>
      </c>
      <c r="ER11" s="511">
        <f t="shared" si="37"/>
        <v>0</v>
      </c>
      <c r="ES11" s="511">
        <f t="shared" si="37"/>
        <v>0</v>
      </c>
      <c r="ET11" s="511">
        <f t="shared" si="37"/>
        <v>0</v>
      </c>
      <c r="EU11" s="511">
        <f>+EK11</f>
        <v>1</v>
      </c>
      <c r="EV11" s="511">
        <f t="shared" ref="EV11:FD11" si="38">+EL11</f>
        <v>1</v>
      </c>
      <c r="EW11" s="511">
        <f t="shared" si="38"/>
        <v>1</v>
      </c>
      <c r="EX11" s="511">
        <f t="shared" si="38"/>
        <v>1</v>
      </c>
      <c r="EY11" s="511">
        <f t="shared" si="38"/>
        <v>0</v>
      </c>
      <c r="EZ11" s="511">
        <f t="shared" si="38"/>
        <v>0</v>
      </c>
      <c r="FA11" s="511">
        <f t="shared" si="38"/>
        <v>0</v>
      </c>
      <c r="FB11" s="511">
        <f t="shared" si="38"/>
        <v>0</v>
      </c>
      <c r="FC11" s="511">
        <f t="shared" si="38"/>
        <v>0</v>
      </c>
      <c r="FD11" s="511">
        <f t="shared" si="38"/>
        <v>0</v>
      </c>
      <c r="FE11" s="511">
        <f>+EU11</f>
        <v>1</v>
      </c>
      <c r="FF11" s="511">
        <f t="shared" ref="FF11:FN11" si="39">+EV11</f>
        <v>1</v>
      </c>
      <c r="FG11" s="511">
        <f t="shared" si="39"/>
        <v>1</v>
      </c>
      <c r="FH11" s="511">
        <f t="shared" si="39"/>
        <v>1</v>
      </c>
      <c r="FI11" s="511">
        <f t="shared" si="39"/>
        <v>0</v>
      </c>
      <c r="FJ11" s="511">
        <f t="shared" si="39"/>
        <v>0</v>
      </c>
      <c r="FK11" s="511">
        <f t="shared" si="39"/>
        <v>0</v>
      </c>
      <c r="FL11" s="511">
        <f t="shared" si="39"/>
        <v>0</v>
      </c>
      <c r="FM11" s="511">
        <f t="shared" si="39"/>
        <v>0</v>
      </c>
      <c r="FN11" s="511">
        <f t="shared" si="39"/>
        <v>0</v>
      </c>
      <c r="FO11" s="511">
        <f>+FE11</f>
        <v>1</v>
      </c>
      <c r="FP11" s="511">
        <f t="shared" ref="FP11:FX11" si="40">+FF11</f>
        <v>1</v>
      </c>
      <c r="FQ11" s="511">
        <f t="shared" si="40"/>
        <v>1</v>
      </c>
      <c r="FR11" s="511">
        <f t="shared" si="40"/>
        <v>1</v>
      </c>
      <c r="FS11" s="511">
        <f t="shared" si="40"/>
        <v>0</v>
      </c>
      <c r="FT11" s="511">
        <f t="shared" si="40"/>
        <v>0</v>
      </c>
      <c r="FU11" s="511">
        <f t="shared" si="40"/>
        <v>0</v>
      </c>
      <c r="FV11" s="511">
        <f t="shared" si="40"/>
        <v>0</v>
      </c>
      <c r="FW11" s="511">
        <f t="shared" si="40"/>
        <v>0</v>
      </c>
      <c r="FX11" s="511">
        <f t="shared" si="40"/>
        <v>0</v>
      </c>
      <c r="FY11" s="511">
        <f>+FO11</f>
        <v>1</v>
      </c>
      <c r="FZ11" s="511">
        <f t="shared" ref="FZ11:GH11" si="41">+FP11</f>
        <v>1</v>
      </c>
      <c r="GA11" s="511">
        <f t="shared" si="41"/>
        <v>1</v>
      </c>
      <c r="GB11" s="511">
        <f t="shared" si="41"/>
        <v>1</v>
      </c>
      <c r="GC11" s="511">
        <f t="shared" si="41"/>
        <v>0</v>
      </c>
      <c r="GD11" s="511">
        <f t="shared" si="41"/>
        <v>0</v>
      </c>
      <c r="GE11" s="511">
        <f t="shared" si="41"/>
        <v>0</v>
      </c>
      <c r="GF11" s="511">
        <f t="shared" si="41"/>
        <v>0</v>
      </c>
      <c r="GG11" s="511">
        <f t="shared" si="41"/>
        <v>0</v>
      </c>
      <c r="GH11" s="511">
        <f t="shared" si="41"/>
        <v>0</v>
      </c>
      <c r="GI11" s="511">
        <f>+FY11</f>
        <v>1</v>
      </c>
      <c r="GJ11" s="511">
        <f t="shared" ref="GJ11:GR11" si="42">+FZ11</f>
        <v>1</v>
      </c>
      <c r="GK11" s="511">
        <f t="shared" si="42"/>
        <v>1</v>
      </c>
      <c r="GL11" s="511">
        <f t="shared" si="42"/>
        <v>1</v>
      </c>
      <c r="GM11" s="511">
        <f t="shared" si="42"/>
        <v>0</v>
      </c>
      <c r="GN11" s="511">
        <f t="shared" si="42"/>
        <v>0</v>
      </c>
      <c r="GO11" s="511">
        <f t="shared" si="42"/>
        <v>0</v>
      </c>
      <c r="GP11" s="511">
        <f t="shared" si="42"/>
        <v>0</v>
      </c>
      <c r="GQ11" s="511">
        <f t="shared" si="42"/>
        <v>0</v>
      </c>
      <c r="GR11" s="511">
        <f t="shared" si="42"/>
        <v>0</v>
      </c>
      <c r="GS11" s="511">
        <f>+GI11</f>
        <v>1</v>
      </c>
      <c r="GT11" s="511">
        <f t="shared" ref="GT11:HB11" si="43">+GJ11</f>
        <v>1</v>
      </c>
      <c r="GU11" s="511">
        <f t="shared" si="43"/>
        <v>1</v>
      </c>
      <c r="GV11" s="511">
        <f t="shared" si="43"/>
        <v>1</v>
      </c>
      <c r="GW11" s="511">
        <f t="shared" si="43"/>
        <v>0</v>
      </c>
      <c r="GX11" s="511">
        <f t="shared" si="43"/>
        <v>0</v>
      </c>
      <c r="GY11" s="511">
        <f t="shared" si="43"/>
        <v>0</v>
      </c>
      <c r="GZ11" s="511">
        <f t="shared" si="43"/>
        <v>0</v>
      </c>
      <c r="HA11" s="511">
        <f t="shared" si="43"/>
        <v>0</v>
      </c>
      <c r="HB11" s="511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62"/>
      <c r="HN11" s="562"/>
      <c r="HO11" s="562"/>
      <c r="HP11" s="562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49"/>
      <c r="K12" s="152" t="e">
        <f>+S!K12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+S!U12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+S!AE12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+S!AO12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+S!AY12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+S!BI12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+S!BS12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+S!CC12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+S!CM12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+S!CW12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62"/>
      <c r="HN12" s="562"/>
      <c r="HO12" s="562"/>
      <c r="HP12" s="562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49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 t="e">
        <f t="shared" ref="HC13:HL15" si="64">+GS13</f>
        <v>#REF!</v>
      </c>
      <c r="HD13" s="8" t="e">
        <f t="shared" si="64"/>
        <v>#REF!</v>
      </c>
      <c r="HE13" s="8" t="e">
        <f t="shared" si="64"/>
        <v>#REF!</v>
      </c>
      <c r="HF13" s="8" t="e">
        <f t="shared" si="64"/>
        <v>#REF!</v>
      </c>
      <c r="HG13" s="8" t="e">
        <f t="shared" si="64"/>
        <v>#REF!</v>
      </c>
      <c r="HH13" s="8" t="e">
        <f t="shared" si="64"/>
        <v>#REF!</v>
      </c>
      <c r="HI13" s="8" t="e">
        <f t="shared" si="64"/>
        <v>#REF!</v>
      </c>
      <c r="HJ13" s="8" t="e">
        <f t="shared" si="64"/>
        <v>#REF!</v>
      </c>
      <c r="HK13" s="8" t="e">
        <f t="shared" si="64"/>
        <v>#REF!</v>
      </c>
      <c r="HL13" s="8" t="e">
        <f t="shared" si="64"/>
        <v>#REF!</v>
      </c>
      <c r="HM13" s="562"/>
      <c r="HN13" s="562"/>
      <c r="HO13" s="562"/>
      <c r="HP13" s="562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46" t="s">
        <v>177</v>
      </c>
      <c r="C14" s="546"/>
      <c r="D14" s="546"/>
      <c r="E14" s="546"/>
      <c r="F14" s="546" t="s">
        <v>176</v>
      </c>
      <c r="G14" s="546"/>
      <c r="H14" s="546"/>
      <c r="I14" s="547"/>
      <c r="J14" s="549"/>
      <c r="K14" s="24" t="str">
        <f>+CONCATENATE(Inicio!F33,K11,Inicio!G33)</f>
        <v>Av. Los Héroes1Este</v>
      </c>
      <c r="L14" s="23" t="str">
        <f>+CONCATENATE(Inicio!F34,L11,Inicio!G34)</f>
        <v>Av. Los Héroes1Este</v>
      </c>
      <c r="M14" s="23" t="str">
        <f>+CONCATENATE(Inicio!F35,M11,Inicio!G35)</f>
        <v>Av. Los Héroes1Este</v>
      </c>
      <c r="N14" s="23" t="str">
        <f>+CONCATENATE(Inicio!F36,N11,Inicio!G36)</f>
        <v>Av. Los Héroes1Este</v>
      </c>
      <c r="O14" s="23" t="str">
        <f>+CONCATENATE(Inicio!F37,O11,Inicio!G37)</f>
        <v>Av. Los Héroes0Este</v>
      </c>
      <c r="P14" s="23" t="str">
        <f>+CONCATENATE(Inicio!F38,P11,Inicio!G38)</f>
        <v>Av. Los Héroes0Este</v>
      </c>
      <c r="Q14" s="23" t="str">
        <f>+CONCATENATE(Inicio!F39,Q11,Inicio!G39)</f>
        <v>Av. Los Héroes0Este</v>
      </c>
      <c r="R14" s="23" t="str">
        <f>+CONCATENATE(Inicio!F40,R11,Inicio!G40)</f>
        <v>Av. Los Héroes0Este</v>
      </c>
      <c r="S14" s="23" t="str">
        <f>+CONCATENATE(Inicio!F41,S11,Inicio!G41)</f>
        <v>Av. Los Héroes0Este</v>
      </c>
      <c r="T14" s="23" t="str">
        <f>+CONCATENATE(Inicio!F42,T11,Inicio!G42)</f>
        <v>Av. Los Héroes0Este</v>
      </c>
      <c r="U14" s="24" t="str">
        <f>+K14</f>
        <v>Av. Los Héroes1Este</v>
      </c>
      <c r="V14" s="23" t="str">
        <f t="shared" ref="V14:CG14" si="65">+L14</f>
        <v>Av. Los Héroes1Este</v>
      </c>
      <c r="W14" s="23" t="str">
        <f t="shared" si="65"/>
        <v>Av. Los Héroes1Este</v>
      </c>
      <c r="X14" s="23" t="str">
        <f t="shared" si="65"/>
        <v>Av. Los Héroes1Este</v>
      </c>
      <c r="Y14" s="23" t="str">
        <f t="shared" si="65"/>
        <v>Av. Los Héroes0Este</v>
      </c>
      <c r="Z14" s="23" t="str">
        <f t="shared" si="65"/>
        <v>Av. Los Héroes0Este</v>
      </c>
      <c r="AA14" s="23" t="str">
        <f t="shared" si="65"/>
        <v>Av. Los Héroes0Este</v>
      </c>
      <c r="AB14" s="23" t="str">
        <f t="shared" si="65"/>
        <v>Av. Los Héroes0Este</v>
      </c>
      <c r="AC14" s="23" t="str">
        <f t="shared" si="65"/>
        <v>Av. Los Héroes0Este</v>
      </c>
      <c r="AD14" s="23" t="str">
        <f t="shared" si="65"/>
        <v>Av. Los Héroes0Este</v>
      </c>
      <c r="AE14" s="24" t="str">
        <f t="shared" si="65"/>
        <v>Av. Los Héroes1Este</v>
      </c>
      <c r="AF14" s="23" t="str">
        <f t="shared" si="65"/>
        <v>Av. Los Héroes1Este</v>
      </c>
      <c r="AG14" s="23" t="str">
        <f t="shared" si="65"/>
        <v>Av. Los Héroes1Este</v>
      </c>
      <c r="AH14" s="23" t="str">
        <f t="shared" si="65"/>
        <v>Av. Los Héroes1Este</v>
      </c>
      <c r="AI14" s="23" t="str">
        <f t="shared" si="65"/>
        <v>Av. Los Héroes0Este</v>
      </c>
      <c r="AJ14" s="23" t="str">
        <f t="shared" si="65"/>
        <v>Av. Los Héroes0Este</v>
      </c>
      <c r="AK14" s="23" t="str">
        <f t="shared" si="65"/>
        <v>Av. Los Héroes0Este</v>
      </c>
      <c r="AL14" s="23" t="str">
        <f t="shared" si="65"/>
        <v>Av. Los Héroes0Este</v>
      </c>
      <c r="AM14" s="23" t="str">
        <f t="shared" si="65"/>
        <v>Av. Los Héroes0Este</v>
      </c>
      <c r="AN14" s="23" t="str">
        <f t="shared" si="65"/>
        <v>Av. Los Héroes0Este</v>
      </c>
      <c r="AO14" s="24" t="str">
        <f t="shared" si="65"/>
        <v>Av. Los Héroes1Este</v>
      </c>
      <c r="AP14" s="23" t="str">
        <f t="shared" si="65"/>
        <v>Av. Los Héroes1Este</v>
      </c>
      <c r="AQ14" s="23" t="str">
        <f t="shared" si="65"/>
        <v>Av. Los Héroes1Este</v>
      </c>
      <c r="AR14" s="23" t="str">
        <f t="shared" si="65"/>
        <v>Av. Los Héroes1Este</v>
      </c>
      <c r="AS14" s="23" t="str">
        <f t="shared" si="65"/>
        <v>Av. Los Héroes0Este</v>
      </c>
      <c r="AT14" s="23" t="str">
        <f t="shared" si="65"/>
        <v>Av. Los Héroes0Este</v>
      </c>
      <c r="AU14" s="23" t="str">
        <f t="shared" si="65"/>
        <v>Av. Los Héroes0Este</v>
      </c>
      <c r="AV14" s="23" t="str">
        <f t="shared" si="65"/>
        <v>Av. Los Héroes0Este</v>
      </c>
      <c r="AW14" s="23" t="str">
        <f t="shared" si="65"/>
        <v>Av. Los Héroes0Este</v>
      </c>
      <c r="AX14" s="23" t="str">
        <f t="shared" si="65"/>
        <v>Av. Los Héroes0Este</v>
      </c>
      <c r="AY14" s="24" t="str">
        <f t="shared" si="65"/>
        <v>Av. Los Héroes1Este</v>
      </c>
      <c r="AZ14" s="23" t="str">
        <f t="shared" si="65"/>
        <v>Av. Los Héroes1Este</v>
      </c>
      <c r="BA14" s="23" t="str">
        <f t="shared" si="65"/>
        <v>Av. Los Héroes1Este</v>
      </c>
      <c r="BB14" s="23" t="str">
        <f t="shared" si="65"/>
        <v>Av. Los Héroes1Este</v>
      </c>
      <c r="BC14" s="23" t="str">
        <f t="shared" si="65"/>
        <v>Av. Los Héroes0Este</v>
      </c>
      <c r="BD14" s="23" t="str">
        <f t="shared" si="65"/>
        <v>Av. Los Héroes0Este</v>
      </c>
      <c r="BE14" s="23" t="str">
        <f t="shared" si="65"/>
        <v>Av. Los Héroes0Este</v>
      </c>
      <c r="BF14" s="23" t="str">
        <f t="shared" si="65"/>
        <v>Av. Los Héroes0Este</v>
      </c>
      <c r="BG14" s="23" t="str">
        <f t="shared" si="65"/>
        <v>Av. Los Héroes0Este</v>
      </c>
      <c r="BH14" s="23" t="str">
        <f t="shared" si="65"/>
        <v>Av. Los Héroes0Este</v>
      </c>
      <c r="BI14" s="24" t="str">
        <f t="shared" si="65"/>
        <v>Av. Los Héroes1Este</v>
      </c>
      <c r="BJ14" s="23" t="str">
        <f t="shared" si="65"/>
        <v>Av. Los Héroes1Este</v>
      </c>
      <c r="BK14" s="23" t="str">
        <f t="shared" si="65"/>
        <v>Av. Los Héroes1Este</v>
      </c>
      <c r="BL14" s="23" t="str">
        <f t="shared" si="65"/>
        <v>Av. Los Héroes1Este</v>
      </c>
      <c r="BM14" s="23" t="str">
        <f t="shared" si="65"/>
        <v>Av. Los Héroes0Este</v>
      </c>
      <c r="BN14" s="23" t="str">
        <f t="shared" si="65"/>
        <v>Av. Los Héroes0Este</v>
      </c>
      <c r="BO14" s="23" t="str">
        <f t="shared" si="65"/>
        <v>Av. Los Héroes0Este</v>
      </c>
      <c r="BP14" s="23" t="str">
        <f t="shared" si="65"/>
        <v>Av. Los Héroes0Este</v>
      </c>
      <c r="BQ14" s="23" t="str">
        <f t="shared" si="65"/>
        <v>Av. Los Héroes0Este</v>
      </c>
      <c r="BR14" s="23" t="str">
        <f t="shared" si="65"/>
        <v>Av. Los Héroes0Este</v>
      </c>
      <c r="BS14" s="24" t="str">
        <f t="shared" si="65"/>
        <v>Av. Los Héroes1Este</v>
      </c>
      <c r="BT14" s="23" t="str">
        <f t="shared" si="65"/>
        <v>Av. Los Héroes1Este</v>
      </c>
      <c r="BU14" s="23" t="str">
        <f t="shared" si="65"/>
        <v>Av. Los Héroes1Este</v>
      </c>
      <c r="BV14" s="23" t="str">
        <f t="shared" si="65"/>
        <v>Av. Los Héroes1Este</v>
      </c>
      <c r="BW14" s="23" t="str">
        <f t="shared" si="65"/>
        <v>Av. Los Héroes0Este</v>
      </c>
      <c r="BX14" s="23" t="str">
        <f t="shared" si="65"/>
        <v>Av. Los Héroes0Este</v>
      </c>
      <c r="BY14" s="23" t="str">
        <f t="shared" si="65"/>
        <v>Av. Los Héroes0Este</v>
      </c>
      <c r="BZ14" s="23" t="str">
        <f t="shared" si="65"/>
        <v>Av. Los Héroes0Este</v>
      </c>
      <c r="CA14" s="23" t="str">
        <f t="shared" si="65"/>
        <v>Av. Los Héroes0Este</v>
      </c>
      <c r="CB14" s="23" t="str">
        <f t="shared" si="65"/>
        <v>Av. Los Héroes0Este</v>
      </c>
      <c r="CC14" s="24" t="str">
        <f t="shared" si="65"/>
        <v>Av. Los Héroes1Este</v>
      </c>
      <c r="CD14" s="23" t="str">
        <f t="shared" si="65"/>
        <v>Av. Los Héroes1Este</v>
      </c>
      <c r="CE14" s="23" t="str">
        <f t="shared" si="65"/>
        <v>Av. Los Héroes1Este</v>
      </c>
      <c r="CF14" s="23" t="str">
        <f t="shared" si="65"/>
        <v>Av. Los Héroes1Este</v>
      </c>
      <c r="CG14" s="23" t="str">
        <f t="shared" si="65"/>
        <v>Av. Los Héroes0Este</v>
      </c>
      <c r="CH14" s="23" t="str">
        <f t="shared" ref="CH14:ES14" si="66">+BX14</f>
        <v>Av. Los Héroes0Este</v>
      </c>
      <c r="CI14" s="23" t="str">
        <f t="shared" si="66"/>
        <v>Av. Los Héroes0Este</v>
      </c>
      <c r="CJ14" s="23" t="str">
        <f t="shared" si="66"/>
        <v>Av. Los Héroes0Este</v>
      </c>
      <c r="CK14" s="23" t="str">
        <f t="shared" si="66"/>
        <v>Av. Los Héroes0Este</v>
      </c>
      <c r="CL14" s="23" t="str">
        <f t="shared" si="66"/>
        <v>Av. Los Héroes0Este</v>
      </c>
      <c r="CM14" s="24" t="str">
        <f t="shared" si="66"/>
        <v>Av. Los Héroes1Este</v>
      </c>
      <c r="CN14" s="23" t="str">
        <f t="shared" si="66"/>
        <v>Av. Los Héroes1Este</v>
      </c>
      <c r="CO14" s="23" t="str">
        <f t="shared" si="66"/>
        <v>Av. Los Héroes1Este</v>
      </c>
      <c r="CP14" s="23" t="str">
        <f t="shared" si="66"/>
        <v>Av. Los Héroes1Este</v>
      </c>
      <c r="CQ14" s="23" t="str">
        <f t="shared" si="66"/>
        <v>Av. Los Héroes0Este</v>
      </c>
      <c r="CR14" s="23" t="str">
        <f t="shared" si="66"/>
        <v>Av. Los Héroes0Este</v>
      </c>
      <c r="CS14" s="23" t="str">
        <f t="shared" si="66"/>
        <v>Av. Los Héroes0Este</v>
      </c>
      <c r="CT14" s="23" t="str">
        <f t="shared" si="66"/>
        <v>Av. Los Héroes0Este</v>
      </c>
      <c r="CU14" s="23" t="str">
        <f t="shared" si="66"/>
        <v>Av. Los Héroes0Este</v>
      </c>
      <c r="CV14" s="23" t="str">
        <f t="shared" si="66"/>
        <v>Av. Los Héroes0Este</v>
      </c>
      <c r="CW14" s="24" t="str">
        <f t="shared" si="66"/>
        <v>Av. Los Héroes1Este</v>
      </c>
      <c r="CX14" s="23" t="str">
        <f t="shared" si="66"/>
        <v>Av. Los Héroes1Este</v>
      </c>
      <c r="CY14" s="23" t="str">
        <f t="shared" si="66"/>
        <v>Av. Los Héroes1Este</v>
      </c>
      <c r="CZ14" s="23" t="str">
        <f t="shared" si="66"/>
        <v>Av. Los Héroes1Este</v>
      </c>
      <c r="DA14" s="23" t="str">
        <f t="shared" si="66"/>
        <v>Av. Los Héroes0Este</v>
      </c>
      <c r="DB14" s="23" t="str">
        <f t="shared" si="66"/>
        <v>Av. Los Héroes0Este</v>
      </c>
      <c r="DC14" s="23" t="str">
        <f t="shared" si="66"/>
        <v>Av. Los Héroes0Este</v>
      </c>
      <c r="DD14" s="23" t="str">
        <f t="shared" si="66"/>
        <v>Av. Los Héroes0Este</v>
      </c>
      <c r="DE14" s="23" t="str">
        <f t="shared" si="66"/>
        <v>Av. Los Héroes0Este</v>
      </c>
      <c r="DF14" s="23" t="str">
        <f t="shared" si="66"/>
        <v>Av. Los Héroes0Este</v>
      </c>
      <c r="DG14" s="24" t="str">
        <f t="shared" si="66"/>
        <v>Av. Los Héroes1Este</v>
      </c>
      <c r="DH14" s="23" t="str">
        <f t="shared" si="66"/>
        <v>Av. Los Héroes1Este</v>
      </c>
      <c r="DI14" s="23" t="str">
        <f t="shared" si="66"/>
        <v>Av. Los Héroes1Este</v>
      </c>
      <c r="DJ14" s="23" t="str">
        <f t="shared" si="66"/>
        <v>Av. Los Héroes1Este</v>
      </c>
      <c r="DK14" s="23" t="str">
        <f t="shared" si="66"/>
        <v>Av. Los Héroes0Este</v>
      </c>
      <c r="DL14" s="23" t="str">
        <f t="shared" si="66"/>
        <v>Av. Los Héroes0Este</v>
      </c>
      <c r="DM14" s="23" t="str">
        <f t="shared" si="66"/>
        <v>Av. Los Héroes0Este</v>
      </c>
      <c r="DN14" s="23" t="str">
        <f t="shared" si="66"/>
        <v>Av. Los Héroes0Este</v>
      </c>
      <c r="DO14" s="23" t="str">
        <f t="shared" si="66"/>
        <v>Av. Los Héroes0Este</v>
      </c>
      <c r="DP14" s="23" t="str">
        <f t="shared" si="66"/>
        <v>Av. Los Héroes0Este</v>
      </c>
      <c r="DQ14" s="24" t="str">
        <f t="shared" si="66"/>
        <v>Av. Los Héroes1Este</v>
      </c>
      <c r="DR14" s="23" t="str">
        <f t="shared" si="66"/>
        <v>Av. Los Héroes1Este</v>
      </c>
      <c r="DS14" s="23" t="str">
        <f t="shared" si="66"/>
        <v>Av. Los Héroes1Este</v>
      </c>
      <c r="DT14" s="23" t="str">
        <f t="shared" si="66"/>
        <v>Av. Los Héroes1Este</v>
      </c>
      <c r="DU14" s="23" t="str">
        <f t="shared" si="66"/>
        <v>Av. Los Héroes0Este</v>
      </c>
      <c r="DV14" s="23" t="str">
        <f t="shared" si="66"/>
        <v>Av. Los Héroes0Este</v>
      </c>
      <c r="DW14" s="23" t="str">
        <f t="shared" si="66"/>
        <v>Av. Los Héroes0Este</v>
      </c>
      <c r="DX14" s="23" t="str">
        <f t="shared" si="66"/>
        <v>Av. Los Héroes0Este</v>
      </c>
      <c r="DY14" s="23" t="str">
        <f t="shared" si="66"/>
        <v>Av. Los Héroes0Este</v>
      </c>
      <c r="DZ14" s="23" t="str">
        <f t="shared" si="66"/>
        <v>Av. Los Héroes0Este</v>
      </c>
      <c r="EA14" s="24" t="str">
        <f t="shared" si="66"/>
        <v>Av. Los Héroes1Este</v>
      </c>
      <c r="EB14" s="23" t="str">
        <f t="shared" si="66"/>
        <v>Av. Los Héroes1Este</v>
      </c>
      <c r="EC14" s="23" t="str">
        <f t="shared" si="66"/>
        <v>Av. Los Héroes1Este</v>
      </c>
      <c r="ED14" s="23" t="str">
        <f t="shared" si="66"/>
        <v>Av. Los Héroes1Este</v>
      </c>
      <c r="EE14" s="23" t="str">
        <f t="shared" si="66"/>
        <v>Av. Los Héroes0Este</v>
      </c>
      <c r="EF14" s="23" t="str">
        <f t="shared" si="66"/>
        <v>Av. Los Héroes0Este</v>
      </c>
      <c r="EG14" s="23" t="str">
        <f t="shared" si="66"/>
        <v>Av. Los Héroes0Este</v>
      </c>
      <c r="EH14" s="23" t="str">
        <f t="shared" si="66"/>
        <v>Av. Los Héroes0Este</v>
      </c>
      <c r="EI14" s="23" t="str">
        <f t="shared" si="66"/>
        <v>Av. Los Héroes0Este</v>
      </c>
      <c r="EJ14" s="23" t="str">
        <f t="shared" si="66"/>
        <v>Av. Los Héroes0Este</v>
      </c>
      <c r="EK14" s="24" t="str">
        <f t="shared" si="66"/>
        <v>Av. Los Héroes1Este</v>
      </c>
      <c r="EL14" s="23" t="str">
        <f t="shared" si="66"/>
        <v>Av. Los Héroes1Este</v>
      </c>
      <c r="EM14" s="23" t="str">
        <f t="shared" si="66"/>
        <v>Av. Los Héroes1Este</v>
      </c>
      <c r="EN14" s="23" t="str">
        <f t="shared" si="66"/>
        <v>Av. Los Héroes1Este</v>
      </c>
      <c r="EO14" s="23" t="str">
        <f t="shared" si="66"/>
        <v>Av. Los Héroes0Este</v>
      </c>
      <c r="EP14" s="23" t="str">
        <f t="shared" si="66"/>
        <v>Av. Los Héroes0Este</v>
      </c>
      <c r="EQ14" s="23" t="str">
        <f t="shared" si="66"/>
        <v>Av. Los Héroes0Este</v>
      </c>
      <c r="ER14" s="23" t="str">
        <f t="shared" si="66"/>
        <v>Av. Los Héroes0Este</v>
      </c>
      <c r="ES14" s="23" t="str">
        <f t="shared" si="66"/>
        <v>Av. Los Héroes0Este</v>
      </c>
      <c r="ET14" s="23" t="str">
        <f t="shared" ref="ET14:HB14" si="67">+EJ14</f>
        <v>Av. Los Héroes0Este</v>
      </c>
      <c r="EU14" s="24" t="str">
        <f t="shared" si="67"/>
        <v>Av. Los Héroes1Este</v>
      </c>
      <c r="EV14" s="23" t="str">
        <f t="shared" si="67"/>
        <v>Av. Los Héroes1Este</v>
      </c>
      <c r="EW14" s="23" t="str">
        <f t="shared" si="67"/>
        <v>Av. Los Héroes1Este</v>
      </c>
      <c r="EX14" s="23" t="str">
        <f t="shared" si="67"/>
        <v>Av. Los Héroes1Este</v>
      </c>
      <c r="EY14" s="23" t="str">
        <f t="shared" si="67"/>
        <v>Av. Los Héroes0Este</v>
      </c>
      <c r="EZ14" s="23" t="str">
        <f t="shared" si="67"/>
        <v>Av. Los Héroes0Este</v>
      </c>
      <c r="FA14" s="23" t="str">
        <f t="shared" si="67"/>
        <v>Av. Los Héroes0Este</v>
      </c>
      <c r="FB14" s="23" t="str">
        <f t="shared" si="67"/>
        <v>Av. Los Héroes0Este</v>
      </c>
      <c r="FC14" s="23" t="str">
        <f t="shared" si="67"/>
        <v>Av. Los Héroes0Este</v>
      </c>
      <c r="FD14" s="23" t="str">
        <f t="shared" si="67"/>
        <v>Av. Los Héroes0Este</v>
      </c>
      <c r="FE14" s="24" t="str">
        <f t="shared" si="67"/>
        <v>Av. Los Héroes1Este</v>
      </c>
      <c r="FF14" s="23" t="str">
        <f t="shared" si="67"/>
        <v>Av. Los Héroes1Este</v>
      </c>
      <c r="FG14" s="23" t="str">
        <f t="shared" si="67"/>
        <v>Av. Los Héroes1Este</v>
      </c>
      <c r="FH14" s="23" t="str">
        <f t="shared" si="67"/>
        <v>Av. Los Héroes1Este</v>
      </c>
      <c r="FI14" s="23" t="str">
        <f t="shared" si="67"/>
        <v>Av. Los Héroes0Este</v>
      </c>
      <c r="FJ14" s="23" t="str">
        <f t="shared" si="67"/>
        <v>Av. Los Héroes0Este</v>
      </c>
      <c r="FK14" s="23" t="str">
        <f t="shared" si="67"/>
        <v>Av. Los Héroes0Este</v>
      </c>
      <c r="FL14" s="23" t="str">
        <f t="shared" si="67"/>
        <v>Av. Los Héroes0Este</v>
      </c>
      <c r="FM14" s="23" t="str">
        <f t="shared" si="67"/>
        <v>Av. Los Héroes0Este</v>
      </c>
      <c r="FN14" s="23" t="str">
        <f t="shared" si="67"/>
        <v>Av. Los Héroes0Este</v>
      </c>
      <c r="FO14" s="24" t="str">
        <f t="shared" si="67"/>
        <v>Av. Los Héroes1Este</v>
      </c>
      <c r="FP14" s="23" t="str">
        <f t="shared" si="67"/>
        <v>Av. Los Héroes1Este</v>
      </c>
      <c r="FQ14" s="23" t="str">
        <f t="shared" si="67"/>
        <v>Av. Los Héroes1Este</v>
      </c>
      <c r="FR14" s="23" t="str">
        <f t="shared" si="67"/>
        <v>Av. Los Héroes1Este</v>
      </c>
      <c r="FS14" s="23" t="str">
        <f t="shared" si="67"/>
        <v>Av. Los Héroes0Este</v>
      </c>
      <c r="FT14" s="23" t="str">
        <f t="shared" si="67"/>
        <v>Av. Los Héroes0Este</v>
      </c>
      <c r="FU14" s="23" t="str">
        <f t="shared" si="67"/>
        <v>Av. Los Héroes0Este</v>
      </c>
      <c r="FV14" s="23" t="str">
        <f t="shared" si="67"/>
        <v>Av. Los Héroes0Este</v>
      </c>
      <c r="FW14" s="23" t="str">
        <f t="shared" si="67"/>
        <v>Av. Los Héroes0Este</v>
      </c>
      <c r="FX14" s="23" t="str">
        <f t="shared" si="67"/>
        <v>Av. Los Héroes0Este</v>
      </c>
      <c r="FY14" s="24" t="str">
        <f t="shared" si="67"/>
        <v>Av. Los Héroes1Este</v>
      </c>
      <c r="FZ14" s="23" t="str">
        <f t="shared" si="67"/>
        <v>Av. Los Héroes1Este</v>
      </c>
      <c r="GA14" s="23" t="str">
        <f t="shared" si="67"/>
        <v>Av. Los Héroes1Este</v>
      </c>
      <c r="GB14" s="23" t="str">
        <f t="shared" si="67"/>
        <v>Av. Los Héroes1Este</v>
      </c>
      <c r="GC14" s="23" t="str">
        <f t="shared" si="67"/>
        <v>Av. Los Héroes0Este</v>
      </c>
      <c r="GD14" s="23" t="str">
        <f t="shared" si="67"/>
        <v>Av. Los Héroes0Este</v>
      </c>
      <c r="GE14" s="23" t="str">
        <f t="shared" si="67"/>
        <v>Av. Los Héroes0Este</v>
      </c>
      <c r="GF14" s="23" t="str">
        <f t="shared" si="67"/>
        <v>Av. Los Héroes0Este</v>
      </c>
      <c r="GG14" s="23" t="str">
        <f t="shared" si="67"/>
        <v>Av. Los Héroes0Este</v>
      </c>
      <c r="GH14" s="23" t="str">
        <f t="shared" si="67"/>
        <v>Av. Los Héroes0Este</v>
      </c>
      <c r="GI14" s="24" t="str">
        <f t="shared" si="67"/>
        <v>Av. Los Héroes1Este</v>
      </c>
      <c r="GJ14" s="23" t="str">
        <f t="shared" si="67"/>
        <v>Av. Los Héroes1Este</v>
      </c>
      <c r="GK14" s="23" t="str">
        <f t="shared" si="67"/>
        <v>Av. Los Héroes1Este</v>
      </c>
      <c r="GL14" s="23" t="str">
        <f t="shared" si="67"/>
        <v>Av. Los Héroes1Este</v>
      </c>
      <c r="GM14" s="23" t="str">
        <f t="shared" si="67"/>
        <v>Av. Los Héroes0Este</v>
      </c>
      <c r="GN14" s="23" t="str">
        <f t="shared" si="67"/>
        <v>Av. Los Héroes0Este</v>
      </c>
      <c r="GO14" s="23" t="str">
        <f t="shared" si="67"/>
        <v>Av. Los Héroes0Este</v>
      </c>
      <c r="GP14" s="23" t="str">
        <f t="shared" si="67"/>
        <v>Av. Los Héroes0Este</v>
      </c>
      <c r="GQ14" s="23" t="str">
        <f t="shared" si="67"/>
        <v>Av. Los Héroes0Este</v>
      </c>
      <c r="GR14" s="23" t="str">
        <f t="shared" si="67"/>
        <v>Av. Los Héroes0Este</v>
      </c>
      <c r="GS14" s="24" t="str">
        <f t="shared" si="67"/>
        <v>Av. Los Héroes1Este</v>
      </c>
      <c r="GT14" s="23" t="str">
        <f t="shared" si="67"/>
        <v>Av. Los Héroes1Este</v>
      </c>
      <c r="GU14" s="23" t="str">
        <f t="shared" si="67"/>
        <v>Av. Los Héroes1Este</v>
      </c>
      <c r="GV14" s="23" t="str">
        <f t="shared" si="67"/>
        <v>Av. Los Héroes1Este</v>
      </c>
      <c r="GW14" s="23" t="str">
        <f t="shared" si="67"/>
        <v>Av. Los Héroes0Este</v>
      </c>
      <c r="GX14" s="23" t="str">
        <f t="shared" si="67"/>
        <v>Av. Los Héroes0Este</v>
      </c>
      <c r="GY14" s="23" t="str">
        <f t="shared" si="67"/>
        <v>Av. Los Héroes0Este</v>
      </c>
      <c r="GZ14" s="23" t="str">
        <f t="shared" si="67"/>
        <v>Av. Los Héroes0Este</v>
      </c>
      <c r="HA14" s="23" t="str">
        <f t="shared" si="67"/>
        <v>Av. Los Héroes0Este</v>
      </c>
      <c r="HB14" s="23" t="str">
        <f t="shared" si="67"/>
        <v>Av. Los Héroes0Este</v>
      </c>
      <c r="HC14" s="14" t="str">
        <f t="shared" si="64"/>
        <v>Av. Los Héroes1Este</v>
      </c>
      <c r="HD14" s="14" t="str">
        <f t="shared" si="64"/>
        <v>Av. Los Héroes1Este</v>
      </c>
      <c r="HE14" s="14" t="str">
        <f t="shared" si="64"/>
        <v>Av. Los Héroes1Este</v>
      </c>
      <c r="HF14" s="14" t="str">
        <f t="shared" si="64"/>
        <v>Av. Los Héroes1Este</v>
      </c>
      <c r="HG14" s="14" t="str">
        <f t="shared" si="64"/>
        <v>Av. Los Héroes0Este</v>
      </c>
      <c r="HH14" s="14" t="str">
        <f t="shared" si="64"/>
        <v>Av. Los Héroes0Este</v>
      </c>
      <c r="HI14" s="14" t="str">
        <f t="shared" si="64"/>
        <v>Av. Los Héroes0Este</v>
      </c>
      <c r="HJ14" s="14" t="str">
        <f t="shared" si="64"/>
        <v>Av. Los Héroes0Este</v>
      </c>
      <c r="HK14" s="14" t="str">
        <f t="shared" si="64"/>
        <v>Av. Los Héroes0Este</v>
      </c>
      <c r="HL14" s="14" t="str">
        <f t="shared" si="64"/>
        <v>Av. Los Héroes0Este</v>
      </c>
      <c r="HM14" s="562"/>
      <c r="HN14" s="562"/>
      <c r="HO14" s="562"/>
      <c r="HP14" s="562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49"/>
      <c r="K15" s="20">
        <f>+IF(Inicio!E33="","M",Inicio!E33)</f>
        <v>31</v>
      </c>
      <c r="L15" s="20">
        <f>IF(Inicio!E34="","M",Inicio!E34)</f>
        <v>32</v>
      </c>
      <c r="M15" s="20">
        <f>IF(Inicio!E35="","M",Inicio!E35)</f>
        <v>33</v>
      </c>
      <c r="N15" s="20">
        <f>+IF(Inicio!E36="","M",Inicio!E36)</f>
        <v>34</v>
      </c>
      <c r="O15" s="20" t="str">
        <f>IF(Inicio!E37="","M",Inicio!E37)</f>
        <v>M</v>
      </c>
      <c r="P15" s="20" t="str">
        <f>+IF(Inicio!E38="","M",Inicio!E38)</f>
        <v>M</v>
      </c>
      <c r="Q15" s="20" t="str">
        <f>IF(Inicio!E39="","M",Inicio!E39)</f>
        <v>M</v>
      </c>
      <c r="R15" s="20" t="str">
        <f>IF(Inicio!E40="","M",Inicio!E40)</f>
        <v>M</v>
      </c>
      <c r="S15" s="20" t="str">
        <f>+IF(Inicio!E41="","M",Inicio!E41)</f>
        <v>M</v>
      </c>
      <c r="T15" s="20" t="str">
        <f>+IF(Inicio!E42="","M",Inicio!E42)</f>
        <v>M</v>
      </c>
      <c r="U15" s="20">
        <f>+K15</f>
        <v>31</v>
      </c>
      <c r="V15" s="20">
        <f t="shared" ref="V15:CG15" si="68">+L15</f>
        <v>32</v>
      </c>
      <c r="W15" s="20">
        <f t="shared" si="68"/>
        <v>33</v>
      </c>
      <c r="X15" s="20">
        <f t="shared" si="68"/>
        <v>34</v>
      </c>
      <c r="Y15" s="20" t="str">
        <f t="shared" si="68"/>
        <v>M</v>
      </c>
      <c r="Z15" s="20" t="str">
        <f t="shared" si="68"/>
        <v>M</v>
      </c>
      <c r="AA15" s="20" t="str">
        <f t="shared" si="68"/>
        <v>M</v>
      </c>
      <c r="AB15" s="20" t="str">
        <f t="shared" si="68"/>
        <v>M</v>
      </c>
      <c r="AC15" s="20" t="str">
        <f t="shared" si="68"/>
        <v>M</v>
      </c>
      <c r="AD15" s="20" t="str">
        <f t="shared" si="68"/>
        <v>M</v>
      </c>
      <c r="AE15" s="20">
        <f t="shared" si="68"/>
        <v>31</v>
      </c>
      <c r="AF15" s="20">
        <f t="shared" si="68"/>
        <v>32</v>
      </c>
      <c r="AG15" s="20">
        <f t="shared" si="68"/>
        <v>33</v>
      </c>
      <c r="AH15" s="20">
        <f t="shared" si="68"/>
        <v>34</v>
      </c>
      <c r="AI15" s="20" t="str">
        <f t="shared" si="68"/>
        <v>M</v>
      </c>
      <c r="AJ15" s="20" t="str">
        <f t="shared" si="68"/>
        <v>M</v>
      </c>
      <c r="AK15" s="20" t="str">
        <f t="shared" si="68"/>
        <v>M</v>
      </c>
      <c r="AL15" s="20" t="str">
        <f t="shared" si="68"/>
        <v>M</v>
      </c>
      <c r="AM15" s="20" t="str">
        <f t="shared" si="68"/>
        <v>M</v>
      </c>
      <c r="AN15" s="20" t="str">
        <f t="shared" si="68"/>
        <v>M</v>
      </c>
      <c r="AO15" s="20">
        <f t="shared" si="68"/>
        <v>31</v>
      </c>
      <c r="AP15" s="20">
        <f t="shared" si="68"/>
        <v>32</v>
      </c>
      <c r="AQ15" s="20">
        <f t="shared" si="68"/>
        <v>33</v>
      </c>
      <c r="AR15" s="20">
        <f t="shared" si="68"/>
        <v>34</v>
      </c>
      <c r="AS15" s="20" t="str">
        <f t="shared" si="68"/>
        <v>M</v>
      </c>
      <c r="AT15" s="20" t="str">
        <f t="shared" si="68"/>
        <v>M</v>
      </c>
      <c r="AU15" s="20" t="str">
        <f t="shared" si="68"/>
        <v>M</v>
      </c>
      <c r="AV15" s="20" t="str">
        <f t="shared" si="68"/>
        <v>M</v>
      </c>
      <c r="AW15" s="20" t="str">
        <f t="shared" si="68"/>
        <v>M</v>
      </c>
      <c r="AX15" s="20" t="str">
        <f t="shared" si="68"/>
        <v>M</v>
      </c>
      <c r="AY15" s="20">
        <f t="shared" si="68"/>
        <v>31</v>
      </c>
      <c r="AZ15" s="20">
        <f t="shared" si="68"/>
        <v>32</v>
      </c>
      <c r="BA15" s="20">
        <f t="shared" si="68"/>
        <v>33</v>
      </c>
      <c r="BB15" s="20">
        <f t="shared" si="68"/>
        <v>34</v>
      </c>
      <c r="BC15" s="20" t="str">
        <f t="shared" si="68"/>
        <v>M</v>
      </c>
      <c r="BD15" s="20" t="str">
        <f t="shared" si="68"/>
        <v>M</v>
      </c>
      <c r="BE15" s="20" t="str">
        <f t="shared" si="68"/>
        <v>M</v>
      </c>
      <c r="BF15" s="20" t="str">
        <f t="shared" si="68"/>
        <v>M</v>
      </c>
      <c r="BG15" s="20" t="str">
        <f t="shared" si="68"/>
        <v>M</v>
      </c>
      <c r="BH15" s="20" t="str">
        <f t="shared" si="68"/>
        <v>M</v>
      </c>
      <c r="BI15" s="20">
        <f t="shared" si="68"/>
        <v>31</v>
      </c>
      <c r="BJ15" s="20">
        <f t="shared" si="68"/>
        <v>32</v>
      </c>
      <c r="BK15" s="20">
        <f t="shared" si="68"/>
        <v>33</v>
      </c>
      <c r="BL15" s="20">
        <f t="shared" si="68"/>
        <v>34</v>
      </c>
      <c r="BM15" s="20" t="str">
        <f t="shared" si="68"/>
        <v>M</v>
      </c>
      <c r="BN15" s="20" t="str">
        <f t="shared" si="68"/>
        <v>M</v>
      </c>
      <c r="BO15" s="20" t="str">
        <f t="shared" si="68"/>
        <v>M</v>
      </c>
      <c r="BP15" s="20" t="str">
        <f t="shared" si="68"/>
        <v>M</v>
      </c>
      <c r="BQ15" s="20" t="str">
        <f t="shared" si="68"/>
        <v>M</v>
      </c>
      <c r="BR15" s="20" t="str">
        <f t="shared" si="68"/>
        <v>M</v>
      </c>
      <c r="BS15" s="20">
        <f t="shared" si="68"/>
        <v>31</v>
      </c>
      <c r="BT15" s="20">
        <f t="shared" si="68"/>
        <v>32</v>
      </c>
      <c r="BU15" s="20">
        <f t="shared" si="68"/>
        <v>33</v>
      </c>
      <c r="BV15" s="20">
        <f t="shared" si="68"/>
        <v>34</v>
      </c>
      <c r="BW15" s="20" t="str">
        <f t="shared" si="68"/>
        <v>M</v>
      </c>
      <c r="BX15" s="20" t="str">
        <f t="shared" si="68"/>
        <v>M</v>
      </c>
      <c r="BY15" s="20" t="str">
        <f t="shared" si="68"/>
        <v>M</v>
      </c>
      <c r="BZ15" s="20" t="str">
        <f t="shared" si="68"/>
        <v>M</v>
      </c>
      <c r="CA15" s="20" t="str">
        <f t="shared" si="68"/>
        <v>M</v>
      </c>
      <c r="CB15" s="20" t="str">
        <f t="shared" si="68"/>
        <v>M</v>
      </c>
      <c r="CC15" s="20">
        <f t="shared" si="68"/>
        <v>31</v>
      </c>
      <c r="CD15" s="20">
        <f t="shared" si="68"/>
        <v>32</v>
      </c>
      <c r="CE15" s="20">
        <f t="shared" si="68"/>
        <v>33</v>
      </c>
      <c r="CF15" s="20">
        <f t="shared" si="68"/>
        <v>34</v>
      </c>
      <c r="CG15" s="20" t="str">
        <f t="shared" si="68"/>
        <v>M</v>
      </c>
      <c r="CH15" s="20" t="str">
        <f t="shared" ref="CH15:ES15" si="69">+BX15</f>
        <v>M</v>
      </c>
      <c r="CI15" s="20" t="str">
        <f t="shared" si="69"/>
        <v>M</v>
      </c>
      <c r="CJ15" s="20" t="str">
        <f t="shared" si="69"/>
        <v>M</v>
      </c>
      <c r="CK15" s="20" t="str">
        <f t="shared" si="69"/>
        <v>M</v>
      </c>
      <c r="CL15" s="20" t="str">
        <f t="shared" si="69"/>
        <v>M</v>
      </c>
      <c r="CM15" s="20">
        <f t="shared" si="69"/>
        <v>31</v>
      </c>
      <c r="CN15" s="20">
        <f t="shared" si="69"/>
        <v>32</v>
      </c>
      <c r="CO15" s="20">
        <f t="shared" si="69"/>
        <v>33</v>
      </c>
      <c r="CP15" s="20">
        <f t="shared" si="69"/>
        <v>34</v>
      </c>
      <c r="CQ15" s="20" t="str">
        <f t="shared" si="69"/>
        <v>M</v>
      </c>
      <c r="CR15" s="20" t="str">
        <f t="shared" si="69"/>
        <v>M</v>
      </c>
      <c r="CS15" s="20" t="str">
        <f t="shared" si="69"/>
        <v>M</v>
      </c>
      <c r="CT15" s="20" t="str">
        <f t="shared" si="69"/>
        <v>M</v>
      </c>
      <c r="CU15" s="20" t="str">
        <f t="shared" si="69"/>
        <v>M</v>
      </c>
      <c r="CV15" s="20" t="str">
        <f t="shared" si="69"/>
        <v>M</v>
      </c>
      <c r="CW15" s="20">
        <f t="shared" si="69"/>
        <v>31</v>
      </c>
      <c r="CX15" s="20">
        <f t="shared" si="69"/>
        <v>32</v>
      </c>
      <c r="CY15" s="20">
        <f t="shared" si="69"/>
        <v>33</v>
      </c>
      <c r="CZ15" s="20">
        <f t="shared" si="69"/>
        <v>34</v>
      </c>
      <c r="DA15" s="20" t="str">
        <f t="shared" si="69"/>
        <v>M</v>
      </c>
      <c r="DB15" s="20" t="str">
        <f t="shared" si="69"/>
        <v>M</v>
      </c>
      <c r="DC15" s="20" t="str">
        <f t="shared" si="69"/>
        <v>M</v>
      </c>
      <c r="DD15" s="20" t="str">
        <f t="shared" si="69"/>
        <v>M</v>
      </c>
      <c r="DE15" s="20" t="str">
        <f t="shared" si="69"/>
        <v>M</v>
      </c>
      <c r="DF15" s="20" t="str">
        <f t="shared" si="69"/>
        <v>M</v>
      </c>
      <c r="DG15" s="20">
        <f t="shared" si="69"/>
        <v>31</v>
      </c>
      <c r="DH15" s="20">
        <f t="shared" si="69"/>
        <v>32</v>
      </c>
      <c r="DI15" s="20">
        <f t="shared" si="69"/>
        <v>33</v>
      </c>
      <c r="DJ15" s="20">
        <f t="shared" si="69"/>
        <v>34</v>
      </c>
      <c r="DK15" s="20" t="str">
        <f t="shared" si="69"/>
        <v>M</v>
      </c>
      <c r="DL15" s="20" t="str">
        <f t="shared" si="69"/>
        <v>M</v>
      </c>
      <c r="DM15" s="20" t="str">
        <f t="shared" si="69"/>
        <v>M</v>
      </c>
      <c r="DN15" s="20" t="str">
        <f t="shared" si="69"/>
        <v>M</v>
      </c>
      <c r="DO15" s="20" t="str">
        <f t="shared" si="69"/>
        <v>M</v>
      </c>
      <c r="DP15" s="20" t="str">
        <f t="shared" si="69"/>
        <v>M</v>
      </c>
      <c r="DQ15" s="20">
        <f t="shared" si="69"/>
        <v>31</v>
      </c>
      <c r="DR15" s="20">
        <f t="shared" si="69"/>
        <v>32</v>
      </c>
      <c r="DS15" s="20">
        <f t="shared" si="69"/>
        <v>33</v>
      </c>
      <c r="DT15" s="20">
        <f t="shared" si="69"/>
        <v>34</v>
      </c>
      <c r="DU15" s="20" t="str">
        <f t="shared" si="69"/>
        <v>M</v>
      </c>
      <c r="DV15" s="20" t="str">
        <f t="shared" si="69"/>
        <v>M</v>
      </c>
      <c r="DW15" s="20" t="str">
        <f t="shared" si="69"/>
        <v>M</v>
      </c>
      <c r="DX15" s="20" t="str">
        <f t="shared" si="69"/>
        <v>M</v>
      </c>
      <c r="DY15" s="20" t="str">
        <f t="shared" si="69"/>
        <v>M</v>
      </c>
      <c r="DZ15" s="20" t="str">
        <f t="shared" si="69"/>
        <v>M</v>
      </c>
      <c r="EA15" s="20">
        <f t="shared" si="69"/>
        <v>31</v>
      </c>
      <c r="EB15" s="20">
        <f t="shared" si="69"/>
        <v>32</v>
      </c>
      <c r="EC15" s="20">
        <f t="shared" si="69"/>
        <v>33</v>
      </c>
      <c r="ED15" s="20">
        <f t="shared" si="69"/>
        <v>34</v>
      </c>
      <c r="EE15" s="20" t="str">
        <f t="shared" si="69"/>
        <v>M</v>
      </c>
      <c r="EF15" s="20" t="str">
        <f t="shared" si="69"/>
        <v>M</v>
      </c>
      <c r="EG15" s="20" t="str">
        <f t="shared" si="69"/>
        <v>M</v>
      </c>
      <c r="EH15" s="20" t="str">
        <f t="shared" si="69"/>
        <v>M</v>
      </c>
      <c r="EI15" s="20" t="str">
        <f t="shared" si="69"/>
        <v>M</v>
      </c>
      <c r="EJ15" s="20" t="str">
        <f t="shared" si="69"/>
        <v>M</v>
      </c>
      <c r="EK15" s="20">
        <f t="shared" si="69"/>
        <v>31</v>
      </c>
      <c r="EL15" s="20">
        <f t="shared" si="69"/>
        <v>32</v>
      </c>
      <c r="EM15" s="20">
        <f t="shared" si="69"/>
        <v>33</v>
      </c>
      <c r="EN15" s="20">
        <f t="shared" si="69"/>
        <v>34</v>
      </c>
      <c r="EO15" s="20" t="str">
        <f t="shared" si="69"/>
        <v>M</v>
      </c>
      <c r="EP15" s="20" t="str">
        <f t="shared" si="69"/>
        <v>M</v>
      </c>
      <c r="EQ15" s="20" t="str">
        <f t="shared" si="69"/>
        <v>M</v>
      </c>
      <c r="ER15" s="20" t="str">
        <f t="shared" si="69"/>
        <v>M</v>
      </c>
      <c r="ES15" s="20" t="str">
        <f t="shared" si="69"/>
        <v>M</v>
      </c>
      <c r="ET15" s="20" t="str">
        <f t="shared" ref="ET15:HB15" si="70">+EJ15</f>
        <v>M</v>
      </c>
      <c r="EU15" s="20">
        <f t="shared" si="70"/>
        <v>31</v>
      </c>
      <c r="EV15" s="20">
        <f t="shared" si="70"/>
        <v>32</v>
      </c>
      <c r="EW15" s="20">
        <f t="shared" si="70"/>
        <v>33</v>
      </c>
      <c r="EX15" s="20">
        <f t="shared" si="70"/>
        <v>34</v>
      </c>
      <c r="EY15" s="20" t="str">
        <f t="shared" si="70"/>
        <v>M</v>
      </c>
      <c r="EZ15" s="20" t="str">
        <f t="shared" si="70"/>
        <v>M</v>
      </c>
      <c r="FA15" s="20" t="str">
        <f t="shared" si="70"/>
        <v>M</v>
      </c>
      <c r="FB15" s="20" t="str">
        <f t="shared" si="70"/>
        <v>M</v>
      </c>
      <c r="FC15" s="20" t="str">
        <f t="shared" si="70"/>
        <v>M</v>
      </c>
      <c r="FD15" s="20" t="str">
        <f t="shared" si="70"/>
        <v>M</v>
      </c>
      <c r="FE15" s="20">
        <f t="shared" si="70"/>
        <v>31</v>
      </c>
      <c r="FF15" s="20">
        <f t="shared" si="70"/>
        <v>32</v>
      </c>
      <c r="FG15" s="20">
        <f t="shared" si="70"/>
        <v>33</v>
      </c>
      <c r="FH15" s="20">
        <f t="shared" si="70"/>
        <v>34</v>
      </c>
      <c r="FI15" s="20" t="str">
        <f t="shared" si="70"/>
        <v>M</v>
      </c>
      <c r="FJ15" s="20" t="str">
        <f t="shared" si="70"/>
        <v>M</v>
      </c>
      <c r="FK15" s="20" t="str">
        <f t="shared" si="70"/>
        <v>M</v>
      </c>
      <c r="FL15" s="20" t="str">
        <f t="shared" si="70"/>
        <v>M</v>
      </c>
      <c r="FM15" s="20" t="str">
        <f t="shared" si="70"/>
        <v>M</v>
      </c>
      <c r="FN15" s="20" t="str">
        <f t="shared" si="70"/>
        <v>M</v>
      </c>
      <c r="FO15" s="20">
        <f t="shared" si="70"/>
        <v>31</v>
      </c>
      <c r="FP15" s="20">
        <f t="shared" si="70"/>
        <v>32</v>
      </c>
      <c r="FQ15" s="20">
        <f t="shared" si="70"/>
        <v>33</v>
      </c>
      <c r="FR15" s="20">
        <f t="shared" si="70"/>
        <v>34</v>
      </c>
      <c r="FS15" s="20" t="str">
        <f t="shared" si="70"/>
        <v>M</v>
      </c>
      <c r="FT15" s="20" t="str">
        <f t="shared" si="70"/>
        <v>M</v>
      </c>
      <c r="FU15" s="20" t="str">
        <f t="shared" si="70"/>
        <v>M</v>
      </c>
      <c r="FV15" s="20" t="str">
        <f t="shared" si="70"/>
        <v>M</v>
      </c>
      <c r="FW15" s="20" t="str">
        <f t="shared" si="70"/>
        <v>M</v>
      </c>
      <c r="FX15" s="20" t="str">
        <f t="shared" si="70"/>
        <v>M</v>
      </c>
      <c r="FY15" s="20">
        <f t="shared" si="70"/>
        <v>31</v>
      </c>
      <c r="FZ15" s="20">
        <f t="shared" si="70"/>
        <v>32</v>
      </c>
      <c r="GA15" s="20">
        <f t="shared" si="70"/>
        <v>33</v>
      </c>
      <c r="GB15" s="20">
        <f t="shared" si="70"/>
        <v>34</v>
      </c>
      <c r="GC15" s="20" t="str">
        <f t="shared" si="70"/>
        <v>M</v>
      </c>
      <c r="GD15" s="20" t="str">
        <f t="shared" si="70"/>
        <v>M</v>
      </c>
      <c r="GE15" s="20" t="str">
        <f t="shared" si="70"/>
        <v>M</v>
      </c>
      <c r="GF15" s="20" t="str">
        <f t="shared" si="70"/>
        <v>M</v>
      </c>
      <c r="GG15" s="20" t="str">
        <f t="shared" si="70"/>
        <v>M</v>
      </c>
      <c r="GH15" s="20" t="str">
        <f t="shared" si="70"/>
        <v>M</v>
      </c>
      <c r="GI15" s="20">
        <f t="shared" si="70"/>
        <v>31</v>
      </c>
      <c r="GJ15" s="20">
        <f t="shared" si="70"/>
        <v>32</v>
      </c>
      <c r="GK15" s="20">
        <f t="shared" si="70"/>
        <v>33</v>
      </c>
      <c r="GL15" s="20">
        <f t="shared" si="70"/>
        <v>34</v>
      </c>
      <c r="GM15" s="20" t="str">
        <f t="shared" si="70"/>
        <v>M</v>
      </c>
      <c r="GN15" s="20" t="str">
        <f t="shared" si="70"/>
        <v>M</v>
      </c>
      <c r="GO15" s="20" t="str">
        <f t="shared" si="70"/>
        <v>M</v>
      </c>
      <c r="GP15" s="20" t="str">
        <f t="shared" si="70"/>
        <v>M</v>
      </c>
      <c r="GQ15" s="20" t="str">
        <f t="shared" si="70"/>
        <v>M</v>
      </c>
      <c r="GR15" s="20" t="str">
        <f t="shared" si="70"/>
        <v>M</v>
      </c>
      <c r="GS15" s="20">
        <f t="shared" si="70"/>
        <v>31</v>
      </c>
      <c r="GT15" s="20">
        <f t="shared" si="70"/>
        <v>32</v>
      </c>
      <c r="GU15" s="20">
        <f t="shared" si="70"/>
        <v>33</v>
      </c>
      <c r="GV15" s="20">
        <f t="shared" si="70"/>
        <v>34</v>
      </c>
      <c r="GW15" s="20" t="str">
        <f t="shared" si="70"/>
        <v>M</v>
      </c>
      <c r="GX15" s="20" t="str">
        <f t="shared" si="70"/>
        <v>M</v>
      </c>
      <c r="GY15" s="20" t="str">
        <f t="shared" si="70"/>
        <v>M</v>
      </c>
      <c r="GZ15" s="20" t="str">
        <f t="shared" si="70"/>
        <v>M</v>
      </c>
      <c r="HA15" s="20" t="str">
        <f t="shared" si="70"/>
        <v>M</v>
      </c>
      <c r="HB15" s="20" t="str">
        <f t="shared" si="70"/>
        <v>M</v>
      </c>
      <c r="HC15" s="77">
        <f>+GS15</f>
        <v>31</v>
      </c>
      <c r="HD15" s="77">
        <f t="shared" si="64"/>
        <v>32</v>
      </c>
      <c r="HE15" s="77">
        <f t="shared" si="64"/>
        <v>33</v>
      </c>
      <c r="HF15" s="77">
        <f t="shared" si="64"/>
        <v>34</v>
      </c>
      <c r="HG15" s="77" t="str">
        <f t="shared" si="64"/>
        <v>M</v>
      </c>
      <c r="HH15" s="77" t="str">
        <f t="shared" si="64"/>
        <v>M</v>
      </c>
      <c r="HI15" s="77" t="str">
        <f t="shared" si="64"/>
        <v>M</v>
      </c>
      <c r="HJ15" s="77" t="str">
        <f t="shared" si="64"/>
        <v>M</v>
      </c>
      <c r="HK15" s="77" t="str">
        <f t="shared" si="64"/>
        <v>M</v>
      </c>
      <c r="HL15" s="77" t="str">
        <f t="shared" si="64"/>
        <v>M</v>
      </c>
      <c r="HM15" s="563"/>
      <c r="HN15" s="563"/>
      <c r="HO15" s="563"/>
      <c r="HP15" s="563"/>
      <c r="HQ15" s="83"/>
      <c r="HR15" s="82">
        <f t="shared" ref="HR15:IA15" si="71">+K15</f>
        <v>31</v>
      </c>
      <c r="HS15" s="82">
        <f t="shared" si="71"/>
        <v>32</v>
      </c>
      <c r="HT15" s="82">
        <f t="shared" si="71"/>
        <v>33</v>
      </c>
      <c r="HU15" s="82">
        <f t="shared" si="71"/>
        <v>34</v>
      </c>
      <c r="HV15" s="82" t="str">
        <f t="shared" si="71"/>
        <v>M</v>
      </c>
      <c r="HW15" s="82" t="str">
        <f t="shared" si="71"/>
        <v>M</v>
      </c>
      <c r="HX15" s="82" t="str">
        <f t="shared" si="71"/>
        <v>M</v>
      </c>
      <c r="HY15" s="82" t="str">
        <f t="shared" si="71"/>
        <v>M</v>
      </c>
      <c r="HZ15" s="82" t="str">
        <f t="shared" si="71"/>
        <v>M</v>
      </c>
      <c r="IA15" s="82" t="str">
        <f t="shared" si="71"/>
        <v>M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72">+K16+U16+AE16+AO16+AY16+BI16+BS16+CC16+CM16+CW16+DG16+DQ16+EA16+EK16+EU16+FE16+FO16+FY16+GI16+GS16</f>
        <v>0</v>
      </c>
      <c r="HS16" s="251">
        <f t="shared" si="72"/>
        <v>0</v>
      </c>
      <c r="HT16" s="251">
        <f t="shared" si="72"/>
        <v>0</v>
      </c>
      <c r="HU16" s="251">
        <f t="shared" si="72"/>
        <v>0</v>
      </c>
      <c r="HV16" s="251">
        <f t="shared" si="72"/>
        <v>0</v>
      </c>
      <c r="HW16" s="251">
        <f t="shared" si="72"/>
        <v>0</v>
      </c>
      <c r="HX16" s="251">
        <f t="shared" si="72"/>
        <v>0</v>
      </c>
      <c r="HY16" s="251">
        <f t="shared" si="72"/>
        <v>0</v>
      </c>
      <c r="HZ16" s="251">
        <f t="shared" si="72"/>
        <v>0</v>
      </c>
      <c r="IA16" s="251">
        <f t="shared" si="72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3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74">+K17+U17+AE17+AO17+AY17+BI17+BS17+CC17+CM17+CW17+DG17+DQ17+EA17+EK17+EU17+FE17+FO17+FY17+GI17+GS17</f>
        <v>0</v>
      </c>
      <c r="HS17" s="80">
        <f t="shared" ref="HS17:HS80" si="75">+L17+V17+AF17+AP17+AZ17+BJ17+BT17+CD17+CN17+CX17+DH17+DR17+EB17+EL17+EV17+FF17+FP17+FZ17+GJ17+GT17</f>
        <v>0</v>
      </c>
      <c r="HT17" s="80">
        <f t="shared" ref="HT17:HT80" si="76">+M17+W17+AG17+AQ17+BA17+BK17+BU17+CE17+CO17+CY17+DI17+DS17+EC17+EM17+EW17+FG17+FQ17+GA17+GK17+GU17</f>
        <v>0</v>
      </c>
      <c r="HU17" s="80">
        <f t="shared" ref="HU17:HU80" si="77">+N17+X17+AH17+AR17+BB17+BL17+BV17+CF17+CP17+CZ17+DJ17+DT17+ED17+EN17+EX17+FH17+FR17+GB17+GL17+GV17</f>
        <v>0</v>
      </c>
      <c r="HV17" s="80">
        <f t="shared" ref="HV17:HV80" si="78">+O17+Y17+AI17+AS17+BC17+BM17+BW17+CG17+CQ17+DA17+DK17+DU17+EE17+EO17+EY17+FI17+FS17+GC17+GM17+GW17</f>
        <v>0</v>
      </c>
      <c r="HW17" s="80">
        <f t="shared" ref="HW17:HW80" si="79">+P17+Z17+AJ17+AT17+BD17+BN17+BX17+CH17+CR17+DB17+DL17+DV17+EF17+EP17+EZ17+FJ17+FT17+GD17+GN17+GX17</f>
        <v>0</v>
      </c>
      <c r="HX17" s="80">
        <f t="shared" ref="HX17:HX80" si="80">+Q17+AA17+AK17+AU17+BE17+BO17+BY17+CI17+CS17+DC17+DM17+DW17+EG17+EQ17+FA17+FK17+FU17+GE17+GO17+GY17</f>
        <v>0</v>
      </c>
      <c r="HY17" s="80">
        <f t="shared" ref="HY17:HY80" si="81">+R17+AB17+AL17+AV17+BF17+BP17+BZ17+CJ17+CT17+DD17+DN17+DX17+EH17+ER17+FB17+FL17+FV17+GF17+GP17+GZ17</f>
        <v>0</v>
      </c>
      <c r="HZ17" s="80">
        <f t="shared" ref="HZ17:HZ80" si="82">+S17+AC17+AM17+AW17+BG17+BQ17+CA17+CK17+CU17+DE17+DO17+DY17+EI17+ES17+FC17+FM17+FW17+GG17+GQ17+HA17</f>
        <v>0</v>
      </c>
      <c r="IA17" s="80">
        <f t="shared" ref="IA17:IA80" si="83">+T17+AD17+AN17+AX17+BH17+BR17+CB17+CL17+CV17+DF17+DP17+DZ17+EJ17+ET17+FD17+FN17+FX17+GH17+GR17+HB17</f>
        <v>0</v>
      </c>
      <c r="IK17" s="93" t="e">
        <f t="shared" ref="IK17:IK80" si="84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3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4"/>
        <v>0</v>
      </c>
      <c r="HS18" s="80">
        <f t="shared" si="75"/>
        <v>0</v>
      </c>
      <c r="HT18" s="80">
        <f t="shared" si="76"/>
        <v>0</v>
      </c>
      <c r="HU18" s="80">
        <f t="shared" si="77"/>
        <v>0</v>
      </c>
      <c r="HV18" s="80">
        <f t="shared" si="78"/>
        <v>0</v>
      </c>
      <c r="HW18" s="80">
        <f t="shared" si="79"/>
        <v>0</v>
      </c>
      <c r="HX18" s="80">
        <f t="shared" si="80"/>
        <v>0</v>
      </c>
      <c r="HY18" s="80">
        <f t="shared" si="81"/>
        <v>0</v>
      </c>
      <c r="HZ18" s="80">
        <f t="shared" si="82"/>
        <v>0</v>
      </c>
      <c r="IA18" s="80">
        <f t="shared" si="83"/>
        <v>0</v>
      </c>
      <c r="IK18" s="93" t="e">
        <f t="shared" si="84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3"/>
        <v>0</v>
      </c>
      <c r="HN19" s="252">
        <f t="shared" ref="HN19:HN50" si="85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4"/>
        <v>0</v>
      </c>
      <c r="HS19" s="253">
        <f t="shared" si="75"/>
        <v>0</v>
      </c>
      <c r="HT19" s="253">
        <f t="shared" si="76"/>
        <v>0</v>
      </c>
      <c r="HU19" s="253">
        <f t="shared" si="77"/>
        <v>0</v>
      </c>
      <c r="HV19" s="253">
        <f t="shared" si="78"/>
        <v>0</v>
      </c>
      <c r="HW19" s="253">
        <f t="shared" si="79"/>
        <v>0</v>
      </c>
      <c r="HX19" s="253">
        <f t="shared" si="80"/>
        <v>0</v>
      </c>
      <c r="HY19" s="253">
        <f t="shared" si="81"/>
        <v>0</v>
      </c>
      <c r="HZ19" s="253">
        <f t="shared" si="82"/>
        <v>0</v>
      </c>
      <c r="IA19" s="253">
        <f t="shared" si="83"/>
        <v>0</v>
      </c>
      <c r="IK19" s="93" t="e">
        <f t="shared" si="84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3"/>
        <v>0</v>
      </c>
      <c r="HN20" s="250">
        <f t="shared" si="85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6">+SUM(HO17:HO20)</f>
        <v>#REF!</v>
      </c>
      <c r="HQ20" s="79"/>
      <c r="HR20" s="251">
        <f t="shared" si="74"/>
        <v>0</v>
      </c>
      <c r="HS20" s="251">
        <f t="shared" si="75"/>
        <v>0</v>
      </c>
      <c r="HT20" s="251">
        <f t="shared" si="76"/>
        <v>0</v>
      </c>
      <c r="HU20" s="251">
        <f t="shared" si="77"/>
        <v>0</v>
      </c>
      <c r="HV20" s="251">
        <f t="shared" si="78"/>
        <v>0</v>
      </c>
      <c r="HW20" s="251">
        <f t="shared" si="79"/>
        <v>0</v>
      </c>
      <c r="HX20" s="251">
        <f t="shared" si="80"/>
        <v>0</v>
      </c>
      <c r="HY20" s="251">
        <f t="shared" si="81"/>
        <v>0</v>
      </c>
      <c r="HZ20" s="251">
        <f t="shared" si="82"/>
        <v>0</v>
      </c>
      <c r="IA20" s="251">
        <f t="shared" si="83"/>
        <v>0</v>
      </c>
      <c r="IK20" s="93" t="e">
        <f t="shared" si="84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3"/>
        <v>0</v>
      </c>
      <c r="HN21" s="78">
        <f t="shared" si="85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6"/>
        <v>#REF!</v>
      </c>
      <c r="HQ21" s="79"/>
      <c r="HR21" s="80">
        <f t="shared" si="74"/>
        <v>0</v>
      </c>
      <c r="HS21" s="80">
        <f t="shared" si="75"/>
        <v>0</v>
      </c>
      <c r="HT21" s="80">
        <f t="shared" si="76"/>
        <v>0</v>
      </c>
      <c r="HU21" s="80">
        <f t="shared" si="77"/>
        <v>0</v>
      </c>
      <c r="HV21" s="80">
        <f t="shared" si="78"/>
        <v>0</v>
      </c>
      <c r="HW21" s="80">
        <f t="shared" si="79"/>
        <v>0</v>
      </c>
      <c r="HX21" s="80">
        <f t="shared" si="80"/>
        <v>0</v>
      </c>
      <c r="HY21" s="80">
        <f t="shared" si="81"/>
        <v>0</v>
      </c>
      <c r="HZ21" s="80">
        <f t="shared" si="82"/>
        <v>0</v>
      </c>
      <c r="IA21" s="80">
        <f t="shared" si="83"/>
        <v>0</v>
      </c>
      <c r="IK21" s="93" t="e">
        <f t="shared" si="84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3"/>
        <v>0</v>
      </c>
      <c r="HN22" s="78">
        <f t="shared" si="85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6"/>
        <v>#REF!</v>
      </c>
      <c r="HQ22" s="79"/>
      <c r="HR22" s="80">
        <f t="shared" si="74"/>
        <v>0</v>
      </c>
      <c r="HS22" s="80">
        <f t="shared" si="75"/>
        <v>0</v>
      </c>
      <c r="HT22" s="80">
        <f t="shared" si="76"/>
        <v>0</v>
      </c>
      <c r="HU22" s="80">
        <f t="shared" si="77"/>
        <v>0</v>
      </c>
      <c r="HV22" s="80">
        <f t="shared" si="78"/>
        <v>0</v>
      </c>
      <c r="HW22" s="80">
        <f t="shared" si="79"/>
        <v>0</v>
      </c>
      <c r="HX22" s="80">
        <f t="shared" si="80"/>
        <v>0</v>
      </c>
      <c r="HY22" s="80">
        <f t="shared" si="81"/>
        <v>0</v>
      </c>
      <c r="HZ22" s="80">
        <f t="shared" si="82"/>
        <v>0</v>
      </c>
      <c r="IA22" s="80">
        <f t="shared" si="83"/>
        <v>0</v>
      </c>
      <c r="IK22" s="93" t="e">
        <f t="shared" si="84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3"/>
        <v>0</v>
      </c>
      <c r="HN23" s="252">
        <f t="shared" si="85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6"/>
        <v>#REF!</v>
      </c>
      <c r="HQ23" s="79"/>
      <c r="HR23" s="253">
        <f t="shared" si="74"/>
        <v>0</v>
      </c>
      <c r="HS23" s="253">
        <f t="shared" si="75"/>
        <v>0</v>
      </c>
      <c r="HT23" s="253">
        <f t="shared" si="76"/>
        <v>0</v>
      </c>
      <c r="HU23" s="253">
        <f t="shared" si="77"/>
        <v>0</v>
      </c>
      <c r="HV23" s="253">
        <f t="shared" si="78"/>
        <v>0</v>
      </c>
      <c r="HW23" s="253">
        <f t="shared" si="79"/>
        <v>0</v>
      </c>
      <c r="HX23" s="253">
        <f t="shared" si="80"/>
        <v>0</v>
      </c>
      <c r="HY23" s="253">
        <f t="shared" si="81"/>
        <v>0</v>
      </c>
      <c r="HZ23" s="253">
        <f t="shared" si="82"/>
        <v>0</v>
      </c>
      <c r="IA23" s="253">
        <f t="shared" si="83"/>
        <v>0</v>
      </c>
      <c r="IK23" s="93" t="e">
        <f t="shared" si="84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3"/>
        <v>0</v>
      </c>
      <c r="HN24" s="250">
        <f t="shared" si="85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6"/>
        <v>#REF!</v>
      </c>
      <c r="HQ24" s="79"/>
      <c r="HR24" s="251">
        <f t="shared" si="74"/>
        <v>0</v>
      </c>
      <c r="HS24" s="251">
        <f t="shared" si="75"/>
        <v>0</v>
      </c>
      <c r="HT24" s="251">
        <f t="shared" si="76"/>
        <v>0</v>
      </c>
      <c r="HU24" s="251">
        <f t="shared" si="77"/>
        <v>0</v>
      </c>
      <c r="HV24" s="251">
        <f t="shared" si="78"/>
        <v>0</v>
      </c>
      <c r="HW24" s="251">
        <f t="shared" si="79"/>
        <v>0</v>
      </c>
      <c r="HX24" s="251">
        <f t="shared" si="80"/>
        <v>0</v>
      </c>
      <c r="HY24" s="251">
        <f t="shared" si="81"/>
        <v>0</v>
      </c>
      <c r="HZ24" s="251">
        <f t="shared" si="82"/>
        <v>0</v>
      </c>
      <c r="IA24" s="251">
        <f t="shared" si="83"/>
        <v>0</v>
      </c>
      <c r="IK24" s="93" t="e">
        <f t="shared" si="84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3"/>
        <v>0</v>
      </c>
      <c r="HN25" s="78">
        <f t="shared" si="85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6"/>
        <v>#REF!</v>
      </c>
      <c r="HQ25" s="79"/>
      <c r="HR25" s="80">
        <f t="shared" si="74"/>
        <v>0</v>
      </c>
      <c r="HS25" s="80">
        <f t="shared" si="75"/>
        <v>0</v>
      </c>
      <c r="HT25" s="80">
        <f t="shared" si="76"/>
        <v>0</v>
      </c>
      <c r="HU25" s="80">
        <f t="shared" si="77"/>
        <v>0</v>
      </c>
      <c r="HV25" s="80">
        <f t="shared" si="78"/>
        <v>0</v>
      </c>
      <c r="HW25" s="80">
        <f t="shared" si="79"/>
        <v>0</v>
      </c>
      <c r="HX25" s="80">
        <f t="shared" si="80"/>
        <v>0</v>
      </c>
      <c r="HY25" s="80">
        <f t="shared" si="81"/>
        <v>0</v>
      </c>
      <c r="HZ25" s="80">
        <f t="shared" si="82"/>
        <v>0</v>
      </c>
      <c r="IA25" s="80">
        <f t="shared" si="83"/>
        <v>0</v>
      </c>
      <c r="IK25" s="93" t="e">
        <f t="shared" si="84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3"/>
        <v>0</v>
      </c>
      <c r="HN26" s="78">
        <f t="shared" si="85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6"/>
        <v>#REF!</v>
      </c>
      <c r="HQ26" s="79"/>
      <c r="HR26" s="80">
        <f t="shared" si="74"/>
        <v>0</v>
      </c>
      <c r="HS26" s="80">
        <f t="shared" si="75"/>
        <v>0</v>
      </c>
      <c r="HT26" s="80">
        <f t="shared" si="76"/>
        <v>0</v>
      </c>
      <c r="HU26" s="80">
        <f t="shared" si="77"/>
        <v>0</v>
      </c>
      <c r="HV26" s="80">
        <f t="shared" si="78"/>
        <v>0</v>
      </c>
      <c r="HW26" s="80">
        <f t="shared" si="79"/>
        <v>0</v>
      </c>
      <c r="HX26" s="80">
        <f t="shared" si="80"/>
        <v>0</v>
      </c>
      <c r="HY26" s="80">
        <f t="shared" si="81"/>
        <v>0</v>
      </c>
      <c r="HZ26" s="80">
        <f t="shared" si="82"/>
        <v>0</v>
      </c>
      <c r="IA26" s="80">
        <f t="shared" si="83"/>
        <v>0</v>
      </c>
      <c r="IK26" s="93" t="e">
        <f t="shared" si="84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3"/>
        <v>0</v>
      </c>
      <c r="HN27" s="252">
        <f t="shared" si="85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6"/>
        <v>#REF!</v>
      </c>
      <c r="HQ27" s="79"/>
      <c r="HR27" s="253">
        <f t="shared" si="74"/>
        <v>0</v>
      </c>
      <c r="HS27" s="253">
        <f t="shared" si="75"/>
        <v>0</v>
      </c>
      <c r="HT27" s="253">
        <f t="shared" si="76"/>
        <v>0</v>
      </c>
      <c r="HU27" s="253">
        <f t="shared" si="77"/>
        <v>0</v>
      </c>
      <c r="HV27" s="253">
        <f t="shared" si="78"/>
        <v>0</v>
      </c>
      <c r="HW27" s="253">
        <f t="shared" si="79"/>
        <v>0</v>
      </c>
      <c r="HX27" s="253">
        <f t="shared" si="80"/>
        <v>0</v>
      </c>
      <c r="HY27" s="253">
        <f t="shared" si="81"/>
        <v>0</v>
      </c>
      <c r="HZ27" s="253">
        <f t="shared" si="82"/>
        <v>0</v>
      </c>
      <c r="IA27" s="253">
        <f t="shared" si="83"/>
        <v>0</v>
      </c>
      <c r="IK27" s="93" t="e">
        <f t="shared" si="84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3"/>
        <v>0</v>
      </c>
      <c r="HN28" s="250">
        <f t="shared" si="85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6"/>
        <v>#REF!</v>
      </c>
      <c r="HQ28" s="79"/>
      <c r="HR28" s="251">
        <f t="shared" si="74"/>
        <v>0</v>
      </c>
      <c r="HS28" s="251">
        <f t="shared" si="75"/>
        <v>0</v>
      </c>
      <c r="HT28" s="251">
        <f t="shared" si="76"/>
        <v>0</v>
      </c>
      <c r="HU28" s="251">
        <f t="shared" si="77"/>
        <v>0</v>
      </c>
      <c r="HV28" s="251">
        <f t="shared" si="78"/>
        <v>0</v>
      </c>
      <c r="HW28" s="251">
        <f t="shared" si="79"/>
        <v>0</v>
      </c>
      <c r="HX28" s="251">
        <f t="shared" si="80"/>
        <v>0</v>
      </c>
      <c r="HY28" s="251">
        <f t="shared" si="81"/>
        <v>0</v>
      </c>
      <c r="HZ28" s="251">
        <f t="shared" si="82"/>
        <v>0</v>
      </c>
      <c r="IA28" s="251">
        <f t="shared" si="83"/>
        <v>0</v>
      </c>
      <c r="IK28" s="93" t="e">
        <f t="shared" si="84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3"/>
        <v>0</v>
      </c>
      <c r="HN29" s="78">
        <f t="shared" si="85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6"/>
        <v>#REF!</v>
      </c>
      <c r="HQ29" s="79"/>
      <c r="HR29" s="80">
        <f t="shared" si="74"/>
        <v>0</v>
      </c>
      <c r="HS29" s="80">
        <f t="shared" si="75"/>
        <v>0</v>
      </c>
      <c r="HT29" s="80">
        <f t="shared" si="76"/>
        <v>0</v>
      </c>
      <c r="HU29" s="80">
        <f t="shared" si="77"/>
        <v>0</v>
      </c>
      <c r="HV29" s="80">
        <f t="shared" si="78"/>
        <v>0</v>
      </c>
      <c r="HW29" s="80">
        <f t="shared" si="79"/>
        <v>0</v>
      </c>
      <c r="HX29" s="80">
        <f t="shared" si="80"/>
        <v>0</v>
      </c>
      <c r="HY29" s="80">
        <f t="shared" si="81"/>
        <v>0</v>
      </c>
      <c r="HZ29" s="80">
        <f t="shared" si="82"/>
        <v>0</v>
      </c>
      <c r="IA29" s="80">
        <f t="shared" si="83"/>
        <v>0</v>
      </c>
      <c r="IK29" s="93" t="e">
        <f t="shared" si="84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3"/>
        <v>0</v>
      </c>
      <c r="HN30" s="78">
        <f t="shared" si="85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6"/>
        <v>#REF!</v>
      </c>
      <c r="HQ30" s="79"/>
      <c r="HR30" s="80">
        <f t="shared" si="74"/>
        <v>0</v>
      </c>
      <c r="HS30" s="80">
        <f t="shared" si="75"/>
        <v>0</v>
      </c>
      <c r="HT30" s="80">
        <f t="shared" si="76"/>
        <v>0</v>
      </c>
      <c r="HU30" s="80">
        <f t="shared" si="77"/>
        <v>0</v>
      </c>
      <c r="HV30" s="80">
        <f t="shared" si="78"/>
        <v>0</v>
      </c>
      <c r="HW30" s="80">
        <f t="shared" si="79"/>
        <v>0</v>
      </c>
      <c r="HX30" s="80">
        <f t="shared" si="80"/>
        <v>0</v>
      </c>
      <c r="HY30" s="80">
        <f t="shared" si="81"/>
        <v>0</v>
      </c>
      <c r="HZ30" s="80">
        <f t="shared" si="82"/>
        <v>0</v>
      </c>
      <c r="IA30" s="80">
        <f t="shared" si="83"/>
        <v>0</v>
      </c>
      <c r="IK30" s="93" t="e">
        <f t="shared" si="84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3"/>
        <v>0</v>
      </c>
      <c r="HN31" s="252">
        <f t="shared" si="85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6"/>
        <v>#REF!</v>
      </c>
      <c r="HQ31" s="79"/>
      <c r="HR31" s="253">
        <f t="shared" si="74"/>
        <v>0</v>
      </c>
      <c r="HS31" s="253">
        <f t="shared" si="75"/>
        <v>0</v>
      </c>
      <c r="HT31" s="253">
        <f t="shared" si="76"/>
        <v>0</v>
      </c>
      <c r="HU31" s="253">
        <f t="shared" si="77"/>
        <v>0</v>
      </c>
      <c r="HV31" s="253">
        <f t="shared" si="78"/>
        <v>0</v>
      </c>
      <c r="HW31" s="253">
        <f t="shared" si="79"/>
        <v>0</v>
      </c>
      <c r="HX31" s="253">
        <f t="shared" si="80"/>
        <v>0</v>
      </c>
      <c r="HY31" s="253">
        <f t="shared" si="81"/>
        <v>0</v>
      </c>
      <c r="HZ31" s="253">
        <f t="shared" si="82"/>
        <v>0</v>
      </c>
      <c r="IA31" s="253">
        <f t="shared" si="83"/>
        <v>0</v>
      </c>
      <c r="IK31" s="93" t="e">
        <f t="shared" si="84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3"/>
        <v>0</v>
      </c>
      <c r="HN32" s="250">
        <f t="shared" si="85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6"/>
        <v>#REF!</v>
      </c>
      <c r="HQ32" s="79"/>
      <c r="HR32" s="251">
        <f t="shared" si="74"/>
        <v>0</v>
      </c>
      <c r="HS32" s="251">
        <f t="shared" si="75"/>
        <v>0</v>
      </c>
      <c r="HT32" s="251">
        <f t="shared" si="76"/>
        <v>0</v>
      </c>
      <c r="HU32" s="251">
        <f t="shared" si="77"/>
        <v>0</v>
      </c>
      <c r="HV32" s="251">
        <f t="shared" si="78"/>
        <v>0</v>
      </c>
      <c r="HW32" s="251">
        <f t="shared" si="79"/>
        <v>0</v>
      </c>
      <c r="HX32" s="251">
        <f t="shared" si="80"/>
        <v>0</v>
      </c>
      <c r="HY32" s="251">
        <f t="shared" si="81"/>
        <v>0</v>
      </c>
      <c r="HZ32" s="251">
        <f t="shared" si="82"/>
        <v>0</v>
      </c>
      <c r="IA32" s="251">
        <f t="shared" si="83"/>
        <v>0</v>
      </c>
      <c r="IK32" s="93" t="e">
        <f t="shared" si="84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3"/>
        <v>0</v>
      </c>
      <c r="HN33" s="78">
        <f t="shared" si="85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6"/>
        <v>#REF!</v>
      </c>
      <c r="HQ33" s="79"/>
      <c r="HR33" s="80">
        <f t="shared" si="74"/>
        <v>0</v>
      </c>
      <c r="HS33" s="80">
        <f t="shared" si="75"/>
        <v>0</v>
      </c>
      <c r="HT33" s="80">
        <f t="shared" si="76"/>
        <v>0</v>
      </c>
      <c r="HU33" s="80">
        <f t="shared" si="77"/>
        <v>0</v>
      </c>
      <c r="HV33" s="80">
        <f t="shared" si="78"/>
        <v>0</v>
      </c>
      <c r="HW33" s="80">
        <f t="shared" si="79"/>
        <v>0</v>
      </c>
      <c r="HX33" s="80">
        <f t="shared" si="80"/>
        <v>0</v>
      </c>
      <c r="HY33" s="80">
        <f t="shared" si="81"/>
        <v>0</v>
      </c>
      <c r="HZ33" s="80">
        <f t="shared" si="82"/>
        <v>0</v>
      </c>
      <c r="IA33" s="80">
        <f t="shared" si="83"/>
        <v>0</v>
      </c>
      <c r="IK33" s="93" t="e">
        <f t="shared" si="84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3"/>
        <v>0</v>
      </c>
      <c r="HN34" s="78">
        <f t="shared" si="85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6"/>
        <v>#REF!</v>
      </c>
      <c r="HQ34" s="79"/>
      <c r="HR34" s="80">
        <f t="shared" si="74"/>
        <v>0</v>
      </c>
      <c r="HS34" s="80">
        <f t="shared" si="75"/>
        <v>0</v>
      </c>
      <c r="HT34" s="80">
        <f t="shared" si="76"/>
        <v>0</v>
      </c>
      <c r="HU34" s="80">
        <f t="shared" si="77"/>
        <v>0</v>
      </c>
      <c r="HV34" s="80">
        <f t="shared" si="78"/>
        <v>0</v>
      </c>
      <c r="HW34" s="80">
        <f t="shared" si="79"/>
        <v>0</v>
      </c>
      <c r="HX34" s="80">
        <f t="shared" si="80"/>
        <v>0</v>
      </c>
      <c r="HY34" s="80">
        <f t="shared" si="81"/>
        <v>0</v>
      </c>
      <c r="HZ34" s="80">
        <f t="shared" si="82"/>
        <v>0</v>
      </c>
      <c r="IA34" s="80">
        <f t="shared" si="83"/>
        <v>0</v>
      </c>
      <c r="IK34" s="93" t="e">
        <f t="shared" si="84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3"/>
        <v>0</v>
      </c>
      <c r="HN35" s="252">
        <f t="shared" si="85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6"/>
        <v>#REF!</v>
      </c>
      <c r="HQ35" s="79"/>
      <c r="HR35" s="253">
        <f t="shared" si="74"/>
        <v>0</v>
      </c>
      <c r="HS35" s="253">
        <f t="shared" si="75"/>
        <v>0</v>
      </c>
      <c r="HT35" s="253">
        <f t="shared" si="76"/>
        <v>0</v>
      </c>
      <c r="HU35" s="253">
        <f t="shared" si="77"/>
        <v>0</v>
      </c>
      <c r="HV35" s="253">
        <f t="shared" si="78"/>
        <v>0</v>
      </c>
      <c r="HW35" s="253">
        <f t="shared" si="79"/>
        <v>0</v>
      </c>
      <c r="HX35" s="253">
        <f t="shared" si="80"/>
        <v>0</v>
      </c>
      <c r="HY35" s="253">
        <f t="shared" si="81"/>
        <v>0</v>
      </c>
      <c r="HZ35" s="253">
        <f t="shared" si="82"/>
        <v>0</v>
      </c>
      <c r="IA35" s="253">
        <f t="shared" si="83"/>
        <v>0</v>
      </c>
      <c r="IK35" s="93" t="e">
        <f t="shared" si="84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3"/>
        <v>0</v>
      </c>
      <c r="HN36" s="250">
        <f t="shared" si="85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6"/>
        <v>#REF!</v>
      </c>
      <c r="HQ36" s="79"/>
      <c r="HR36" s="251">
        <f t="shared" si="74"/>
        <v>0</v>
      </c>
      <c r="HS36" s="251">
        <f t="shared" si="75"/>
        <v>0</v>
      </c>
      <c r="HT36" s="251">
        <f t="shared" si="76"/>
        <v>0</v>
      </c>
      <c r="HU36" s="251">
        <f t="shared" si="77"/>
        <v>0</v>
      </c>
      <c r="HV36" s="251">
        <f t="shared" si="78"/>
        <v>0</v>
      </c>
      <c r="HW36" s="251">
        <f t="shared" si="79"/>
        <v>0</v>
      </c>
      <c r="HX36" s="251">
        <f t="shared" si="80"/>
        <v>0</v>
      </c>
      <c r="HY36" s="251">
        <f t="shared" si="81"/>
        <v>0</v>
      </c>
      <c r="HZ36" s="251">
        <f t="shared" si="82"/>
        <v>0</v>
      </c>
      <c r="IA36" s="251">
        <f t="shared" si="83"/>
        <v>0</v>
      </c>
      <c r="IK36" s="93" t="e">
        <f t="shared" si="84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3"/>
        <v>0</v>
      </c>
      <c r="HN37" s="78">
        <f t="shared" si="85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6"/>
        <v>#REF!</v>
      </c>
      <c r="HQ37" s="79"/>
      <c r="HR37" s="80">
        <f t="shared" si="74"/>
        <v>0</v>
      </c>
      <c r="HS37" s="80">
        <f t="shared" si="75"/>
        <v>0</v>
      </c>
      <c r="HT37" s="80">
        <f t="shared" si="76"/>
        <v>0</v>
      </c>
      <c r="HU37" s="80">
        <f t="shared" si="77"/>
        <v>0</v>
      </c>
      <c r="HV37" s="80">
        <f t="shared" si="78"/>
        <v>0</v>
      </c>
      <c r="HW37" s="80">
        <f t="shared" si="79"/>
        <v>0</v>
      </c>
      <c r="HX37" s="80">
        <f t="shared" si="80"/>
        <v>0</v>
      </c>
      <c r="HY37" s="80">
        <f t="shared" si="81"/>
        <v>0</v>
      </c>
      <c r="HZ37" s="80">
        <f t="shared" si="82"/>
        <v>0</v>
      </c>
      <c r="IA37" s="80">
        <f t="shared" si="83"/>
        <v>0</v>
      </c>
      <c r="IK37" s="93" t="e">
        <f t="shared" si="84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3"/>
        <v>0</v>
      </c>
      <c r="HN38" s="78">
        <f t="shared" si="85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6"/>
        <v>#REF!</v>
      </c>
      <c r="HQ38" s="79"/>
      <c r="HR38" s="80">
        <f t="shared" si="74"/>
        <v>0</v>
      </c>
      <c r="HS38" s="80">
        <f t="shared" si="75"/>
        <v>0</v>
      </c>
      <c r="HT38" s="80">
        <f t="shared" si="76"/>
        <v>0</v>
      </c>
      <c r="HU38" s="80">
        <f t="shared" si="77"/>
        <v>0</v>
      </c>
      <c r="HV38" s="80">
        <f t="shared" si="78"/>
        <v>0</v>
      </c>
      <c r="HW38" s="80">
        <f t="shared" si="79"/>
        <v>0</v>
      </c>
      <c r="HX38" s="80">
        <f t="shared" si="80"/>
        <v>0</v>
      </c>
      <c r="HY38" s="80">
        <f t="shared" si="81"/>
        <v>0</v>
      </c>
      <c r="HZ38" s="80">
        <f t="shared" si="82"/>
        <v>0</v>
      </c>
      <c r="IA38" s="80">
        <f t="shared" si="83"/>
        <v>0</v>
      </c>
      <c r="IK38" s="93" t="e">
        <f t="shared" si="84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3"/>
        <v>0</v>
      </c>
      <c r="HN39" s="252">
        <f t="shared" si="85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6"/>
        <v>#REF!</v>
      </c>
      <c r="HQ39" s="79"/>
      <c r="HR39" s="253">
        <f t="shared" si="74"/>
        <v>0</v>
      </c>
      <c r="HS39" s="253">
        <f t="shared" si="75"/>
        <v>0</v>
      </c>
      <c r="HT39" s="253">
        <f t="shared" si="76"/>
        <v>0</v>
      </c>
      <c r="HU39" s="253">
        <f t="shared" si="77"/>
        <v>0</v>
      </c>
      <c r="HV39" s="253">
        <f t="shared" si="78"/>
        <v>0</v>
      </c>
      <c r="HW39" s="253">
        <f t="shared" si="79"/>
        <v>0</v>
      </c>
      <c r="HX39" s="253">
        <f t="shared" si="80"/>
        <v>0</v>
      </c>
      <c r="HY39" s="253">
        <f t="shared" si="81"/>
        <v>0</v>
      </c>
      <c r="HZ39" s="253">
        <f t="shared" si="82"/>
        <v>0</v>
      </c>
      <c r="IA39" s="253">
        <f t="shared" si="83"/>
        <v>0</v>
      </c>
      <c r="IK39" s="93" t="e">
        <f t="shared" si="84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25</v>
      </c>
      <c r="L40" s="410">
        <v>45</v>
      </c>
      <c r="M40" s="410">
        <v>4</v>
      </c>
      <c r="N40" s="410">
        <v>0</v>
      </c>
      <c r="O40" s="410"/>
      <c r="P40" s="410"/>
      <c r="Q40" s="410"/>
      <c r="R40" s="410"/>
      <c r="S40" s="410"/>
      <c r="T40" s="411"/>
      <c r="U40" s="409">
        <v>18</v>
      </c>
      <c r="V40" s="410">
        <v>15</v>
      </c>
      <c r="W40" s="410">
        <v>1</v>
      </c>
      <c r="X40" s="410">
        <v>0</v>
      </c>
      <c r="Y40" s="410"/>
      <c r="Z40" s="410"/>
      <c r="AA40" s="410"/>
      <c r="AB40" s="410"/>
      <c r="AC40" s="410"/>
      <c r="AD40" s="411"/>
      <c r="AE40" s="409">
        <v>10</v>
      </c>
      <c r="AF40" s="410">
        <v>5</v>
      </c>
      <c r="AG40" s="410">
        <v>0</v>
      </c>
      <c r="AH40" s="410">
        <v>0</v>
      </c>
      <c r="AI40" s="410"/>
      <c r="AJ40" s="410"/>
      <c r="AK40" s="410"/>
      <c r="AL40" s="410"/>
      <c r="AM40" s="410"/>
      <c r="AN40" s="411"/>
      <c r="AO40" s="409">
        <v>12</v>
      </c>
      <c r="AP40" s="410">
        <v>4</v>
      </c>
      <c r="AQ40" s="410">
        <v>0</v>
      </c>
      <c r="AR40" s="410">
        <v>0</v>
      </c>
      <c r="AS40" s="410"/>
      <c r="AT40" s="410"/>
      <c r="AU40" s="410"/>
      <c r="AV40" s="410"/>
      <c r="AW40" s="410"/>
      <c r="AX40" s="411"/>
      <c r="AY40" s="409">
        <v>15</v>
      </c>
      <c r="AZ40" s="410">
        <v>5</v>
      </c>
      <c r="BA40" s="410">
        <v>0</v>
      </c>
      <c r="BB40" s="410">
        <v>0</v>
      </c>
      <c r="BC40" s="410"/>
      <c r="BD40" s="410"/>
      <c r="BE40" s="410"/>
      <c r="BF40" s="410"/>
      <c r="BG40" s="410"/>
      <c r="BH40" s="411"/>
      <c r="BI40" s="409">
        <v>16</v>
      </c>
      <c r="BJ40" s="410">
        <v>4</v>
      </c>
      <c r="BK40" s="410">
        <v>0</v>
      </c>
      <c r="BL40" s="410">
        <v>0</v>
      </c>
      <c r="BM40" s="410"/>
      <c r="BN40" s="410"/>
      <c r="BO40" s="410"/>
      <c r="BP40" s="410"/>
      <c r="BQ40" s="410"/>
      <c r="BR40" s="411"/>
      <c r="BS40" s="409">
        <v>3</v>
      </c>
      <c r="BT40" s="410">
        <v>0</v>
      </c>
      <c r="BU40" s="410">
        <v>2</v>
      </c>
      <c r="BV40" s="410">
        <v>0</v>
      </c>
      <c r="BW40" s="410"/>
      <c r="BX40" s="410"/>
      <c r="BY40" s="410"/>
      <c r="BZ40" s="410"/>
      <c r="CA40" s="410"/>
      <c r="CB40" s="411"/>
      <c r="CC40" s="409">
        <v>7</v>
      </c>
      <c r="CD40" s="410">
        <v>0</v>
      </c>
      <c r="CE40" s="410">
        <v>2</v>
      </c>
      <c r="CF40" s="410">
        <v>0</v>
      </c>
      <c r="CG40" s="410"/>
      <c r="CH40" s="410"/>
      <c r="CI40" s="410"/>
      <c r="CJ40" s="410"/>
      <c r="CK40" s="410"/>
      <c r="CL40" s="411"/>
      <c r="CM40" s="409">
        <v>5</v>
      </c>
      <c r="CN40" s="410">
        <v>3</v>
      </c>
      <c r="CO40" s="410">
        <v>2</v>
      </c>
      <c r="CP40" s="410">
        <v>0</v>
      </c>
      <c r="CQ40" s="410"/>
      <c r="CR40" s="410"/>
      <c r="CS40" s="410"/>
      <c r="CT40" s="410"/>
      <c r="CU40" s="410"/>
      <c r="CV40" s="411"/>
      <c r="CW40" s="409">
        <v>3</v>
      </c>
      <c r="CX40" s="410">
        <v>1</v>
      </c>
      <c r="CY40" s="410">
        <v>0</v>
      </c>
      <c r="CZ40" s="410">
        <v>0</v>
      </c>
      <c r="DA40" s="410"/>
      <c r="DB40" s="410"/>
      <c r="DC40" s="410"/>
      <c r="DD40" s="410"/>
      <c r="DE40" s="410"/>
      <c r="DF40" s="411"/>
      <c r="DG40" s="409">
        <v>0</v>
      </c>
      <c r="DH40" s="410">
        <v>0</v>
      </c>
      <c r="DI40" s="410">
        <v>0</v>
      </c>
      <c r="DJ40" s="410">
        <v>0</v>
      </c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73"/>
        <v>207</v>
      </c>
      <c r="HN40" s="250">
        <f t="shared" si="85"/>
        <v>207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6"/>
        <v>#REF!</v>
      </c>
      <c r="HQ40" s="79"/>
      <c r="HR40" s="251">
        <f t="shared" si="74"/>
        <v>114</v>
      </c>
      <c r="HS40" s="251">
        <f>+L40+V40+AF40+AP40+AZ40+BJ40+BT40+CD40+CN40+CX40+DH40+DR40+EB40+EL40+EV40+FF40+FP40+FZ40+GJ40+GT40</f>
        <v>82</v>
      </c>
      <c r="HT40" s="251">
        <f t="shared" si="76"/>
        <v>11</v>
      </c>
      <c r="HU40" s="251">
        <f t="shared" si="77"/>
        <v>0</v>
      </c>
      <c r="HV40" s="251">
        <f t="shared" si="78"/>
        <v>0</v>
      </c>
      <c r="HW40" s="251">
        <f t="shared" si="79"/>
        <v>0</v>
      </c>
      <c r="HX40" s="251">
        <f t="shared" si="80"/>
        <v>0</v>
      </c>
      <c r="HY40" s="251">
        <f t="shared" si="81"/>
        <v>0</v>
      </c>
      <c r="HZ40" s="251">
        <f t="shared" si="82"/>
        <v>0</v>
      </c>
      <c r="IA40" s="251">
        <f t="shared" si="83"/>
        <v>0</v>
      </c>
      <c r="IK40" s="93" t="e">
        <f t="shared" si="84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37</v>
      </c>
      <c r="L41" s="413">
        <v>68</v>
      </c>
      <c r="M41" s="413">
        <v>6</v>
      </c>
      <c r="N41" s="413">
        <v>0</v>
      </c>
      <c r="O41" s="413"/>
      <c r="P41" s="413"/>
      <c r="Q41" s="413"/>
      <c r="R41" s="413"/>
      <c r="S41" s="413"/>
      <c r="T41" s="414"/>
      <c r="U41" s="412">
        <v>26</v>
      </c>
      <c r="V41" s="413">
        <v>21</v>
      </c>
      <c r="W41" s="413">
        <v>2</v>
      </c>
      <c r="X41" s="413">
        <v>0</v>
      </c>
      <c r="Y41" s="413"/>
      <c r="Z41" s="413"/>
      <c r="AA41" s="413"/>
      <c r="AB41" s="413"/>
      <c r="AC41" s="413"/>
      <c r="AD41" s="414"/>
      <c r="AE41" s="412">
        <v>10</v>
      </c>
      <c r="AF41" s="413">
        <v>8</v>
      </c>
      <c r="AG41" s="413">
        <v>0</v>
      </c>
      <c r="AH41" s="413">
        <v>0</v>
      </c>
      <c r="AI41" s="413"/>
      <c r="AJ41" s="413"/>
      <c r="AK41" s="413"/>
      <c r="AL41" s="413"/>
      <c r="AM41" s="413"/>
      <c r="AN41" s="414"/>
      <c r="AO41" s="412">
        <v>15</v>
      </c>
      <c r="AP41" s="413">
        <v>4</v>
      </c>
      <c r="AQ41" s="413">
        <v>0</v>
      </c>
      <c r="AR41" s="413">
        <v>0</v>
      </c>
      <c r="AS41" s="413"/>
      <c r="AT41" s="413"/>
      <c r="AU41" s="413"/>
      <c r="AV41" s="413"/>
      <c r="AW41" s="413"/>
      <c r="AX41" s="414"/>
      <c r="AY41" s="412">
        <v>18</v>
      </c>
      <c r="AZ41" s="413">
        <v>7</v>
      </c>
      <c r="BA41" s="413">
        <v>0</v>
      </c>
      <c r="BB41" s="413">
        <v>0</v>
      </c>
      <c r="BC41" s="413"/>
      <c r="BD41" s="413"/>
      <c r="BE41" s="413"/>
      <c r="BF41" s="413"/>
      <c r="BG41" s="413"/>
      <c r="BH41" s="414"/>
      <c r="BI41" s="412">
        <v>20</v>
      </c>
      <c r="BJ41" s="413">
        <v>7</v>
      </c>
      <c r="BK41" s="413">
        <v>1</v>
      </c>
      <c r="BL41" s="413">
        <v>0</v>
      </c>
      <c r="BM41" s="413"/>
      <c r="BN41" s="413"/>
      <c r="BO41" s="413"/>
      <c r="BP41" s="413"/>
      <c r="BQ41" s="413"/>
      <c r="BR41" s="414"/>
      <c r="BS41" s="412">
        <v>2</v>
      </c>
      <c r="BT41" s="413">
        <v>0</v>
      </c>
      <c r="BU41" s="413">
        <v>4</v>
      </c>
      <c r="BV41" s="413">
        <v>2</v>
      </c>
      <c r="BW41" s="413"/>
      <c r="BX41" s="413"/>
      <c r="BY41" s="413"/>
      <c r="BZ41" s="413"/>
      <c r="CA41" s="413"/>
      <c r="CB41" s="414"/>
      <c r="CC41" s="412">
        <v>8</v>
      </c>
      <c r="CD41" s="413">
        <v>1</v>
      </c>
      <c r="CE41" s="413">
        <v>2</v>
      </c>
      <c r="CF41" s="413">
        <v>0</v>
      </c>
      <c r="CG41" s="413"/>
      <c r="CH41" s="413"/>
      <c r="CI41" s="413"/>
      <c r="CJ41" s="413"/>
      <c r="CK41" s="413"/>
      <c r="CL41" s="414"/>
      <c r="CM41" s="412">
        <v>5</v>
      </c>
      <c r="CN41" s="413">
        <v>3</v>
      </c>
      <c r="CO41" s="413">
        <v>3</v>
      </c>
      <c r="CP41" s="413">
        <v>0</v>
      </c>
      <c r="CQ41" s="413"/>
      <c r="CR41" s="413"/>
      <c r="CS41" s="413"/>
      <c r="CT41" s="413"/>
      <c r="CU41" s="413"/>
      <c r="CV41" s="414"/>
      <c r="CW41" s="412">
        <v>6</v>
      </c>
      <c r="CX41" s="413">
        <v>1</v>
      </c>
      <c r="CY41" s="413">
        <v>0</v>
      </c>
      <c r="CZ41" s="413">
        <v>0</v>
      </c>
      <c r="DA41" s="413"/>
      <c r="DB41" s="413"/>
      <c r="DC41" s="413"/>
      <c r="DD41" s="413"/>
      <c r="DE41" s="413"/>
      <c r="DF41" s="414"/>
      <c r="DG41" s="412">
        <v>0</v>
      </c>
      <c r="DH41" s="413">
        <v>0</v>
      </c>
      <c r="DI41" s="413">
        <v>0</v>
      </c>
      <c r="DJ41" s="413">
        <v>0</v>
      </c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3"/>
        <v>287</v>
      </c>
      <c r="HN41" s="78">
        <f t="shared" si="85"/>
        <v>494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6"/>
        <v>#REF!</v>
      </c>
      <c r="HQ41" s="79"/>
      <c r="HR41" s="80">
        <f t="shared" si="74"/>
        <v>147</v>
      </c>
      <c r="HS41" s="80">
        <f t="shared" si="75"/>
        <v>120</v>
      </c>
      <c r="HT41" s="80">
        <f t="shared" si="76"/>
        <v>18</v>
      </c>
      <c r="HU41" s="80">
        <f t="shared" si="77"/>
        <v>2</v>
      </c>
      <c r="HV41" s="80">
        <f t="shared" si="78"/>
        <v>0</v>
      </c>
      <c r="HW41" s="80">
        <f t="shared" si="79"/>
        <v>0</v>
      </c>
      <c r="HX41" s="80">
        <f t="shared" si="80"/>
        <v>0</v>
      </c>
      <c r="HY41" s="80">
        <f t="shared" si="81"/>
        <v>0</v>
      </c>
      <c r="HZ41" s="80">
        <f t="shared" si="82"/>
        <v>0</v>
      </c>
      <c r="IA41" s="80">
        <f t="shared" si="83"/>
        <v>0</v>
      </c>
      <c r="IK41" s="93" t="e">
        <f t="shared" si="84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91</v>
      </c>
      <c r="L42" s="416">
        <v>75</v>
      </c>
      <c r="M42" s="416">
        <v>4</v>
      </c>
      <c r="N42" s="413">
        <v>0</v>
      </c>
      <c r="O42" s="413"/>
      <c r="P42" s="413"/>
      <c r="Q42" s="413"/>
      <c r="R42" s="413"/>
      <c r="S42" s="413"/>
      <c r="T42" s="414"/>
      <c r="U42" s="415">
        <v>40</v>
      </c>
      <c r="V42" s="416">
        <v>24</v>
      </c>
      <c r="W42" s="416">
        <v>3</v>
      </c>
      <c r="X42" s="413">
        <v>0</v>
      </c>
      <c r="Y42" s="413"/>
      <c r="Z42" s="413"/>
      <c r="AA42" s="413"/>
      <c r="AB42" s="413"/>
      <c r="AC42" s="413"/>
      <c r="AD42" s="414"/>
      <c r="AE42" s="415">
        <v>20</v>
      </c>
      <c r="AF42" s="416">
        <v>9</v>
      </c>
      <c r="AG42" s="416">
        <v>0</v>
      </c>
      <c r="AH42" s="413">
        <v>0</v>
      </c>
      <c r="AI42" s="413"/>
      <c r="AJ42" s="413"/>
      <c r="AK42" s="413"/>
      <c r="AL42" s="413"/>
      <c r="AM42" s="413"/>
      <c r="AN42" s="414"/>
      <c r="AO42" s="415">
        <v>20</v>
      </c>
      <c r="AP42" s="416">
        <v>4</v>
      </c>
      <c r="AQ42" s="416">
        <v>0</v>
      </c>
      <c r="AR42" s="413">
        <v>0</v>
      </c>
      <c r="AS42" s="413"/>
      <c r="AT42" s="413"/>
      <c r="AU42" s="413"/>
      <c r="AV42" s="413"/>
      <c r="AW42" s="413"/>
      <c r="AX42" s="414"/>
      <c r="AY42" s="415">
        <v>21</v>
      </c>
      <c r="AZ42" s="416">
        <v>10</v>
      </c>
      <c r="BA42" s="416">
        <v>0</v>
      </c>
      <c r="BB42" s="413">
        <v>0</v>
      </c>
      <c r="BC42" s="413"/>
      <c r="BD42" s="413"/>
      <c r="BE42" s="413"/>
      <c r="BF42" s="413"/>
      <c r="BG42" s="413"/>
      <c r="BH42" s="414"/>
      <c r="BI42" s="415">
        <v>25</v>
      </c>
      <c r="BJ42" s="416">
        <v>9</v>
      </c>
      <c r="BK42" s="416">
        <v>2</v>
      </c>
      <c r="BL42" s="413">
        <v>0</v>
      </c>
      <c r="BM42" s="413"/>
      <c r="BN42" s="413"/>
      <c r="BO42" s="413"/>
      <c r="BP42" s="413"/>
      <c r="BQ42" s="413"/>
      <c r="BR42" s="414"/>
      <c r="BS42" s="415">
        <v>7</v>
      </c>
      <c r="BT42" s="416">
        <v>0</v>
      </c>
      <c r="BU42" s="416">
        <v>5</v>
      </c>
      <c r="BV42" s="413">
        <v>1</v>
      </c>
      <c r="BW42" s="413"/>
      <c r="BX42" s="413"/>
      <c r="BY42" s="413"/>
      <c r="BZ42" s="413"/>
      <c r="CA42" s="413"/>
      <c r="CB42" s="414"/>
      <c r="CC42" s="415">
        <v>17</v>
      </c>
      <c r="CD42" s="416">
        <v>0</v>
      </c>
      <c r="CE42" s="416">
        <v>4</v>
      </c>
      <c r="CF42" s="413">
        <v>0</v>
      </c>
      <c r="CG42" s="413"/>
      <c r="CH42" s="413"/>
      <c r="CI42" s="413"/>
      <c r="CJ42" s="413"/>
      <c r="CK42" s="413"/>
      <c r="CL42" s="414"/>
      <c r="CM42" s="415">
        <v>7</v>
      </c>
      <c r="CN42" s="416">
        <v>4</v>
      </c>
      <c r="CO42" s="416">
        <v>2</v>
      </c>
      <c r="CP42" s="413">
        <v>0</v>
      </c>
      <c r="CQ42" s="413"/>
      <c r="CR42" s="413"/>
      <c r="CS42" s="413"/>
      <c r="CT42" s="413"/>
      <c r="CU42" s="413"/>
      <c r="CV42" s="414"/>
      <c r="CW42" s="415">
        <v>5</v>
      </c>
      <c r="CX42" s="416">
        <v>3</v>
      </c>
      <c r="CY42" s="416">
        <v>0</v>
      </c>
      <c r="CZ42" s="413">
        <v>0</v>
      </c>
      <c r="DA42" s="413"/>
      <c r="DB42" s="413"/>
      <c r="DC42" s="413"/>
      <c r="DD42" s="413"/>
      <c r="DE42" s="413"/>
      <c r="DF42" s="414"/>
      <c r="DG42" s="415">
        <v>0</v>
      </c>
      <c r="DH42" s="416">
        <v>0</v>
      </c>
      <c r="DI42" s="416">
        <v>0</v>
      </c>
      <c r="DJ42" s="413">
        <v>0</v>
      </c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3"/>
        <v>412</v>
      </c>
      <c r="HN42" s="78">
        <f t="shared" si="85"/>
        <v>906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6"/>
        <v>#REF!</v>
      </c>
      <c r="HQ42" s="79"/>
      <c r="HR42" s="80">
        <f t="shared" si="74"/>
        <v>253</v>
      </c>
      <c r="HS42" s="80">
        <f t="shared" si="75"/>
        <v>138</v>
      </c>
      <c r="HT42" s="80">
        <f t="shared" si="76"/>
        <v>20</v>
      </c>
      <c r="HU42" s="80">
        <f t="shared" si="77"/>
        <v>1</v>
      </c>
      <c r="HV42" s="80">
        <f t="shared" si="78"/>
        <v>0</v>
      </c>
      <c r="HW42" s="80">
        <f t="shared" si="79"/>
        <v>0</v>
      </c>
      <c r="HX42" s="80">
        <f t="shared" si="80"/>
        <v>0</v>
      </c>
      <c r="HY42" s="80">
        <f t="shared" si="81"/>
        <v>0</v>
      </c>
      <c r="HZ42" s="80">
        <f t="shared" si="82"/>
        <v>0</v>
      </c>
      <c r="IA42" s="80">
        <f t="shared" si="83"/>
        <v>0</v>
      </c>
      <c r="IK42" s="93" t="e">
        <f t="shared" si="84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103</v>
      </c>
      <c r="L43" s="418">
        <v>65</v>
      </c>
      <c r="M43" s="418">
        <v>6</v>
      </c>
      <c r="N43" s="418">
        <v>0</v>
      </c>
      <c r="O43" s="418"/>
      <c r="P43" s="418"/>
      <c r="Q43" s="418"/>
      <c r="R43" s="418"/>
      <c r="S43" s="418"/>
      <c r="T43" s="419"/>
      <c r="U43" s="417">
        <v>45</v>
      </c>
      <c r="V43" s="418">
        <v>19</v>
      </c>
      <c r="W43" s="418">
        <v>2</v>
      </c>
      <c r="X43" s="420">
        <v>0</v>
      </c>
      <c r="Y43" s="420"/>
      <c r="Z43" s="420"/>
      <c r="AA43" s="420"/>
      <c r="AB43" s="420"/>
      <c r="AC43" s="420"/>
      <c r="AD43" s="419"/>
      <c r="AE43" s="417">
        <v>21</v>
      </c>
      <c r="AF43" s="418">
        <v>8</v>
      </c>
      <c r="AG43" s="418">
        <v>0</v>
      </c>
      <c r="AH43" s="420">
        <v>0</v>
      </c>
      <c r="AI43" s="420"/>
      <c r="AJ43" s="420"/>
      <c r="AK43" s="420"/>
      <c r="AL43" s="420"/>
      <c r="AM43" s="420"/>
      <c r="AN43" s="419"/>
      <c r="AO43" s="417">
        <v>23</v>
      </c>
      <c r="AP43" s="418">
        <v>5</v>
      </c>
      <c r="AQ43" s="418">
        <v>0</v>
      </c>
      <c r="AR43" s="420">
        <v>0</v>
      </c>
      <c r="AS43" s="420"/>
      <c r="AT43" s="420"/>
      <c r="AU43" s="420"/>
      <c r="AV43" s="420"/>
      <c r="AW43" s="420"/>
      <c r="AX43" s="419"/>
      <c r="AY43" s="417">
        <v>22</v>
      </c>
      <c r="AZ43" s="418">
        <v>5</v>
      </c>
      <c r="BA43" s="418">
        <v>0</v>
      </c>
      <c r="BB43" s="420">
        <v>0</v>
      </c>
      <c r="BC43" s="420"/>
      <c r="BD43" s="420"/>
      <c r="BE43" s="420"/>
      <c r="BF43" s="420"/>
      <c r="BG43" s="420"/>
      <c r="BH43" s="419"/>
      <c r="BI43" s="417">
        <v>27</v>
      </c>
      <c r="BJ43" s="418">
        <v>8</v>
      </c>
      <c r="BK43" s="418">
        <v>1</v>
      </c>
      <c r="BL43" s="420">
        <v>0</v>
      </c>
      <c r="BM43" s="420"/>
      <c r="BN43" s="420"/>
      <c r="BO43" s="420"/>
      <c r="BP43" s="420"/>
      <c r="BQ43" s="420"/>
      <c r="BR43" s="419"/>
      <c r="BS43" s="417">
        <v>6</v>
      </c>
      <c r="BT43" s="418">
        <v>0</v>
      </c>
      <c r="BU43" s="418">
        <v>7</v>
      </c>
      <c r="BV43" s="420">
        <v>0</v>
      </c>
      <c r="BW43" s="420"/>
      <c r="BX43" s="420"/>
      <c r="BY43" s="420"/>
      <c r="BZ43" s="420"/>
      <c r="CA43" s="420"/>
      <c r="CB43" s="419"/>
      <c r="CC43" s="417">
        <v>17</v>
      </c>
      <c r="CD43" s="418">
        <v>2</v>
      </c>
      <c r="CE43" s="418">
        <v>2</v>
      </c>
      <c r="CF43" s="420">
        <v>0</v>
      </c>
      <c r="CG43" s="420"/>
      <c r="CH43" s="420"/>
      <c r="CI43" s="420"/>
      <c r="CJ43" s="420"/>
      <c r="CK43" s="420"/>
      <c r="CL43" s="419"/>
      <c r="CM43" s="417">
        <v>12</v>
      </c>
      <c r="CN43" s="418">
        <v>7</v>
      </c>
      <c r="CO43" s="418">
        <v>4</v>
      </c>
      <c r="CP43" s="420">
        <v>0</v>
      </c>
      <c r="CQ43" s="420"/>
      <c r="CR43" s="420"/>
      <c r="CS43" s="420"/>
      <c r="CT43" s="420"/>
      <c r="CU43" s="420"/>
      <c r="CV43" s="419"/>
      <c r="CW43" s="417">
        <v>2</v>
      </c>
      <c r="CX43" s="418">
        <v>3</v>
      </c>
      <c r="CY43" s="418">
        <v>0</v>
      </c>
      <c r="CZ43" s="420">
        <v>0</v>
      </c>
      <c r="DA43" s="420"/>
      <c r="DB43" s="420"/>
      <c r="DC43" s="420"/>
      <c r="DD43" s="420"/>
      <c r="DE43" s="420"/>
      <c r="DF43" s="419"/>
      <c r="DG43" s="417">
        <v>0</v>
      </c>
      <c r="DH43" s="418">
        <v>0</v>
      </c>
      <c r="DI43" s="418">
        <v>0</v>
      </c>
      <c r="DJ43" s="420">
        <v>0</v>
      </c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3"/>
        <v>422</v>
      </c>
      <c r="HN43" s="252">
        <f t="shared" si="85"/>
        <v>1328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6"/>
        <v>#REF!</v>
      </c>
      <c r="HQ43" s="79"/>
      <c r="HR43" s="253">
        <f t="shared" si="74"/>
        <v>278</v>
      </c>
      <c r="HS43" s="253">
        <f t="shared" si="75"/>
        <v>122</v>
      </c>
      <c r="HT43" s="253">
        <f t="shared" si="76"/>
        <v>22</v>
      </c>
      <c r="HU43" s="253">
        <f t="shared" si="77"/>
        <v>0</v>
      </c>
      <c r="HV43" s="253">
        <f t="shared" si="78"/>
        <v>0</v>
      </c>
      <c r="HW43" s="253">
        <f t="shared" si="79"/>
        <v>0</v>
      </c>
      <c r="HX43" s="253">
        <f t="shared" si="80"/>
        <v>0</v>
      </c>
      <c r="HY43" s="253">
        <f t="shared" si="81"/>
        <v>0</v>
      </c>
      <c r="HZ43" s="253">
        <f t="shared" si="82"/>
        <v>0</v>
      </c>
      <c r="IA43" s="253">
        <f t="shared" si="83"/>
        <v>0</v>
      </c>
      <c r="IK43" s="93" t="e">
        <f t="shared" si="84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90</v>
      </c>
      <c r="L44" s="422">
        <v>70</v>
      </c>
      <c r="M44" s="422">
        <v>4</v>
      </c>
      <c r="N44" s="422">
        <v>0</v>
      </c>
      <c r="O44" s="422"/>
      <c r="P44" s="422"/>
      <c r="Q44" s="422"/>
      <c r="R44" s="422"/>
      <c r="S44" s="422"/>
      <c r="T44" s="375"/>
      <c r="U44" s="421">
        <v>33</v>
      </c>
      <c r="V44" s="422">
        <v>20</v>
      </c>
      <c r="W44" s="422">
        <v>5</v>
      </c>
      <c r="X44" s="374">
        <v>0</v>
      </c>
      <c r="Y44" s="374"/>
      <c r="Z44" s="374"/>
      <c r="AA44" s="374"/>
      <c r="AB44" s="374"/>
      <c r="AC44" s="374"/>
      <c r="AD44" s="375"/>
      <c r="AE44" s="421">
        <v>18</v>
      </c>
      <c r="AF44" s="422">
        <v>8</v>
      </c>
      <c r="AG44" s="423">
        <v>0</v>
      </c>
      <c r="AH44" s="422">
        <v>0</v>
      </c>
      <c r="AI44" s="374"/>
      <c r="AJ44" s="374"/>
      <c r="AK44" s="374"/>
      <c r="AL44" s="374"/>
      <c r="AM44" s="374"/>
      <c r="AN44" s="375"/>
      <c r="AO44" s="421">
        <v>15</v>
      </c>
      <c r="AP44" s="422">
        <v>3</v>
      </c>
      <c r="AQ44" s="422">
        <v>0</v>
      </c>
      <c r="AR44" s="374">
        <v>0</v>
      </c>
      <c r="AS44" s="374"/>
      <c r="AT44" s="374"/>
      <c r="AU44" s="374"/>
      <c r="AV44" s="374"/>
      <c r="AW44" s="374"/>
      <c r="AX44" s="375"/>
      <c r="AY44" s="421">
        <v>23</v>
      </c>
      <c r="AZ44" s="422">
        <v>6</v>
      </c>
      <c r="BA44" s="422">
        <v>0</v>
      </c>
      <c r="BB44" s="422">
        <v>0</v>
      </c>
      <c r="BC44" s="374"/>
      <c r="BD44" s="374"/>
      <c r="BE44" s="374"/>
      <c r="BF44" s="374"/>
      <c r="BG44" s="374"/>
      <c r="BH44" s="375"/>
      <c r="BI44" s="421">
        <v>30</v>
      </c>
      <c r="BJ44" s="422">
        <v>6</v>
      </c>
      <c r="BK44" s="422">
        <v>2</v>
      </c>
      <c r="BL44" s="374">
        <v>0</v>
      </c>
      <c r="BM44" s="374"/>
      <c r="BN44" s="374"/>
      <c r="BO44" s="374"/>
      <c r="BP44" s="374"/>
      <c r="BQ44" s="374"/>
      <c r="BR44" s="375"/>
      <c r="BS44" s="421">
        <v>6</v>
      </c>
      <c r="BT44" s="422">
        <v>0</v>
      </c>
      <c r="BU44" s="422">
        <v>3</v>
      </c>
      <c r="BV44" s="374">
        <v>2</v>
      </c>
      <c r="BW44" s="374"/>
      <c r="BX44" s="374"/>
      <c r="BY44" s="374"/>
      <c r="BZ44" s="374"/>
      <c r="CA44" s="374"/>
      <c r="CB44" s="375"/>
      <c r="CC44" s="421">
        <v>20</v>
      </c>
      <c r="CD44" s="422">
        <v>0</v>
      </c>
      <c r="CE44" s="422">
        <v>1</v>
      </c>
      <c r="CF44" s="374">
        <v>0</v>
      </c>
      <c r="CG44" s="374"/>
      <c r="CH44" s="374"/>
      <c r="CI44" s="374"/>
      <c r="CJ44" s="374"/>
      <c r="CK44" s="374"/>
      <c r="CL44" s="375"/>
      <c r="CM44" s="421">
        <v>12</v>
      </c>
      <c r="CN44" s="422">
        <v>2</v>
      </c>
      <c r="CO44" s="422">
        <v>2</v>
      </c>
      <c r="CP44" s="374">
        <v>0</v>
      </c>
      <c r="CQ44" s="374"/>
      <c r="CR44" s="374"/>
      <c r="CS44" s="374"/>
      <c r="CT44" s="374"/>
      <c r="CU44" s="374"/>
      <c r="CV44" s="375"/>
      <c r="CW44" s="421">
        <v>1</v>
      </c>
      <c r="CX44" s="422">
        <v>2</v>
      </c>
      <c r="CY44" s="422">
        <v>0</v>
      </c>
      <c r="CZ44" s="374">
        <v>0</v>
      </c>
      <c r="DA44" s="374"/>
      <c r="DB44" s="374"/>
      <c r="DC44" s="374"/>
      <c r="DD44" s="374"/>
      <c r="DE44" s="374"/>
      <c r="DF44" s="375"/>
      <c r="DG44" s="421">
        <v>0</v>
      </c>
      <c r="DH44" s="422">
        <v>0</v>
      </c>
      <c r="DI44" s="422">
        <v>0</v>
      </c>
      <c r="DJ44" s="374">
        <v>0</v>
      </c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3"/>
        <v>384</v>
      </c>
      <c r="HN44" s="250">
        <f t="shared" si="85"/>
        <v>1505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6"/>
        <v>#REF!</v>
      </c>
      <c r="HQ44" s="79"/>
      <c r="HR44" s="251">
        <f t="shared" si="74"/>
        <v>248</v>
      </c>
      <c r="HS44" s="251">
        <f t="shared" si="75"/>
        <v>117</v>
      </c>
      <c r="HT44" s="251">
        <f t="shared" si="76"/>
        <v>17</v>
      </c>
      <c r="HU44" s="251">
        <f t="shared" si="77"/>
        <v>2</v>
      </c>
      <c r="HV44" s="251">
        <f t="shared" si="78"/>
        <v>0</v>
      </c>
      <c r="HW44" s="251">
        <f t="shared" si="79"/>
        <v>0</v>
      </c>
      <c r="HX44" s="251">
        <f t="shared" si="80"/>
        <v>0</v>
      </c>
      <c r="HY44" s="251">
        <f t="shared" si="81"/>
        <v>0</v>
      </c>
      <c r="HZ44" s="251">
        <f t="shared" si="82"/>
        <v>0</v>
      </c>
      <c r="IA44" s="251">
        <f t="shared" si="83"/>
        <v>0</v>
      </c>
      <c r="IK44" s="93" t="e">
        <f t="shared" si="84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130</v>
      </c>
      <c r="L45" s="425">
        <v>62</v>
      </c>
      <c r="M45" s="425">
        <v>5</v>
      </c>
      <c r="N45" s="425">
        <v>0</v>
      </c>
      <c r="O45" s="425"/>
      <c r="P45" s="425"/>
      <c r="Q45" s="425"/>
      <c r="R45" s="425"/>
      <c r="S45" s="425"/>
      <c r="T45" s="378"/>
      <c r="U45" s="424">
        <v>49</v>
      </c>
      <c r="V45" s="425">
        <v>14</v>
      </c>
      <c r="W45" s="425">
        <v>2</v>
      </c>
      <c r="X45" s="377">
        <v>0</v>
      </c>
      <c r="Y45" s="377"/>
      <c r="Z45" s="377"/>
      <c r="AA45" s="377"/>
      <c r="AB45" s="377"/>
      <c r="AC45" s="377"/>
      <c r="AD45" s="378"/>
      <c r="AE45" s="424">
        <v>16</v>
      </c>
      <c r="AF45" s="425">
        <v>12</v>
      </c>
      <c r="AG45" s="426">
        <v>0</v>
      </c>
      <c r="AH45" s="425">
        <v>0</v>
      </c>
      <c r="AI45" s="377"/>
      <c r="AJ45" s="377"/>
      <c r="AK45" s="377"/>
      <c r="AL45" s="377"/>
      <c r="AM45" s="377"/>
      <c r="AN45" s="378"/>
      <c r="AO45" s="424">
        <v>14</v>
      </c>
      <c r="AP45" s="425">
        <v>3</v>
      </c>
      <c r="AQ45" s="425">
        <v>0</v>
      </c>
      <c r="AR45" s="377">
        <v>0</v>
      </c>
      <c r="AS45" s="377"/>
      <c r="AT45" s="377"/>
      <c r="AU45" s="377"/>
      <c r="AV45" s="377"/>
      <c r="AW45" s="377"/>
      <c r="AX45" s="378"/>
      <c r="AY45" s="424">
        <v>20</v>
      </c>
      <c r="AZ45" s="425">
        <v>4</v>
      </c>
      <c r="BA45" s="425">
        <v>0</v>
      </c>
      <c r="BB45" s="425">
        <v>0</v>
      </c>
      <c r="BC45" s="377"/>
      <c r="BD45" s="377"/>
      <c r="BE45" s="377"/>
      <c r="BF45" s="377"/>
      <c r="BG45" s="377"/>
      <c r="BH45" s="378"/>
      <c r="BI45" s="424">
        <v>32</v>
      </c>
      <c r="BJ45" s="425">
        <v>10</v>
      </c>
      <c r="BK45" s="425">
        <v>1</v>
      </c>
      <c r="BL45" s="377">
        <v>0</v>
      </c>
      <c r="BM45" s="377"/>
      <c r="BN45" s="377"/>
      <c r="BO45" s="377"/>
      <c r="BP45" s="377"/>
      <c r="BQ45" s="377"/>
      <c r="BR45" s="378"/>
      <c r="BS45" s="424">
        <v>3</v>
      </c>
      <c r="BT45" s="425">
        <v>0</v>
      </c>
      <c r="BU45" s="425">
        <v>7</v>
      </c>
      <c r="BV45" s="377">
        <v>2</v>
      </c>
      <c r="BW45" s="377"/>
      <c r="BX45" s="377"/>
      <c r="BY45" s="377"/>
      <c r="BZ45" s="377"/>
      <c r="CA45" s="377"/>
      <c r="CB45" s="378"/>
      <c r="CC45" s="424">
        <v>20</v>
      </c>
      <c r="CD45" s="425">
        <v>1</v>
      </c>
      <c r="CE45" s="425">
        <v>3</v>
      </c>
      <c r="CF45" s="377">
        <v>0</v>
      </c>
      <c r="CG45" s="377"/>
      <c r="CH45" s="377"/>
      <c r="CI45" s="377"/>
      <c r="CJ45" s="377"/>
      <c r="CK45" s="377"/>
      <c r="CL45" s="378"/>
      <c r="CM45" s="424">
        <v>25</v>
      </c>
      <c r="CN45" s="425">
        <v>6</v>
      </c>
      <c r="CO45" s="425">
        <v>8</v>
      </c>
      <c r="CP45" s="377">
        <v>0</v>
      </c>
      <c r="CQ45" s="377"/>
      <c r="CR45" s="377"/>
      <c r="CS45" s="377"/>
      <c r="CT45" s="377"/>
      <c r="CU45" s="377"/>
      <c r="CV45" s="378"/>
      <c r="CW45" s="424">
        <v>4</v>
      </c>
      <c r="CX45" s="425">
        <v>3</v>
      </c>
      <c r="CY45" s="425">
        <v>0</v>
      </c>
      <c r="CZ45" s="377">
        <v>0</v>
      </c>
      <c r="DA45" s="377"/>
      <c r="DB45" s="377"/>
      <c r="DC45" s="377"/>
      <c r="DD45" s="377"/>
      <c r="DE45" s="377"/>
      <c r="DF45" s="378"/>
      <c r="DG45" s="424">
        <v>0</v>
      </c>
      <c r="DH45" s="425">
        <v>0</v>
      </c>
      <c r="DI45" s="425">
        <v>0</v>
      </c>
      <c r="DJ45" s="377">
        <v>0</v>
      </c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3"/>
        <v>456</v>
      </c>
      <c r="HN45" s="78">
        <f t="shared" si="85"/>
        <v>1674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6"/>
        <v>#REF!</v>
      </c>
      <c r="HQ45" s="79"/>
      <c r="HR45" s="80">
        <f t="shared" si="74"/>
        <v>313</v>
      </c>
      <c r="HS45" s="80">
        <f t="shared" si="75"/>
        <v>115</v>
      </c>
      <c r="HT45" s="80">
        <f t="shared" si="76"/>
        <v>26</v>
      </c>
      <c r="HU45" s="80">
        <f t="shared" si="77"/>
        <v>2</v>
      </c>
      <c r="HV45" s="80">
        <f t="shared" si="78"/>
        <v>0</v>
      </c>
      <c r="HW45" s="80">
        <f t="shared" si="79"/>
        <v>0</v>
      </c>
      <c r="HX45" s="80">
        <f t="shared" si="80"/>
        <v>0</v>
      </c>
      <c r="HY45" s="80">
        <f t="shared" si="81"/>
        <v>0</v>
      </c>
      <c r="HZ45" s="80">
        <f t="shared" si="82"/>
        <v>0</v>
      </c>
      <c r="IA45" s="80">
        <f t="shared" si="83"/>
        <v>0</v>
      </c>
      <c r="IK45" s="93" t="e">
        <f t="shared" si="84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144</v>
      </c>
      <c r="L46" s="425">
        <v>65</v>
      </c>
      <c r="M46" s="425">
        <v>9</v>
      </c>
      <c r="N46" s="425">
        <v>0</v>
      </c>
      <c r="O46" s="425"/>
      <c r="P46" s="425"/>
      <c r="Q46" s="425"/>
      <c r="R46" s="425"/>
      <c r="S46" s="425"/>
      <c r="T46" s="378"/>
      <c r="U46" s="424">
        <v>76</v>
      </c>
      <c r="V46" s="425">
        <v>22</v>
      </c>
      <c r="W46" s="425">
        <v>2</v>
      </c>
      <c r="X46" s="377">
        <v>0</v>
      </c>
      <c r="Y46" s="377"/>
      <c r="Z46" s="377"/>
      <c r="AA46" s="377"/>
      <c r="AB46" s="377"/>
      <c r="AC46" s="377"/>
      <c r="AD46" s="378"/>
      <c r="AE46" s="424">
        <v>12</v>
      </c>
      <c r="AF46" s="425">
        <v>8</v>
      </c>
      <c r="AG46" s="426">
        <v>0</v>
      </c>
      <c r="AH46" s="425">
        <v>0</v>
      </c>
      <c r="AI46" s="377"/>
      <c r="AJ46" s="377"/>
      <c r="AK46" s="377"/>
      <c r="AL46" s="377"/>
      <c r="AM46" s="377"/>
      <c r="AN46" s="378"/>
      <c r="AO46" s="424">
        <v>15</v>
      </c>
      <c r="AP46" s="425">
        <v>5</v>
      </c>
      <c r="AQ46" s="425">
        <v>0</v>
      </c>
      <c r="AR46" s="377">
        <v>0</v>
      </c>
      <c r="AS46" s="377"/>
      <c r="AT46" s="377"/>
      <c r="AU46" s="377"/>
      <c r="AV46" s="377"/>
      <c r="AW46" s="377"/>
      <c r="AX46" s="378"/>
      <c r="AY46" s="424">
        <v>21</v>
      </c>
      <c r="AZ46" s="425">
        <v>4</v>
      </c>
      <c r="BA46" s="425">
        <v>0</v>
      </c>
      <c r="BB46" s="425">
        <v>0</v>
      </c>
      <c r="BC46" s="377"/>
      <c r="BD46" s="377"/>
      <c r="BE46" s="377"/>
      <c r="BF46" s="377"/>
      <c r="BG46" s="377"/>
      <c r="BH46" s="378"/>
      <c r="BI46" s="424">
        <v>41</v>
      </c>
      <c r="BJ46" s="425">
        <v>12</v>
      </c>
      <c r="BK46" s="425">
        <v>2</v>
      </c>
      <c r="BL46" s="377">
        <v>0</v>
      </c>
      <c r="BM46" s="377"/>
      <c r="BN46" s="377"/>
      <c r="BO46" s="377"/>
      <c r="BP46" s="377"/>
      <c r="BQ46" s="377"/>
      <c r="BR46" s="378"/>
      <c r="BS46" s="424">
        <v>3</v>
      </c>
      <c r="BT46" s="425">
        <v>0</v>
      </c>
      <c r="BU46" s="425">
        <v>7</v>
      </c>
      <c r="BV46" s="377">
        <v>1</v>
      </c>
      <c r="BW46" s="377"/>
      <c r="BX46" s="377"/>
      <c r="BY46" s="377"/>
      <c r="BZ46" s="377"/>
      <c r="CA46" s="377"/>
      <c r="CB46" s="378"/>
      <c r="CC46" s="424">
        <v>17</v>
      </c>
      <c r="CD46" s="425">
        <v>0</v>
      </c>
      <c r="CE46" s="425">
        <v>1</v>
      </c>
      <c r="CF46" s="377">
        <v>0</v>
      </c>
      <c r="CG46" s="377"/>
      <c r="CH46" s="377"/>
      <c r="CI46" s="377"/>
      <c r="CJ46" s="377"/>
      <c r="CK46" s="377"/>
      <c r="CL46" s="378"/>
      <c r="CM46" s="424">
        <v>12</v>
      </c>
      <c r="CN46" s="425">
        <v>5</v>
      </c>
      <c r="CO46" s="425">
        <v>4</v>
      </c>
      <c r="CP46" s="377">
        <v>0</v>
      </c>
      <c r="CQ46" s="377"/>
      <c r="CR46" s="377"/>
      <c r="CS46" s="377"/>
      <c r="CT46" s="377"/>
      <c r="CU46" s="377"/>
      <c r="CV46" s="378"/>
      <c r="CW46" s="424">
        <v>2</v>
      </c>
      <c r="CX46" s="425">
        <v>6</v>
      </c>
      <c r="CY46" s="425">
        <v>0</v>
      </c>
      <c r="CZ46" s="377">
        <v>0</v>
      </c>
      <c r="DA46" s="377"/>
      <c r="DB46" s="377"/>
      <c r="DC46" s="377"/>
      <c r="DD46" s="377"/>
      <c r="DE46" s="377"/>
      <c r="DF46" s="378"/>
      <c r="DG46" s="424">
        <v>0</v>
      </c>
      <c r="DH46" s="425">
        <v>0</v>
      </c>
      <c r="DI46" s="425">
        <v>0</v>
      </c>
      <c r="DJ46" s="377">
        <v>0</v>
      </c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3"/>
        <v>496</v>
      </c>
      <c r="HN46" s="78">
        <f t="shared" si="85"/>
        <v>1758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6"/>
        <v>#REF!</v>
      </c>
      <c r="HQ46" s="79"/>
      <c r="HR46" s="80">
        <f t="shared" ref="HR46:HR63" si="87">+K46+U46+AE46+AO46+AY46+BI46+BS46+CC46+CM46+CW46+DG46+DQ46+EA46+EK46+EU46+FE46+FO46+FY46+GI46+GS46</f>
        <v>343</v>
      </c>
      <c r="HS46" s="80">
        <f t="shared" ref="HS46:HS63" si="88">+L46+V46+AF46+AP46+AZ46+BJ46+BT46+CD46+CN46+CX46+DH46+DR46+EB46+EL46+EV46+FF46+FP46+FZ46+GJ46+GT46</f>
        <v>127</v>
      </c>
      <c r="HT46" s="80">
        <f t="shared" ref="HT46:HT63" si="89">+M46+W46+AG46+AQ46+BA46+BK46+BU46+CE46+CO46+CY46+DI46+DS46+EC46+EM46+EW46+FG46+FQ46+GA46+GK46+GU46</f>
        <v>25</v>
      </c>
      <c r="HU46" s="80">
        <f t="shared" si="77"/>
        <v>1</v>
      </c>
      <c r="HV46" s="80">
        <f t="shared" si="78"/>
        <v>0</v>
      </c>
      <c r="HW46" s="80">
        <f t="shared" si="79"/>
        <v>0</v>
      </c>
      <c r="HX46" s="80">
        <f t="shared" si="80"/>
        <v>0</v>
      </c>
      <c r="HY46" s="80">
        <f t="shared" si="81"/>
        <v>0</v>
      </c>
      <c r="HZ46" s="80">
        <f t="shared" si="82"/>
        <v>0</v>
      </c>
      <c r="IA46" s="80">
        <f t="shared" si="83"/>
        <v>0</v>
      </c>
      <c r="IK46" s="93" t="e">
        <f t="shared" si="84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7">
        <v>150</v>
      </c>
      <c r="L47" s="428">
        <v>72</v>
      </c>
      <c r="M47" s="428">
        <v>8</v>
      </c>
      <c r="N47" s="428">
        <v>0</v>
      </c>
      <c r="O47" s="428"/>
      <c r="P47" s="428"/>
      <c r="Q47" s="428"/>
      <c r="R47" s="428"/>
      <c r="S47" s="428"/>
      <c r="T47" s="381"/>
      <c r="U47" s="427">
        <v>59</v>
      </c>
      <c r="V47" s="428">
        <v>23</v>
      </c>
      <c r="W47" s="428">
        <v>3</v>
      </c>
      <c r="X47" s="380">
        <v>0</v>
      </c>
      <c r="Y47" s="380"/>
      <c r="Z47" s="380"/>
      <c r="AA47" s="380"/>
      <c r="AB47" s="380"/>
      <c r="AC47" s="380"/>
      <c r="AD47" s="381"/>
      <c r="AE47" s="427">
        <v>12</v>
      </c>
      <c r="AF47" s="428">
        <v>11</v>
      </c>
      <c r="AG47" s="429">
        <v>0</v>
      </c>
      <c r="AH47" s="428">
        <v>0</v>
      </c>
      <c r="AI47" s="380"/>
      <c r="AJ47" s="380"/>
      <c r="AK47" s="380"/>
      <c r="AL47" s="380"/>
      <c r="AM47" s="380"/>
      <c r="AN47" s="381"/>
      <c r="AO47" s="427">
        <v>17</v>
      </c>
      <c r="AP47" s="428">
        <v>5</v>
      </c>
      <c r="AQ47" s="428">
        <v>0</v>
      </c>
      <c r="AR47" s="380">
        <v>0</v>
      </c>
      <c r="AS47" s="380"/>
      <c r="AT47" s="380"/>
      <c r="AU47" s="380"/>
      <c r="AV47" s="380"/>
      <c r="AW47" s="380"/>
      <c r="AX47" s="381"/>
      <c r="AY47" s="427">
        <v>23</v>
      </c>
      <c r="AZ47" s="428">
        <v>4</v>
      </c>
      <c r="BA47" s="428">
        <v>0</v>
      </c>
      <c r="BB47" s="428">
        <v>0</v>
      </c>
      <c r="BC47" s="380"/>
      <c r="BD47" s="380"/>
      <c r="BE47" s="380"/>
      <c r="BF47" s="380"/>
      <c r="BG47" s="380"/>
      <c r="BH47" s="381"/>
      <c r="BI47" s="427">
        <v>36</v>
      </c>
      <c r="BJ47" s="428">
        <v>7</v>
      </c>
      <c r="BK47" s="428">
        <v>2</v>
      </c>
      <c r="BL47" s="380">
        <v>0</v>
      </c>
      <c r="BM47" s="380"/>
      <c r="BN47" s="380"/>
      <c r="BO47" s="380"/>
      <c r="BP47" s="380"/>
      <c r="BQ47" s="380"/>
      <c r="BR47" s="381"/>
      <c r="BS47" s="427">
        <v>1</v>
      </c>
      <c r="BT47" s="428">
        <v>0</v>
      </c>
      <c r="BU47" s="428">
        <v>6</v>
      </c>
      <c r="BV47" s="380">
        <v>3</v>
      </c>
      <c r="BW47" s="380"/>
      <c r="BX47" s="380"/>
      <c r="BY47" s="380"/>
      <c r="BZ47" s="380"/>
      <c r="CA47" s="380"/>
      <c r="CB47" s="381"/>
      <c r="CC47" s="427">
        <v>13</v>
      </c>
      <c r="CD47" s="428">
        <v>1</v>
      </c>
      <c r="CE47" s="428">
        <v>1</v>
      </c>
      <c r="CF47" s="380">
        <v>0</v>
      </c>
      <c r="CG47" s="380"/>
      <c r="CH47" s="380"/>
      <c r="CI47" s="380"/>
      <c r="CJ47" s="380"/>
      <c r="CK47" s="380"/>
      <c r="CL47" s="381"/>
      <c r="CM47" s="427">
        <v>15</v>
      </c>
      <c r="CN47" s="428">
        <v>5</v>
      </c>
      <c r="CO47" s="428">
        <v>3</v>
      </c>
      <c r="CP47" s="380">
        <v>0</v>
      </c>
      <c r="CQ47" s="380"/>
      <c r="CR47" s="380"/>
      <c r="CS47" s="380"/>
      <c r="CT47" s="380"/>
      <c r="CU47" s="380"/>
      <c r="CV47" s="381"/>
      <c r="CW47" s="427">
        <v>1</v>
      </c>
      <c r="CX47" s="428">
        <v>1</v>
      </c>
      <c r="CY47" s="428">
        <v>0</v>
      </c>
      <c r="CZ47" s="380">
        <v>0</v>
      </c>
      <c r="DA47" s="380"/>
      <c r="DB47" s="380"/>
      <c r="DC47" s="380"/>
      <c r="DD47" s="380"/>
      <c r="DE47" s="380"/>
      <c r="DF47" s="381"/>
      <c r="DG47" s="427">
        <v>0</v>
      </c>
      <c r="DH47" s="428">
        <v>0</v>
      </c>
      <c r="DI47" s="428">
        <v>0</v>
      </c>
      <c r="DJ47" s="380">
        <v>0</v>
      </c>
      <c r="DK47" s="380"/>
      <c r="DL47" s="380"/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3"/>
        <v>482</v>
      </c>
      <c r="HN47" s="252">
        <f t="shared" si="85"/>
        <v>1818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86"/>
        <v>#REF!</v>
      </c>
      <c r="HQ47" s="79"/>
      <c r="HR47" s="253">
        <f t="shared" si="87"/>
        <v>327</v>
      </c>
      <c r="HS47" s="253">
        <f t="shared" si="88"/>
        <v>129</v>
      </c>
      <c r="HT47" s="253">
        <f t="shared" si="89"/>
        <v>23</v>
      </c>
      <c r="HU47" s="253">
        <f t="shared" si="77"/>
        <v>3</v>
      </c>
      <c r="HV47" s="253">
        <f t="shared" si="78"/>
        <v>0</v>
      </c>
      <c r="HW47" s="253">
        <f t="shared" si="79"/>
        <v>0</v>
      </c>
      <c r="HX47" s="253">
        <f t="shared" si="80"/>
        <v>0</v>
      </c>
      <c r="HY47" s="253">
        <f t="shared" si="81"/>
        <v>0</v>
      </c>
      <c r="HZ47" s="253">
        <f t="shared" si="82"/>
        <v>0</v>
      </c>
      <c r="IA47" s="253">
        <f t="shared" si="83"/>
        <v>0</v>
      </c>
      <c r="IK47" s="93" t="e">
        <f t="shared" si="84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30">
        <v>119</v>
      </c>
      <c r="L48" s="431">
        <v>75</v>
      </c>
      <c r="M48" s="431">
        <v>14</v>
      </c>
      <c r="N48" s="431">
        <v>0</v>
      </c>
      <c r="O48" s="431"/>
      <c r="P48" s="431"/>
      <c r="Q48" s="431"/>
      <c r="R48" s="431"/>
      <c r="S48" s="431"/>
      <c r="T48" s="432"/>
      <c r="U48" s="430">
        <v>20</v>
      </c>
      <c r="V48" s="431">
        <v>16</v>
      </c>
      <c r="W48" s="431">
        <v>3</v>
      </c>
      <c r="X48" s="431">
        <v>0</v>
      </c>
      <c r="Y48" s="431"/>
      <c r="Z48" s="431"/>
      <c r="AA48" s="431"/>
      <c r="AB48" s="431"/>
      <c r="AC48" s="431"/>
      <c r="AD48" s="432"/>
      <c r="AE48" s="430">
        <v>11</v>
      </c>
      <c r="AF48" s="431">
        <v>9</v>
      </c>
      <c r="AG48" s="431">
        <v>0</v>
      </c>
      <c r="AH48" s="431">
        <v>0</v>
      </c>
      <c r="AI48" s="431"/>
      <c r="AJ48" s="431"/>
      <c r="AK48" s="431"/>
      <c r="AL48" s="431"/>
      <c r="AM48" s="431"/>
      <c r="AN48" s="432"/>
      <c r="AO48" s="430">
        <v>18</v>
      </c>
      <c r="AP48" s="431">
        <v>3</v>
      </c>
      <c r="AQ48" s="431">
        <v>0</v>
      </c>
      <c r="AR48" s="431">
        <v>0</v>
      </c>
      <c r="AS48" s="431"/>
      <c r="AT48" s="431"/>
      <c r="AU48" s="431"/>
      <c r="AV48" s="431"/>
      <c r="AW48" s="431"/>
      <c r="AX48" s="432"/>
      <c r="AY48" s="430">
        <v>17</v>
      </c>
      <c r="AZ48" s="431">
        <v>2</v>
      </c>
      <c r="BA48" s="431">
        <v>0</v>
      </c>
      <c r="BB48" s="431">
        <v>0</v>
      </c>
      <c r="BC48" s="431"/>
      <c r="BD48" s="431"/>
      <c r="BE48" s="431"/>
      <c r="BF48" s="431"/>
      <c r="BG48" s="431"/>
      <c r="BH48" s="432"/>
      <c r="BI48" s="430">
        <v>39</v>
      </c>
      <c r="BJ48" s="431">
        <v>7</v>
      </c>
      <c r="BK48" s="431">
        <v>3</v>
      </c>
      <c r="BL48" s="431">
        <v>0</v>
      </c>
      <c r="BM48" s="431"/>
      <c r="BN48" s="431"/>
      <c r="BO48" s="431"/>
      <c r="BP48" s="431"/>
      <c r="BQ48" s="431"/>
      <c r="BR48" s="432"/>
      <c r="BS48" s="430">
        <v>1</v>
      </c>
      <c r="BT48" s="431">
        <v>0</v>
      </c>
      <c r="BU48" s="431">
        <v>8</v>
      </c>
      <c r="BV48" s="431">
        <v>1</v>
      </c>
      <c r="BW48" s="431"/>
      <c r="BX48" s="431"/>
      <c r="BY48" s="431"/>
      <c r="BZ48" s="431"/>
      <c r="CA48" s="431"/>
      <c r="CB48" s="432"/>
      <c r="CC48" s="430">
        <v>11</v>
      </c>
      <c r="CD48" s="431">
        <v>0</v>
      </c>
      <c r="CE48" s="431">
        <v>2</v>
      </c>
      <c r="CF48" s="431">
        <v>0</v>
      </c>
      <c r="CG48" s="431"/>
      <c r="CH48" s="431"/>
      <c r="CI48" s="431"/>
      <c r="CJ48" s="431"/>
      <c r="CK48" s="431"/>
      <c r="CL48" s="432"/>
      <c r="CM48" s="430">
        <v>16</v>
      </c>
      <c r="CN48" s="431">
        <v>9</v>
      </c>
      <c r="CO48" s="431">
        <v>4</v>
      </c>
      <c r="CP48" s="431">
        <v>0</v>
      </c>
      <c r="CQ48" s="431"/>
      <c r="CR48" s="431"/>
      <c r="CS48" s="431"/>
      <c r="CT48" s="431"/>
      <c r="CU48" s="431"/>
      <c r="CV48" s="432"/>
      <c r="CW48" s="430">
        <v>3</v>
      </c>
      <c r="CX48" s="431">
        <v>1</v>
      </c>
      <c r="CY48" s="431">
        <v>0</v>
      </c>
      <c r="CZ48" s="431">
        <v>0</v>
      </c>
      <c r="DA48" s="431"/>
      <c r="DB48" s="431"/>
      <c r="DC48" s="431"/>
      <c r="DD48" s="431"/>
      <c r="DE48" s="431"/>
      <c r="DF48" s="432"/>
      <c r="DG48" s="430">
        <v>0</v>
      </c>
      <c r="DH48" s="431">
        <v>0</v>
      </c>
      <c r="DI48" s="431">
        <v>0</v>
      </c>
      <c r="DJ48" s="431">
        <v>0</v>
      </c>
      <c r="DK48" s="431"/>
      <c r="DL48" s="431"/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3"/>
        <v>412</v>
      </c>
      <c r="HN48" s="250">
        <f t="shared" si="85"/>
        <v>1846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6"/>
        <v>#REF!</v>
      </c>
      <c r="HQ48" s="79"/>
      <c r="HR48" s="251">
        <f t="shared" si="87"/>
        <v>255</v>
      </c>
      <c r="HS48" s="251">
        <f t="shared" si="88"/>
        <v>122</v>
      </c>
      <c r="HT48" s="251">
        <f t="shared" si="89"/>
        <v>34</v>
      </c>
      <c r="HU48" s="251">
        <f t="shared" ref="HU48:HU70" si="90">+N48+X48+AH48+AR48+BB48+BL48+BV48+CF48+CP48+CZ48+DJ48+DT48+ED48+EN48+EX48+FH48+FR48+GB48+GL48+GV48</f>
        <v>1</v>
      </c>
      <c r="HV48" s="251">
        <f t="shared" ref="HV48:HV70" si="91">+O48+Y48+AI48+AS48+BC48+BM48+BW48+CG48+CQ48+DA48+DK48+DU48+EE48+EO48+EY48+FI48+FS48+GC48+GM48+GW48</f>
        <v>0</v>
      </c>
      <c r="HW48" s="251">
        <f t="shared" ref="HW48:HW70" si="92">+P48+Z48+AJ48+AT48+BD48+BN48+BX48+CH48+CR48+DB48+DL48+DV48+EF48+EP48+EZ48+FJ48+FT48+GD48+GN48+GX48</f>
        <v>0</v>
      </c>
      <c r="HX48" s="251">
        <f t="shared" si="80"/>
        <v>0</v>
      </c>
      <c r="HY48" s="251">
        <f t="shared" si="81"/>
        <v>0</v>
      </c>
      <c r="HZ48" s="251">
        <f t="shared" si="82"/>
        <v>0</v>
      </c>
      <c r="IA48" s="251">
        <f t="shared" si="83"/>
        <v>0</v>
      </c>
      <c r="IK48" s="93" t="e">
        <f t="shared" si="84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3">
        <v>116</v>
      </c>
      <c r="L49" s="434">
        <v>78</v>
      </c>
      <c r="M49" s="434">
        <v>13</v>
      </c>
      <c r="N49" s="434">
        <v>0</v>
      </c>
      <c r="O49" s="434"/>
      <c r="P49" s="434"/>
      <c r="Q49" s="434"/>
      <c r="R49" s="434"/>
      <c r="S49" s="434"/>
      <c r="T49" s="435"/>
      <c r="U49" s="433">
        <v>76</v>
      </c>
      <c r="V49" s="434">
        <v>16</v>
      </c>
      <c r="W49" s="434">
        <v>8</v>
      </c>
      <c r="X49" s="434">
        <v>0</v>
      </c>
      <c r="Y49" s="434"/>
      <c r="Z49" s="434"/>
      <c r="AA49" s="434"/>
      <c r="AB49" s="434"/>
      <c r="AC49" s="434"/>
      <c r="AD49" s="435"/>
      <c r="AE49" s="433">
        <v>12</v>
      </c>
      <c r="AF49" s="434">
        <v>10</v>
      </c>
      <c r="AG49" s="434">
        <v>0</v>
      </c>
      <c r="AH49" s="434">
        <v>0</v>
      </c>
      <c r="AI49" s="434"/>
      <c r="AJ49" s="434"/>
      <c r="AK49" s="434"/>
      <c r="AL49" s="434"/>
      <c r="AM49" s="434"/>
      <c r="AN49" s="435"/>
      <c r="AO49" s="433">
        <v>20</v>
      </c>
      <c r="AP49" s="434">
        <v>5</v>
      </c>
      <c r="AQ49" s="434">
        <v>0</v>
      </c>
      <c r="AR49" s="434">
        <v>0</v>
      </c>
      <c r="AS49" s="434"/>
      <c r="AT49" s="434"/>
      <c r="AU49" s="434"/>
      <c r="AV49" s="434"/>
      <c r="AW49" s="434"/>
      <c r="AX49" s="435"/>
      <c r="AY49" s="433">
        <v>20</v>
      </c>
      <c r="AZ49" s="434">
        <v>6</v>
      </c>
      <c r="BA49" s="434">
        <v>0</v>
      </c>
      <c r="BB49" s="434">
        <v>0</v>
      </c>
      <c r="BC49" s="434"/>
      <c r="BD49" s="434"/>
      <c r="BE49" s="434"/>
      <c r="BF49" s="434"/>
      <c r="BG49" s="434"/>
      <c r="BH49" s="435"/>
      <c r="BI49" s="433">
        <v>46</v>
      </c>
      <c r="BJ49" s="434">
        <v>11</v>
      </c>
      <c r="BK49" s="434">
        <v>2</v>
      </c>
      <c r="BL49" s="434">
        <v>0</v>
      </c>
      <c r="BM49" s="434"/>
      <c r="BN49" s="434"/>
      <c r="BO49" s="434"/>
      <c r="BP49" s="434"/>
      <c r="BQ49" s="434"/>
      <c r="BR49" s="435"/>
      <c r="BS49" s="433">
        <v>1</v>
      </c>
      <c r="BT49" s="434">
        <v>0</v>
      </c>
      <c r="BU49" s="434">
        <v>16</v>
      </c>
      <c r="BV49" s="434">
        <v>2</v>
      </c>
      <c r="BW49" s="434"/>
      <c r="BX49" s="434"/>
      <c r="BY49" s="434"/>
      <c r="BZ49" s="434"/>
      <c r="CA49" s="434"/>
      <c r="CB49" s="435"/>
      <c r="CC49" s="433">
        <v>22</v>
      </c>
      <c r="CD49" s="434">
        <v>2</v>
      </c>
      <c r="CE49" s="434">
        <v>2</v>
      </c>
      <c r="CF49" s="434">
        <v>0</v>
      </c>
      <c r="CG49" s="434"/>
      <c r="CH49" s="434"/>
      <c r="CI49" s="434"/>
      <c r="CJ49" s="434"/>
      <c r="CK49" s="434"/>
      <c r="CL49" s="435"/>
      <c r="CM49" s="433">
        <v>20</v>
      </c>
      <c r="CN49" s="434">
        <v>7</v>
      </c>
      <c r="CO49" s="434">
        <v>3</v>
      </c>
      <c r="CP49" s="434">
        <v>0</v>
      </c>
      <c r="CQ49" s="434"/>
      <c r="CR49" s="434"/>
      <c r="CS49" s="434"/>
      <c r="CT49" s="434"/>
      <c r="CU49" s="434"/>
      <c r="CV49" s="435"/>
      <c r="CW49" s="433">
        <v>5</v>
      </c>
      <c r="CX49" s="434">
        <v>2</v>
      </c>
      <c r="CY49" s="434">
        <v>0</v>
      </c>
      <c r="CZ49" s="434">
        <v>0</v>
      </c>
      <c r="DA49" s="434"/>
      <c r="DB49" s="434"/>
      <c r="DC49" s="434"/>
      <c r="DD49" s="434"/>
      <c r="DE49" s="434"/>
      <c r="DF49" s="435"/>
      <c r="DG49" s="433">
        <v>0</v>
      </c>
      <c r="DH49" s="434">
        <v>0</v>
      </c>
      <c r="DI49" s="434">
        <v>0</v>
      </c>
      <c r="DJ49" s="434">
        <v>0</v>
      </c>
      <c r="DK49" s="434"/>
      <c r="DL49" s="434"/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3"/>
        <v>521</v>
      </c>
      <c r="HN49" s="78">
        <f t="shared" si="85"/>
        <v>1911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6"/>
        <v>#REF!</v>
      </c>
      <c r="HQ49" s="79"/>
      <c r="HR49" s="80">
        <f t="shared" si="87"/>
        <v>338</v>
      </c>
      <c r="HS49" s="80">
        <f t="shared" si="88"/>
        <v>137</v>
      </c>
      <c r="HT49" s="80">
        <f t="shared" si="89"/>
        <v>44</v>
      </c>
      <c r="HU49" s="80">
        <f t="shared" si="90"/>
        <v>2</v>
      </c>
      <c r="HV49" s="80">
        <f t="shared" si="91"/>
        <v>0</v>
      </c>
      <c r="HW49" s="80">
        <f t="shared" si="92"/>
        <v>0</v>
      </c>
      <c r="HX49" s="80">
        <f t="shared" si="80"/>
        <v>0</v>
      </c>
      <c r="HY49" s="80">
        <f t="shared" si="81"/>
        <v>0</v>
      </c>
      <c r="HZ49" s="80">
        <f t="shared" si="82"/>
        <v>0</v>
      </c>
      <c r="IA49" s="80">
        <f t="shared" si="83"/>
        <v>0</v>
      </c>
      <c r="IK49" s="93" t="e">
        <f t="shared" si="84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6">
        <v>128</v>
      </c>
      <c r="L50" s="437">
        <v>51</v>
      </c>
      <c r="M50" s="437">
        <v>5</v>
      </c>
      <c r="N50" s="434">
        <v>0</v>
      </c>
      <c r="O50" s="434"/>
      <c r="P50" s="434"/>
      <c r="Q50" s="434"/>
      <c r="R50" s="434"/>
      <c r="S50" s="434"/>
      <c r="T50" s="435"/>
      <c r="U50" s="436">
        <v>62</v>
      </c>
      <c r="V50" s="437">
        <v>15</v>
      </c>
      <c r="W50" s="437">
        <v>4</v>
      </c>
      <c r="X50" s="434">
        <v>0</v>
      </c>
      <c r="Y50" s="434"/>
      <c r="Z50" s="434"/>
      <c r="AA50" s="434"/>
      <c r="AB50" s="434"/>
      <c r="AC50" s="434"/>
      <c r="AD50" s="435"/>
      <c r="AE50" s="436">
        <v>12</v>
      </c>
      <c r="AF50" s="437">
        <v>9</v>
      </c>
      <c r="AG50" s="437">
        <v>0</v>
      </c>
      <c r="AH50" s="434">
        <v>0</v>
      </c>
      <c r="AI50" s="434"/>
      <c r="AJ50" s="434"/>
      <c r="AK50" s="434"/>
      <c r="AL50" s="434"/>
      <c r="AM50" s="434"/>
      <c r="AN50" s="435"/>
      <c r="AO50" s="436">
        <v>17</v>
      </c>
      <c r="AP50" s="437">
        <v>3</v>
      </c>
      <c r="AQ50" s="437">
        <v>0</v>
      </c>
      <c r="AR50" s="434">
        <v>0</v>
      </c>
      <c r="AS50" s="434"/>
      <c r="AT50" s="434"/>
      <c r="AU50" s="434"/>
      <c r="AV50" s="434"/>
      <c r="AW50" s="434"/>
      <c r="AX50" s="435"/>
      <c r="AY50" s="436">
        <v>19</v>
      </c>
      <c r="AZ50" s="437">
        <v>3</v>
      </c>
      <c r="BA50" s="437">
        <v>0</v>
      </c>
      <c r="BB50" s="434">
        <v>0</v>
      </c>
      <c r="BC50" s="434"/>
      <c r="BD50" s="434"/>
      <c r="BE50" s="434"/>
      <c r="BF50" s="434"/>
      <c r="BG50" s="434"/>
      <c r="BH50" s="435"/>
      <c r="BI50" s="436">
        <v>49</v>
      </c>
      <c r="BJ50" s="437">
        <v>13</v>
      </c>
      <c r="BK50" s="437">
        <v>1</v>
      </c>
      <c r="BL50" s="434">
        <v>0</v>
      </c>
      <c r="BM50" s="434"/>
      <c r="BN50" s="434"/>
      <c r="BO50" s="434"/>
      <c r="BP50" s="434"/>
      <c r="BQ50" s="434"/>
      <c r="BR50" s="435"/>
      <c r="BS50" s="436">
        <v>2</v>
      </c>
      <c r="BT50" s="437">
        <v>0</v>
      </c>
      <c r="BU50" s="437">
        <v>5</v>
      </c>
      <c r="BV50" s="434">
        <v>2</v>
      </c>
      <c r="BW50" s="434"/>
      <c r="BX50" s="434"/>
      <c r="BY50" s="434"/>
      <c r="BZ50" s="434"/>
      <c r="CA50" s="434"/>
      <c r="CB50" s="435"/>
      <c r="CC50" s="436">
        <v>12</v>
      </c>
      <c r="CD50" s="437">
        <v>1</v>
      </c>
      <c r="CE50" s="437">
        <v>3</v>
      </c>
      <c r="CF50" s="434">
        <v>0</v>
      </c>
      <c r="CG50" s="434"/>
      <c r="CH50" s="434"/>
      <c r="CI50" s="434"/>
      <c r="CJ50" s="434"/>
      <c r="CK50" s="434"/>
      <c r="CL50" s="435"/>
      <c r="CM50" s="436">
        <v>15</v>
      </c>
      <c r="CN50" s="437">
        <v>4</v>
      </c>
      <c r="CO50" s="437">
        <v>6</v>
      </c>
      <c r="CP50" s="434">
        <v>0</v>
      </c>
      <c r="CQ50" s="434"/>
      <c r="CR50" s="434"/>
      <c r="CS50" s="434"/>
      <c r="CT50" s="434"/>
      <c r="CU50" s="434"/>
      <c r="CV50" s="435"/>
      <c r="CW50" s="436">
        <v>2</v>
      </c>
      <c r="CX50" s="437">
        <v>1</v>
      </c>
      <c r="CY50" s="437">
        <v>0</v>
      </c>
      <c r="CZ50" s="434">
        <v>0</v>
      </c>
      <c r="DA50" s="434"/>
      <c r="DB50" s="434"/>
      <c r="DC50" s="434"/>
      <c r="DD50" s="434"/>
      <c r="DE50" s="434"/>
      <c r="DF50" s="435"/>
      <c r="DG50" s="436">
        <v>0</v>
      </c>
      <c r="DH50" s="437">
        <v>0</v>
      </c>
      <c r="DI50" s="437">
        <v>0</v>
      </c>
      <c r="DJ50" s="434">
        <v>0</v>
      </c>
      <c r="DK50" s="434"/>
      <c r="DL50" s="434"/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3"/>
        <v>444</v>
      </c>
      <c r="HN50" s="78">
        <f t="shared" si="85"/>
        <v>1859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6"/>
        <v>#REF!</v>
      </c>
      <c r="HQ50" s="79"/>
      <c r="HR50" s="80">
        <f t="shared" si="87"/>
        <v>318</v>
      </c>
      <c r="HS50" s="80">
        <f t="shared" si="88"/>
        <v>100</v>
      </c>
      <c r="HT50" s="80">
        <f t="shared" si="89"/>
        <v>24</v>
      </c>
      <c r="HU50" s="80">
        <f t="shared" si="90"/>
        <v>2</v>
      </c>
      <c r="HV50" s="80">
        <f t="shared" si="91"/>
        <v>0</v>
      </c>
      <c r="HW50" s="80">
        <f t="shared" si="92"/>
        <v>0</v>
      </c>
      <c r="HX50" s="80">
        <f t="shared" si="80"/>
        <v>0</v>
      </c>
      <c r="HY50" s="80">
        <f t="shared" si="81"/>
        <v>0</v>
      </c>
      <c r="HZ50" s="80">
        <f t="shared" si="82"/>
        <v>0</v>
      </c>
      <c r="IA50" s="80">
        <f t="shared" si="83"/>
        <v>0</v>
      </c>
      <c r="IK50" s="93" t="e">
        <f t="shared" si="84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8">
        <v>135</v>
      </c>
      <c r="L51" s="439">
        <v>65</v>
      </c>
      <c r="M51" s="439">
        <v>6</v>
      </c>
      <c r="N51" s="439">
        <v>0</v>
      </c>
      <c r="O51" s="439"/>
      <c r="P51" s="439"/>
      <c r="Q51" s="439"/>
      <c r="R51" s="439"/>
      <c r="S51" s="439"/>
      <c r="T51" s="440"/>
      <c r="U51" s="438">
        <v>49</v>
      </c>
      <c r="V51" s="439">
        <v>30</v>
      </c>
      <c r="W51" s="439">
        <v>3</v>
      </c>
      <c r="X51" s="441">
        <v>0</v>
      </c>
      <c r="Y51" s="441"/>
      <c r="Z51" s="441"/>
      <c r="AA51" s="441"/>
      <c r="AB51" s="441"/>
      <c r="AC51" s="441"/>
      <c r="AD51" s="440"/>
      <c r="AE51" s="438">
        <v>17</v>
      </c>
      <c r="AF51" s="439">
        <v>11</v>
      </c>
      <c r="AG51" s="439">
        <v>0</v>
      </c>
      <c r="AH51" s="441">
        <v>0</v>
      </c>
      <c r="AI51" s="441"/>
      <c r="AJ51" s="441"/>
      <c r="AK51" s="441"/>
      <c r="AL51" s="441"/>
      <c r="AM51" s="441"/>
      <c r="AN51" s="440"/>
      <c r="AO51" s="438">
        <v>18</v>
      </c>
      <c r="AP51" s="439">
        <v>1</v>
      </c>
      <c r="AQ51" s="439">
        <v>0</v>
      </c>
      <c r="AR51" s="441">
        <v>0</v>
      </c>
      <c r="AS51" s="441"/>
      <c r="AT51" s="441"/>
      <c r="AU51" s="441"/>
      <c r="AV51" s="441"/>
      <c r="AW51" s="441"/>
      <c r="AX51" s="440"/>
      <c r="AY51" s="438">
        <v>20</v>
      </c>
      <c r="AZ51" s="439">
        <v>3</v>
      </c>
      <c r="BA51" s="439">
        <v>0</v>
      </c>
      <c r="BB51" s="441">
        <v>0</v>
      </c>
      <c r="BC51" s="441"/>
      <c r="BD51" s="441"/>
      <c r="BE51" s="441"/>
      <c r="BF51" s="441"/>
      <c r="BG51" s="441"/>
      <c r="BH51" s="440"/>
      <c r="BI51" s="438">
        <v>37</v>
      </c>
      <c r="BJ51" s="439">
        <v>13</v>
      </c>
      <c r="BK51" s="439">
        <v>1</v>
      </c>
      <c r="BL51" s="441">
        <v>0</v>
      </c>
      <c r="BM51" s="441"/>
      <c r="BN51" s="441"/>
      <c r="BO51" s="441"/>
      <c r="BP51" s="441"/>
      <c r="BQ51" s="441"/>
      <c r="BR51" s="440"/>
      <c r="BS51" s="438">
        <v>3</v>
      </c>
      <c r="BT51" s="439">
        <v>0</v>
      </c>
      <c r="BU51" s="439">
        <v>8</v>
      </c>
      <c r="BV51" s="441">
        <v>1</v>
      </c>
      <c r="BW51" s="441"/>
      <c r="BX51" s="441"/>
      <c r="BY51" s="441"/>
      <c r="BZ51" s="441"/>
      <c r="CA51" s="441"/>
      <c r="CB51" s="440"/>
      <c r="CC51" s="438">
        <v>18</v>
      </c>
      <c r="CD51" s="439">
        <v>0</v>
      </c>
      <c r="CE51" s="439">
        <v>3</v>
      </c>
      <c r="CF51" s="441">
        <v>0</v>
      </c>
      <c r="CG51" s="441"/>
      <c r="CH51" s="441"/>
      <c r="CI51" s="441"/>
      <c r="CJ51" s="441"/>
      <c r="CK51" s="441"/>
      <c r="CL51" s="440"/>
      <c r="CM51" s="438">
        <v>12</v>
      </c>
      <c r="CN51" s="439">
        <v>7</v>
      </c>
      <c r="CO51" s="439">
        <v>4</v>
      </c>
      <c r="CP51" s="441">
        <v>0</v>
      </c>
      <c r="CQ51" s="441"/>
      <c r="CR51" s="441"/>
      <c r="CS51" s="441"/>
      <c r="CT51" s="441"/>
      <c r="CU51" s="441"/>
      <c r="CV51" s="440"/>
      <c r="CW51" s="438">
        <v>1</v>
      </c>
      <c r="CX51" s="439">
        <v>1</v>
      </c>
      <c r="CY51" s="439">
        <v>0</v>
      </c>
      <c r="CZ51" s="441">
        <v>0</v>
      </c>
      <c r="DA51" s="441"/>
      <c r="DB51" s="441"/>
      <c r="DC51" s="441"/>
      <c r="DD51" s="441"/>
      <c r="DE51" s="441"/>
      <c r="DF51" s="440"/>
      <c r="DG51" s="438">
        <v>0</v>
      </c>
      <c r="DH51" s="439">
        <v>0</v>
      </c>
      <c r="DI51" s="439">
        <v>0</v>
      </c>
      <c r="DJ51" s="441">
        <v>0</v>
      </c>
      <c r="DK51" s="441"/>
      <c r="DL51" s="441"/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3"/>
        <v>467</v>
      </c>
      <c r="HN51" s="252">
        <f t="shared" ref="HN51:HN82" si="93">+SUM(HM48:HM51)</f>
        <v>1844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>+SUM(HO48:HO51)</f>
        <v>#REF!</v>
      </c>
      <c r="HQ51" s="79"/>
      <c r="HR51" s="253">
        <f t="shared" si="87"/>
        <v>310</v>
      </c>
      <c r="HS51" s="253">
        <f t="shared" si="88"/>
        <v>131</v>
      </c>
      <c r="HT51" s="253">
        <f t="shared" si="89"/>
        <v>25</v>
      </c>
      <c r="HU51" s="253">
        <f t="shared" si="90"/>
        <v>1</v>
      </c>
      <c r="HV51" s="253">
        <f t="shared" si="91"/>
        <v>0</v>
      </c>
      <c r="HW51" s="253">
        <f t="shared" si="92"/>
        <v>0</v>
      </c>
      <c r="HX51" s="253">
        <f t="shared" si="80"/>
        <v>0</v>
      </c>
      <c r="HY51" s="253">
        <f t="shared" si="81"/>
        <v>0</v>
      </c>
      <c r="HZ51" s="253">
        <f t="shared" si="82"/>
        <v>0</v>
      </c>
      <c r="IA51" s="253">
        <f t="shared" si="83"/>
        <v>0</v>
      </c>
      <c r="IK51" s="93" t="e">
        <f t="shared" si="84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2"/>
      <c r="L52" s="443"/>
      <c r="M52" s="443"/>
      <c r="N52" s="410">
        <v>0</v>
      </c>
      <c r="O52" s="410"/>
      <c r="P52" s="410"/>
      <c r="Q52" s="410"/>
      <c r="R52" s="410"/>
      <c r="S52" s="410"/>
      <c r="T52" s="411"/>
      <c r="U52" s="442"/>
      <c r="V52" s="443"/>
      <c r="W52" s="443"/>
      <c r="X52" s="410">
        <v>0</v>
      </c>
      <c r="Y52" s="410"/>
      <c r="Z52" s="410"/>
      <c r="AA52" s="410"/>
      <c r="AB52" s="410"/>
      <c r="AC52" s="410"/>
      <c r="AD52" s="411"/>
      <c r="AE52" s="442"/>
      <c r="AF52" s="443"/>
      <c r="AG52" s="444">
        <v>0</v>
      </c>
      <c r="AH52" s="443">
        <v>0</v>
      </c>
      <c r="AI52" s="410"/>
      <c r="AJ52" s="410"/>
      <c r="AK52" s="410"/>
      <c r="AL52" s="410"/>
      <c r="AM52" s="410"/>
      <c r="AN52" s="411"/>
      <c r="AO52" s="442"/>
      <c r="AP52" s="443"/>
      <c r="AQ52" s="443">
        <v>0</v>
      </c>
      <c r="AR52" s="410">
        <v>0</v>
      </c>
      <c r="AS52" s="410"/>
      <c r="AT52" s="410"/>
      <c r="AU52" s="410"/>
      <c r="AV52" s="410"/>
      <c r="AW52" s="410"/>
      <c r="AX52" s="411"/>
      <c r="AY52" s="442"/>
      <c r="AZ52" s="443"/>
      <c r="BA52" s="443">
        <v>0</v>
      </c>
      <c r="BB52" s="443">
        <v>0</v>
      </c>
      <c r="BC52" s="410"/>
      <c r="BD52" s="410"/>
      <c r="BE52" s="410"/>
      <c r="BF52" s="410"/>
      <c r="BG52" s="410"/>
      <c r="BH52" s="411"/>
      <c r="BI52" s="442"/>
      <c r="BJ52" s="443"/>
      <c r="BK52" s="443"/>
      <c r="BL52" s="410">
        <v>0</v>
      </c>
      <c r="BM52" s="410"/>
      <c r="BN52" s="410"/>
      <c r="BO52" s="410"/>
      <c r="BP52" s="410"/>
      <c r="BQ52" s="410"/>
      <c r="BR52" s="411"/>
      <c r="BS52" s="442"/>
      <c r="BT52" s="443">
        <v>0</v>
      </c>
      <c r="BU52" s="443"/>
      <c r="BV52" s="410"/>
      <c r="BW52" s="410"/>
      <c r="BX52" s="410"/>
      <c r="BY52" s="410"/>
      <c r="BZ52" s="410"/>
      <c r="CA52" s="410"/>
      <c r="CB52" s="411"/>
      <c r="CC52" s="442"/>
      <c r="CD52" s="443"/>
      <c r="CE52" s="443"/>
      <c r="CF52" s="410">
        <v>0</v>
      </c>
      <c r="CG52" s="410"/>
      <c r="CH52" s="410"/>
      <c r="CI52" s="410"/>
      <c r="CJ52" s="410"/>
      <c r="CK52" s="410"/>
      <c r="CL52" s="411"/>
      <c r="CM52" s="442"/>
      <c r="CN52" s="443"/>
      <c r="CO52" s="443"/>
      <c r="CP52" s="410">
        <v>0</v>
      </c>
      <c r="CQ52" s="410"/>
      <c r="CR52" s="410"/>
      <c r="CS52" s="410"/>
      <c r="CT52" s="410"/>
      <c r="CU52" s="410"/>
      <c r="CV52" s="411"/>
      <c r="CW52" s="442"/>
      <c r="CX52" s="443"/>
      <c r="CY52" s="443">
        <v>0</v>
      </c>
      <c r="CZ52" s="410">
        <v>0</v>
      </c>
      <c r="DA52" s="410"/>
      <c r="DB52" s="410"/>
      <c r="DC52" s="410"/>
      <c r="DD52" s="410"/>
      <c r="DE52" s="410"/>
      <c r="DF52" s="411"/>
      <c r="DG52" s="442">
        <v>0</v>
      </c>
      <c r="DH52" s="443">
        <v>0</v>
      </c>
      <c r="DI52" s="443">
        <v>0</v>
      </c>
      <c r="DJ52" s="410">
        <v>0</v>
      </c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3"/>
        <v>0</v>
      </c>
      <c r="HN52" s="250">
        <f t="shared" si="93"/>
        <v>1432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6"/>
        <v>#REF!</v>
      </c>
      <c r="HQ52" s="79"/>
      <c r="HR52" s="251">
        <f t="shared" si="87"/>
        <v>0</v>
      </c>
      <c r="HS52" s="251">
        <f t="shared" si="88"/>
        <v>0</v>
      </c>
      <c r="HT52" s="251">
        <f t="shared" si="89"/>
        <v>0</v>
      </c>
      <c r="HU52" s="251">
        <f t="shared" si="90"/>
        <v>0</v>
      </c>
      <c r="HV52" s="251">
        <f t="shared" si="91"/>
        <v>0</v>
      </c>
      <c r="HW52" s="251">
        <f t="shared" si="92"/>
        <v>0</v>
      </c>
      <c r="HX52" s="251">
        <f t="shared" si="80"/>
        <v>0</v>
      </c>
      <c r="HY52" s="251">
        <f t="shared" si="81"/>
        <v>0</v>
      </c>
      <c r="HZ52" s="251">
        <f t="shared" si="82"/>
        <v>0</v>
      </c>
      <c r="IA52" s="251">
        <f t="shared" si="83"/>
        <v>0</v>
      </c>
      <c r="IK52" s="93" t="e">
        <f t="shared" si="84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416"/>
      <c r="M53" s="416"/>
      <c r="N53" s="413">
        <v>0</v>
      </c>
      <c r="O53" s="413"/>
      <c r="P53" s="413"/>
      <c r="Q53" s="413"/>
      <c r="R53" s="413"/>
      <c r="S53" s="413"/>
      <c r="T53" s="414"/>
      <c r="U53" s="415"/>
      <c r="V53" s="416"/>
      <c r="W53" s="416"/>
      <c r="X53" s="413">
        <v>0</v>
      </c>
      <c r="Y53" s="413"/>
      <c r="Z53" s="413"/>
      <c r="AA53" s="413"/>
      <c r="AB53" s="413"/>
      <c r="AC53" s="413"/>
      <c r="AD53" s="414"/>
      <c r="AE53" s="415"/>
      <c r="AF53" s="416"/>
      <c r="AG53" s="445">
        <v>0</v>
      </c>
      <c r="AH53" s="416">
        <v>0</v>
      </c>
      <c r="AI53" s="413"/>
      <c r="AJ53" s="413"/>
      <c r="AK53" s="413"/>
      <c r="AL53" s="413"/>
      <c r="AM53" s="413"/>
      <c r="AN53" s="414"/>
      <c r="AO53" s="415"/>
      <c r="AP53" s="416"/>
      <c r="AQ53" s="416">
        <v>0</v>
      </c>
      <c r="AR53" s="413">
        <v>0</v>
      </c>
      <c r="AS53" s="413"/>
      <c r="AT53" s="413"/>
      <c r="AU53" s="413"/>
      <c r="AV53" s="413"/>
      <c r="AW53" s="413"/>
      <c r="AX53" s="414"/>
      <c r="AY53" s="415"/>
      <c r="AZ53" s="416"/>
      <c r="BA53" s="416">
        <v>0</v>
      </c>
      <c r="BB53" s="416">
        <v>0</v>
      </c>
      <c r="BC53" s="413"/>
      <c r="BD53" s="413"/>
      <c r="BE53" s="413"/>
      <c r="BF53" s="413"/>
      <c r="BG53" s="413"/>
      <c r="BH53" s="414"/>
      <c r="BI53" s="415"/>
      <c r="BJ53" s="416"/>
      <c r="BK53" s="416"/>
      <c r="BL53" s="413">
        <v>0</v>
      </c>
      <c r="BM53" s="413"/>
      <c r="BN53" s="413"/>
      <c r="BO53" s="413"/>
      <c r="BP53" s="413"/>
      <c r="BQ53" s="413"/>
      <c r="BR53" s="414"/>
      <c r="BS53" s="415"/>
      <c r="BT53" s="416">
        <v>0</v>
      </c>
      <c r="BU53" s="416"/>
      <c r="BV53" s="413"/>
      <c r="BW53" s="413"/>
      <c r="BX53" s="413"/>
      <c r="BY53" s="413"/>
      <c r="BZ53" s="413"/>
      <c r="CA53" s="413"/>
      <c r="CB53" s="414"/>
      <c r="CC53" s="415"/>
      <c r="CD53" s="416"/>
      <c r="CE53" s="416"/>
      <c r="CF53" s="413">
        <v>0</v>
      </c>
      <c r="CG53" s="413"/>
      <c r="CH53" s="413"/>
      <c r="CI53" s="413"/>
      <c r="CJ53" s="413"/>
      <c r="CK53" s="413"/>
      <c r="CL53" s="414"/>
      <c r="CM53" s="415"/>
      <c r="CN53" s="416"/>
      <c r="CO53" s="416"/>
      <c r="CP53" s="413">
        <v>0</v>
      </c>
      <c r="CQ53" s="413"/>
      <c r="CR53" s="413"/>
      <c r="CS53" s="413"/>
      <c r="CT53" s="413"/>
      <c r="CU53" s="413"/>
      <c r="CV53" s="414"/>
      <c r="CW53" s="415"/>
      <c r="CX53" s="416"/>
      <c r="CY53" s="416">
        <v>0</v>
      </c>
      <c r="CZ53" s="413">
        <v>0</v>
      </c>
      <c r="DA53" s="413"/>
      <c r="DB53" s="413"/>
      <c r="DC53" s="413"/>
      <c r="DD53" s="413"/>
      <c r="DE53" s="413"/>
      <c r="DF53" s="414"/>
      <c r="DG53" s="415">
        <v>0</v>
      </c>
      <c r="DH53" s="416">
        <v>0</v>
      </c>
      <c r="DI53" s="416">
        <v>0</v>
      </c>
      <c r="DJ53" s="413">
        <v>0</v>
      </c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3"/>
        <v>0</v>
      </c>
      <c r="HN53" s="78">
        <f t="shared" si="93"/>
        <v>911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6"/>
        <v>#REF!</v>
      </c>
      <c r="HQ53" s="79"/>
      <c r="HR53" s="80">
        <f t="shared" si="87"/>
        <v>0</v>
      </c>
      <c r="HS53" s="80">
        <f t="shared" si="88"/>
        <v>0</v>
      </c>
      <c r="HT53" s="80">
        <f t="shared" si="89"/>
        <v>0</v>
      </c>
      <c r="HU53" s="80">
        <f t="shared" si="90"/>
        <v>0</v>
      </c>
      <c r="HV53" s="80">
        <f t="shared" si="91"/>
        <v>0</v>
      </c>
      <c r="HW53" s="80">
        <f t="shared" si="92"/>
        <v>0</v>
      </c>
      <c r="HX53" s="80">
        <f t="shared" si="80"/>
        <v>0</v>
      </c>
      <c r="HY53" s="80">
        <f t="shared" si="81"/>
        <v>0</v>
      </c>
      <c r="HZ53" s="80">
        <f t="shared" si="82"/>
        <v>0</v>
      </c>
      <c r="IA53" s="80">
        <f t="shared" si="83"/>
        <v>0</v>
      </c>
      <c r="IK53" s="93" t="e">
        <f t="shared" si="84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416"/>
      <c r="M54" s="416"/>
      <c r="N54" s="413">
        <v>0</v>
      </c>
      <c r="O54" s="413"/>
      <c r="P54" s="413"/>
      <c r="Q54" s="413"/>
      <c r="R54" s="413"/>
      <c r="S54" s="413"/>
      <c r="T54" s="414"/>
      <c r="U54" s="415"/>
      <c r="V54" s="416"/>
      <c r="W54" s="416"/>
      <c r="X54" s="413">
        <v>0</v>
      </c>
      <c r="Y54" s="413"/>
      <c r="Z54" s="413"/>
      <c r="AA54" s="413"/>
      <c r="AB54" s="413"/>
      <c r="AC54" s="413"/>
      <c r="AD54" s="414"/>
      <c r="AE54" s="415"/>
      <c r="AF54" s="416"/>
      <c r="AG54" s="445">
        <v>0</v>
      </c>
      <c r="AH54" s="416">
        <v>0</v>
      </c>
      <c r="AI54" s="413"/>
      <c r="AJ54" s="413"/>
      <c r="AK54" s="413"/>
      <c r="AL54" s="413"/>
      <c r="AM54" s="413"/>
      <c r="AN54" s="414"/>
      <c r="AO54" s="415"/>
      <c r="AP54" s="416"/>
      <c r="AQ54" s="416">
        <v>0</v>
      </c>
      <c r="AR54" s="413">
        <v>0</v>
      </c>
      <c r="AS54" s="413"/>
      <c r="AT54" s="413"/>
      <c r="AU54" s="413"/>
      <c r="AV54" s="413"/>
      <c r="AW54" s="413"/>
      <c r="AX54" s="414"/>
      <c r="AY54" s="415"/>
      <c r="AZ54" s="416"/>
      <c r="BA54" s="416">
        <v>0</v>
      </c>
      <c r="BB54" s="416">
        <v>0</v>
      </c>
      <c r="BC54" s="413"/>
      <c r="BD54" s="413"/>
      <c r="BE54" s="413"/>
      <c r="BF54" s="413"/>
      <c r="BG54" s="413"/>
      <c r="BH54" s="414"/>
      <c r="BI54" s="415"/>
      <c r="BJ54" s="416"/>
      <c r="BK54" s="416"/>
      <c r="BL54" s="413">
        <v>0</v>
      </c>
      <c r="BM54" s="413"/>
      <c r="BN54" s="413"/>
      <c r="BO54" s="413"/>
      <c r="BP54" s="413"/>
      <c r="BQ54" s="413"/>
      <c r="BR54" s="414"/>
      <c r="BS54" s="415"/>
      <c r="BT54" s="416">
        <v>0</v>
      </c>
      <c r="BU54" s="416"/>
      <c r="BV54" s="413"/>
      <c r="BW54" s="413"/>
      <c r="BX54" s="413"/>
      <c r="BY54" s="413"/>
      <c r="BZ54" s="413"/>
      <c r="CA54" s="413"/>
      <c r="CB54" s="414"/>
      <c r="CC54" s="415"/>
      <c r="CD54" s="416"/>
      <c r="CE54" s="416"/>
      <c r="CF54" s="413">
        <v>0</v>
      </c>
      <c r="CG54" s="413"/>
      <c r="CH54" s="413"/>
      <c r="CI54" s="413"/>
      <c r="CJ54" s="413"/>
      <c r="CK54" s="413"/>
      <c r="CL54" s="414"/>
      <c r="CM54" s="415"/>
      <c r="CN54" s="416"/>
      <c r="CO54" s="416"/>
      <c r="CP54" s="413">
        <v>0</v>
      </c>
      <c r="CQ54" s="413"/>
      <c r="CR54" s="413"/>
      <c r="CS54" s="413"/>
      <c r="CT54" s="413"/>
      <c r="CU54" s="413"/>
      <c r="CV54" s="414"/>
      <c r="CW54" s="415"/>
      <c r="CX54" s="416"/>
      <c r="CY54" s="416">
        <v>0</v>
      </c>
      <c r="CZ54" s="413">
        <v>0</v>
      </c>
      <c r="DA54" s="413"/>
      <c r="DB54" s="413"/>
      <c r="DC54" s="413"/>
      <c r="DD54" s="413"/>
      <c r="DE54" s="413"/>
      <c r="DF54" s="414"/>
      <c r="DG54" s="415">
        <v>0</v>
      </c>
      <c r="DH54" s="416">
        <v>0</v>
      </c>
      <c r="DI54" s="416">
        <v>0</v>
      </c>
      <c r="DJ54" s="413">
        <v>0</v>
      </c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3"/>
        <v>0</v>
      </c>
      <c r="HN54" s="78">
        <f t="shared" si="93"/>
        <v>467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6"/>
        <v>#REF!</v>
      </c>
      <c r="HQ54" s="79"/>
      <c r="HR54" s="80">
        <f t="shared" si="87"/>
        <v>0</v>
      </c>
      <c r="HS54" s="80">
        <f t="shared" si="88"/>
        <v>0</v>
      </c>
      <c r="HT54" s="80">
        <f t="shared" si="89"/>
        <v>0</v>
      </c>
      <c r="HU54" s="80">
        <f t="shared" si="90"/>
        <v>0</v>
      </c>
      <c r="HV54" s="80">
        <f t="shared" si="91"/>
        <v>0</v>
      </c>
      <c r="HW54" s="80">
        <f t="shared" si="92"/>
        <v>0</v>
      </c>
      <c r="HX54" s="80">
        <f t="shared" si="80"/>
        <v>0</v>
      </c>
      <c r="HY54" s="80">
        <f t="shared" si="81"/>
        <v>0</v>
      </c>
      <c r="HZ54" s="80">
        <f t="shared" si="82"/>
        <v>0</v>
      </c>
      <c r="IA54" s="80">
        <f t="shared" si="83"/>
        <v>0</v>
      </c>
      <c r="IK54" s="93" t="e">
        <f t="shared" si="84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>
        <v>0</v>
      </c>
      <c r="O55" s="420"/>
      <c r="P55" s="420"/>
      <c r="Q55" s="420"/>
      <c r="R55" s="420"/>
      <c r="S55" s="420"/>
      <c r="T55" s="419"/>
      <c r="U55" s="417"/>
      <c r="V55" s="418"/>
      <c r="W55" s="418"/>
      <c r="X55" s="420">
        <v>0</v>
      </c>
      <c r="Y55" s="420"/>
      <c r="Z55" s="420"/>
      <c r="AA55" s="420"/>
      <c r="AB55" s="420"/>
      <c r="AC55" s="420"/>
      <c r="AD55" s="419"/>
      <c r="AE55" s="417"/>
      <c r="AF55" s="418"/>
      <c r="AG55" s="446">
        <v>0</v>
      </c>
      <c r="AH55" s="418">
        <v>0</v>
      </c>
      <c r="AI55" s="420"/>
      <c r="AJ55" s="420"/>
      <c r="AK55" s="420"/>
      <c r="AL55" s="420"/>
      <c r="AM55" s="420"/>
      <c r="AN55" s="419"/>
      <c r="AO55" s="417"/>
      <c r="AP55" s="418"/>
      <c r="AQ55" s="418">
        <v>0</v>
      </c>
      <c r="AR55" s="420">
        <v>0</v>
      </c>
      <c r="AS55" s="420"/>
      <c r="AT55" s="420"/>
      <c r="AU55" s="420"/>
      <c r="AV55" s="420"/>
      <c r="AW55" s="420"/>
      <c r="AX55" s="419"/>
      <c r="AY55" s="417"/>
      <c r="AZ55" s="418"/>
      <c r="BA55" s="418">
        <v>0</v>
      </c>
      <c r="BB55" s="418">
        <v>0</v>
      </c>
      <c r="BC55" s="420"/>
      <c r="BD55" s="420"/>
      <c r="BE55" s="420"/>
      <c r="BF55" s="420"/>
      <c r="BG55" s="420"/>
      <c r="BH55" s="419"/>
      <c r="BI55" s="417"/>
      <c r="BJ55" s="418"/>
      <c r="BK55" s="418"/>
      <c r="BL55" s="420">
        <v>0</v>
      </c>
      <c r="BM55" s="420"/>
      <c r="BN55" s="420"/>
      <c r="BO55" s="420"/>
      <c r="BP55" s="420"/>
      <c r="BQ55" s="420"/>
      <c r="BR55" s="419"/>
      <c r="BS55" s="417"/>
      <c r="BT55" s="418">
        <v>0</v>
      </c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>
        <v>0</v>
      </c>
      <c r="CG55" s="420"/>
      <c r="CH55" s="420"/>
      <c r="CI55" s="420"/>
      <c r="CJ55" s="420"/>
      <c r="CK55" s="420"/>
      <c r="CL55" s="419"/>
      <c r="CM55" s="417"/>
      <c r="CN55" s="418"/>
      <c r="CO55" s="418"/>
      <c r="CP55" s="420">
        <v>0</v>
      </c>
      <c r="CQ55" s="420"/>
      <c r="CR55" s="420"/>
      <c r="CS55" s="420"/>
      <c r="CT55" s="420"/>
      <c r="CU55" s="420"/>
      <c r="CV55" s="419"/>
      <c r="CW55" s="417"/>
      <c r="CX55" s="418"/>
      <c r="CY55" s="418">
        <v>0</v>
      </c>
      <c r="CZ55" s="420">
        <v>0</v>
      </c>
      <c r="DA55" s="420"/>
      <c r="DB55" s="420"/>
      <c r="DC55" s="420"/>
      <c r="DD55" s="420"/>
      <c r="DE55" s="420"/>
      <c r="DF55" s="419"/>
      <c r="DG55" s="417">
        <v>0</v>
      </c>
      <c r="DH55" s="418">
        <v>0</v>
      </c>
      <c r="DI55" s="418">
        <v>0</v>
      </c>
      <c r="DJ55" s="420">
        <v>0</v>
      </c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3"/>
        <v>0</v>
      </c>
      <c r="HN55" s="252">
        <f t="shared" si="93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6"/>
        <v>#REF!</v>
      </c>
      <c r="HQ55" s="79"/>
      <c r="HR55" s="253">
        <f t="shared" si="87"/>
        <v>0</v>
      </c>
      <c r="HS55" s="253">
        <f t="shared" si="88"/>
        <v>0</v>
      </c>
      <c r="HT55" s="253">
        <f t="shared" si="89"/>
        <v>0</v>
      </c>
      <c r="HU55" s="253">
        <f t="shared" si="90"/>
        <v>0</v>
      </c>
      <c r="HV55" s="253">
        <f t="shared" si="91"/>
        <v>0</v>
      </c>
      <c r="HW55" s="253">
        <f t="shared" si="92"/>
        <v>0</v>
      </c>
      <c r="HX55" s="253">
        <f t="shared" si="80"/>
        <v>0</v>
      </c>
      <c r="HY55" s="253">
        <f t="shared" si="81"/>
        <v>0</v>
      </c>
      <c r="HZ55" s="253">
        <f t="shared" si="82"/>
        <v>0</v>
      </c>
      <c r="IA55" s="253">
        <f t="shared" si="83"/>
        <v>0</v>
      </c>
      <c r="IK55" s="93" t="e">
        <f t="shared" si="84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7"/>
      <c r="L56" s="448"/>
      <c r="M56" s="449"/>
      <c r="N56" s="401">
        <v>0</v>
      </c>
      <c r="O56" s="401"/>
      <c r="P56" s="401"/>
      <c r="Q56" s="401"/>
      <c r="R56" s="401"/>
      <c r="S56" s="401"/>
      <c r="T56" s="402"/>
      <c r="U56" s="447"/>
      <c r="V56" s="449"/>
      <c r="W56" s="449"/>
      <c r="X56" s="401">
        <v>0</v>
      </c>
      <c r="Y56" s="401"/>
      <c r="Z56" s="401"/>
      <c r="AA56" s="401"/>
      <c r="AB56" s="401"/>
      <c r="AC56" s="401"/>
      <c r="AD56" s="402"/>
      <c r="AE56" s="447"/>
      <c r="AF56" s="449"/>
      <c r="AG56" s="448">
        <v>0</v>
      </c>
      <c r="AH56" s="449">
        <v>0</v>
      </c>
      <c r="AI56" s="401"/>
      <c r="AJ56" s="401"/>
      <c r="AK56" s="401"/>
      <c r="AL56" s="401"/>
      <c r="AM56" s="401"/>
      <c r="AN56" s="402"/>
      <c r="AO56" s="447"/>
      <c r="AP56" s="449"/>
      <c r="AQ56" s="449">
        <v>0</v>
      </c>
      <c r="AR56" s="401">
        <v>0</v>
      </c>
      <c r="AS56" s="401"/>
      <c r="AT56" s="401"/>
      <c r="AU56" s="401"/>
      <c r="AV56" s="401"/>
      <c r="AW56" s="401"/>
      <c r="AX56" s="402"/>
      <c r="AY56" s="447"/>
      <c r="AZ56" s="449"/>
      <c r="BA56" s="449">
        <v>0</v>
      </c>
      <c r="BB56" s="449">
        <v>0</v>
      </c>
      <c r="BC56" s="401"/>
      <c r="BD56" s="401"/>
      <c r="BE56" s="401"/>
      <c r="BF56" s="401"/>
      <c r="BG56" s="401"/>
      <c r="BH56" s="402"/>
      <c r="BI56" s="447"/>
      <c r="BJ56" s="449"/>
      <c r="BK56" s="449"/>
      <c r="BL56" s="401">
        <v>0</v>
      </c>
      <c r="BM56" s="401"/>
      <c r="BN56" s="401"/>
      <c r="BO56" s="401"/>
      <c r="BP56" s="401"/>
      <c r="BQ56" s="401"/>
      <c r="BR56" s="402"/>
      <c r="BS56" s="447"/>
      <c r="BT56" s="449">
        <v>0</v>
      </c>
      <c r="BU56" s="449"/>
      <c r="BV56" s="401"/>
      <c r="BW56" s="401"/>
      <c r="BX56" s="401"/>
      <c r="BY56" s="401"/>
      <c r="BZ56" s="401"/>
      <c r="CA56" s="401"/>
      <c r="CB56" s="402"/>
      <c r="CC56" s="447"/>
      <c r="CD56" s="449"/>
      <c r="CE56" s="449"/>
      <c r="CF56" s="401">
        <v>0</v>
      </c>
      <c r="CG56" s="401"/>
      <c r="CH56" s="401"/>
      <c r="CI56" s="401"/>
      <c r="CJ56" s="401"/>
      <c r="CK56" s="401"/>
      <c r="CL56" s="402"/>
      <c r="CM56" s="447"/>
      <c r="CN56" s="449"/>
      <c r="CO56" s="449"/>
      <c r="CP56" s="401">
        <v>0</v>
      </c>
      <c r="CQ56" s="401"/>
      <c r="CR56" s="401"/>
      <c r="CS56" s="401"/>
      <c r="CT56" s="401"/>
      <c r="CU56" s="401"/>
      <c r="CV56" s="402"/>
      <c r="CW56" s="447"/>
      <c r="CX56" s="449"/>
      <c r="CY56" s="449">
        <v>0</v>
      </c>
      <c r="CZ56" s="401">
        <v>0</v>
      </c>
      <c r="DA56" s="401"/>
      <c r="DB56" s="401"/>
      <c r="DC56" s="401"/>
      <c r="DD56" s="401"/>
      <c r="DE56" s="401"/>
      <c r="DF56" s="402"/>
      <c r="DG56" s="447">
        <v>0</v>
      </c>
      <c r="DH56" s="449">
        <v>0</v>
      </c>
      <c r="DI56" s="449">
        <v>0</v>
      </c>
      <c r="DJ56" s="401">
        <v>0</v>
      </c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3"/>
        <v>0</v>
      </c>
      <c r="HN56" s="250">
        <f t="shared" si="93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6"/>
        <v>#REF!</v>
      </c>
      <c r="HQ56" s="79"/>
      <c r="HR56" s="251">
        <f t="shared" si="87"/>
        <v>0</v>
      </c>
      <c r="HS56" s="251">
        <f t="shared" si="88"/>
        <v>0</v>
      </c>
      <c r="HT56" s="251">
        <f t="shared" si="89"/>
        <v>0</v>
      </c>
      <c r="HU56" s="251">
        <f t="shared" si="90"/>
        <v>0</v>
      </c>
      <c r="HV56" s="251">
        <f t="shared" si="91"/>
        <v>0</v>
      </c>
      <c r="HW56" s="251">
        <f t="shared" si="92"/>
        <v>0</v>
      </c>
      <c r="HX56" s="251">
        <f t="shared" si="80"/>
        <v>0</v>
      </c>
      <c r="HY56" s="251">
        <f t="shared" si="81"/>
        <v>0</v>
      </c>
      <c r="HZ56" s="251">
        <f t="shared" si="82"/>
        <v>0</v>
      </c>
      <c r="IA56" s="251">
        <f t="shared" si="83"/>
        <v>0</v>
      </c>
      <c r="IK56" s="93" t="e">
        <f t="shared" si="84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50"/>
      <c r="L57" s="451"/>
      <c r="M57" s="452"/>
      <c r="N57" s="404">
        <v>0</v>
      </c>
      <c r="O57" s="404"/>
      <c r="P57" s="404"/>
      <c r="Q57" s="404"/>
      <c r="R57" s="404"/>
      <c r="S57" s="404"/>
      <c r="T57" s="405"/>
      <c r="U57" s="450"/>
      <c r="V57" s="452"/>
      <c r="W57" s="452"/>
      <c r="X57" s="404">
        <v>0</v>
      </c>
      <c r="Y57" s="404"/>
      <c r="Z57" s="404"/>
      <c r="AA57" s="404"/>
      <c r="AB57" s="404"/>
      <c r="AC57" s="404"/>
      <c r="AD57" s="405"/>
      <c r="AE57" s="450"/>
      <c r="AF57" s="452"/>
      <c r="AG57" s="451">
        <v>0</v>
      </c>
      <c r="AH57" s="452">
        <v>0</v>
      </c>
      <c r="AI57" s="404"/>
      <c r="AJ57" s="404"/>
      <c r="AK57" s="404"/>
      <c r="AL57" s="404"/>
      <c r="AM57" s="404"/>
      <c r="AN57" s="405"/>
      <c r="AO57" s="450"/>
      <c r="AP57" s="452"/>
      <c r="AQ57" s="452">
        <v>0</v>
      </c>
      <c r="AR57" s="404">
        <v>0</v>
      </c>
      <c r="AS57" s="404"/>
      <c r="AT57" s="404"/>
      <c r="AU57" s="404"/>
      <c r="AV57" s="404"/>
      <c r="AW57" s="404"/>
      <c r="AX57" s="405"/>
      <c r="AY57" s="450"/>
      <c r="AZ57" s="452"/>
      <c r="BA57" s="452">
        <v>0</v>
      </c>
      <c r="BB57" s="452">
        <v>0</v>
      </c>
      <c r="BC57" s="404"/>
      <c r="BD57" s="404"/>
      <c r="BE57" s="404"/>
      <c r="BF57" s="404"/>
      <c r="BG57" s="404"/>
      <c r="BH57" s="405"/>
      <c r="BI57" s="450"/>
      <c r="BJ57" s="452"/>
      <c r="BK57" s="452"/>
      <c r="BL57" s="404">
        <v>0</v>
      </c>
      <c r="BM57" s="404"/>
      <c r="BN57" s="404"/>
      <c r="BO57" s="404"/>
      <c r="BP57" s="404"/>
      <c r="BQ57" s="404"/>
      <c r="BR57" s="405"/>
      <c r="BS57" s="450"/>
      <c r="BT57" s="452">
        <v>0</v>
      </c>
      <c r="BU57" s="452"/>
      <c r="BV57" s="404"/>
      <c r="BW57" s="404"/>
      <c r="BX57" s="404"/>
      <c r="BY57" s="404"/>
      <c r="BZ57" s="404"/>
      <c r="CA57" s="404"/>
      <c r="CB57" s="405"/>
      <c r="CC57" s="450"/>
      <c r="CD57" s="452"/>
      <c r="CE57" s="452"/>
      <c r="CF57" s="404">
        <v>0</v>
      </c>
      <c r="CG57" s="404"/>
      <c r="CH57" s="404"/>
      <c r="CI57" s="404"/>
      <c r="CJ57" s="404"/>
      <c r="CK57" s="404"/>
      <c r="CL57" s="405"/>
      <c r="CM57" s="450"/>
      <c r="CN57" s="452"/>
      <c r="CO57" s="452"/>
      <c r="CP57" s="404">
        <v>0</v>
      </c>
      <c r="CQ57" s="404"/>
      <c r="CR57" s="404"/>
      <c r="CS57" s="404"/>
      <c r="CT57" s="404"/>
      <c r="CU57" s="404"/>
      <c r="CV57" s="405"/>
      <c r="CW57" s="450"/>
      <c r="CX57" s="452"/>
      <c r="CY57" s="452">
        <v>0</v>
      </c>
      <c r="CZ57" s="404">
        <v>0</v>
      </c>
      <c r="DA57" s="404"/>
      <c r="DB57" s="404"/>
      <c r="DC57" s="404"/>
      <c r="DD57" s="404"/>
      <c r="DE57" s="404"/>
      <c r="DF57" s="405"/>
      <c r="DG57" s="450">
        <v>0</v>
      </c>
      <c r="DH57" s="452">
        <v>0</v>
      </c>
      <c r="DI57" s="452">
        <v>0</v>
      </c>
      <c r="DJ57" s="404">
        <v>0</v>
      </c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3"/>
        <v>0</v>
      </c>
      <c r="HN57" s="78">
        <f t="shared" si="93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6"/>
        <v>#REF!</v>
      </c>
      <c r="HQ57" s="79"/>
      <c r="HR57" s="80">
        <f t="shared" si="87"/>
        <v>0</v>
      </c>
      <c r="HS57" s="80">
        <f t="shared" si="88"/>
        <v>0</v>
      </c>
      <c r="HT57" s="80">
        <f t="shared" si="89"/>
        <v>0</v>
      </c>
      <c r="HU57" s="80">
        <f t="shared" si="90"/>
        <v>0</v>
      </c>
      <c r="HV57" s="80">
        <f t="shared" si="91"/>
        <v>0</v>
      </c>
      <c r="HW57" s="80">
        <f t="shared" si="92"/>
        <v>0</v>
      </c>
      <c r="HX57" s="80">
        <f t="shared" si="80"/>
        <v>0</v>
      </c>
      <c r="HY57" s="80">
        <f t="shared" si="81"/>
        <v>0</v>
      </c>
      <c r="HZ57" s="80">
        <f t="shared" si="82"/>
        <v>0</v>
      </c>
      <c r="IA57" s="80">
        <f t="shared" si="83"/>
        <v>0</v>
      </c>
      <c r="IK57" s="93" t="e">
        <f t="shared" si="84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50"/>
      <c r="L58" s="451"/>
      <c r="M58" s="452"/>
      <c r="N58" s="404">
        <v>0</v>
      </c>
      <c r="O58" s="404"/>
      <c r="P58" s="404"/>
      <c r="Q58" s="404"/>
      <c r="R58" s="404"/>
      <c r="S58" s="404"/>
      <c r="T58" s="405"/>
      <c r="U58" s="450"/>
      <c r="V58" s="452"/>
      <c r="W58" s="452"/>
      <c r="X58" s="404">
        <v>0</v>
      </c>
      <c r="Y58" s="404"/>
      <c r="Z58" s="404"/>
      <c r="AA58" s="404"/>
      <c r="AB58" s="404"/>
      <c r="AC58" s="404"/>
      <c r="AD58" s="405"/>
      <c r="AE58" s="450"/>
      <c r="AF58" s="452"/>
      <c r="AG58" s="451">
        <v>0</v>
      </c>
      <c r="AH58" s="452">
        <v>0</v>
      </c>
      <c r="AI58" s="404"/>
      <c r="AJ58" s="404"/>
      <c r="AK58" s="404"/>
      <c r="AL58" s="404"/>
      <c r="AM58" s="404"/>
      <c r="AN58" s="405"/>
      <c r="AO58" s="450"/>
      <c r="AP58" s="452"/>
      <c r="AQ58" s="452">
        <v>0</v>
      </c>
      <c r="AR58" s="404">
        <v>0</v>
      </c>
      <c r="AS58" s="404"/>
      <c r="AT58" s="404"/>
      <c r="AU58" s="404"/>
      <c r="AV58" s="404"/>
      <c r="AW58" s="404"/>
      <c r="AX58" s="405"/>
      <c r="AY58" s="450"/>
      <c r="AZ58" s="452"/>
      <c r="BA58" s="452">
        <v>0</v>
      </c>
      <c r="BB58" s="452">
        <v>0</v>
      </c>
      <c r="BC58" s="404"/>
      <c r="BD58" s="404"/>
      <c r="BE58" s="404"/>
      <c r="BF58" s="404"/>
      <c r="BG58" s="404"/>
      <c r="BH58" s="405"/>
      <c r="BI58" s="450"/>
      <c r="BJ58" s="452"/>
      <c r="BK58" s="452"/>
      <c r="BL58" s="404">
        <v>0</v>
      </c>
      <c r="BM58" s="404"/>
      <c r="BN58" s="404"/>
      <c r="BO58" s="404"/>
      <c r="BP58" s="404"/>
      <c r="BQ58" s="404"/>
      <c r="BR58" s="405"/>
      <c r="BS58" s="450"/>
      <c r="BT58" s="452">
        <v>0</v>
      </c>
      <c r="BU58" s="452"/>
      <c r="BV58" s="404"/>
      <c r="BW58" s="404"/>
      <c r="BX58" s="404"/>
      <c r="BY58" s="404"/>
      <c r="BZ58" s="404"/>
      <c r="CA58" s="404"/>
      <c r="CB58" s="405"/>
      <c r="CC58" s="450"/>
      <c r="CD58" s="452"/>
      <c r="CE58" s="452"/>
      <c r="CF58" s="404">
        <v>0</v>
      </c>
      <c r="CG58" s="404"/>
      <c r="CH58" s="404"/>
      <c r="CI58" s="404"/>
      <c r="CJ58" s="404"/>
      <c r="CK58" s="404"/>
      <c r="CL58" s="405"/>
      <c r="CM58" s="450"/>
      <c r="CN58" s="452"/>
      <c r="CO58" s="452"/>
      <c r="CP58" s="404">
        <v>0</v>
      </c>
      <c r="CQ58" s="404"/>
      <c r="CR58" s="404"/>
      <c r="CS58" s="404"/>
      <c r="CT58" s="404"/>
      <c r="CU58" s="404"/>
      <c r="CV58" s="405"/>
      <c r="CW58" s="450"/>
      <c r="CX58" s="452"/>
      <c r="CY58" s="452">
        <v>0</v>
      </c>
      <c r="CZ58" s="404">
        <v>0</v>
      </c>
      <c r="DA58" s="404"/>
      <c r="DB58" s="404"/>
      <c r="DC58" s="404"/>
      <c r="DD58" s="404"/>
      <c r="DE58" s="404"/>
      <c r="DF58" s="405"/>
      <c r="DG58" s="450">
        <v>0</v>
      </c>
      <c r="DH58" s="452">
        <v>0</v>
      </c>
      <c r="DI58" s="452">
        <v>0</v>
      </c>
      <c r="DJ58" s="404">
        <v>0</v>
      </c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3"/>
        <v>0</v>
      </c>
      <c r="HN58" s="78">
        <f t="shared" si="93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6"/>
        <v>#REF!</v>
      </c>
      <c r="HQ58" s="79"/>
      <c r="HR58" s="80">
        <f t="shared" si="87"/>
        <v>0</v>
      </c>
      <c r="HS58" s="80">
        <f t="shared" si="88"/>
        <v>0</v>
      </c>
      <c r="HT58" s="80">
        <f t="shared" si="89"/>
        <v>0</v>
      </c>
      <c r="HU58" s="80">
        <f t="shared" si="90"/>
        <v>0</v>
      </c>
      <c r="HV58" s="80">
        <f t="shared" si="91"/>
        <v>0</v>
      </c>
      <c r="HW58" s="80">
        <f t="shared" si="92"/>
        <v>0</v>
      </c>
      <c r="HX58" s="80">
        <f t="shared" si="80"/>
        <v>0</v>
      </c>
      <c r="HY58" s="80">
        <f t="shared" si="81"/>
        <v>0</v>
      </c>
      <c r="HZ58" s="80">
        <f t="shared" si="82"/>
        <v>0</v>
      </c>
      <c r="IA58" s="80">
        <f t="shared" si="83"/>
        <v>0</v>
      </c>
      <c r="IK58" s="93" t="e">
        <f t="shared" si="84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3"/>
      <c r="L59" s="454"/>
      <c r="M59" s="455"/>
      <c r="N59" s="407">
        <v>0</v>
      </c>
      <c r="O59" s="407"/>
      <c r="P59" s="407"/>
      <c r="Q59" s="407"/>
      <c r="R59" s="407"/>
      <c r="S59" s="407"/>
      <c r="T59" s="408"/>
      <c r="U59" s="453"/>
      <c r="V59" s="455"/>
      <c r="W59" s="455"/>
      <c r="X59" s="407">
        <v>0</v>
      </c>
      <c r="Y59" s="407"/>
      <c r="Z59" s="407"/>
      <c r="AA59" s="407"/>
      <c r="AB59" s="407"/>
      <c r="AC59" s="407"/>
      <c r="AD59" s="408"/>
      <c r="AE59" s="453"/>
      <c r="AF59" s="455"/>
      <c r="AG59" s="454">
        <v>0</v>
      </c>
      <c r="AH59" s="455">
        <v>0</v>
      </c>
      <c r="AI59" s="407"/>
      <c r="AJ59" s="407"/>
      <c r="AK59" s="407"/>
      <c r="AL59" s="407"/>
      <c r="AM59" s="407"/>
      <c r="AN59" s="408"/>
      <c r="AO59" s="453"/>
      <c r="AP59" s="455"/>
      <c r="AQ59" s="455">
        <v>0</v>
      </c>
      <c r="AR59" s="407">
        <v>0</v>
      </c>
      <c r="AS59" s="407"/>
      <c r="AT59" s="407"/>
      <c r="AU59" s="407"/>
      <c r="AV59" s="407"/>
      <c r="AW59" s="407"/>
      <c r="AX59" s="408"/>
      <c r="AY59" s="453"/>
      <c r="AZ59" s="455"/>
      <c r="BA59" s="455">
        <v>0</v>
      </c>
      <c r="BB59" s="455">
        <v>0</v>
      </c>
      <c r="BC59" s="407"/>
      <c r="BD59" s="407"/>
      <c r="BE59" s="407"/>
      <c r="BF59" s="407"/>
      <c r="BG59" s="407"/>
      <c r="BH59" s="408"/>
      <c r="BI59" s="453"/>
      <c r="BJ59" s="455"/>
      <c r="BK59" s="455"/>
      <c r="BL59" s="407">
        <v>0</v>
      </c>
      <c r="BM59" s="407"/>
      <c r="BN59" s="407"/>
      <c r="BO59" s="407"/>
      <c r="BP59" s="407"/>
      <c r="BQ59" s="407"/>
      <c r="BR59" s="408"/>
      <c r="BS59" s="453"/>
      <c r="BT59" s="455">
        <v>0</v>
      </c>
      <c r="BU59" s="455"/>
      <c r="BV59" s="407"/>
      <c r="BW59" s="407"/>
      <c r="BX59" s="407"/>
      <c r="BY59" s="407"/>
      <c r="BZ59" s="407"/>
      <c r="CA59" s="407"/>
      <c r="CB59" s="408"/>
      <c r="CC59" s="453"/>
      <c r="CD59" s="455"/>
      <c r="CE59" s="455"/>
      <c r="CF59" s="407">
        <v>0</v>
      </c>
      <c r="CG59" s="407"/>
      <c r="CH59" s="407"/>
      <c r="CI59" s="407"/>
      <c r="CJ59" s="407"/>
      <c r="CK59" s="407"/>
      <c r="CL59" s="408"/>
      <c r="CM59" s="453"/>
      <c r="CN59" s="455"/>
      <c r="CO59" s="455"/>
      <c r="CP59" s="407">
        <v>0</v>
      </c>
      <c r="CQ59" s="407"/>
      <c r="CR59" s="407"/>
      <c r="CS59" s="407"/>
      <c r="CT59" s="407"/>
      <c r="CU59" s="407"/>
      <c r="CV59" s="408"/>
      <c r="CW59" s="453"/>
      <c r="CX59" s="455"/>
      <c r="CY59" s="455">
        <v>0</v>
      </c>
      <c r="CZ59" s="407">
        <v>0</v>
      </c>
      <c r="DA59" s="407"/>
      <c r="DB59" s="407"/>
      <c r="DC59" s="407"/>
      <c r="DD59" s="407"/>
      <c r="DE59" s="407"/>
      <c r="DF59" s="408"/>
      <c r="DG59" s="453">
        <v>0</v>
      </c>
      <c r="DH59" s="455">
        <v>0</v>
      </c>
      <c r="DI59" s="455">
        <v>0</v>
      </c>
      <c r="DJ59" s="407">
        <v>0</v>
      </c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3"/>
        <v>0</v>
      </c>
      <c r="HN59" s="252">
        <f t="shared" si="93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6"/>
        <v>#REF!</v>
      </c>
      <c r="HQ59" s="79"/>
      <c r="HR59" s="253">
        <f t="shared" si="87"/>
        <v>0</v>
      </c>
      <c r="HS59" s="253">
        <f t="shared" si="88"/>
        <v>0</v>
      </c>
      <c r="HT59" s="253">
        <f t="shared" si="89"/>
        <v>0</v>
      </c>
      <c r="HU59" s="253">
        <f t="shared" si="90"/>
        <v>0</v>
      </c>
      <c r="HV59" s="253">
        <f t="shared" si="91"/>
        <v>0</v>
      </c>
      <c r="HW59" s="253">
        <f t="shared" si="92"/>
        <v>0</v>
      </c>
      <c r="HX59" s="253">
        <f t="shared" si="80"/>
        <v>0</v>
      </c>
      <c r="HY59" s="253">
        <f t="shared" si="81"/>
        <v>0</v>
      </c>
      <c r="HZ59" s="253">
        <f t="shared" si="82"/>
        <v>0</v>
      </c>
      <c r="IA59" s="253">
        <f t="shared" si="83"/>
        <v>0</v>
      </c>
      <c r="IK59" s="93" t="e">
        <f t="shared" si="84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368"/>
      <c r="M60" s="368"/>
      <c r="N60" s="368">
        <v>0</v>
      </c>
      <c r="O60" s="368"/>
      <c r="P60" s="368"/>
      <c r="Q60" s="368"/>
      <c r="R60" s="368"/>
      <c r="S60" s="368"/>
      <c r="T60" s="369"/>
      <c r="U60" s="367"/>
      <c r="V60" s="368"/>
      <c r="W60" s="368"/>
      <c r="X60" s="368">
        <v>0</v>
      </c>
      <c r="Y60" s="368"/>
      <c r="Z60" s="368"/>
      <c r="AA60" s="368"/>
      <c r="AB60" s="368"/>
      <c r="AC60" s="368"/>
      <c r="AD60" s="369"/>
      <c r="AE60" s="367"/>
      <c r="AF60" s="368"/>
      <c r="AG60" s="368">
        <v>0</v>
      </c>
      <c r="AH60" s="368">
        <v>0</v>
      </c>
      <c r="AI60" s="368"/>
      <c r="AJ60" s="368"/>
      <c r="AK60" s="368"/>
      <c r="AL60" s="368"/>
      <c r="AM60" s="368"/>
      <c r="AN60" s="369"/>
      <c r="AO60" s="367"/>
      <c r="AP60" s="368"/>
      <c r="AQ60" s="368">
        <v>0</v>
      </c>
      <c r="AR60" s="368">
        <v>0</v>
      </c>
      <c r="AS60" s="368"/>
      <c r="AT60" s="368"/>
      <c r="AU60" s="368"/>
      <c r="AV60" s="368"/>
      <c r="AW60" s="368"/>
      <c r="AX60" s="369"/>
      <c r="AY60" s="367"/>
      <c r="AZ60" s="368"/>
      <c r="BA60" s="368">
        <v>0</v>
      </c>
      <c r="BB60" s="368">
        <v>0</v>
      </c>
      <c r="BC60" s="368"/>
      <c r="BD60" s="368"/>
      <c r="BE60" s="368"/>
      <c r="BF60" s="368"/>
      <c r="BG60" s="368"/>
      <c r="BH60" s="369"/>
      <c r="BI60" s="367"/>
      <c r="BJ60" s="368"/>
      <c r="BK60" s="368"/>
      <c r="BL60" s="368">
        <v>0</v>
      </c>
      <c r="BM60" s="368"/>
      <c r="BN60" s="368"/>
      <c r="BO60" s="368"/>
      <c r="BP60" s="368"/>
      <c r="BQ60" s="368"/>
      <c r="BR60" s="369"/>
      <c r="BS60" s="367"/>
      <c r="BT60" s="368">
        <v>0</v>
      </c>
      <c r="BU60" s="368"/>
      <c r="BV60" s="368"/>
      <c r="BW60" s="368"/>
      <c r="BX60" s="368"/>
      <c r="BY60" s="368"/>
      <c r="BZ60" s="368"/>
      <c r="CA60" s="368"/>
      <c r="CB60" s="369"/>
      <c r="CC60" s="367"/>
      <c r="CD60" s="368"/>
      <c r="CE60" s="368"/>
      <c r="CF60" s="368">
        <v>0</v>
      </c>
      <c r="CG60" s="368"/>
      <c r="CH60" s="368"/>
      <c r="CI60" s="368"/>
      <c r="CJ60" s="368"/>
      <c r="CK60" s="368"/>
      <c r="CL60" s="369"/>
      <c r="CM60" s="367"/>
      <c r="CN60" s="368"/>
      <c r="CO60" s="368"/>
      <c r="CP60" s="368">
        <v>0</v>
      </c>
      <c r="CQ60" s="368"/>
      <c r="CR60" s="368"/>
      <c r="CS60" s="368"/>
      <c r="CT60" s="368"/>
      <c r="CU60" s="368"/>
      <c r="CV60" s="369"/>
      <c r="CW60" s="367"/>
      <c r="CX60" s="368"/>
      <c r="CY60" s="368">
        <v>0</v>
      </c>
      <c r="CZ60" s="368">
        <v>0</v>
      </c>
      <c r="DA60" s="368"/>
      <c r="DB60" s="368"/>
      <c r="DC60" s="368"/>
      <c r="DD60" s="368"/>
      <c r="DE60" s="368"/>
      <c r="DF60" s="369"/>
      <c r="DG60" s="367">
        <v>0</v>
      </c>
      <c r="DH60" s="368">
        <v>0</v>
      </c>
      <c r="DI60" s="368">
        <v>0</v>
      </c>
      <c r="DJ60" s="368">
        <v>0</v>
      </c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3"/>
        <v>0</v>
      </c>
      <c r="HN60" s="250">
        <f t="shared" si="93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6"/>
        <v>#REF!</v>
      </c>
      <c r="HQ60" s="79"/>
      <c r="HR60" s="251">
        <f t="shared" si="87"/>
        <v>0</v>
      </c>
      <c r="HS60" s="251">
        <f t="shared" si="88"/>
        <v>0</v>
      </c>
      <c r="HT60" s="251">
        <f t="shared" si="89"/>
        <v>0</v>
      </c>
      <c r="HU60" s="251">
        <f t="shared" si="90"/>
        <v>0</v>
      </c>
      <c r="HV60" s="251">
        <f t="shared" si="91"/>
        <v>0</v>
      </c>
      <c r="HW60" s="251">
        <f t="shared" si="92"/>
        <v>0</v>
      </c>
      <c r="HX60" s="251">
        <f t="shared" si="80"/>
        <v>0</v>
      </c>
      <c r="HY60" s="251">
        <f t="shared" si="81"/>
        <v>0</v>
      </c>
      <c r="HZ60" s="251">
        <f t="shared" si="82"/>
        <v>0</v>
      </c>
      <c r="IA60" s="251">
        <f t="shared" si="83"/>
        <v>0</v>
      </c>
      <c r="IK60" s="93" t="e">
        <f t="shared" si="84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368"/>
      <c r="M61" s="368"/>
      <c r="N61" s="368">
        <v>0</v>
      </c>
      <c r="O61" s="368"/>
      <c r="P61" s="368"/>
      <c r="Q61" s="368"/>
      <c r="R61" s="368"/>
      <c r="S61" s="368"/>
      <c r="T61" s="369"/>
      <c r="U61" s="367"/>
      <c r="V61" s="368"/>
      <c r="W61" s="368"/>
      <c r="X61" s="368">
        <v>0</v>
      </c>
      <c r="Y61" s="368"/>
      <c r="Z61" s="368"/>
      <c r="AA61" s="368"/>
      <c r="AB61" s="368"/>
      <c r="AC61" s="368"/>
      <c r="AD61" s="369"/>
      <c r="AE61" s="367"/>
      <c r="AF61" s="368"/>
      <c r="AG61" s="368">
        <v>0</v>
      </c>
      <c r="AH61" s="368">
        <v>0</v>
      </c>
      <c r="AI61" s="368"/>
      <c r="AJ61" s="368"/>
      <c r="AK61" s="368"/>
      <c r="AL61" s="368"/>
      <c r="AM61" s="368"/>
      <c r="AN61" s="369"/>
      <c r="AO61" s="367"/>
      <c r="AP61" s="368"/>
      <c r="AQ61" s="368">
        <v>0</v>
      </c>
      <c r="AR61" s="368">
        <v>0</v>
      </c>
      <c r="AS61" s="368"/>
      <c r="AT61" s="368"/>
      <c r="AU61" s="368"/>
      <c r="AV61" s="368"/>
      <c r="AW61" s="368"/>
      <c r="AX61" s="369"/>
      <c r="AY61" s="367"/>
      <c r="AZ61" s="368"/>
      <c r="BA61" s="368">
        <v>0</v>
      </c>
      <c r="BB61" s="368">
        <v>0</v>
      </c>
      <c r="BC61" s="368"/>
      <c r="BD61" s="368"/>
      <c r="BE61" s="368"/>
      <c r="BF61" s="368"/>
      <c r="BG61" s="368"/>
      <c r="BH61" s="369"/>
      <c r="BI61" s="367"/>
      <c r="BJ61" s="368"/>
      <c r="BK61" s="368"/>
      <c r="BL61" s="368">
        <v>0</v>
      </c>
      <c r="BM61" s="368"/>
      <c r="BN61" s="368"/>
      <c r="BO61" s="368"/>
      <c r="BP61" s="368"/>
      <c r="BQ61" s="368"/>
      <c r="BR61" s="369"/>
      <c r="BS61" s="367"/>
      <c r="BT61" s="368">
        <v>0</v>
      </c>
      <c r="BU61" s="368"/>
      <c r="BV61" s="368"/>
      <c r="BW61" s="368"/>
      <c r="BX61" s="368"/>
      <c r="BY61" s="368"/>
      <c r="BZ61" s="368"/>
      <c r="CA61" s="368"/>
      <c r="CB61" s="369"/>
      <c r="CC61" s="367"/>
      <c r="CD61" s="368"/>
      <c r="CE61" s="368"/>
      <c r="CF61" s="368">
        <v>0</v>
      </c>
      <c r="CG61" s="368"/>
      <c r="CH61" s="368"/>
      <c r="CI61" s="368"/>
      <c r="CJ61" s="368"/>
      <c r="CK61" s="368"/>
      <c r="CL61" s="369"/>
      <c r="CM61" s="367"/>
      <c r="CN61" s="368"/>
      <c r="CO61" s="368"/>
      <c r="CP61" s="368">
        <v>0</v>
      </c>
      <c r="CQ61" s="368"/>
      <c r="CR61" s="368"/>
      <c r="CS61" s="368"/>
      <c r="CT61" s="368"/>
      <c r="CU61" s="368"/>
      <c r="CV61" s="369"/>
      <c r="CW61" s="367"/>
      <c r="CX61" s="368"/>
      <c r="CY61" s="368">
        <v>0</v>
      </c>
      <c r="CZ61" s="368">
        <v>0</v>
      </c>
      <c r="DA61" s="368"/>
      <c r="DB61" s="368"/>
      <c r="DC61" s="368"/>
      <c r="DD61" s="368"/>
      <c r="DE61" s="368"/>
      <c r="DF61" s="369"/>
      <c r="DG61" s="367">
        <v>0</v>
      </c>
      <c r="DH61" s="368">
        <v>0</v>
      </c>
      <c r="DI61" s="368">
        <v>0</v>
      </c>
      <c r="DJ61" s="368">
        <v>0</v>
      </c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3"/>
        <v>0</v>
      </c>
      <c r="HN61" s="78">
        <f t="shared" si="93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6"/>
        <v>#REF!</v>
      </c>
      <c r="HQ61" s="79"/>
      <c r="HR61" s="80">
        <f t="shared" si="87"/>
        <v>0</v>
      </c>
      <c r="HS61" s="80">
        <f t="shared" si="88"/>
        <v>0</v>
      </c>
      <c r="HT61" s="80">
        <f t="shared" si="89"/>
        <v>0</v>
      </c>
      <c r="HU61" s="80">
        <f t="shared" si="90"/>
        <v>0</v>
      </c>
      <c r="HV61" s="80">
        <f t="shared" si="91"/>
        <v>0</v>
      </c>
      <c r="HW61" s="80">
        <f t="shared" si="92"/>
        <v>0</v>
      </c>
      <c r="HX61" s="80">
        <f t="shared" si="80"/>
        <v>0</v>
      </c>
      <c r="HY61" s="80">
        <f t="shared" si="81"/>
        <v>0</v>
      </c>
      <c r="HZ61" s="80">
        <f t="shared" si="82"/>
        <v>0</v>
      </c>
      <c r="IA61" s="80">
        <f t="shared" si="83"/>
        <v>0</v>
      </c>
      <c r="IK61" s="93" t="e">
        <f t="shared" si="84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368"/>
      <c r="M62" s="368"/>
      <c r="N62" s="368">
        <v>0</v>
      </c>
      <c r="O62" s="368"/>
      <c r="P62" s="368"/>
      <c r="Q62" s="368"/>
      <c r="R62" s="368"/>
      <c r="S62" s="368"/>
      <c r="T62" s="369"/>
      <c r="U62" s="367"/>
      <c r="V62" s="368"/>
      <c r="W62" s="368"/>
      <c r="X62" s="368">
        <v>0</v>
      </c>
      <c r="Y62" s="368"/>
      <c r="Z62" s="368"/>
      <c r="AA62" s="368"/>
      <c r="AB62" s="368"/>
      <c r="AC62" s="368"/>
      <c r="AD62" s="369"/>
      <c r="AE62" s="367"/>
      <c r="AF62" s="368"/>
      <c r="AG62" s="368">
        <v>0</v>
      </c>
      <c r="AH62" s="368">
        <v>0</v>
      </c>
      <c r="AI62" s="368"/>
      <c r="AJ62" s="368"/>
      <c r="AK62" s="368"/>
      <c r="AL62" s="368"/>
      <c r="AM62" s="368"/>
      <c r="AN62" s="369"/>
      <c r="AO62" s="367"/>
      <c r="AP62" s="368"/>
      <c r="AQ62" s="368">
        <v>0</v>
      </c>
      <c r="AR62" s="368">
        <v>0</v>
      </c>
      <c r="AS62" s="368"/>
      <c r="AT62" s="368"/>
      <c r="AU62" s="368"/>
      <c r="AV62" s="368"/>
      <c r="AW62" s="368"/>
      <c r="AX62" s="369"/>
      <c r="AY62" s="367"/>
      <c r="AZ62" s="368"/>
      <c r="BA62" s="368">
        <v>0</v>
      </c>
      <c r="BB62" s="368">
        <v>0</v>
      </c>
      <c r="BC62" s="368"/>
      <c r="BD62" s="368"/>
      <c r="BE62" s="368"/>
      <c r="BF62" s="368"/>
      <c r="BG62" s="368"/>
      <c r="BH62" s="369"/>
      <c r="BI62" s="367"/>
      <c r="BJ62" s="368"/>
      <c r="BK62" s="368"/>
      <c r="BL62" s="368">
        <v>0</v>
      </c>
      <c r="BM62" s="368"/>
      <c r="BN62" s="368"/>
      <c r="BO62" s="368"/>
      <c r="BP62" s="368"/>
      <c r="BQ62" s="368"/>
      <c r="BR62" s="369"/>
      <c r="BS62" s="367"/>
      <c r="BT62" s="368">
        <v>0</v>
      </c>
      <c r="BU62" s="368"/>
      <c r="BV62" s="368"/>
      <c r="BW62" s="368"/>
      <c r="BX62" s="368"/>
      <c r="BY62" s="368"/>
      <c r="BZ62" s="368"/>
      <c r="CA62" s="368"/>
      <c r="CB62" s="369"/>
      <c r="CC62" s="367"/>
      <c r="CD62" s="368"/>
      <c r="CE62" s="368"/>
      <c r="CF62" s="368">
        <v>0</v>
      </c>
      <c r="CG62" s="368"/>
      <c r="CH62" s="368"/>
      <c r="CI62" s="368"/>
      <c r="CJ62" s="368"/>
      <c r="CK62" s="368"/>
      <c r="CL62" s="369"/>
      <c r="CM62" s="367"/>
      <c r="CN62" s="368"/>
      <c r="CO62" s="368"/>
      <c r="CP62" s="368">
        <v>0</v>
      </c>
      <c r="CQ62" s="368"/>
      <c r="CR62" s="368"/>
      <c r="CS62" s="368"/>
      <c r="CT62" s="368"/>
      <c r="CU62" s="368"/>
      <c r="CV62" s="369"/>
      <c r="CW62" s="367"/>
      <c r="CX62" s="368"/>
      <c r="CY62" s="368">
        <v>0</v>
      </c>
      <c r="CZ62" s="368">
        <v>0</v>
      </c>
      <c r="DA62" s="368"/>
      <c r="DB62" s="368"/>
      <c r="DC62" s="368"/>
      <c r="DD62" s="368"/>
      <c r="DE62" s="368"/>
      <c r="DF62" s="369"/>
      <c r="DG62" s="367">
        <v>0</v>
      </c>
      <c r="DH62" s="368">
        <v>0</v>
      </c>
      <c r="DI62" s="368">
        <v>0</v>
      </c>
      <c r="DJ62" s="368">
        <v>0</v>
      </c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3"/>
        <v>0</v>
      </c>
      <c r="HN62" s="78">
        <f t="shared" si="93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6"/>
        <v>#REF!</v>
      </c>
      <c r="HQ62" s="79"/>
      <c r="HR62" s="80">
        <f t="shared" si="87"/>
        <v>0</v>
      </c>
      <c r="HS62" s="80">
        <f t="shared" si="88"/>
        <v>0</v>
      </c>
      <c r="HT62" s="80">
        <f t="shared" si="89"/>
        <v>0</v>
      </c>
      <c r="HU62" s="80">
        <f t="shared" si="90"/>
        <v>0</v>
      </c>
      <c r="HV62" s="80">
        <f t="shared" si="91"/>
        <v>0</v>
      </c>
      <c r="HW62" s="80">
        <f t="shared" si="92"/>
        <v>0</v>
      </c>
      <c r="HX62" s="80">
        <f t="shared" si="80"/>
        <v>0</v>
      </c>
      <c r="HY62" s="80">
        <f t="shared" si="81"/>
        <v>0</v>
      </c>
      <c r="HZ62" s="80">
        <f t="shared" si="82"/>
        <v>0</v>
      </c>
      <c r="IA62" s="80">
        <f t="shared" si="83"/>
        <v>0</v>
      </c>
      <c r="IK62" s="93" t="e">
        <f t="shared" si="84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368"/>
      <c r="M63" s="368"/>
      <c r="N63" s="368">
        <v>0</v>
      </c>
      <c r="O63" s="368"/>
      <c r="P63" s="368"/>
      <c r="Q63" s="368"/>
      <c r="R63" s="368"/>
      <c r="S63" s="368"/>
      <c r="T63" s="369"/>
      <c r="U63" s="367"/>
      <c r="V63" s="368"/>
      <c r="W63" s="368"/>
      <c r="X63" s="368">
        <v>0</v>
      </c>
      <c r="Y63" s="368"/>
      <c r="Z63" s="368"/>
      <c r="AA63" s="368"/>
      <c r="AB63" s="368"/>
      <c r="AC63" s="368"/>
      <c r="AD63" s="369"/>
      <c r="AE63" s="367"/>
      <c r="AF63" s="368"/>
      <c r="AG63" s="368">
        <v>0</v>
      </c>
      <c r="AH63" s="368">
        <v>0</v>
      </c>
      <c r="AI63" s="368"/>
      <c r="AJ63" s="368"/>
      <c r="AK63" s="368"/>
      <c r="AL63" s="368"/>
      <c r="AM63" s="368"/>
      <c r="AN63" s="369"/>
      <c r="AO63" s="367"/>
      <c r="AP63" s="368"/>
      <c r="AQ63" s="368">
        <v>0</v>
      </c>
      <c r="AR63" s="368">
        <v>0</v>
      </c>
      <c r="AS63" s="368"/>
      <c r="AT63" s="368"/>
      <c r="AU63" s="368"/>
      <c r="AV63" s="368"/>
      <c r="AW63" s="368"/>
      <c r="AX63" s="369"/>
      <c r="AY63" s="367"/>
      <c r="AZ63" s="368"/>
      <c r="BA63" s="368">
        <v>0</v>
      </c>
      <c r="BB63" s="368">
        <v>0</v>
      </c>
      <c r="BC63" s="368"/>
      <c r="BD63" s="368"/>
      <c r="BE63" s="368"/>
      <c r="BF63" s="368"/>
      <c r="BG63" s="368"/>
      <c r="BH63" s="369"/>
      <c r="BI63" s="367"/>
      <c r="BJ63" s="368"/>
      <c r="BK63" s="368"/>
      <c r="BL63" s="368">
        <v>0</v>
      </c>
      <c r="BM63" s="368"/>
      <c r="BN63" s="368"/>
      <c r="BO63" s="368"/>
      <c r="BP63" s="368"/>
      <c r="BQ63" s="368"/>
      <c r="BR63" s="369"/>
      <c r="BS63" s="367"/>
      <c r="BT63" s="368">
        <v>0</v>
      </c>
      <c r="BU63" s="368"/>
      <c r="BV63" s="368"/>
      <c r="BW63" s="368"/>
      <c r="BX63" s="368"/>
      <c r="BY63" s="368"/>
      <c r="BZ63" s="368"/>
      <c r="CA63" s="368"/>
      <c r="CB63" s="369"/>
      <c r="CC63" s="367"/>
      <c r="CD63" s="368"/>
      <c r="CE63" s="368"/>
      <c r="CF63" s="368">
        <v>0</v>
      </c>
      <c r="CG63" s="368"/>
      <c r="CH63" s="368"/>
      <c r="CI63" s="368"/>
      <c r="CJ63" s="368"/>
      <c r="CK63" s="368"/>
      <c r="CL63" s="369"/>
      <c r="CM63" s="367"/>
      <c r="CN63" s="368"/>
      <c r="CO63" s="368"/>
      <c r="CP63" s="368">
        <v>0</v>
      </c>
      <c r="CQ63" s="368"/>
      <c r="CR63" s="368"/>
      <c r="CS63" s="368"/>
      <c r="CT63" s="368"/>
      <c r="CU63" s="368"/>
      <c r="CV63" s="369"/>
      <c r="CW63" s="367"/>
      <c r="CX63" s="368"/>
      <c r="CY63" s="368">
        <v>0</v>
      </c>
      <c r="CZ63" s="368">
        <v>0</v>
      </c>
      <c r="DA63" s="368"/>
      <c r="DB63" s="368"/>
      <c r="DC63" s="368"/>
      <c r="DD63" s="368"/>
      <c r="DE63" s="368"/>
      <c r="DF63" s="369"/>
      <c r="DG63" s="367">
        <v>0</v>
      </c>
      <c r="DH63" s="368">
        <v>0</v>
      </c>
      <c r="DI63" s="368">
        <v>0</v>
      </c>
      <c r="DJ63" s="368">
        <v>0</v>
      </c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3"/>
        <v>0</v>
      </c>
      <c r="HN63" s="252">
        <f t="shared" si="93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6"/>
        <v>#REF!</v>
      </c>
      <c r="HQ63" s="79"/>
      <c r="HR63" s="253">
        <f t="shared" si="87"/>
        <v>0</v>
      </c>
      <c r="HS63" s="253">
        <f t="shared" si="88"/>
        <v>0</v>
      </c>
      <c r="HT63" s="253">
        <f t="shared" si="89"/>
        <v>0</v>
      </c>
      <c r="HU63" s="253">
        <f t="shared" si="90"/>
        <v>0</v>
      </c>
      <c r="HV63" s="253">
        <f t="shared" si="91"/>
        <v>0</v>
      </c>
      <c r="HW63" s="253">
        <f t="shared" si="92"/>
        <v>0</v>
      </c>
      <c r="HX63" s="253">
        <f t="shared" si="80"/>
        <v>0</v>
      </c>
      <c r="HY63" s="253">
        <f t="shared" si="81"/>
        <v>0</v>
      </c>
      <c r="HZ63" s="253">
        <f t="shared" si="82"/>
        <v>0</v>
      </c>
      <c r="IA63" s="253">
        <f t="shared" si="83"/>
        <v>0</v>
      </c>
      <c r="IK63" s="93" t="e">
        <f t="shared" si="84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>
        <v>0</v>
      </c>
      <c r="O64" s="374"/>
      <c r="P64" s="374"/>
      <c r="Q64" s="374"/>
      <c r="R64" s="374"/>
      <c r="S64" s="374"/>
      <c r="T64" s="375"/>
      <c r="U64" s="373"/>
      <c r="V64" s="374"/>
      <c r="W64" s="374"/>
      <c r="X64" s="374">
        <v>0</v>
      </c>
      <c r="Y64" s="374"/>
      <c r="Z64" s="374"/>
      <c r="AA64" s="374"/>
      <c r="AB64" s="374"/>
      <c r="AC64" s="374"/>
      <c r="AD64" s="375"/>
      <c r="AE64" s="373"/>
      <c r="AF64" s="374"/>
      <c r="AG64" s="374">
        <v>0</v>
      </c>
      <c r="AH64" s="374">
        <v>0</v>
      </c>
      <c r="AI64" s="374"/>
      <c r="AJ64" s="374"/>
      <c r="AK64" s="374"/>
      <c r="AL64" s="374"/>
      <c r="AM64" s="374"/>
      <c r="AN64" s="375"/>
      <c r="AO64" s="373"/>
      <c r="AP64" s="374"/>
      <c r="AQ64" s="374">
        <v>0</v>
      </c>
      <c r="AR64" s="374">
        <v>0</v>
      </c>
      <c r="AS64" s="374"/>
      <c r="AT64" s="374"/>
      <c r="AU64" s="374"/>
      <c r="AV64" s="374"/>
      <c r="AW64" s="374"/>
      <c r="AX64" s="375"/>
      <c r="AY64" s="373"/>
      <c r="AZ64" s="374"/>
      <c r="BA64" s="374">
        <v>0</v>
      </c>
      <c r="BB64" s="374">
        <v>0</v>
      </c>
      <c r="BC64" s="374"/>
      <c r="BD64" s="374"/>
      <c r="BE64" s="374"/>
      <c r="BF64" s="374"/>
      <c r="BG64" s="374"/>
      <c r="BH64" s="375"/>
      <c r="BI64" s="373"/>
      <c r="BJ64" s="374"/>
      <c r="BK64" s="374"/>
      <c r="BL64" s="374">
        <v>0</v>
      </c>
      <c r="BM64" s="374"/>
      <c r="BN64" s="374"/>
      <c r="BO64" s="374"/>
      <c r="BP64" s="374"/>
      <c r="BQ64" s="374"/>
      <c r="BR64" s="375"/>
      <c r="BS64" s="373"/>
      <c r="BT64" s="374">
        <v>0</v>
      </c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>
        <v>0</v>
      </c>
      <c r="CG64" s="374"/>
      <c r="CH64" s="374"/>
      <c r="CI64" s="374"/>
      <c r="CJ64" s="374"/>
      <c r="CK64" s="374"/>
      <c r="CL64" s="375"/>
      <c r="CM64" s="373"/>
      <c r="CN64" s="374"/>
      <c r="CO64" s="374"/>
      <c r="CP64" s="374">
        <v>0</v>
      </c>
      <c r="CQ64" s="374"/>
      <c r="CR64" s="374"/>
      <c r="CS64" s="374"/>
      <c r="CT64" s="374"/>
      <c r="CU64" s="374"/>
      <c r="CV64" s="375"/>
      <c r="CW64" s="373"/>
      <c r="CX64" s="374"/>
      <c r="CY64" s="374">
        <v>0</v>
      </c>
      <c r="CZ64" s="374">
        <v>0</v>
      </c>
      <c r="DA64" s="374"/>
      <c r="DB64" s="374"/>
      <c r="DC64" s="374"/>
      <c r="DD64" s="374"/>
      <c r="DE64" s="374"/>
      <c r="DF64" s="375"/>
      <c r="DG64" s="373">
        <v>0</v>
      </c>
      <c r="DH64" s="374">
        <v>0</v>
      </c>
      <c r="DI64" s="374">
        <v>0</v>
      </c>
      <c r="DJ64" s="374">
        <v>0</v>
      </c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3"/>
        <v>0</v>
      </c>
      <c r="HN64" s="250">
        <f t="shared" si="93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6"/>
        <v>#REF!</v>
      </c>
      <c r="HQ64" s="79"/>
      <c r="HR64" s="251">
        <f t="shared" ref="HR64:HR70" si="94">+K64+U64+AE64+AO64+AY64+BI64+BS64+CC64+CM64+CW64+DG64+DQ64+EA64+EK64+EU64+FE64+FO64+FY64+GI64+GS64</f>
        <v>0</v>
      </c>
      <c r="HS64" s="251">
        <f t="shared" ref="HS64:HS70" si="95">+L64+V64+AF64+AP64+AZ64+BJ64+BT64+CD64+CN64+CX64+DH64+DR64+EB64+EL64+EV64+FF64+FP64+FZ64+GJ64+GT64</f>
        <v>0</v>
      </c>
      <c r="HT64" s="251">
        <f t="shared" ref="HT64:HT70" si="96">+M64+W64+AG64+AQ64+BA64+BK64+BU64+CE64+CO64+CY64+DI64+DS64+EC64+EM64+EW64+FG64+FQ64+GA64+GK64+GU64</f>
        <v>0</v>
      </c>
      <c r="HU64" s="251">
        <f t="shared" si="90"/>
        <v>0</v>
      </c>
      <c r="HV64" s="251">
        <f t="shared" si="91"/>
        <v>0</v>
      </c>
      <c r="HW64" s="251">
        <f t="shared" si="92"/>
        <v>0</v>
      </c>
      <c r="HX64" s="251">
        <f t="shared" si="80"/>
        <v>0</v>
      </c>
      <c r="HY64" s="251">
        <f t="shared" si="81"/>
        <v>0</v>
      </c>
      <c r="HZ64" s="251">
        <f t="shared" si="82"/>
        <v>0</v>
      </c>
      <c r="IA64" s="251">
        <f t="shared" si="83"/>
        <v>0</v>
      </c>
      <c r="IK64" s="93" t="e">
        <f t="shared" si="84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377"/>
      <c r="M65" s="377"/>
      <c r="N65" s="377">
        <v>0</v>
      </c>
      <c r="O65" s="377"/>
      <c r="P65" s="377"/>
      <c r="Q65" s="377"/>
      <c r="R65" s="377"/>
      <c r="S65" s="377"/>
      <c r="T65" s="378"/>
      <c r="U65" s="376"/>
      <c r="V65" s="377"/>
      <c r="W65" s="377"/>
      <c r="X65" s="377">
        <v>0</v>
      </c>
      <c r="Y65" s="377"/>
      <c r="Z65" s="377"/>
      <c r="AA65" s="377"/>
      <c r="AB65" s="377"/>
      <c r="AC65" s="377"/>
      <c r="AD65" s="378"/>
      <c r="AE65" s="376"/>
      <c r="AF65" s="377"/>
      <c r="AG65" s="377">
        <v>0</v>
      </c>
      <c r="AH65" s="377">
        <v>0</v>
      </c>
      <c r="AI65" s="377"/>
      <c r="AJ65" s="377"/>
      <c r="AK65" s="377"/>
      <c r="AL65" s="377"/>
      <c r="AM65" s="377"/>
      <c r="AN65" s="378"/>
      <c r="AO65" s="376"/>
      <c r="AP65" s="377"/>
      <c r="AQ65" s="377">
        <v>0</v>
      </c>
      <c r="AR65" s="377">
        <v>0</v>
      </c>
      <c r="AS65" s="377"/>
      <c r="AT65" s="377"/>
      <c r="AU65" s="377"/>
      <c r="AV65" s="377"/>
      <c r="AW65" s="377"/>
      <c r="AX65" s="378"/>
      <c r="AY65" s="376"/>
      <c r="AZ65" s="377"/>
      <c r="BA65" s="377">
        <v>0</v>
      </c>
      <c r="BB65" s="377">
        <v>0</v>
      </c>
      <c r="BC65" s="377"/>
      <c r="BD65" s="377"/>
      <c r="BE65" s="377"/>
      <c r="BF65" s="377"/>
      <c r="BG65" s="377"/>
      <c r="BH65" s="378"/>
      <c r="BI65" s="376"/>
      <c r="BJ65" s="377"/>
      <c r="BK65" s="377"/>
      <c r="BL65" s="377">
        <v>0</v>
      </c>
      <c r="BM65" s="377"/>
      <c r="BN65" s="377"/>
      <c r="BO65" s="377"/>
      <c r="BP65" s="377"/>
      <c r="BQ65" s="377"/>
      <c r="BR65" s="378"/>
      <c r="BS65" s="376"/>
      <c r="BT65" s="377">
        <v>0</v>
      </c>
      <c r="BU65" s="377"/>
      <c r="BV65" s="377"/>
      <c r="BW65" s="377"/>
      <c r="BX65" s="377"/>
      <c r="BY65" s="377"/>
      <c r="BZ65" s="377"/>
      <c r="CA65" s="377"/>
      <c r="CB65" s="378"/>
      <c r="CC65" s="376"/>
      <c r="CD65" s="377"/>
      <c r="CE65" s="377"/>
      <c r="CF65" s="377">
        <v>0</v>
      </c>
      <c r="CG65" s="377"/>
      <c r="CH65" s="377"/>
      <c r="CI65" s="377"/>
      <c r="CJ65" s="377"/>
      <c r="CK65" s="377"/>
      <c r="CL65" s="378"/>
      <c r="CM65" s="376"/>
      <c r="CN65" s="377"/>
      <c r="CO65" s="377"/>
      <c r="CP65" s="377">
        <v>0</v>
      </c>
      <c r="CQ65" s="377"/>
      <c r="CR65" s="377"/>
      <c r="CS65" s="377"/>
      <c r="CT65" s="377"/>
      <c r="CU65" s="377"/>
      <c r="CV65" s="378"/>
      <c r="CW65" s="376"/>
      <c r="CX65" s="377"/>
      <c r="CY65" s="377">
        <v>0</v>
      </c>
      <c r="CZ65" s="377">
        <v>0</v>
      </c>
      <c r="DA65" s="377"/>
      <c r="DB65" s="377"/>
      <c r="DC65" s="377"/>
      <c r="DD65" s="377"/>
      <c r="DE65" s="377"/>
      <c r="DF65" s="378"/>
      <c r="DG65" s="376">
        <v>0</v>
      </c>
      <c r="DH65" s="377">
        <v>0</v>
      </c>
      <c r="DI65" s="377">
        <v>0</v>
      </c>
      <c r="DJ65" s="377">
        <v>0</v>
      </c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3"/>
        <v>0</v>
      </c>
      <c r="HN65" s="78">
        <f t="shared" si="93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6"/>
        <v>#REF!</v>
      </c>
      <c r="HQ65" s="79"/>
      <c r="HR65" s="80">
        <f t="shared" si="94"/>
        <v>0</v>
      </c>
      <c r="HS65" s="80">
        <f t="shared" si="95"/>
        <v>0</v>
      </c>
      <c r="HT65" s="80">
        <f t="shared" si="96"/>
        <v>0</v>
      </c>
      <c r="HU65" s="80">
        <f t="shared" si="90"/>
        <v>0</v>
      </c>
      <c r="HV65" s="80">
        <f t="shared" si="91"/>
        <v>0</v>
      </c>
      <c r="HW65" s="80">
        <f t="shared" si="92"/>
        <v>0</v>
      </c>
      <c r="HX65" s="80">
        <f t="shared" si="80"/>
        <v>0</v>
      </c>
      <c r="HY65" s="80">
        <f t="shared" si="81"/>
        <v>0</v>
      </c>
      <c r="HZ65" s="80">
        <f t="shared" si="82"/>
        <v>0</v>
      </c>
      <c r="IA65" s="80">
        <f t="shared" si="83"/>
        <v>0</v>
      </c>
      <c r="IK65" s="93" t="e">
        <f t="shared" si="84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377"/>
      <c r="M66" s="377"/>
      <c r="N66" s="377">
        <v>0</v>
      </c>
      <c r="O66" s="377"/>
      <c r="P66" s="377"/>
      <c r="Q66" s="377"/>
      <c r="R66" s="377"/>
      <c r="S66" s="377"/>
      <c r="T66" s="378"/>
      <c r="U66" s="376"/>
      <c r="V66" s="377"/>
      <c r="W66" s="377"/>
      <c r="X66" s="377">
        <v>0</v>
      </c>
      <c r="Y66" s="377"/>
      <c r="Z66" s="377"/>
      <c r="AA66" s="377"/>
      <c r="AB66" s="377"/>
      <c r="AC66" s="377"/>
      <c r="AD66" s="378"/>
      <c r="AE66" s="376"/>
      <c r="AF66" s="377"/>
      <c r="AG66" s="377">
        <v>0</v>
      </c>
      <c r="AH66" s="377">
        <v>0</v>
      </c>
      <c r="AI66" s="377"/>
      <c r="AJ66" s="377"/>
      <c r="AK66" s="377"/>
      <c r="AL66" s="377"/>
      <c r="AM66" s="377"/>
      <c r="AN66" s="378"/>
      <c r="AO66" s="376"/>
      <c r="AP66" s="377"/>
      <c r="AQ66" s="377">
        <v>0</v>
      </c>
      <c r="AR66" s="377">
        <v>0</v>
      </c>
      <c r="AS66" s="377"/>
      <c r="AT66" s="377"/>
      <c r="AU66" s="377"/>
      <c r="AV66" s="377"/>
      <c r="AW66" s="377"/>
      <c r="AX66" s="378"/>
      <c r="AY66" s="376"/>
      <c r="AZ66" s="377"/>
      <c r="BA66" s="377">
        <v>0</v>
      </c>
      <c r="BB66" s="377">
        <v>0</v>
      </c>
      <c r="BC66" s="377"/>
      <c r="BD66" s="377"/>
      <c r="BE66" s="377"/>
      <c r="BF66" s="377"/>
      <c r="BG66" s="377"/>
      <c r="BH66" s="378"/>
      <c r="BI66" s="376"/>
      <c r="BJ66" s="377"/>
      <c r="BK66" s="377"/>
      <c r="BL66" s="377">
        <v>0</v>
      </c>
      <c r="BM66" s="377"/>
      <c r="BN66" s="377"/>
      <c r="BO66" s="377"/>
      <c r="BP66" s="377"/>
      <c r="BQ66" s="377"/>
      <c r="BR66" s="378"/>
      <c r="BS66" s="376"/>
      <c r="BT66" s="377">
        <v>0</v>
      </c>
      <c r="BU66" s="377"/>
      <c r="BV66" s="377"/>
      <c r="BW66" s="377"/>
      <c r="BX66" s="377"/>
      <c r="BY66" s="377"/>
      <c r="BZ66" s="377"/>
      <c r="CA66" s="377"/>
      <c r="CB66" s="378"/>
      <c r="CC66" s="376"/>
      <c r="CD66" s="377"/>
      <c r="CE66" s="377"/>
      <c r="CF66" s="377">
        <v>0</v>
      </c>
      <c r="CG66" s="377"/>
      <c r="CH66" s="377"/>
      <c r="CI66" s="377"/>
      <c r="CJ66" s="377"/>
      <c r="CK66" s="377"/>
      <c r="CL66" s="378"/>
      <c r="CM66" s="376"/>
      <c r="CN66" s="377"/>
      <c r="CO66" s="377"/>
      <c r="CP66" s="377">
        <v>0</v>
      </c>
      <c r="CQ66" s="377"/>
      <c r="CR66" s="377"/>
      <c r="CS66" s="377"/>
      <c r="CT66" s="377"/>
      <c r="CU66" s="377"/>
      <c r="CV66" s="378"/>
      <c r="CW66" s="376"/>
      <c r="CX66" s="377"/>
      <c r="CY66" s="377">
        <v>0</v>
      </c>
      <c r="CZ66" s="377">
        <v>0</v>
      </c>
      <c r="DA66" s="377"/>
      <c r="DB66" s="377"/>
      <c r="DC66" s="377"/>
      <c r="DD66" s="377"/>
      <c r="DE66" s="377"/>
      <c r="DF66" s="378"/>
      <c r="DG66" s="376">
        <v>0</v>
      </c>
      <c r="DH66" s="377">
        <v>0</v>
      </c>
      <c r="DI66" s="377">
        <v>0</v>
      </c>
      <c r="DJ66" s="377">
        <v>0</v>
      </c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3"/>
        <v>0</v>
      </c>
      <c r="HN66" s="78">
        <f t="shared" si="93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6"/>
        <v>#REF!</v>
      </c>
      <c r="HQ66" s="79"/>
      <c r="HR66" s="80">
        <f t="shared" si="94"/>
        <v>0</v>
      </c>
      <c r="HS66" s="80">
        <f t="shared" si="95"/>
        <v>0</v>
      </c>
      <c r="HT66" s="80">
        <f t="shared" si="96"/>
        <v>0</v>
      </c>
      <c r="HU66" s="80">
        <f t="shared" si="90"/>
        <v>0</v>
      </c>
      <c r="HV66" s="80">
        <f t="shared" si="91"/>
        <v>0</v>
      </c>
      <c r="HW66" s="80">
        <f t="shared" si="92"/>
        <v>0</v>
      </c>
      <c r="HX66" s="80">
        <f t="shared" si="80"/>
        <v>0</v>
      </c>
      <c r="HY66" s="80">
        <f t="shared" si="81"/>
        <v>0</v>
      </c>
      <c r="HZ66" s="80">
        <f t="shared" si="82"/>
        <v>0</v>
      </c>
      <c r="IA66" s="80">
        <f t="shared" si="83"/>
        <v>0</v>
      </c>
      <c r="IK66" s="93" t="e">
        <f t="shared" si="84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>
        <v>0</v>
      </c>
      <c r="O67" s="380"/>
      <c r="P67" s="380"/>
      <c r="Q67" s="380"/>
      <c r="R67" s="380"/>
      <c r="S67" s="380"/>
      <c r="T67" s="381"/>
      <c r="U67" s="379"/>
      <c r="V67" s="380"/>
      <c r="W67" s="380"/>
      <c r="X67" s="380">
        <v>0</v>
      </c>
      <c r="Y67" s="380"/>
      <c r="Z67" s="380"/>
      <c r="AA67" s="380"/>
      <c r="AB67" s="380"/>
      <c r="AC67" s="380"/>
      <c r="AD67" s="381"/>
      <c r="AE67" s="379"/>
      <c r="AF67" s="380"/>
      <c r="AG67" s="380">
        <v>0</v>
      </c>
      <c r="AH67" s="380">
        <v>0</v>
      </c>
      <c r="AI67" s="380"/>
      <c r="AJ67" s="380"/>
      <c r="AK67" s="380"/>
      <c r="AL67" s="380"/>
      <c r="AM67" s="380"/>
      <c r="AN67" s="381"/>
      <c r="AO67" s="379"/>
      <c r="AP67" s="380"/>
      <c r="AQ67" s="380">
        <v>0</v>
      </c>
      <c r="AR67" s="380">
        <v>0</v>
      </c>
      <c r="AS67" s="380"/>
      <c r="AT67" s="380"/>
      <c r="AU67" s="380"/>
      <c r="AV67" s="380"/>
      <c r="AW67" s="380"/>
      <c r="AX67" s="381"/>
      <c r="AY67" s="379"/>
      <c r="AZ67" s="380"/>
      <c r="BA67" s="380">
        <v>0</v>
      </c>
      <c r="BB67" s="380">
        <v>0</v>
      </c>
      <c r="BC67" s="380"/>
      <c r="BD67" s="380"/>
      <c r="BE67" s="380"/>
      <c r="BF67" s="380"/>
      <c r="BG67" s="380"/>
      <c r="BH67" s="381"/>
      <c r="BI67" s="379"/>
      <c r="BJ67" s="380"/>
      <c r="BK67" s="380"/>
      <c r="BL67" s="380">
        <v>0</v>
      </c>
      <c r="BM67" s="380"/>
      <c r="BN67" s="380"/>
      <c r="BO67" s="380"/>
      <c r="BP67" s="380"/>
      <c r="BQ67" s="380"/>
      <c r="BR67" s="381"/>
      <c r="BS67" s="379"/>
      <c r="BT67" s="380">
        <v>0</v>
      </c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>
        <v>0</v>
      </c>
      <c r="CG67" s="380"/>
      <c r="CH67" s="380"/>
      <c r="CI67" s="380"/>
      <c r="CJ67" s="380"/>
      <c r="CK67" s="380"/>
      <c r="CL67" s="381"/>
      <c r="CM67" s="379"/>
      <c r="CN67" s="380"/>
      <c r="CO67" s="380"/>
      <c r="CP67" s="380">
        <v>0</v>
      </c>
      <c r="CQ67" s="380"/>
      <c r="CR67" s="380"/>
      <c r="CS67" s="380"/>
      <c r="CT67" s="380"/>
      <c r="CU67" s="380"/>
      <c r="CV67" s="381"/>
      <c r="CW67" s="379"/>
      <c r="CX67" s="380"/>
      <c r="CY67" s="380">
        <v>0</v>
      </c>
      <c r="CZ67" s="380">
        <v>0</v>
      </c>
      <c r="DA67" s="380"/>
      <c r="DB67" s="380"/>
      <c r="DC67" s="380"/>
      <c r="DD67" s="380"/>
      <c r="DE67" s="380"/>
      <c r="DF67" s="381"/>
      <c r="DG67" s="379">
        <v>0</v>
      </c>
      <c r="DH67" s="380">
        <v>0</v>
      </c>
      <c r="DI67" s="380">
        <v>0</v>
      </c>
      <c r="DJ67" s="380">
        <v>0</v>
      </c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3"/>
        <v>0</v>
      </c>
      <c r="HN67" s="252">
        <f t="shared" si="93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6"/>
        <v>#REF!</v>
      </c>
      <c r="HQ67" s="79"/>
      <c r="HR67" s="253">
        <f t="shared" si="94"/>
        <v>0</v>
      </c>
      <c r="HS67" s="253">
        <f t="shared" si="95"/>
        <v>0</v>
      </c>
      <c r="HT67" s="253">
        <f t="shared" si="96"/>
        <v>0</v>
      </c>
      <c r="HU67" s="253">
        <f t="shared" si="90"/>
        <v>0</v>
      </c>
      <c r="HV67" s="253">
        <f t="shared" si="91"/>
        <v>0</v>
      </c>
      <c r="HW67" s="253">
        <f t="shared" si="92"/>
        <v>0</v>
      </c>
      <c r="HX67" s="253">
        <f t="shared" si="80"/>
        <v>0</v>
      </c>
      <c r="HY67" s="253">
        <f t="shared" si="81"/>
        <v>0</v>
      </c>
      <c r="HZ67" s="253">
        <f t="shared" si="82"/>
        <v>0</v>
      </c>
      <c r="IA67" s="253">
        <f t="shared" si="83"/>
        <v>0</v>
      </c>
      <c r="IK67" s="93" t="e">
        <f t="shared" si="84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>
        <v>0</v>
      </c>
      <c r="O68" s="383"/>
      <c r="P68" s="383"/>
      <c r="Q68" s="383"/>
      <c r="R68" s="383"/>
      <c r="S68" s="383"/>
      <c r="T68" s="384"/>
      <c r="U68" s="382"/>
      <c r="V68" s="383"/>
      <c r="W68" s="383"/>
      <c r="X68" s="383">
        <v>0</v>
      </c>
      <c r="Y68" s="383"/>
      <c r="Z68" s="383"/>
      <c r="AA68" s="383"/>
      <c r="AB68" s="383"/>
      <c r="AC68" s="383"/>
      <c r="AD68" s="384"/>
      <c r="AE68" s="382"/>
      <c r="AF68" s="383"/>
      <c r="AG68" s="383">
        <v>0</v>
      </c>
      <c r="AH68" s="383">
        <v>0</v>
      </c>
      <c r="AI68" s="383"/>
      <c r="AJ68" s="383"/>
      <c r="AK68" s="383"/>
      <c r="AL68" s="383"/>
      <c r="AM68" s="383"/>
      <c r="AN68" s="384"/>
      <c r="AO68" s="382"/>
      <c r="AP68" s="383"/>
      <c r="AQ68" s="383">
        <v>0</v>
      </c>
      <c r="AR68" s="383">
        <v>0</v>
      </c>
      <c r="AS68" s="383"/>
      <c r="AT68" s="383"/>
      <c r="AU68" s="383"/>
      <c r="AV68" s="383"/>
      <c r="AW68" s="383"/>
      <c r="AX68" s="384"/>
      <c r="AY68" s="382"/>
      <c r="AZ68" s="383"/>
      <c r="BA68" s="383">
        <v>0</v>
      </c>
      <c r="BB68" s="383">
        <v>0</v>
      </c>
      <c r="BC68" s="383"/>
      <c r="BD68" s="383"/>
      <c r="BE68" s="383"/>
      <c r="BF68" s="383"/>
      <c r="BG68" s="383"/>
      <c r="BH68" s="384"/>
      <c r="BI68" s="382"/>
      <c r="BJ68" s="383"/>
      <c r="BK68" s="383"/>
      <c r="BL68" s="383">
        <v>0</v>
      </c>
      <c r="BM68" s="383"/>
      <c r="BN68" s="383"/>
      <c r="BO68" s="383"/>
      <c r="BP68" s="383"/>
      <c r="BQ68" s="383"/>
      <c r="BR68" s="384"/>
      <c r="BS68" s="382"/>
      <c r="BT68" s="383">
        <v>0</v>
      </c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>
        <v>0</v>
      </c>
      <c r="CG68" s="383"/>
      <c r="CH68" s="383"/>
      <c r="CI68" s="383"/>
      <c r="CJ68" s="383"/>
      <c r="CK68" s="383"/>
      <c r="CL68" s="384"/>
      <c r="CM68" s="382"/>
      <c r="CN68" s="383"/>
      <c r="CO68" s="383"/>
      <c r="CP68" s="383">
        <v>0</v>
      </c>
      <c r="CQ68" s="383"/>
      <c r="CR68" s="383"/>
      <c r="CS68" s="383"/>
      <c r="CT68" s="383"/>
      <c r="CU68" s="383"/>
      <c r="CV68" s="384"/>
      <c r="CW68" s="382"/>
      <c r="CX68" s="383"/>
      <c r="CY68" s="383">
        <v>0</v>
      </c>
      <c r="CZ68" s="383">
        <v>0</v>
      </c>
      <c r="DA68" s="383"/>
      <c r="DB68" s="383"/>
      <c r="DC68" s="383"/>
      <c r="DD68" s="383"/>
      <c r="DE68" s="383"/>
      <c r="DF68" s="384"/>
      <c r="DG68" s="382">
        <v>0</v>
      </c>
      <c r="DH68" s="383">
        <v>0</v>
      </c>
      <c r="DI68" s="383">
        <v>0</v>
      </c>
      <c r="DJ68" s="383">
        <v>0</v>
      </c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3"/>
        <v>0</v>
      </c>
      <c r="HN68" s="250">
        <f t="shared" si="93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6"/>
        <v>#REF!</v>
      </c>
      <c r="HQ68" s="79"/>
      <c r="HR68" s="251">
        <f t="shared" si="94"/>
        <v>0</v>
      </c>
      <c r="HS68" s="251">
        <f t="shared" si="95"/>
        <v>0</v>
      </c>
      <c r="HT68" s="251">
        <f t="shared" si="96"/>
        <v>0</v>
      </c>
      <c r="HU68" s="251">
        <f t="shared" si="90"/>
        <v>0</v>
      </c>
      <c r="HV68" s="251">
        <f t="shared" si="91"/>
        <v>0</v>
      </c>
      <c r="HW68" s="251">
        <f t="shared" si="92"/>
        <v>0</v>
      </c>
      <c r="HX68" s="251">
        <f t="shared" si="80"/>
        <v>0</v>
      </c>
      <c r="HY68" s="251">
        <f t="shared" si="81"/>
        <v>0</v>
      </c>
      <c r="HZ68" s="251">
        <f t="shared" si="82"/>
        <v>0</v>
      </c>
      <c r="IA68" s="251">
        <f t="shared" si="83"/>
        <v>0</v>
      </c>
      <c r="IK68" s="93" t="e">
        <f t="shared" si="84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386"/>
      <c r="M69" s="386"/>
      <c r="N69" s="386">
        <v>0</v>
      </c>
      <c r="O69" s="386"/>
      <c r="P69" s="386"/>
      <c r="Q69" s="386"/>
      <c r="R69" s="386"/>
      <c r="S69" s="386"/>
      <c r="T69" s="387"/>
      <c r="U69" s="385"/>
      <c r="V69" s="386"/>
      <c r="W69" s="386"/>
      <c r="X69" s="386">
        <v>0</v>
      </c>
      <c r="Y69" s="386"/>
      <c r="Z69" s="386"/>
      <c r="AA69" s="386"/>
      <c r="AB69" s="386"/>
      <c r="AC69" s="386"/>
      <c r="AD69" s="387"/>
      <c r="AE69" s="385"/>
      <c r="AF69" s="386"/>
      <c r="AG69" s="386">
        <v>0</v>
      </c>
      <c r="AH69" s="386">
        <v>0</v>
      </c>
      <c r="AI69" s="386"/>
      <c r="AJ69" s="386"/>
      <c r="AK69" s="386"/>
      <c r="AL69" s="386"/>
      <c r="AM69" s="386"/>
      <c r="AN69" s="387"/>
      <c r="AO69" s="385"/>
      <c r="AP69" s="386"/>
      <c r="AQ69" s="386">
        <v>0</v>
      </c>
      <c r="AR69" s="386">
        <v>0</v>
      </c>
      <c r="AS69" s="386"/>
      <c r="AT69" s="386"/>
      <c r="AU69" s="386"/>
      <c r="AV69" s="386"/>
      <c r="AW69" s="386"/>
      <c r="AX69" s="387"/>
      <c r="AY69" s="385"/>
      <c r="AZ69" s="386"/>
      <c r="BA69" s="386">
        <v>0</v>
      </c>
      <c r="BB69" s="386">
        <v>0</v>
      </c>
      <c r="BC69" s="386"/>
      <c r="BD69" s="386"/>
      <c r="BE69" s="386"/>
      <c r="BF69" s="386"/>
      <c r="BG69" s="386"/>
      <c r="BH69" s="387"/>
      <c r="BI69" s="385"/>
      <c r="BJ69" s="386"/>
      <c r="BK69" s="386"/>
      <c r="BL69" s="386">
        <v>0</v>
      </c>
      <c r="BM69" s="386"/>
      <c r="BN69" s="386"/>
      <c r="BO69" s="386"/>
      <c r="BP69" s="386"/>
      <c r="BQ69" s="386"/>
      <c r="BR69" s="387"/>
      <c r="BS69" s="385"/>
      <c r="BT69" s="386">
        <v>0</v>
      </c>
      <c r="BU69" s="386"/>
      <c r="BV69" s="386"/>
      <c r="BW69" s="386"/>
      <c r="BX69" s="386"/>
      <c r="BY69" s="386"/>
      <c r="BZ69" s="386"/>
      <c r="CA69" s="386"/>
      <c r="CB69" s="387"/>
      <c r="CC69" s="385"/>
      <c r="CD69" s="386"/>
      <c r="CE69" s="386"/>
      <c r="CF69" s="386">
        <v>0</v>
      </c>
      <c r="CG69" s="386"/>
      <c r="CH69" s="386"/>
      <c r="CI69" s="386"/>
      <c r="CJ69" s="386"/>
      <c r="CK69" s="386"/>
      <c r="CL69" s="387"/>
      <c r="CM69" s="385"/>
      <c r="CN69" s="386"/>
      <c r="CO69" s="386"/>
      <c r="CP69" s="386">
        <v>0</v>
      </c>
      <c r="CQ69" s="386"/>
      <c r="CR69" s="386"/>
      <c r="CS69" s="386"/>
      <c r="CT69" s="386"/>
      <c r="CU69" s="386"/>
      <c r="CV69" s="387"/>
      <c r="CW69" s="385"/>
      <c r="CX69" s="386"/>
      <c r="CY69" s="386">
        <v>0</v>
      </c>
      <c r="CZ69" s="386">
        <v>0</v>
      </c>
      <c r="DA69" s="386"/>
      <c r="DB69" s="386"/>
      <c r="DC69" s="386"/>
      <c r="DD69" s="386"/>
      <c r="DE69" s="386"/>
      <c r="DF69" s="387"/>
      <c r="DG69" s="385">
        <v>0</v>
      </c>
      <c r="DH69" s="386">
        <v>0</v>
      </c>
      <c r="DI69" s="386">
        <v>0</v>
      </c>
      <c r="DJ69" s="386">
        <v>0</v>
      </c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3"/>
        <v>0</v>
      </c>
      <c r="HN69" s="78">
        <f t="shared" si="93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6"/>
        <v>#REF!</v>
      </c>
      <c r="HQ69" s="79"/>
      <c r="HR69" s="80">
        <f t="shared" si="94"/>
        <v>0</v>
      </c>
      <c r="HS69" s="80">
        <f t="shared" si="95"/>
        <v>0</v>
      </c>
      <c r="HT69" s="80">
        <f t="shared" si="96"/>
        <v>0</v>
      </c>
      <c r="HU69" s="80">
        <f t="shared" si="90"/>
        <v>0</v>
      </c>
      <c r="HV69" s="80">
        <f t="shared" si="91"/>
        <v>0</v>
      </c>
      <c r="HW69" s="80">
        <f t="shared" si="92"/>
        <v>0</v>
      </c>
      <c r="HX69" s="80">
        <f t="shared" si="80"/>
        <v>0</v>
      </c>
      <c r="HY69" s="80">
        <f t="shared" si="81"/>
        <v>0</v>
      </c>
      <c r="HZ69" s="80">
        <f t="shared" si="82"/>
        <v>0</v>
      </c>
      <c r="IA69" s="80">
        <f t="shared" si="83"/>
        <v>0</v>
      </c>
      <c r="IK69" s="93" t="e">
        <f t="shared" si="84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386"/>
      <c r="M70" s="386"/>
      <c r="N70" s="386">
        <v>0</v>
      </c>
      <c r="O70" s="386"/>
      <c r="P70" s="386"/>
      <c r="Q70" s="386"/>
      <c r="R70" s="386"/>
      <c r="S70" s="386"/>
      <c r="T70" s="387"/>
      <c r="U70" s="385"/>
      <c r="V70" s="386"/>
      <c r="W70" s="386"/>
      <c r="X70" s="386">
        <v>0</v>
      </c>
      <c r="Y70" s="386"/>
      <c r="Z70" s="386"/>
      <c r="AA70" s="386"/>
      <c r="AB70" s="386"/>
      <c r="AC70" s="386"/>
      <c r="AD70" s="387"/>
      <c r="AE70" s="385"/>
      <c r="AF70" s="386"/>
      <c r="AG70" s="386">
        <v>0</v>
      </c>
      <c r="AH70" s="386">
        <v>0</v>
      </c>
      <c r="AI70" s="386"/>
      <c r="AJ70" s="386"/>
      <c r="AK70" s="386"/>
      <c r="AL70" s="386"/>
      <c r="AM70" s="386"/>
      <c r="AN70" s="387"/>
      <c r="AO70" s="385"/>
      <c r="AP70" s="386"/>
      <c r="AQ70" s="386">
        <v>0</v>
      </c>
      <c r="AR70" s="386">
        <v>0</v>
      </c>
      <c r="AS70" s="386"/>
      <c r="AT70" s="386"/>
      <c r="AU70" s="386"/>
      <c r="AV70" s="386"/>
      <c r="AW70" s="386"/>
      <c r="AX70" s="387"/>
      <c r="AY70" s="385"/>
      <c r="AZ70" s="386"/>
      <c r="BA70" s="386">
        <v>0</v>
      </c>
      <c r="BB70" s="386">
        <v>0</v>
      </c>
      <c r="BC70" s="386"/>
      <c r="BD70" s="386"/>
      <c r="BE70" s="386"/>
      <c r="BF70" s="386"/>
      <c r="BG70" s="386"/>
      <c r="BH70" s="387"/>
      <c r="BI70" s="385"/>
      <c r="BJ70" s="386"/>
      <c r="BK70" s="386"/>
      <c r="BL70" s="386">
        <v>0</v>
      </c>
      <c r="BM70" s="386"/>
      <c r="BN70" s="386"/>
      <c r="BO70" s="386"/>
      <c r="BP70" s="386"/>
      <c r="BQ70" s="386"/>
      <c r="BR70" s="387"/>
      <c r="BS70" s="385"/>
      <c r="BT70" s="386">
        <v>0</v>
      </c>
      <c r="BU70" s="386"/>
      <c r="BV70" s="386"/>
      <c r="BW70" s="386"/>
      <c r="BX70" s="386"/>
      <c r="BY70" s="386"/>
      <c r="BZ70" s="386"/>
      <c r="CA70" s="386"/>
      <c r="CB70" s="387"/>
      <c r="CC70" s="385"/>
      <c r="CD70" s="386"/>
      <c r="CE70" s="386"/>
      <c r="CF70" s="386">
        <v>0</v>
      </c>
      <c r="CG70" s="386"/>
      <c r="CH70" s="386"/>
      <c r="CI70" s="386"/>
      <c r="CJ70" s="386"/>
      <c r="CK70" s="386"/>
      <c r="CL70" s="387"/>
      <c r="CM70" s="385"/>
      <c r="CN70" s="386"/>
      <c r="CO70" s="386"/>
      <c r="CP70" s="386">
        <v>0</v>
      </c>
      <c r="CQ70" s="386"/>
      <c r="CR70" s="386"/>
      <c r="CS70" s="386"/>
      <c r="CT70" s="386"/>
      <c r="CU70" s="386"/>
      <c r="CV70" s="387"/>
      <c r="CW70" s="385"/>
      <c r="CX70" s="386"/>
      <c r="CY70" s="386">
        <v>0</v>
      </c>
      <c r="CZ70" s="386">
        <v>0</v>
      </c>
      <c r="DA70" s="386"/>
      <c r="DB70" s="386"/>
      <c r="DC70" s="386"/>
      <c r="DD70" s="386"/>
      <c r="DE70" s="386"/>
      <c r="DF70" s="387"/>
      <c r="DG70" s="385">
        <v>0</v>
      </c>
      <c r="DH70" s="386">
        <v>0</v>
      </c>
      <c r="DI70" s="386">
        <v>0</v>
      </c>
      <c r="DJ70" s="386">
        <v>0</v>
      </c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3"/>
        <v>0</v>
      </c>
      <c r="HN70" s="78">
        <f t="shared" si="93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6"/>
        <v>#REF!</v>
      </c>
      <c r="HQ70" s="79"/>
      <c r="HR70" s="80">
        <f t="shared" si="94"/>
        <v>0</v>
      </c>
      <c r="HS70" s="80">
        <f t="shared" si="95"/>
        <v>0</v>
      </c>
      <c r="HT70" s="80">
        <f t="shared" si="96"/>
        <v>0</v>
      </c>
      <c r="HU70" s="80">
        <f t="shared" si="90"/>
        <v>0</v>
      </c>
      <c r="HV70" s="80">
        <f t="shared" si="91"/>
        <v>0</v>
      </c>
      <c r="HW70" s="80">
        <f t="shared" si="92"/>
        <v>0</v>
      </c>
      <c r="HX70" s="80">
        <f t="shared" si="80"/>
        <v>0</v>
      </c>
      <c r="HY70" s="80">
        <f t="shared" si="81"/>
        <v>0</v>
      </c>
      <c r="HZ70" s="80">
        <f t="shared" si="82"/>
        <v>0</v>
      </c>
      <c r="IA70" s="80">
        <f t="shared" si="83"/>
        <v>0</v>
      </c>
      <c r="IK70" s="93" t="e">
        <f t="shared" si="84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>
        <v>0</v>
      </c>
      <c r="O71" s="389"/>
      <c r="P71" s="389"/>
      <c r="Q71" s="389"/>
      <c r="R71" s="389"/>
      <c r="S71" s="389"/>
      <c r="T71" s="390"/>
      <c r="U71" s="388"/>
      <c r="V71" s="389"/>
      <c r="W71" s="389"/>
      <c r="X71" s="389">
        <v>0</v>
      </c>
      <c r="Y71" s="389"/>
      <c r="Z71" s="389"/>
      <c r="AA71" s="389"/>
      <c r="AB71" s="389"/>
      <c r="AC71" s="389"/>
      <c r="AD71" s="390"/>
      <c r="AE71" s="388"/>
      <c r="AF71" s="389"/>
      <c r="AG71" s="389">
        <v>0</v>
      </c>
      <c r="AH71" s="389">
        <v>0</v>
      </c>
      <c r="AI71" s="389"/>
      <c r="AJ71" s="389"/>
      <c r="AK71" s="389"/>
      <c r="AL71" s="389"/>
      <c r="AM71" s="389"/>
      <c r="AN71" s="390"/>
      <c r="AO71" s="388"/>
      <c r="AP71" s="389"/>
      <c r="AQ71" s="389">
        <v>0</v>
      </c>
      <c r="AR71" s="389">
        <v>0</v>
      </c>
      <c r="AS71" s="389"/>
      <c r="AT71" s="389"/>
      <c r="AU71" s="389"/>
      <c r="AV71" s="389"/>
      <c r="AW71" s="389"/>
      <c r="AX71" s="390"/>
      <c r="AY71" s="388"/>
      <c r="AZ71" s="389"/>
      <c r="BA71" s="389">
        <v>0</v>
      </c>
      <c r="BB71" s="389">
        <v>0</v>
      </c>
      <c r="BC71" s="389"/>
      <c r="BD71" s="389"/>
      <c r="BE71" s="389"/>
      <c r="BF71" s="389"/>
      <c r="BG71" s="389"/>
      <c r="BH71" s="390"/>
      <c r="BI71" s="388"/>
      <c r="BJ71" s="389"/>
      <c r="BK71" s="389"/>
      <c r="BL71" s="389">
        <v>0</v>
      </c>
      <c r="BM71" s="389"/>
      <c r="BN71" s="389"/>
      <c r="BO71" s="389"/>
      <c r="BP71" s="389"/>
      <c r="BQ71" s="389"/>
      <c r="BR71" s="390"/>
      <c r="BS71" s="388"/>
      <c r="BT71" s="389">
        <v>0</v>
      </c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>
        <v>0</v>
      </c>
      <c r="CG71" s="389"/>
      <c r="CH71" s="389"/>
      <c r="CI71" s="389"/>
      <c r="CJ71" s="389"/>
      <c r="CK71" s="389"/>
      <c r="CL71" s="390"/>
      <c r="CM71" s="388"/>
      <c r="CN71" s="389"/>
      <c r="CO71" s="389"/>
      <c r="CP71" s="389">
        <v>0</v>
      </c>
      <c r="CQ71" s="389"/>
      <c r="CR71" s="389"/>
      <c r="CS71" s="389"/>
      <c r="CT71" s="389"/>
      <c r="CU71" s="389"/>
      <c r="CV71" s="390"/>
      <c r="CW71" s="388"/>
      <c r="CX71" s="389"/>
      <c r="CY71" s="389">
        <v>0</v>
      </c>
      <c r="CZ71" s="389">
        <v>0</v>
      </c>
      <c r="DA71" s="389"/>
      <c r="DB71" s="389"/>
      <c r="DC71" s="389"/>
      <c r="DD71" s="389"/>
      <c r="DE71" s="389"/>
      <c r="DF71" s="390"/>
      <c r="DG71" s="388">
        <v>0</v>
      </c>
      <c r="DH71" s="389">
        <v>0</v>
      </c>
      <c r="DI71" s="389">
        <v>0</v>
      </c>
      <c r="DJ71" s="389">
        <v>0</v>
      </c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3"/>
        <v>0</v>
      </c>
      <c r="HN71" s="252">
        <f t="shared" si="93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6"/>
        <v>#REF!</v>
      </c>
      <c r="HQ71" s="79"/>
      <c r="HR71" s="253">
        <f t="shared" si="74"/>
        <v>0</v>
      </c>
      <c r="HS71" s="253">
        <f t="shared" ref="HS71:HU73" si="97">+L71+V71+AF71+AP71+AZ71+BJ71+BT71+CD71+CN69+CX71+DH71+DR71+EB71+EL71+EV71+FF71+FP71+FZ71+GJ71+GT71</f>
        <v>0</v>
      </c>
      <c r="HT71" s="253">
        <f t="shared" si="97"/>
        <v>0</v>
      </c>
      <c r="HU71" s="253">
        <f t="shared" si="97"/>
        <v>0</v>
      </c>
      <c r="HV71" s="253">
        <f t="shared" si="78"/>
        <v>0</v>
      </c>
      <c r="HW71" s="253">
        <f t="shared" si="79"/>
        <v>0</v>
      </c>
      <c r="HX71" s="253">
        <f t="shared" si="80"/>
        <v>0</v>
      </c>
      <c r="HY71" s="253">
        <f t="shared" si="81"/>
        <v>0</v>
      </c>
      <c r="HZ71" s="253">
        <f t="shared" si="82"/>
        <v>0</v>
      </c>
      <c r="IA71" s="253">
        <f t="shared" si="83"/>
        <v>0</v>
      </c>
      <c r="IK71" s="93" t="e">
        <f t="shared" si="84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>
        <v>0</v>
      </c>
      <c r="O72" s="392"/>
      <c r="P72" s="392"/>
      <c r="Q72" s="392"/>
      <c r="R72" s="392"/>
      <c r="S72" s="392"/>
      <c r="T72" s="393"/>
      <c r="U72" s="391"/>
      <c r="V72" s="392"/>
      <c r="W72" s="392"/>
      <c r="X72" s="392">
        <v>0</v>
      </c>
      <c r="Y72" s="392"/>
      <c r="Z72" s="392"/>
      <c r="AA72" s="392"/>
      <c r="AB72" s="392"/>
      <c r="AC72" s="392"/>
      <c r="AD72" s="393"/>
      <c r="AE72" s="391"/>
      <c r="AF72" s="392"/>
      <c r="AG72" s="392">
        <v>0</v>
      </c>
      <c r="AH72" s="392">
        <v>0</v>
      </c>
      <c r="AI72" s="392"/>
      <c r="AJ72" s="392"/>
      <c r="AK72" s="392"/>
      <c r="AL72" s="392"/>
      <c r="AM72" s="392"/>
      <c r="AN72" s="393"/>
      <c r="AO72" s="391"/>
      <c r="AP72" s="392"/>
      <c r="AQ72" s="392">
        <v>0</v>
      </c>
      <c r="AR72" s="392">
        <v>0</v>
      </c>
      <c r="AS72" s="392"/>
      <c r="AT72" s="392"/>
      <c r="AU72" s="392"/>
      <c r="AV72" s="392"/>
      <c r="AW72" s="392"/>
      <c r="AX72" s="393"/>
      <c r="AY72" s="391"/>
      <c r="AZ72" s="392"/>
      <c r="BA72" s="392">
        <v>0</v>
      </c>
      <c r="BB72" s="392">
        <v>0</v>
      </c>
      <c r="BC72" s="392"/>
      <c r="BD72" s="392"/>
      <c r="BE72" s="392"/>
      <c r="BF72" s="392"/>
      <c r="BG72" s="392"/>
      <c r="BH72" s="393"/>
      <c r="BI72" s="391"/>
      <c r="BJ72" s="392"/>
      <c r="BK72" s="392"/>
      <c r="BL72" s="392">
        <v>0</v>
      </c>
      <c r="BM72" s="392"/>
      <c r="BN72" s="392"/>
      <c r="BO72" s="392"/>
      <c r="BP72" s="392"/>
      <c r="BQ72" s="392"/>
      <c r="BR72" s="393"/>
      <c r="BS72" s="391"/>
      <c r="BT72" s="392">
        <v>0</v>
      </c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>
        <v>0</v>
      </c>
      <c r="CG72" s="392"/>
      <c r="CH72" s="392"/>
      <c r="CI72" s="392"/>
      <c r="CJ72" s="392"/>
      <c r="CK72" s="392"/>
      <c r="CL72" s="393"/>
      <c r="CM72" s="391"/>
      <c r="CN72" s="392"/>
      <c r="CO72" s="392"/>
      <c r="CP72" s="392">
        <v>0</v>
      </c>
      <c r="CQ72" s="392"/>
      <c r="CR72" s="392"/>
      <c r="CS72" s="392"/>
      <c r="CT72" s="392"/>
      <c r="CU72" s="392"/>
      <c r="CV72" s="393"/>
      <c r="CW72" s="391"/>
      <c r="CX72" s="392"/>
      <c r="CY72" s="392">
        <v>0</v>
      </c>
      <c r="CZ72" s="392">
        <v>0</v>
      </c>
      <c r="DA72" s="392"/>
      <c r="DB72" s="392"/>
      <c r="DC72" s="392"/>
      <c r="DD72" s="392"/>
      <c r="DE72" s="392"/>
      <c r="DF72" s="393"/>
      <c r="DG72" s="391">
        <v>0</v>
      </c>
      <c r="DH72" s="392">
        <v>0</v>
      </c>
      <c r="DI72" s="392">
        <v>0</v>
      </c>
      <c r="DJ72" s="392">
        <v>0</v>
      </c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3"/>
        <v>0</v>
      </c>
      <c r="HN72" s="250">
        <f t="shared" si="93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6"/>
        <v>#REF!</v>
      </c>
      <c r="HQ72" s="79"/>
      <c r="HR72" s="251">
        <f t="shared" si="74"/>
        <v>0</v>
      </c>
      <c r="HS72" s="251">
        <f t="shared" si="97"/>
        <v>0</v>
      </c>
      <c r="HT72" s="251">
        <f t="shared" si="97"/>
        <v>0</v>
      </c>
      <c r="HU72" s="251">
        <f t="shared" si="97"/>
        <v>0</v>
      </c>
      <c r="HV72" s="251">
        <f t="shared" si="78"/>
        <v>0</v>
      </c>
      <c r="HW72" s="251">
        <f t="shared" si="79"/>
        <v>0</v>
      </c>
      <c r="HX72" s="251">
        <f t="shared" si="80"/>
        <v>0</v>
      </c>
      <c r="HY72" s="251">
        <f t="shared" si="81"/>
        <v>0</v>
      </c>
      <c r="HZ72" s="251">
        <f t="shared" si="82"/>
        <v>0</v>
      </c>
      <c r="IA72" s="251">
        <f t="shared" si="83"/>
        <v>0</v>
      </c>
      <c r="IK72" s="93" t="e">
        <f t="shared" si="84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395"/>
      <c r="M73" s="395"/>
      <c r="N73" s="395">
        <v>0</v>
      </c>
      <c r="O73" s="395"/>
      <c r="P73" s="395"/>
      <c r="Q73" s="395"/>
      <c r="R73" s="395"/>
      <c r="S73" s="395"/>
      <c r="T73" s="396"/>
      <c r="U73" s="394"/>
      <c r="V73" s="395"/>
      <c r="W73" s="395"/>
      <c r="X73" s="395">
        <v>0</v>
      </c>
      <c r="Y73" s="395"/>
      <c r="Z73" s="395"/>
      <c r="AA73" s="395"/>
      <c r="AB73" s="395"/>
      <c r="AC73" s="395"/>
      <c r="AD73" s="396"/>
      <c r="AE73" s="394"/>
      <c r="AF73" s="395"/>
      <c r="AG73" s="395">
        <v>0</v>
      </c>
      <c r="AH73" s="395">
        <v>0</v>
      </c>
      <c r="AI73" s="395"/>
      <c r="AJ73" s="395"/>
      <c r="AK73" s="395"/>
      <c r="AL73" s="395"/>
      <c r="AM73" s="395"/>
      <c r="AN73" s="396"/>
      <c r="AO73" s="394"/>
      <c r="AP73" s="395"/>
      <c r="AQ73" s="395">
        <v>0</v>
      </c>
      <c r="AR73" s="395">
        <v>0</v>
      </c>
      <c r="AS73" s="395"/>
      <c r="AT73" s="395"/>
      <c r="AU73" s="395"/>
      <c r="AV73" s="395"/>
      <c r="AW73" s="395"/>
      <c r="AX73" s="396"/>
      <c r="AY73" s="394"/>
      <c r="AZ73" s="395"/>
      <c r="BA73" s="395">
        <v>0</v>
      </c>
      <c r="BB73" s="395">
        <v>0</v>
      </c>
      <c r="BC73" s="395"/>
      <c r="BD73" s="395"/>
      <c r="BE73" s="395"/>
      <c r="BF73" s="395"/>
      <c r="BG73" s="395"/>
      <c r="BH73" s="396"/>
      <c r="BI73" s="394"/>
      <c r="BJ73" s="395"/>
      <c r="BK73" s="395"/>
      <c r="BL73" s="395">
        <v>0</v>
      </c>
      <c r="BM73" s="395"/>
      <c r="BN73" s="395"/>
      <c r="BO73" s="395"/>
      <c r="BP73" s="395"/>
      <c r="BQ73" s="395"/>
      <c r="BR73" s="396"/>
      <c r="BS73" s="394"/>
      <c r="BT73" s="395">
        <v>0</v>
      </c>
      <c r="BU73" s="395"/>
      <c r="BV73" s="395"/>
      <c r="BW73" s="395"/>
      <c r="BX73" s="395"/>
      <c r="BY73" s="395"/>
      <c r="BZ73" s="395"/>
      <c r="CA73" s="395"/>
      <c r="CB73" s="396"/>
      <c r="CC73" s="394"/>
      <c r="CD73" s="395"/>
      <c r="CE73" s="395"/>
      <c r="CF73" s="395">
        <v>0</v>
      </c>
      <c r="CG73" s="395"/>
      <c r="CH73" s="395"/>
      <c r="CI73" s="395"/>
      <c r="CJ73" s="395"/>
      <c r="CK73" s="395"/>
      <c r="CL73" s="396"/>
      <c r="CM73" s="394"/>
      <c r="CN73" s="395"/>
      <c r="CO73" s="395"/>
      <c r="CP73" s="395">
        <v>0</v>
      </c>
      <c r="CQ73" s="395"/>
      <c r="CR73" s="395"/>
      <c r="CS73" s="395"/>
      <c r="CT73" s="395"/>
      <c r="CU73" s="395"/>
      <c r="CV73" s="396"/>
      <c r="CW73" s="394"/>
      <c r="CX73" s="395"/>
      <c r="CY73" s="395">
        <v>0</v>
      </c>
      <c r="CZ73" s="395">
        <v>0</v>
      </c>
      <c r="DA73" s="395"/>
      <c r="DB73" s="395"/>
      <c r="DC73" s="395"/>
      <c r="DD73" s="395"/>
      <c r="DE73" s="395"/>
      <c r="DF73" s="396"/>
      <c r="DG73" s="394">
        <v>0</v>
      </c>
      <c r="DH73" s="395">
        <v>0</v>
      </c>
      <c r="DI73" s="395">
        <v>0</v>
      </c>
      <c r="DJ73" s="395">
        <v>0</v>
      </c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3"/>
        <v>0</v>
      </c>
      <c r="HN73" s="78">
        <f t="shared" si="93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6"/>
        <v>#REF!</v>
      </c>
      <c r="HQ73" s="79"/>
      <c r="HR73" s="80">
        <f t="shared" si="74"/>
        <v>0</v>
      </c>
      <c r="HS73" s="80">
        <f t="shared" si="97"/>
        <v>0</v>
      </c>
      <c r="HT73" s="80">
        <f t="shared" si="97"/>
        <v>0</v>
      </c>
      <c r="HU73" s="80">
        <f t="shared" si="97"/>
        <v>0</v>
      </c>
      <c r="HV73" s="80">
        <f t="shared" si="78"/>
        <v>0</v>
      </c>
      <c r="HW73" s="80">
        <f t="shared" si="79"/>
        <v>0</v>
      </c>
      <c r="HX73" s="80">
        <f t="shared" si="80"/>
        <v>0</v>
      </c>
      <c r="HY73" s="80">
        <f t="shared" si="81"/>
        <v>0</v>
      </c>
      <c r="HZ73" s="80">
        <f t="shared" si="82"/>
        <v>0</v>
      </c>
      <c r="IA73" s="80">
        <f t="shared" si="83"/>
        <v>0</v>
      </c>
      <c r="IK73" s="93" t="e">
        <f t="shared" si="84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395"/>
      <c r="M74" s="395"/>
      <c r="N74" s="395">
        <v>0</v>
      </c>
      <c r="O74" s="395"/>
      <c r="P74" s="395"/>
      <c r="Q74" s="395"/>
      <c r="R74" s="395"/>
      <c r="S74" s="395"/>
      <c r="T74" s="396"/>
      <c r="U74" s="394"/>
      <c r="V74" s="395"/>
      <c r="W74" s="395"/>
      <c r="X74" s="395">
        <v>0</v>
      </c>
      <c r="Y74" s="395"/>
      <c r="Z74" s="395"/>
      <c r="AA74" s="395"/>
      <c r="AB74" s="395"/>
      <c r="AC74" s="395"/>
      <c r="AD74" s="396"/>
      <c r="AE74" s="394"/>
      <c r="AF74" s="395"/>
      <c r="AG74" s="395">
        <v>0</v>
      </c>
      <c r="AH74" s="395">
        <v>0</v>
      </c>
      <c r="AI74" s="395"/>
      <c r="AJ74" s="395"/>
      <c r="AK74" s="395"/>
      <c r="AL74" s="395"/>
      <c r="AM74" s="395"/>
      <c r="AN74" s="396"/>
      <c r="AO74" s="394"/>
      <c r="AP74" s="395"/>
      <c r="AQ74" s="395">
        <v>0</v>
      </c>
      <c r="AR74" s="395">
        <v>0</v>
      </c>
      <c r="AS74" s="395"/>
      <c r="AT74" s="395"/>
      <c r="AU74" s="395"/>
      <c r="AV74" s="395"/>
      <c r="AW74" s="395"/>
      <c r="AX74" s="396"/>
      <c r="AY74" s="394"/>
      <c r="AZ74" s="395"/>
      <c r="BA74" s="395">
        <v>0</v>
      </c>
      <c r="BB74" s="395">
        <v>0</v>
      </c>
      <c r="BC74" s="395"/>
      <c r="BD74" s="395"/>
      <c r="BE74" s="395"/>
      <c r="BF74" s="395"/>
      <c r="BG74" s="395"/>
      <c r="BH74" s="396"/>
      <c r="BI74" s="394"/>
      <c r="BJ74" s="395"/>
      <c r="BK74" s="395"/>
      <c r="BL74" s="395">
        <v>0</v>
      </c>
      <c r="BM74" s="395"/>
      <c r="BN74" s="395"/>
      <c r="BO74" s="395"/>
      <c r="BP74" s="395"/>
      <c r="BQ74" s="395"/>
      <c r="BR74" s="396"/>
      <c r="BS74" s="394"/>
      <c r="BT74" s="395">
        <v>0</v>
      </c>
      <c r="BU74" s="395"/>
      <c r="BV74" s="395"/>
      <c r="BW74" s="395"/>
      <c r="BX74" s="395"/>
      <c r="BY74" s="395"/>
      <c r="BZ74" s="395"/>
      <c r="CA74" s="395"/>
      <c r="CB74" s="396"/>
      <c r="CC74" s="394"/>
      <c r="CD74" s="395"/>
      <c r="CE74" s="395"/>
      <c r="CF74" s="395">
        <v>0</v>
      </c>
      <c r="CG74" s="395"/>
      <c r="CH74" s="395"/>
      <c r="CI74" s="395"/>
      <c r="CJ74" s="395"/>
      <c r="CK74" s="395"/>
      <c r="CL74" s="396"/>
      <c r="CM74" s="394"/>
      <c r="CN74" s="395"/>
      <c r="CO74" s="395"/>
      <c r="CP74" s="395">
        <v>0</v>
      </c>
      <c r="CQ74" s="395"/>
      <c r="CR74" s="395"/>
      <c r="CS74" s="395"/>
      <c r="CT74" s="395"/>
      <c r="CU74" s="395"/>
      <c r="CV74" s="396"/>
      <c r="CW74" s="394"/>
      <c r="CX74" s="395"/>
      <c r="CY74" s="395">
        <v>0</v>
      </c>
      <c r="CZ74" s="395">
        <v>0</v>
      </c>
      <c r="DA74" s="395"/>
      <c r="DB74" s="395"/>
      <c r="DC74" s="395"/>
      <c r="DD74" s="395"/>
      <c r="DE74" s="395"/>
      <c r="DF74" s="396"/>
      <c r="DG74" s="394">
        <v>0</v>
      </c>
      <c r="DH74" s="395">
        <v>0</v>
      </c>
      <c r="DI74" s="395">
        <v>0</v>
      </c>
      <c r="DJ74" s="395">
        <v>0</v>
      </c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3"/>
        <v>0</v>
      </c>
      <c r="HN74" s="78">
        <f t="shared" si="93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6"/>
        <v>#REF!</v>
      </c>
      <c r="HQ74" s="79"/>
      <c r="HR74" s="80">
        <f t="shared" si="74"/>
        <v>0</v>
      </c>
      <c r="HS74" s="80">
        <f t="shared" si="75"/>
        <v>0</v>
      </c>
      <c r="HT74" s="80">
        <f t="shared" si="76"/>
        <v>0</v>
      </c>
      <c r="HU74" s="80">
        <f t="shared" si="77"/>
        <v>0</v>
      </c>
      <c r="HV74" s="80">
        <f t="shared" si="78"/>
        <v>0</v>
      </c>
      <c r="HW74" s="80">
        <f t="shared" si="79"/>
        <v>0</v>
      </c>
      <c r="HX74" s="80">
        <f t="shared" si="80"/>
        <v>0</v>
      </c>
      <c r="HY74" s="80">
        <f t="shared" si="81"/>
        <v>0</v>
      </c>
      <c r="HZ74" s="80">
        <f t="shared" si="82"/>
        <v>0</v>
      </c>
      <c r="IA74" s="80">
        <f t="shared" si="83"/>
        <v>0</v>
      </c>
      <c r="IK74" s="93" t="e">
        <f t="shared" si="84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>
        <v>0</v>
      </c>
      <c r="O75" s="398"/>
      <c r="P75" s="398"/>
      <c r="Q75" s="398"/>
      <c r="R75" s="398"/>
      <c r="S75" s="398"/>
      <c r="T75" s="399"/>
      <c r="U75" s="397"/>
      <c r="V75" s="398"/>
      <c r="W75" s="398"/>
      <c r="X75" s="398">
        <v>0</v>
      </c>
      <c r="Y75" s="398"/>
      <c r="Z75" s="398"/>
      <c r="AA75" s="398"/>
      <c r="AB75" s="398"/>
      <c r="AC75" s="398"/>
      <c r="AD75" s="399"/>
      <c r="AE75" s="397"/>
      <c r="AF75" s="398"/>
      <c r="AG75" s="398">
        <v>0</v>
      </c>
      <c r="AH75" s="398">
        <v>0</v>
      </c>
      <c r="AI75" s="398"/>
      <c r="AJ75" s="398"/>
      <c r="AK75" s="398"/>
      <c r="AL75" s="398"/>
      <c r="AM75" s="398"/>
      <c r="AN75" s="399"/>
      <c r="AO75" s="397"/>
      <c r="AP75" s="398"/>
      <c r="AQ75" s="398">
        <v>0</v>
      </c>
      <c r="AR75" s="398">
        <v>0</v>
      </c>
      <c r="AS75" s="398"/>
      <c r="AT75" s="398"/>
      <c r="AU75" s="398"/>
      <c r="AV75" s="398"/>
      <c r="AW75" s="398"/>
      <c r="AX75" s="399"/>
      <c r="AY75" s="397"/>
      <c r="AZ75" s="398"/>
      <c r="BA75" s="398">
        <v>0</v>
      </c>
      <c r="BB75" s="398">
        <v>0</v>
      </c>
      <c r="BC75" s="398"/>
      <c r="BD75" s="398"/>
      <c r="BE75" s="398"/>
      <c r="BF75" s="398"/>
      <c r="BG75" s="398"/>
      <c r="BH75" s="399"/>
      <c r="BI75" s="397"/>
      <c r="BJ75" s="398"/>
      <c r="BK75" s="398"/>
      <c r="BL75" s="398">
        <v>0</v>
      </c>
      <c r="BM75" s="398"/>
      <c r="BN75" s="398"/>
      <c r="BO75" s="398"/>
      <c r="BP75" s="398"/>
      <c r="BQ75" s="398"/>
      <c r="BR75" s="399"/>
      <c r="BS75" s="397"/>
      <c r="BT75" s="398">
        <v>0</v>
      </c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>
        <v>0</v>
      </c>
      <c r="CG75" s="398"/>
      <c r="CH75" s="398"/>
      <c r="CI75" s="398"/>
      <c r="CJ75" s="398"/>
      <c r="CK75" s="398"/>
      <c r="CL75" s="399"/>
      <c r="CM75" s="397"/>
      <c r="CN75" s="398"/>
      <c r="CO75" s="398"/>
      <c r="CP75" s="398">
        <v>0</v>
      </c>
      <c r="CQ75" s="398"/>
      <c r="CR75" s="398"/>
      <c r="CS75" s="398"/>
      <c r="CT75" s="398"/>
      <c r="CU75" s="398"/>
      <c r="CV75" s="399"/>
      <c r="CW75" s="397"/>
      <c r="CX75" s="398"/>
      <c r="CY75" s="398">
        <v>0</v>
      </c>
      <c r="CZ75" s="398">
        <v>0</v>
      </c>
      <c r="DA75" s="398"/>
      <c r="DB75" s="398"/>
      <c r="DC75" s="398"/>
      <c r="DD75" s="398"/>
      <c r="DE75" s="398"/>
      <c r="DF75" s="399"/>
      <c r="DG75" s="397">
        <v>0</v>
      </c>
      <c r="DH75" s="398">
        <v>0</v>
      </c>
      <c r="DI75" s="398">
        <v>0</v>
      </c>
      <c r="DJ75" s="398">
        <v>0</v>
      </c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3"/>
        <v>0</v>
      </c>
      <c r="HN75" s="252">
        <f t="shared" si="93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6"/>
        <v>#REF!</v>
      </c>
      <c r="HQ75" s="79"/>
      <c r="HR75" s="253">
        <f t="shared" si="74"/>
        <v>0</v>
      </c>
      <c r="HS75" s="253">
        <f t="shared" si="75"/>
        <v>0</v>
      </c>
      <c r="HT75" s="253">
        <f t="shared" si="76"/>
        <v>0</v>
      </c>
      <c r="HU75" s="253">
        <f t="shared" si="77"/>
        <v>0</v>
      </c>
      <c r="HV75" s="253">
        <f t="shared" si="78"/>
        <v>0</v>
      </c>
      <c r="HW75" s="253">
        <f t="shared" si="79"/>
        <v>0</v>
      </c>
      <c r="HX75" s="253">
        <f t="shared" si="80"/>
        <v>0</v>
      </c>
      <c r="HY75" s="253">
        <f t="shared" si="81"/>
        <v>0</v>
      </c>
      <c r="HZ75" s="253">
        <f t="shared" si="82"/>
        <v>0</v>
      </c>
      <c r="IA75" s="253">
        <f t="shared" si="83"/>
        <v>0</v>
      </c>
      <c r="IK75" s="93" t="e">
        <f t="shared" si="84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6">
        <v>99</v>
      </c>
      <c r="L76" s="457">
        <v>39</v>
      </c>
      <c r="M76" s="457">
        <v>12</v>
      </c>
      <c r="N76" s="457">
        <v>0</v>
      </c>
      <c r="O76" s="457"/>
      <c r="P76" s="457"/>
      <c r="Q76" s="457"/>
      <c r="R76" s="457"/>
      <c r="S76" s="457"/>
      <c r="T76" s="458"/>
      <c r="U76" s="456">
        <v>67</v>
      </c>
      <c r="V76" s="457">
        <v>17</v>
      </c>
      <c r="W76" s="457">
        <v>15</v>
      </c>
      <c r="X76" s="457">
        <v>0</v>
      </c>
      <c r="Y76" s="457"/>
      <c r="Z76" s="457"/>
      <c r="AA76" s="457"/>
      <c r="AB76" s="457"/>
      <c r="AC76" s="457"/>
      <c r="AD76" s="458"/>
      <c r="AE76" s="456">
        <v>13</v>
      </c>
      <c r="AF76" s="457">
        <v>8</v>
      </c>
      <c r="AG76" s="457">
        <v>0</v>
      </c>
      <c r="AH76" s="457">
        <v>0</v>
      </c>
      <c r="AI76" s="457"/>
      <c r="AJ76" s="457"/>
      <c r="AK76" s="457"/>
      <c r="AL76" s="457"/>
      <c r="AM76" s="457"/>
      <c r="AN76" s="458"/>
      <c r="AO76" s="456">
        <v>18</v>
      </c>
      <c r="AP76" s="457">
        <v>3</v>
      </c>
      <c r="AQ76" s="457">
        <v>0</v>
      </c>
      <c r="AR76" s="457">
        <v>0</v>
      </c>
      <c r="AS76" s="457"/>
      <c r="AT76" s="457"/>
      <c r="AU76" s="457"/>
      <c r="AV76" s="457"/>
      <c r="AW76" s="457"/>
      <c r="AX76" s="458"/>
      <c r="AY76" s="456">
        <v>22</v>
      </c>
      <c r="AZ76" s="457">
        <v>2</v>
      </c>
      <c r="BA76" s="457">
        <v>0</v>
      </c>
      <c r="BB76" s="457">
        <v>0</v>
      </c>
      <c r="BC76" s="457"/>
      <c r="BD76" s="457"/>
      <c r="BE76" s="457"/>
      <c r="BF76" s="457"/>
      <c r="BG76" s="457"/>
      <c r="BH76" s="458"/>
      <c r="BI76" s="456">
        <v>39</v>
      </c>
      <c r="BJ76" s="457">
        <v>10</v>
      </c>
      <c r="BK76" s="457">
        <v>7</v>
      </c>
      <c r="BL76" s="457">
        <v>0</v>
      </c>
      <c r="BM76" s="457"/>
      <c r="BN76" s="457"/>
      <c r="BO76" s="457"/>
      <c r="BP76" s="457"/>
      <c r="BQ76" s="457"/>
      <c r="BR76" s="458"/>
      <c r="BS76" s="456">
        <v>6</v>
      </c>
      <c r="BT76" s="457">
        <v>0</v>
      </c>
      <c r="BU76" s="457">
        <v>26</v>
      </c>
      <c r="BV76" s="457">
        <v>0</v>
      </c>
      <c r="BW76" s="457"/>
      <c r="BX76" s="457"/>
      <c r="BY76" s="457"/>
      <c r="BZ76" s="457"/>
      <c r="CA76" s="457"/>
      <c r="CB76" s="458"/>
      <c r="CC76" s="456">
        <v>2</v>
      </c>
      <c r="CD76" s="457">
        <v>1</v>
      </c>
      <c r="CE76" s="457">
        <v>1</v>
      </c>
      <c r="CF76" s="457">
        <v>0</v>
      </c>
      <c r="CG76" s="457"/>
      <c r="CH76" s="457"/>
      <c r="CI76" s="457"/>
      <c r="CJ76" s="457"/>
      <c r="CK76" s="457"/>
      <c r="CL76" s="458"/>
      <c r="CM76" s="456">
        <v>18</v>
      </c>
      <c r="CN76" s="457">
        <v>4</v>
      </c>
      <c r="CO76" s="457">
        <v>2</v>
      </c>
      <c r="CP76" s="457">
        <v>0</v>
      </c>
      <c r="CQ76" s="457"/>
      <c r="CR76" s="457"/>
      <c r="CS76" s="457"/>
      <c r="CT76" s="457"/>
      <c r="CU76" s="457"/>
      <c r="CV76" s="458"/>
      <c r="CW76" s="456">
        <v>3</v>
      </c>
      <c r="CX76" s="457">
        <v>1</v>
      </c>
      <c r="CY76" s="457">
        <v>0</v>
      </c>
      <c r="CZ76" s="457">
        <v>0</v>
      </c>
      <c r="DA76" s="457"/>
      <c r="DB76" s="457"/>
      <c r="DC76" s="457"/>
      <c r="DD76" s="457"/>
      <c r="DE76" s="457"/>
      <c r="DF76" s="458"/>
      <c r="DG76" s="456">
        <v>0</v>
      </c>
      <c r="DH76" s="457">
        <v>0</v>
      </c>
      <c r="DI76" s="457">
        <v>0</v>
      </c>
      <c r="DJ76" s="457">
        <v>0</v>
      </c>
      <c r="DK76" s="457"/>
      <c r="DL76" s="457"/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3"/>
        <v>435</v>
      </c>
      <c r="HN76" s="250">
        <f t="shared" si="93"/>
        <v>435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6"/>
        <v>#REF!</v>
      </c>
      <c r="HQ76" s="79"/>
      <c r="HR76" s="251">
        <f t="shared" si="74"/>
        <v>287</v>
      </c>
      <c r="HS76" s="251">
        <f t="shared" si="75"/>
        <v>85</v>
      </c>
      <c r="HT76" s="251">
        <f t="shared" si="76"/>
        <v>63</v>
      </c>
      <c r="HU76" s="251">
        <f t="shared" si="77"/>
        <v>0</v>
      </c>
      <c r="HV76" s="251">
        <f t="shared" si="78"/>
        <v>0</v>
      </c>
      <c r="HW76" s="251">
        <f t="shared" si="79"/>
        <v>0</v>
      </c>
      <c r="HX76" s="251">
        <f t="shared" si="80"/>
        <v>0</v>
      </c>
      <c r="HY76" s="251">
        <f t="shared" si="81"/>
        <v>0</v>
      </c>
      <c r="HZ76" s="251">
        <f t="shared" si="82"/>
        <v>0</v>
      </c>
      <c r="IA76" s="251">
        <f t="shared" si="83"/>
        <v>0</v>
      </c>
      <c r="IK76" s="93" t="e">
        <f t="shared" si="84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9">
        <v>107</v>
      </c>
      <c r="L77" s="460">
        <v>37</v>
      </c>
      <c r="M77" s="460">
        <v>16</v>
      </c>
      <c r="N77" s="460">
        <v>0</v>
      </c>
      <c r="O77" s="460"/>
      <c r="P77" s="460"/>
      <c r="Q77" s="460"/>
      <c r="R77" s="460"/>
      <c r="S77" s="460"/>
      <c r="T77" s="461"/>
      <c r="U77" s="459">
        <v>68</v>
      </c>
      <c r="V77" s="460">
        <v>14</v>
      </c>
      <c r="W77" s="460">
        <v>16</v>
      </c>
      <c r="X77" s="460">
        <v>0</v>
      </c>
      <c r="Y77" s="460"/>
      <c r="Z77" s="460"/>
      <c r="AA77" s="460"/>
      <c r="AB77" s="460"/>
      <c r="AC77" s="460"/>
      <c r="AD77" s="461"/>
      <c r="AE77" s="459">
        <v>14</v>
      </c>
      <c r="AF77" s="460">
        <v>7</v>
      </c>
      <c r="AG77" s="460">
        <v>0</v>
      </c>
      <c r="AH77" s="460">
        <v>0</v>
      </c>
      <c r="AI77" s="460"/>
      <c r="AJ77" s="460"/>
      <c r="AK77" s="460"/>
      <c r="AL77" s="460"/>
      <c r="AM77" s="460"/>
      <c r="AN77" s="461"/>
      <c r="AO77" s="459">
        <v>15</v>
      </c>
      <c r="AP77" s="460">
        <v>2</v>
      </c>
      <c r="AQ77" s="460">
        <v>0</v>
      </c>
      <c r="AR77" s="460">
        <v>0</v>
      </c>
      <c r="AS77" s="460"/>
      <c r="AT77" s="460"/>
      <c r="AU77" s="460"/>
      <c r="AV77" s="460"/>
      <c r="AW77" s="460"/>
      <c r="AX77" s="461"/>
      <c r="AY77" s="459">
        <v>23</v>
      </c>
      <c r="AZ77" s="460">
        <v>3</v>
      </c>
      <c r="BA77" s="460">
        <v>0</v>
      </c>
      <c r="BB77" s="460">
        <v>0</v>
      </c>
      <c r="BC77" s="460"/>
      <c r="BD77" s="460"/>
      <c r="BE77" s="460"/>
      <c r="BF77" s="460"/>
      <c r="BG77" s="460"/>
      <c r="BH77" s="461"/>
      <c r="BI77" s="459">
        <v>49</v>
      </c>
      <c r="BJ77" s="460">
        <v>13</v>
      </c>
      <c r="BK77" s="460">
        <v>6</v>
      </c>
      <c r="BL77" s="460">
        <v>0</v>
      </c>
      <c r="BM77" s="460"/>
      <c r="BN77" s="460"/>
      <c r="BO77" s="460"/>
      <c r="BP77" s="460"/>
      <c r="BQ77" s="460"/>
      <c r="BR77" s="461"/>
      <c r="BS77" s="459">
        <v>3</v>
      </c>
      <c r="BT77" s="460">
        <v>0</v>
      </c>
      <c r="BU77" s="460">
        <v>42</v>
      </c>
      <c r="BV77" s="460">
        <v>1</v>
      </c>
      <c r="BW77" s="460"/>
      <c r="BX77" s="460"/>
      <c r="BY77" s="460"/>
      <c r="BZ77" s="460"/>
      <c r="CA77" s="460"/>
      <c r="CB77" s="461"/>
      <c r="CC77" s="459">
        <v>11</v>
      </c>
      <c r="CD77" s="460">
        <v>0</v>
      </c>
      <c r="CE77" s="460">
        <v>1</v>
      </c>
      <c r="CF77" s="460">
        <v>0</v>
      </c>
      <c r="CG77" s="460"/>
      <c r="CH77" s="460"/>
      <c r="CI77" s="460"/>
      <c r="CJ77" s="460"/>
      <c r="CK77" s="460"/>
      <c r="CL77" s="461"/>
      <c r="CM77" s="459">
        <v>13</v>
      </c>
      <c r="CN77" s="460">
        <v>12</v>
      </c>
      <c r="CO77" s="460">
        <v>2</v>
      </c>
      <c r="CP77" s="460">
        <v>0</v>
      </c>
      <c r="CQ77" s="460"/>
      <c r="CR77" s="460"/>
      <c r="CS77" s="460"/>
      <c r="CT77" s="460"/>
      <c r="CU77" s="460"/>
      <c r="CV77" s="461"/>
      <c r="CW77" s="459">
        <v>5</v>
      </c>
      <c r="CX77" s="460">
        <v>2</v>
      </c>
      <c r="CY77" s="460">
        <v>0</v>
      </c>
      <c r="CZ77" s="460">
        <v>0</v>
      </c>
      <c r="DA77" s="460"/>
      <c r="DB77" s="460"/>
      <c r="DC77" s="460"/>
      <c r="DD77" s="460"/>
      <c r="DE77" s="460"/>
      <c r="DF77" s="461"/>
      <c r="DG77" s="459">
        <v>0</v>
      </c>
      <c r="DH77" s="460">
        <v>0</v>
      </c>
      <c r="DI77" s="460">
        <v>0</v>
      </c>
      <c r="DJ77" s="460">
        <v>0</v>
      </c>
      <c r="DK77" s="460"/>
      <c r="DL77" s="460"/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3"/>
        <v>482</v>
      </c>
      <c r="HN77" s="78">
        <f t="shared" si="93"/>
        <v>917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6"/>
        <v>#REF!</v>
      </c>
      <c r="HQ77" s="79"/>
      <c r="HR77" s="80">
        <f t="shared" si="74"/>
        <v>308</v>
      </c>
      <c r="HS77" s="80">
        <f t="shared" si="75"/>
        <v>90</v>
      </c>
      <c r="HT77" s="80">
        <f t="shared" si="76"/>
        <v>83</v>
      </c>
      <c r="HU77" s="80">
        <f t="shared" si="77"/>
        <v>1</v>
      </c>
      <c r="HV77" s="80">
        <f t="shared" si="78"/>
        <v>0</v>
      </c>
      <c r="HW77" s="80">
        <f t="shared" si="79"/>
        <v>0</v>
      </c>
      <c r="HX77" s="80">
        <f t="shared" si="80"/>
        <v>0</v>
      </c>
      <c r="HY77" s="80">
        <f t="shared" si="81"/>
        <v>0</v>
      </c>
      <c r="HZ77" s="80">
        <f t="shared" si="82"/>
        <v>0</v>
      </c>
      <c r="IA77" s="80">
        <f t="shared" si="83"/>
        <v>0</v>
      </c>
      <c r="IK77" s="93" t="e">
        <f t="shared" si="84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9">
        <v>113</v>
      </c>
      <c r="L78" s="460">
        <v>29</v>
      </c>
      <c r="M78" s="460">
        <v>10</v>
      </c>
      <c r="N78" s="460">
        <v>0</v>
      </c>
      <c r="O78" s="460"/>
      <c r="P78" s="460"/>
      <c r="Q78" s="460"/>
      <c r="R78" s="460"/>
      <c r="S78" s="460"/>
      <c r="T78" s="461"/>
      <c r="U78" s="459">
        <v>74</v>
      </c>
      <c r="V78" s="460">
        <v>6</v>
      </c>
      <c r="W78" s="460">
        <v>15</v>
      </c>
      <c r="X78" s="460">
        <v>0</v>
      </c>
      <c r="Y78" s="460"/>
      <c r="Z78" s="460"/>
      <c r="AA78" s="460"/>
      <c r="AB78" s="460"/>
      <c r="AC78" s="460"/>
      <c r="AD78" s="461"/>
      <c r="AE78" s="459">
        <v>11</v>
      </c>
      <c r="AF78" s="460">
        <v>13</v>
      </c>
      <c r="AG78" s="460">
        <v>0</v>
      </c>
      <c r="AH78" s="460">
        <v>0</v>
      </c>
      <c r="AI78" s="460"/>
      <c r="AJ78" s="460"/>
      <c r="AK78" s="460"/>
      <c r="AL78" s="460"/>
      <c r="AM78" s="460"/>
      <c r="AN78" s="461"/>
      <c r="AO78" s="459">
        <v>16</v>
      </c>
      <c r="AP78" s="460">
        <v>1</v>
      </c>
      <c r="AQ78" s="460">
        <v>0</v>
      </c>
      <c r="AR78" s="460">
        <v>0</v>
      </c>
      <c r="AS78" s="460"/>
      <c r="AT78" s="460"/>
      <c r="AU78" s="460"/>
      <c r="AV78" s="460"/>
      <c r="AW78" s="460"/>
      <c r="AX78" s="461"/>
      <c r="AY78" s="459">
        <v>18</v>
      </c>
      <c r="AZ78" s="460">
        <v>1</v>
      </c>
      <c r="BA78" s="460">
        <v>0</v>
      </c>
      <c r="BB78" s="460">
        <v>0</v>
      </c>
      <c r="BC78" s="460"/>
      <c r="BD78" s="460"/>
      <c r="BE78" s="460"/>
      <c r="BF78" s="460"/>
      <c r="BG78" s="460"/>
      <c r="BH78" s="461"/>
      <c r="BI78" s="459">
        <v>39</v>
      </c>
      <c r="BJ78" s="460">
        <v>7</v>
      </c>
      <c r="BK78" s="460">
        <v>11</v>
      </c>
      <c r="BL78" s="460">
        <v>0</v>
      </c>
      <c r="BM78" s="460"/>
      <c r="BN78" s="460"/>
      <c r="BO78" s="460"/>
      <c r="BP78" s="460"/>
      <c r="BQ78" s="460"/>
      <c r="BR78" s="461"/>
      <c r="BS78" s="459">
        <v>4</v>
      </c>
      <c r="BT78" s="460">
        <v>0</v>
      </c>
      <c r="BU78" s="460">
        <v>21</v>
      </c>
      <c r="BV78" s="460">
        <v>2</v>
      </c>
      <c r="BW78" s="460"/>
      <c r="BX78" s="460"/>
      <c r="BY78" s="460"/>
      <c r="BZ78" s="460"/>
      <c r="CA78" s="460"/>
      <c r="CB78" s="461"/>
      <c r="CC78" s="459">
        <v>7</v>
      </c>
      <c r="CD78" s="460">
        <v>2</v>
      </c>
      <c r="CE78" s="460">
        <v>2</v>
      </c>
      <c r="CF78" s="460">
        <v>0</v>
      </c>
      <c r="CG78" s="460"/>
      <c r="CH78" s="460"/>
      <c r="CI78" s="460"/>
      <c r="CJ78" s="460"/>
      <c r="CK78" s="460"/>
      <c r="CL78" s="461"/>
      <c r="CM78" s="459">
        <v>12</v>
      </c>
      <c r="CN78" s="460">
        <v>6</v>
      </c>
      <c r="CO78" s="460">
        <v>1</v>
      </c>
      <c r="CP78" s="460">
        <v>0</v>
      </c>
      <c r="CQ78" s="460"/>
      <c r="CR78" s="460"/>
      <c r="CS78" s="460"/>
      <c r="CT78" s="460"/>
      <c r="CU78" s="460"/>
      <c r="CV78" s="461"/>
      <c r="CW78" s="459">
        <v>4</v>
      </c>
      <c r="CX78" s="460">
        <v>4</v>
      </c>
      <c r="CY78" s="460">
        <v>0</v>
      </c>
      <c r="CZ78" s="460">
        <v>0</v>
      </c>
      <c r="DA78" s="460"/>
      <c r="DB78" s="460"/>
      <c r="DC78" s="460"/>
      <c r="DD78" s="460"/>
      <c r="DE78" s="460"/>
      <c r="DF78" s="461"/>
      <c r="DG78" s="459">
        <v>0</v>
      </c>
      <c r="DH78" s="460">
        <v>0</v>
      </c>
      <c r="DI78" s="460">
        <v>0</v>
      </c>
      <c r="DJ78" s="460">
        <v>0</v>
      </c>
      <c r="DK78" s="460"/>
      <c r="DL78" s="460"/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3"/>
        <v>429</v>
      </c>
      <c r="HN78" s="78">
        <f t="shared" si="93"/>
        <v>1346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6"/>
        <v>#REF!</v>
      </c>
      <c r="HQ78" s="79"/>
      <c r="HR78" s="80">
        <f t="shared" si="74"/>
        <v>298</v>
      </c>
      <c r="HS78" s="80">
        <f t="shared" si="75"/>
        <v>69</v>
      </c>
      <c r="HT78" s="80">
        <f t="shared" si="76"/>
        <v>60</v>
      </c>
      <c r="HU78" s="80">
        <f t="shared" si="77"/>
        <v>2</v>
      </c>
      <c r="HV78" s="80">
        <f t="shared" si="78"/>
        <v>0</v>
      </c>
      <c r="HW78" s="80">
        <f t="shared" si="79"/>
        <v>0</v>
      </c>
      <c r="HX78" s="80">
        <f t="shared" si="80"/>
        <v>0</v>
      </c>
      <c r="HY78" s="80">
        <f t="shared" si="81"/>
        <v>0</v>
      </c>
      <c r="HZ78" s="80">
        <f t="shared" si="82"/>
        <v>0</v>
      </c>
      <c r="IA78" s="80">
        <f t="shared" si="83"/>
        <v>0</v>
      </c>
      <c r="IK78" s="93" t="e">
        <f t="shared" si="84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2">
        <v>114</v>
      </c>
      <c r="L79" s="463">
        <v>30</v>
      </c>
      <c r="M79" s="463">
        <v>15</v>
      </c>
      <c r="N79" s="463">
        <v>0</v>
      </c>
      <c r="O79" s="463"/>
      <c r="P79" s="463"/>
      <c r="Q79" s="463"/>
      <c r="R79" s="463"/>
      <c r="S79" s="463"/>
      <c r="T79" s="464"/>
      <c r="U79" s="462">
        <v>60</v>
      </c>
      <c r="V79" s="463">
        <v>13</v>
      </c>
      <c r="W79" s="463">
        <v>24</v>
      </c>
      <c r="X79" s="463">
        <v>0</v>
      </c>
      <c r="Y79" s="463"/>
      <c r="Z79" s="463"/>
      <c r="AA79" s="463"/>
      <c r="AB79" s="463"/>
      <c r="AC79" s="463"/>
      <c r="AD79" s="464"/>
      <c r="AE79" s="462">
        <v>17</v>
      </c>
      <c r="AF79" s="463">
        <v>12</v>
      </c>
      <c r="AG79" s="463">
        <v>0</v>
      </c>
      <c r="AH79" s="463">
        <v>0</v>
      </c>
      <c r="AI79" s="463"/>
      <c r="AJ79" s="463"/>
      <c r="AK79" s="463"/>
      <c r="AL79" s="463"/>
      <c r="AM79" s="463"/>
      <c r="AN79" s="464"/>
      <c r="AO79" s="462">
        <v>22</v>
      </c>
      <c r="AP79" s="463">
        <v>1</v>
      </c>
      <c r="AQ79" s="463">
        <v>0</v>
      </c>
      <c r="AR79" s="463">
        <v>0</v>
      </c>
      <c r="AS79" s="463"/>
      <c r="AT79" s="463"/>
      <c r="AU79" s="463"/>
      <c r="AV79" s="463"/>
      <c r="AW79" s="463"/>
      <c r="AX79" s="464"/>
      <c r="AY79" s="462">
        <v>20</v>
      </c>
      <c r="AZ79" s="463">
        <v>3</v>
      </c>
      <c r="BA79" s="463">
        <v>0</v>
      </c>
      <c r="BB79" s="463">
        <v>0</v>
      </c>
      <c r="BC79" s="463"/>
      <c r="BD79" s="463"/>
      <c r="BE79" s="463"/>
      <c r="BF79" s="463"/>
      <c r="BG79" s="463"/>
      <c r="BH79" s="464"/>
      <c r="BI79" s="462">
        <v>42</v>
      </c>
      <c r="BJ79" s="463">
        <v>13</v>
      </c>
      <c r="BK79" s="463">
        <v>7</v>
      </c>
      <c r="BL79" s="463">
        <v>0</v>
      </c>
      <c r="BM79" s="463"/>
      <c r="BN79" s="463"/>
      <c r="BO79" s="463"/>
      <c r="BP79" s="463"/>
      <c r="BQ79" s="463"/>
      <c r="BR79" s="464"/>
      <c r="BS79" s="462">
        <v>3</v>
      </c>
      <c r="BT79" s="463">
        <v>0</v>
      </c>
      <c r="BU79" s="463">
        <v>30</v>
      </c>
      <c r="BV79" s="463">
        <v>0</v>
      </c>
      <c r="BW79" s="463"/>
      <c r="BX79" s="463"/>
      <c r="BY79" s="463"/>
      <c r="BZ79" s="463"/>
      <c r="CA79" s="463"/>
      <c r="CB79" s="464"/>
      <c r="CC79" s="462">
        <v>15</v>
      </c>
      <c r="CD79" s="463">
        <v>0</v>
      </c>
      <c r="CE79" s="463">
        <v>3</v>
      </c>
      <c r="CF79" s="463">
        <v>0</v>
      </c>
      <c r="CG79" s="463"/>
      <c r="CH79" s="463"/>
      <c r="CI79" s="463"/>
      <c r="CJ79" s="463"/>
      <c r="CK79" s="463"/>
      <c r="CL79" s="464"/>
      <c r="CM79" s="462">
        <v>13</v>
      </c>
      <c r="CN79" s="463">
        <v>6</v>
      </c>
      <c r="CO79" s="463">
        <v>4</v>
      </c>
      <c r="CP79" s="463">
        <v>0</v>
      </c>
      <c r="CQ79" s="463"/>
      <c r="CR79" s="463"/>
      <c r="CS79" s="463"/>
      <c r="CT79" s="463"/>
      <c r="CU79" s="463"/>
      <c r="CV79" s="464"/>
      <c r="CW79" s="462">
        <v>6</v>
      </c>
      <c r="CX79" s="463">
        <v>1</v>
      </c>
      <c r="CY79" s="463">
        <v>0</v>
      </c>
      <c r="CZ79" s="463">
        <v>0</v>
      </c>
      <c r="DA79" s="463"/>
      <c r="DB79" s="463"/>
      <c r="DC79" s="463"/>
      <c r="DD79" s="463"/>
      <c r="DE79" s="463"/>
      <c r="DF79" s="464"/>
      <c r="DG79" s="462">
        <v>0</v>
      </c>
      <c r="DH79" s="463">
        <v>0</v>
      </c>
      <c r="DI79" s="463">
        <v>0</v>
      </c>
      <c r="DJ79" s="463">
        <v>0</v>
      </c>
      <c r="DK79" s="463"/>
      <c r="DL79" s="463"/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3"/>
        <v>474</v>
      </c>
      <c r="HN79" s="252">
        <f t="shared" si="93"/>
        <v>1820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6"/>
        <v>#REF!</v>
      </c>
      <c r="HQ79" s="79"/>
      <c r="HR79" s="253">
        <f t="shared" si="74"/>
        <v>312</v>
      </c>
      <c r="HS79" s="253">
        <f t="shared" si="75"/>
        <v>79</v>
      </c>
      <c r="HT79" s="253">
        <f t="shared" si="76"/>
        <v>83</v>
      </c>
      <c r="HU79" s="253">
        <f t="shared" si="77"/>
        <v>0</v>
      </c>
      <c r="HV79" s="253">
        <f t="shared" si="78"/>
        <v>0</v>
      </c>
      <c r="HW79" s="253">
        <f t="shared" si="79"/>
        <v>0</v>
      </c>
      <c r="HX79" s="253">
        <f t="shared" si="80"/>
        <v>0</v>
      </c>
      <c r="HY79" s="253">
        <f t="shared" si="81"/>
        <v>0</v>
      </c>
      <c r="HZ79" s="253">
        <f t="shared" si="82"/>
        <v>0</v>
      </c>
      <c r="IA79" s="253">
        <f t="shared" si="83"/>
        <v>0</v>
      </c>
      <c r="IK79" s="93" t="e">
        <f t="shared" si="84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5">
        <v>100</v>
      </c>
      <c r="L80" s="466">
        <v>34</v>
      </c>
      <c r="M80" s="466">
        <v>19</v>
      </c>
      <c r="N80" s="466">
        <v>0</v>
      </c>
      <c r="O80" s="466"/>
      <c r="P80" s="466"/>
      <c r="Q80" s="466"/>
      <c r="R80" s="466"/>
      <c r="S80" s="466"/>
      <c r="T80" s="467"/>
      <c r="U80" s="465">
        <v>65</v>
      </c>
      <c r="V80" s="466">
        <v>8</v>
      </c>
      <c r="W80" s="466">
        <v>17</v>
      </c>
      <c r="X80" s="466">
        <v>0</v>
      </c>
      <c r="Y80" s="466"/>
      <c r="Z80" s="466"/>
      <c r="AA80" s="466"/>
      <c r="AB80" s="466"/>
      <c r="AC80" s="466"/>
      <c r="AD80" s="467"/>
      <c r="AE80" s="465">
        <v>18</v>
      </c>
      <c r="AF80" s="466">
        <v>9</v>
      </c>
      <c r="AG80" s="466">
        <v>0</v>
      </c>
      <c r="AH80" s="466">
        <v>0</v>
      </c>
      <c r="AI80" s="466"/>
      <c r="AJ80" s="466"/>
      <c r="AK80" s="466"/>
      <c r="AL80" s="466"/>
      <c r="AM80" s="466"/>
      <c r="AN80" s="467"/>
      <c r="AO80" s="465">
        <v>23</v>
      </c>
      <c r="AP80" s="466">
        <v>2</v>
      </c>
      <c r="AQ80" s="466">
        <v>0</v>
      </c>
      <c r="AR80" s="466">
        <v>0</v>
      </c>
      <c r="AS80" s="466"/>
      <c r="AT80" s="466"/>
      <c r="AU80" s="466"/>
      <c r="AV80" s="466"/>
      <c r="AW80" s="466"/>
      <c r="AX80" s="467"/>
      <c r="AY80" s="465">
        <v>22</v>
      </c>
      <c r="AZ80" s="466">
        <v>2</v>
      </c>
      <c r="BA80" s="466">
        <v>0</v>
      </c>
      <c r="BB80" s="466">
        <v>0</v>
      </c>
      <c r="BC80" s="466"/>
      <c r="BD80" s="466"/>
      <c r="BE80" s="466"/>
      <c r="BF80" s="466"/>
      <c r="BG80" s="466"/>
      <c r="BH80" s="467"/>
      <c r="BI80" s="465">
        <v>41</v>
      </c>
      <c r="BJ80" s="466">
        <v>10</v>
      </c>
      <c r="BK80" s="466">
        <v>6</v>
      </c>
      <c r="BL80" s="466">
        <v>0</v>
      </c>
      <c r="BM80" s="466"/>
      <c r="BN80" s="466"/>
      <c r="BO80" s="466"/>
      <c r="BP80" s="466"/>
      <c r="BQ80" s="466"/>
      <c r="BR80" s="467"/>
      <c r="BS80" s="465">
        <v>7</v>
      </c>
      <c r="BT80" s="466">
        <v>0</v>
      </c>
      <c r="BU80" s="466">
        <v>32</v>
      </c>
      <c r="BV80" s="466">
        <v>0</v>
      </c>
      <c r="BW80" s="466"/>
      <c r="BX80" s="466"/>
      <c r="BY80" s="466"/>
      <c r="BZ80" s="466"/>
      <c r="CA80" s="466"/>
      <c r="CB80" s="467"/>
      <c r="CC80" s="465">
        <v>11</v>
      </c>
      <c r="CD80" s="466">
        <v>1</v>
      </c>
      <c r="CE80" s="466">
        <v>2</v>
      </c>
      <c r="CF80" s="466">
        <v>0</v>
      </c>
      <c r="CG80" s="466"/>
      <c r="CH80" s="466"/>
      <c r="CI80" s="466"/>
      <c r="CJ80" s="466"/>
      <c r="CK80" s="466"/>
      <c r="CL80" s="467"/>
      <c r="CM80" s="465">
        <v>15</v>
      </c>
      <c r="CN80" s="466">
        <v>7</v>
      </c>
      <c r="CO80" s="466">
        <v>5</v>
      </c>
      <c r="CP80" s="466">
        <v>0</v>
      </c>
      <c r="CQ80" s="466"/>
      <c r="CR80" s="466"/>
      <c r="CS80" s="466"/>
      <c r="CT80" s="466"/>
      <c r="CU80" s="466"/>
      <c r="CV80" s="467"/>
      <c r="CW80" s="465">
        <v>2</v>
      </c>
      <c r="CX80" s="466">
        <v>2</v>
      </c>
      <c r="CY80" s="466">
        <v>0</v>
      </c>
      <c r="CZ80" s="466">
        <v>0</v>
      </c>
      <c r="DA80" s="466"/>
      <c r="DB80" s="466"/>
      <c r="DC80" s="466"/>
      <c r="DD80" s="466"/>
      <c r="DE80" s="466"/>
      <c r="DF80" s="467"/>
      <c r="DG80" s="465">
        <v>0</v>
      </c>
      <c r="DH80" s="466">
        <v>0</v>
      </c>
      <c r="DI80" s="466">
        <v>0</v>
      </c>
      <c r="DJ80" s="466">
        <v>0</v>
      </c>
      <c r="DK80" s="466"/>
      <c r="DL80" s="466"/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3"/>
        <v>460</v>
      </c>
      <c r="HN80" s="250">
        <f t="shared" si="93"/>
        <v>1845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6"/>
        <v>#REF!</v>
      </c>
      <c r="HQ80" s="79"/>
      <c r="HR80" s="251">
        <f t="shared" si="74"/>
        <v>304</v>
      </c>
      <c r="HS80" s="251">
        <f t="shared" si="75"/>
        <v>75</v>
      </c>
      <c r="HT80" s="251">
        <f t="shared" si="76"/>
        <v>81</v>
      </c>
      <c r="HU80" s="251">
        <f t="shared" si="77"/>
        <v>0</v>
      </c>
      <c r="HV80" s="251">
        <f t="shared" si="78"/>
        <v>0</v>
      </c>
      <c r="HW80" s="251">
        <f t="shared" si="79"/>
        <v>0</v>
      </c>
      <c r="HX80" s="251">
        <f t="shared" si="80"/>
        <v>0</v>
      </c>
      <c r="HY80" s="251">
        <f t="shared" si="81"/>
        <v>0</v>
      </c>
      <c r="HZ80" s="251">
        <f t="shared" si="82"/>
        <v>0</v>
      </c>
      <c r="IA80" s="251">
        <f t="shared" si="83"/>
        <v>0</v>
      </c>
      <c r="IK80" s="93" t="e">
        <f t="shared" si="84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8">
        <v>103</v>
      </c>
      <c r="L81" s="469">
        <v>32</v>
      </c>
      <c r="M81" s="469">
        <v>18</v>
      </c>
      <c r="N81" s="469">
        <v>0</v>
      </c>
      <c r="O81" s="469"/>
      <c r="P81" s="469"/>
      <c r="Q81" s="469"/>
      <c r="R81" s="469"/>
      <c r="S81" s="469"/>
      <c r="T81" s="470"/>
      <c r="U81" s="468">
        <v>57</v>
      </c>
      <c r="V81" s="469">
        <v>17</v>
      </c>
      <c r="W81" s="469">
        <v>10</v>
      </c>
      <c r="X81" s="469">
        <v>0</v>
      </c>
      <c r="Y81" s="469"/>
      <c r="Z81" s="469"/>
      <c r="AA81" s="469"/>
      <c r="AB81" s="469"/>
      <c r="AC81" s="469"/>
      <c r="AD81" s="470"/>
      <c r="AE81" s="468">
        <v>19</v>
      </c>
      <c r="AF81" s="469">
        <v>11</v>
      </c>
      <c r="AG81" s="469">
        <v>0</v>
      </c>
      <c r="AH81" s="469">
        <v>0</v>
      </c>
      <c r="AI81" s="469"/>
      <c r="AJ81" s="469"/>
      <c r="AK81" s="469"/>
      <c r="AL81" s="469"/>
      <c r="AM81" s="469"/>
      <c r="AN81" s="470"/>
      <c r="AO81" s="468">
        <v>17</v>
      </c>
      <c r="AP81" s="469">
        <v>2</v>
      </c>
      <c r="AQ81" s="469">
        <v>0</v>
      </c>
      <c r="AR81" s="469">
        <v>0</v>
      </c>
      <c r="AS81" s="469"/>
      <c r="AT81" s="469"/>
      <c r="AU81" s="469"/>
      <c r="AV81" s="469"/>
      <c r="AW81" s="469"/>
      <c r="AX81" s="470"/>
      <c r="AY81" s="468">
        <v>24</v>
      </c>
      <c r="AZ81" s="469">
        <v>2</v>
      </c>
      <c r="BA81" s="469">
        <v>0</v>
      </c>
      <c r="BB81" s="469">
        <v>0</v>
      </c>
      <c r="BC81" s="469"/>
      <c r="BD81" s="469"/>
      <c r="BE81" s="469"/>
      <c r="BF81" s="469"/>
      <c r="BG81" s="469"/>
      <c r="BH81" s="470"/>
      <c r="BI81" s="468">
        <v>39</v>
      </c>
      <c r="BJ81" s="469">
        <v>7</v>
      </c>
      <c r="BK81" s="469">
        <v>5</v>
      </c>
      <c r="BL81" s="469">
        <v>0</v>
      </c>
      <c r="BM81" s="469"/>
      <c r="BN81" s="469"/>
      <c r="BO81" s="469"/>
      <c r="BP81" s="469"/>
      <c r="BQ81" s="469"/>
      <c r="BR81" s="470"/>
      <c r="BS81" s="468">
        <v>8</v>
      </c>
      <c r="BT81" s="469">
        <v>0</v>
      </c>
      <c r="BU81" s="469">
        <v>35</v>
      </c>
      <c r="BV81" s="469">
        <v>2</v>
      </c>
      <c r="BW81" s="469"/>
      <c r="BX81" s="469"/>
      <c r="BY81" s="469"/>
      <c r="BZ81" s="469"/>
      <c r="CA81" s="469"/>
      <c r="CB81" s="470"/>
      <c r="CC81" s="468">
        <v>18</v>
      </c>
      <c r="CD81" s="469">
        <v>0</v>
      </c>
      <c r="CE81" s="469">
        <v>2</v>
      </c>
      <c r="CF81" s="469">
        <v>0</v>
      </c>
      <c r="CG81" s="469"/>
      <c r="CH81" s="469"/>
      <c r="CI81" s="469"/>
      <c r="CJ81" s="469"/>
      <c r="CK81" s="469"/>
      <c r="CL81" s="470"/>
      <c r="CM81" s="468">
        <v>20</v>
      </c>
      <c r="CN81" s="469">
        <v>4</v>
      </c>
      <c r="CO81" s="469">
        <v>1</v>
      </c>
      <c r="CP81" s="469">
        <v>0</v>
      </c>
      <c r="CQ81" s="469"/>
      <c r="CR81" s="469"/>
      <c r="CS81" s="469"/>
      <c r="CT81" s="469"/>
      <c r="CU81" s="469"/>
      <c r="CV81" s="470"/>
      <c r="CW81" s="468">
        <v>1</v>
      </c>
      <c r="CX81" s="469">
        <v>2</v>
      </c>
      <c r="CY81" s="469">
        <v>0</v>
      </c>
      <c r="CZ81" s="469">
        <v>0</v>
      </c>
      <c r="DA81" s="469"/>
      <c r="DB81" s="469"/>
      <c r="DC81" s="469"/>
      <c r="DD81" s="469"/>
      <c r="DE81" s="469"/>
      <c r="DF81" s="470"/>
      <c r="DG81" s="468">
        <v>0</v>
      </c>
      <c r="DH81" s="469">
        <v>0</v>
      </c>
      <c r="DI81" s="469">
        <v>0</v>
      </c>
      <c r="DJ81" s="469">
        <v>0</v>
      </c>
      <c r="DK81" s="469"/>
      <c r="DL81" s="469"/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98">+SUMIF($K$11:$HB$11,1,K81:HB81)</f>
        <v>456</v>
      </c>
      <c r="HN81" s="78">
        <f t="shared" si="93"/>
        <v>1819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6"/>
        <v>#REF!</v>
      </c>
      <c r="HQ81" s="79"/>
      <c r="HR81" s="80">
        <f t="shared" ref="HR81:HR111" si="99">+K81+U81+AE81+AO81+AY81+BI81+BS81+CC81+CM81+CW81+DG81+DQ81+EA81+EK81+EU81+FE81+FO81+FY81+GI81+GS81</f>
        <v>306</v>
      </c>
      <c r="HS81" s="80">
        <f t="shared" ref="HS81:HS111" si="100">+L81+V81+AF81+AP81+AZ81+BJ81+BT81+CD81+CN81+CX81+DH81+DR81+EB81+EL81+EV81+FF81+FP81+FZ81+GJ81+GT81</f>
        <v>77</v>
      </c>
      <c r="HT81" s="80">
        <f t="shared" ref="HT81:HT111" si="101">+M81+W81+AG81+AQ81+BA81+BK81+BU81+CE81+CO81+CY81+DI81+DS81+EC81+EM81+EW81+FG81+FQ81+GA81+GK81+GU81</f>
        <v>71</v>
      </c>
      <c r="HU81" s="80">
        <f t="shared" ref="HU81:HU111" si="102">+N81+X81+AH81+AR81+BB81+BL81+BV81+CF81+CP81+CZ81+DJ81+DT81+ED81+EN81+EX81+FH81+FR81+GB81+GL81+GV81</f>
        <v>2</v>
      </c>
      <c r="HV81" s="80">
        <f t="shared" ref="HV81:HV111" si="103">+O81+Y81+AI81+AS81+BC81+BM81+BW81+CG81+CQ81+DA81+DK81+DU81+EE81+EO81+EY81+FI81+FS81+GC81+GM81+GW81</f>
        <v>0</v>
      </c>
      <c r="HW81" s="80">
        <f t="shared" ref="HW81:HW111" si="104">+P81+Z81+AJ81+AT81+BD81+BN81+BX81+CH81+CR81+DB81+DL81+DV81+EF81+EP81+EZ81+FJ81+FT81+GD81+GN81+GX81</f>
        <v>0</v>
      </c>
      <c r="HX81" s="80">
        <f t="shared" ref="HX81:HX111" si="105">+Q81+AA81+AK81+AU81+BE81+BO81+BY81+CI81+CS81+DC81+DM81+DW81+EG81+EQ81+FA81+FK81+FU81+GE81+GO81+GY81</f>
        <v>0</v>
      </c>
      <c r="HY81" s="80">
        <f t="shared" ref="HY81:HY111" si="106">+R81+AB81+AL81+AV81+BF81+BP81+BZ81+CJ81+CT81+DD81+DN81+DX81+EH81+ER81+FB81+FL81+FV81+GF81+GP81+GZ81</f>
        <v>0</v>
      </c>
      <c r="HZ81" s="80">
        <f t="shared" ref="HZ81:HZ111" si="107">+S81+AC81+AM81+AW81+BG81+BQ81+CA81+CK81+CU81+DE81+DO81+DY81+EI81+ES81+FC81+FM81+FW81+GG81+GQ81+HA81</f>
        <v>0</v>
      </c>
      <c r="IA81" s="80">
        <f t="shared" ref="IA81:IA111" si="108">+T81+AD81+AN81+AX81+BH81+BR81+CB81+CL81+CV81+DF81+DP81+DZ81+EJ81+ET81+FD81+FN81+FX81+GH81+GR81+HB81</f>
        <v>0</v>
      </c>
      <c r="IK81" s="93" t="e">
        <f t="shared" ref="IK81:IK111" si="10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8">
        <v>99</v>
      </c>
      <c r="L82" s="469">
        <v>48</v>
      </c>
      <c r="M82" s="469">
        <v>19</v>
      </c>
      <c r="N82" s="469">
        <v>0</v>
      </c>
      <c r="O82" s="469"/>
      <c r="P82" s="469"/>
      <c r="Q82" s="469"/>
      <c r="R82" s="469"/>
      <c r="S82" s="469"/>
      <c r="T82" s="470"/>
      <c r="U82" s="468">
        <v>60</v>
      </c>
      <c r="V82" s="469">
        <v>7</v>
      </c>
      <c r="W82" s="469">
        <v>20</v>
      </c>
      <c r="X82" s="469">
        <v>0</v>
      </c>
      <c r="Y82" s="469"/>
      <c r="Z82" s="469"/>
      <c r="AA82" s="469"/>
      <c r="AB82" s="469"/>
      <c r="AC82" s="469"/>
      <c r="AD82" s="470"/>
      <c r="AE82" s="468">
        <v>16</v>
      </c>
      <c r="AF82" s="469">
        <v>8</v>
      </c>
      <c r="AG82" s="469">
        <v>0</v>
      </c>
      <c r="AH82" s="469">
        <v>0</v>
      </c>
      <c r="AI82" s="469"/>
      <c r="AJ82" s="469"/>
      <c r="AK82" s="469"/>
      <c r="AL82" s="469"/>
      <c r="AM82" s="469"/>
      <c r="AN82" s="470"/>
      <c r="AO82" s="468">
        <v>18</v>
      </c>
      <c r="AP82" s="469">
        <v>3</v>
      </c>
      <c r="AQ82" s="469">
        <v>0</v>
      </c>
      <c r="AR82" s="469">
        <v>0</v>
      </c>
      <c r="AS82" s="469"/>
      <c r="AT82" s="469"/>
      <c r="AU82" s="469"/>
      <c r="AV82" s="469"/>
      <c r="AW82" s="469"/>
      <c r="AX82" s="470"/>
      <c r="AY82" s="468">
        <v>20</v>
      </c>
      <c r="AZ82" s="469">
        <v>3</v>
      </c>
      <c r="BA82" s="469">
        <v>0</v>
      </c>
      <c r="BB82" s="469">
        <v>0</v>
      </c>
      <c r="BC82" s="469"/>
      <c r="BD82" s="469"/>
      <c r="BE82" s="469"/>
      <c r="BF82" s="469"/>
      <c r="BG82" s="469"/>
      <c r="BH82" s="470"/>
      <c r="BI82" s="468">
        <v>38</v>
      </c>
      <c r="BJ82" s="469">
        <v>11</v>
      </c>
      <c r="BK82" s="469">
        <v>5</v>
      </c>
      <c r="BL82" s="469">
        <v>0</v>
      </c>
      <c r="BM82" s="469"/>
      <c r="BN82" s="469"/>
      <c r="BO82" s="469"/>
      <c r="BP82" s="469"/>
      <c r="BQ82" s="469"/>
      <c r="BR82" s="470"/>
      <c r="BS82" s="468">
        <v>2</v>
      </c>
      <c r="BT82" s="469">
        <v>0</v>
      </c>
      <c r="BU82" s="469">
        <v>42</v>
      </c>
      <c r="BV82" s="469">
        <v>1</v>
      </c>
      <c r="BW82" s="469"/>
      <c r="BX82" s="469"/>
      <c r="BY82" s="469"/>
      <c r="BZ82" s="469"/>
      <c r="CA82" s="469"/>
      <c r="CB82" s="470"/>
      <c r="CC82" s="468">
        <v>7</v>
      </c>
      <c r="CD82" s="469">
        <v>2</v>
      </c>
      <c r="CE82" s="469">
        <v>1</v>
      </c>
      <c r="CF82" s="469">
        <v>0</v>
      </c>
      <c r="CG82" s="469"/>
      <c r="CH82" s="469"/>
      <c r="CI82" s="469"/>
      <c r="CJ82" s="469"/>
      <c r="CK82" s="469"/>
      <c r="CL82" s="470"/>
      <c r="CM82" s="468">
        <v>16</v>
      </c>
      <c r="CN82" s="469">
        <v>3</v>
      </c>
      <c r="CO82" s="469">
        <v>5</v>
      </c>
      <c r="CP82" s="469">
        <v>0</v>
      </c>
      <c r="CQ82" s="469"/>
      <c r="CR82" s="469"/>
      <c r="CS82" s="469"/>
      <c r="CT82" s="469"/>
      <c r="CU82" s="469"/>
      <c r="CV82" s="470"/>
      <c r="CW82" s="468">
        <v>2</v>
      </c>
      <c r="CX82" s="469">
        <v>5</v>
      </c>
      <c r="CY82" s="469">
        <v>0</v>
      </c>
      <c r="CZ82" s="469">
        <v>0</v>
      </c>
      <c r="DA82" s="469"/>
      <c r="DB82" s="469"/>
      <c r="DC82" s="469"/>
      <c r="DD82" s="469"/>
      <c r="DE82" s="469"/>
      <c r="DF82" s="470"/>
      <c r="DG82" s="468">
        <v>0</v>
      </c>
      <c r="DH82" s="469">
        <v>0</v>
      </c>
      <c r="DI82" s="469">
        <v>0</v>
      </c>
      <c r="DJ82" s="469">
        <v>0</v>
      </c>
      <c r="DK82" s="469"/>
      <c r="DL82" s="469"/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98"/>
        <v>461</v>
      </c>
      <c r="HN82" s="78">
        <f t="shared" si="93"/>
        <v>1851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6"/>
        <v>#REF!</v>
      </c>
      <c r="HQ82" s="79"/>
      <c r="HR82" s="80">
        <f t="shared" si="99"/>
        <v>278</v>
      </c>
      <c r="HS82" s="80">
        <f t="shared" si="100"/>
        <v>90</v>
      </c>
      <c r="HT82" s="80">
        <f t="shared" si="101"/>
        <v>92</v>
      </c>
      <c r="HU82" s="80">
        <f t="shared" si="102"/>
        <v>1</v>
      </c>
      <c r="HV82" s="80">
        <f t="shared" si="103"/>
        <v>0</v>
      </c>
      <c r="HW82" s="80">
        <f t="shared" si="104"/>
        <v>0</v>
      </c>
      <c r="HX82" s="80">
        <f t="shared" si="105"/>
        <v>0</v>
      </c>
      <c r="HY82" s="80">
        <f t="shared" si="106"/>
        <v>0</v>
      </c>
      <c r="HZ82" s="80">
        <f t="shared" si="107"/>
        <v>0</v>
      </c>
      <c r="IA82" s="80">
        <f t="shared" si="108"/>
        <v>0</v>
      </c>
      <c r="IK82" s="93" t="e">
        <f t="shared" si="10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1">
        <v>114</v>
      </c>
      <c r="L83" s="472">
        <v>40</v>
      </c>
      <c r="M83" s="472">
        <v>13</v>
      </c>
      <c r="N83" s="472">
        <v>0</v>
      </c>
      <c r="O83" s="472"/>
      <c r="P83" s="472"/>
      <c r="Q83" s="472"/>
      <c r="R83" s="472"/>
      <c r="S83" s="472"/>
      <c r="T83" s="473"/>
      <c r="U83" s="471">
        <v>48</v>
      </c>
      <c r="V83" s="472">
        <v>12</v>
      </c>
      <c r="W83" s="472">
        <v>14</v>
      </c>
      <c r="X83" s="472">
        <v>0</v>
      </c>
      <c r="Y83" s="472"/>
      <c r="Z83" s="472"/>
      <c r="AA83" s="472"/>
      <c r="AB83" s="472"/>
      <c r="AC83" s="472"/>
      <c r="AD83" s="473"/>
      <c r="AE83" s="471">
        <v>20</v>
      </c>
      <c r="AF83" s="472">
        <v>7</v>
      </c>
      <c r="AG83" s="472">
        <v>0</v>
      </c>
      <c r="AH83" s="472">
        <v>0</v>
      </c>
      <c r="AI83" s="472"/>
      <c r="AJ83" s="472"/>
      <c r="AK83" s="472"/>
      <c r="AL83" s="472"/>
      <c r="AM83" s="472"/>
      <c r="AN83" s="473"/>
      <c r="AO83" s="471">
        <v>19</v>
      </c>
      <c r="AP83" s="472">
        <v>2</v>
      </c>
      <c r="AQ83" s="472">
        <v>0</v>
      </c>
      <c r="AR83" s="472">
        <v>0</v>
      </c>
      <c r="AS83" s="472"/>
      <c r="AT83" s="472"/>
      <c r="AU83" s="472"/>
      <c r="AV83" s="472"/>
      <c r="AW83" s="472"/>
      <c r="AX83" s="473"/>
      <c r="AY83" s="471">
        <v>15</v>
      </c>
      <c r="AZ83" s="472">
        <v>4</v>
      </c>
      <c r="BA83" s="472">
        <v>0</v>
      </c>
      <c r="BB83" s="472">
        <v>0</v>
      </c>
      <c r="BC83" s="472"/>
      <c r="BD83" s="472"/>
      <c r="BE83" s="472"/>
      <c r="BF83" s="472"/>
      <c r="BG83" s="472"/>
      <c r="BH83" s="473"/>
      <c r="BI83" s="471">
        <v>31</v>
      </c>
      <c r="BJ83" s="472">
        <v>7</v>
      </c>
      <c r="BK83" s="472">
        <v>5</v>
      </c>
      <c r="BL83" s="472">
        <v>0</v>
      </c>
      <c r="BM83" s="472"/>
      <c r="BN83" s="472"/>
      <c r="BO83" s="472"/>
      <c r="BP83" s="472"/>
      <c r="BQ83" s="472"/>
      <c r="BR83" s="473"/>
      <c r="BS83" s="471">
        <v>3</v>
      </c>
      <c r="BT83" s="472">
        <v>0</v>
      </c>
      <c r="BU83" s="472">
        <v>40</v>
      </c>
      <c r="BV83" s="472">
        <v>2</v>
      </c>
      <c r="BW83" s="472"/>
      <c r="BX83" s="472"/>
      <c r="BY83" s="472"/>
      <c r="BZ83" s="472"/>
      <c r="CA83" s="472"/>
      <c r="CB83" s="473"/>
      <c r="CC83" s="471">
        <v>17</v>
      </c>
      <c r="CD83" s="472">
        <v>1</v>
      </c>
      <c r="CE83" s="472">
        <v>2</v>
      </c>
      <c r="CF83" s="472">
        <v>0</v>
      </c>
      <c r="CG83" s="472"/>
      <c r="CH83" s="472"/>
      <c r="CI83" s="472"/>
      <c r="CJ83" s="472"/>
      <c r="CK83" s="472"/>
      <c r="CL83" s="473"/>
      <c r="CM83" s="471">
        <v>13</v>
      </c>
      <c r="CN83" s="472">
        <v>7</v>
      </c>
      <c r="CO83" s="472">
        <v>1</v>
      </c>
      <c r="CP83" s="472">
        <v>0</v>
      </c>
      <c r="CQ83" s="472"/>
      <c r="CR83" s="472"/>
      <c r="CS83" s="472"/>
      <c r="CT83" s="472"/>
      <c r="CU83" s="472"/>
      <c r="CV83" s="473"/>
      <c r="CW83" s="471">
        <v>5</v>
      </c>
      <c r="CX83" s="472">
        <v>4</v>
      </c>
      <c r="CY83" s="472">
        <v>0</v>
      </c>
      <c r="CZ83" s="472">
        <v>0</v>
      </c>
      <c r="DA83" s="472"/>
      <c r="DB83" s="472"/>
      <c r="DC83" s="472"/>
      <c r="DD83" s="472"/>
      <c r="DE83" s="472"/>
      <c r="DF83" s="473"/>
      <c r="DG83" s="471">
        <v>0</v>
      </c>
      <c r="DH83" s="472">
        <v>0</v>
      </c>
      <c r="DI83" s="472">
        <v>0</v>
      </c>
      <c r="DJ83" s="472">
        <v>0</v>
      </c>
      <c r="DK83" s="472"/>
      <c r="DL83" s="472"/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98"/>
        <v>446</v>
      </c>
      <c r="HN83" s="252">
        <f t="shared" ref="HN83:HN111" si="110">+SUM(HM80:HM83)</f>
        <v>1823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6"/>
        <v>#REF!</v>
      </c>
      <c r="HQ83" s="79"/>
      <c r="HR83" s="253">
        <f t="shared" si="99"/>
        <v>285</v>
      </c>
      <c r="HS83" s="253">
        <f t="shared" si="100"/>
        <v>84</v>
      </c>
      <c r="HT83" s="253">
        <f t="shared" si="101"/>
        <v>75</v>
      </c>
      <c r="HU83" s="253">
        <f t="shared" si="102"/>
        <v>2</v>
      </c>
      <c r="HV83" s="253">
        <f t="shared" si="103"/>
        <v>0</v>
      </c>
      <c r="HW83" s="253">
        <f t="shared" si="104"/>
        <v>0</v>
      </c>
      <c r="HX83" s="253">
        <f t="shared" si="105"/>
        <v>0</v>
      </c>
      <c r="HY83" s="253">
        <f t="shared" si="106"/>
        <v>0</v>
      </c>
      <c r="HZ83" s="253">
        <f t="shared" si="107"/>
        <v>0</v>
      </c>
      <c r="IA83" s="253">
        <f t="shared" si="108"/>
        <v>0</v>
      </c>
      <c r="IK83" s="93" t="e">
        <f t="shared" si="10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104</v>
      </c>
      <c r="L84" s="374">
        <v>27</v>
      </c>
      <c r="M84" s="374">
        <v>19</v>
      </c>
      <c r="N84" s="374">
        <v>0</v>
      </c>
      <c r="O84" s="374"/>
      <c r="P84" s="374"/>
      <c r="Q84" s="374"/>
      <c r="R84" s="374"/>
      <c r="S84" s="374"/>
      <c r="T84" s="375"/>
      <c r="U84" s="373">
        <v>63</v>
      </c>
      <c r="V84" s="374">
        <v>5</v>
      </c>
      <c r="W84" s="374">
        <v>14</v>
      </c>
      <c r="X84" s="374">
        <v>0</v>
      </c>
      <c r="Y84" s="374"/>
      <c r="Z84" s="374"/>
      <c r="AA84" s="374"/>
      <c r="AB84" s="374"/>
      <c r="AC84" s="374"/>
      <c r="AD84" s="375"/>
      <c r="AE84" s="373">
        <v>22</v>
      </c>
      <c r="AF84" s="374">
        <v>8</v>
      </c>
      <c r="AG84" s="374">
        <v>0</v>
      </c>
      <c r="AH84" s="374">
        <v>0</v>
      </c>
      <c r="AI84" s="374"/>
      <c r="AJ84" s="374"/>
      <c r="AK84" s="374"/>
      <c r="AL84" s="374"/>
      <c r="AM84" s="374"/>
      <c r="AN84" s="375"/>
      <c r="AO84" s="373">
        <v>20</v>
      </c>
      <c r="AP84" s="374">
        <v>1</v>
      </c>
      <c r="AQ84" s="374">
        <v>0</v>
      </c>
      <c r="AR84" s="374">
        <v>0</v>
      </c>
      <c r="AS84" s="374"/>
      <c r="AT84" s="374"/>
      <c r="AU84" s="374"/>
      <c r="AV84" s="374"/>
      <c r="AW84" s="374"/>
      <c r="AX84" s="375"/>
      <c r="AY84" s="373">
        <v>25</v>
      </c>
      <c r="AZ84" s="374">
        <v>1</v>
      </c>
      <c r="BA84" s="374">
        <v>0</v>
      </c>
      <c r="BB84" s="374">
        <v>0</v>
      </c>
      <c r="BC84" s="374"/>
      <c r="BD84" s="374"/>
      <c r="BE84" s="374"/>
      <c r="BF84" s="374"/>
      <c r="BG84" s="374"/>
      <c r="BH84" s="375"/>
      <c r="BI84" s="373">
        <v>42</v>
      </c>
      <c r="BJ84" s="374">
        <v>4</v>
      </c>
      <c r="BK84" s="374">
        <v>3</v>
      </c>
      <c r="BL84" s="374">
        <v>0</v>
      </c>
      <c r="BM84" s="374"/>
      <c r="BN84" s="374"/>
      <c r="BO84" s="374"/>
      <c r="BP84" s="374"/>
      <c r="BQ84" s="374"/>
      <c r="BR84" s="375"/>
      <c r="BS84" s="373">
        <v>11</v>
      </c>
      <c r="BT84" s="374">
        <v>0</v>
      </c>
      <c r="BU84" s="374">
        <v>32</v>
      </c>
      <c r="BV84" s="374">
        <v>1</v>
      </c>
      <c r="BW84" s="374"/>
      <c r="BX84" s="374"/>
      <c r="BY84" s="374"/>
      <c r="BZ84" s="374"/>
      <c r="CA84" s="374"/>
      <c r="CB84" s="375"/>
      <c r="CC84" s="373">
        <v>20</v>
      </c>
      <c r="CD84" s="374">
        <v>0</v>
      </c>
      <c r="CE84" s="374">
        <v>2</v>
      </c>
      <c r="CF84" s="374">
        <v>0</v>
      </c>
      <c r="CG84" s="374"/>
      <c r="CH84" s="374"/>
      <c r="CI84" s="374"/>
      <c r="CJ84" s="374"/>
      <c r="CK84" s="374"/>
      <c r="CL84" s="375"/>
      <c r="CM84" s="373">
        <v>14</v>
      </c>
      <c r="CN84" s="374">
        <v>5</v>
      </c>
      <c r="CO84" s="374">
        <v>2</v>
      </c>
      <c r="CP84" s="374">
        <v>0</v>
      </c>
      <c r="CQ84" s="374"/>
      <c r="CR84" s="374"/>
      <c r="CS84" s="374"/>
      <c r="CT84" s="374"/>
      <c r="CU84" s="374"/>
      <c r="CV84" s="375"/>
      <c r="CW84" s="373">
        <v>6</v>
      </c>
      <c r="CX84" s="374">
        <v>1</v>
      </c>
      <c r="CY84" s="374">
        <v>0</v>
      </c>
      <c r="CZ84" s="374">
        <v>0</v>
      </c>
      <c r="DA84" s="374"/>
      <c r="DB84" s="374"/>
      <c r="DC84" s="374"/>
      <c r="DD84" s="374"/>
      <c r="DE84" s="374"/>
      <c r="DF84" s="375"/>
      <c r="DG84" s="373">
        <v>0</v>
      </c>
      <c r="DH84" s="374">
        <v>0</v>
      </c>
      <c r="DI84" s="374">
        <v>0</v>
      </c>
      <c r="DJ84" s="374">
        <v>0</v>
      </c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98"/>
        <v>452</v>
      </c>
      <c r="HN84" s="250">
        <f t="shared" si="110"/>
        <v>1815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11">+SUM(HO81:HO84)</f>
        <v>#REF!</v>
      </c>
      <c r="HQ84" s="79"/>
      <c r="HR84" s="251">
        <f t="shared" si="99"/>
        <v>327</v>
      </c>
      <c r="HS84" s="251">
        <f t="shared" si="100"/>
        <v>52</v>
      </c>
      <c r="HT84" s="251">
        <f t="shared" si="101"/>
        <v>72</v>
      </c>
      <c r="HU84" s="251">
        <f t="shared" si="102"/>
        <v>1</v>
      </c>
      <c r="HV84" s="251">
        <f t="shared" si="103"/>
        <v>0</v>
      </c>
      <c r="HW84" s="251">
        <f t="shared" si="104"/>
        <v>0</v>
      </c>
      <c r="HX84" s="251">
        <f t="shared" si="105"/>
        <v>0</v>
      </c>
      <c r="HY84" s="251">
        <f t="shared" si="106"/>
        <v>0</v>
      </c>
      <c r="HZ84" s="251">
        <f t="shared" si="107"/>
        <v>0</v>
      </c>
      <c r="IA84" s="251">
        <f t="shared" si="108"/>
        <v>0</v>
      </c>
      <c r="IK84" s="93" t="e">
        <f t="shared" si="10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105</v>
      </c>
      <c r="L85" s="377">
        <v>35</v>
      </c>
      <c r="M85" s="377">
        <v>9</v>
      </c>
      <c r="N85" s="377">
        <v>0</v>
      </c>
      <c r="O85" s="377"/>
      <c r="P85" s="377"/>
      <c r="Q85" s="377"/>
      <c r="R85" s="377"/>
      <c r="S85" s="377"/>
      <c r="T85" s="378"/>
      <c r="U85" s="376">
        <v>31</v>
      </c>
      <c r="V85" s="377">
        <v>10</v>
      </c>
      <c r="W85" s="377">
        <v>20</v>
      </c>
      <c r="X85" s="377">
        <v>0</v>
      </c>
      <c r="Y85" s="377"/>
      <c r="Z85" s="377"/>
      <c r="AA85" s="377"/>
      <c r="AB85" s="377"/>
      <c r="AC85" s="377"/>
      <c r="AD85" s="378"/>
      <c r="AE85" s="376">
        <v>18</v>
      </c>
      <c r="AF85" s="377">
        <v>8</v>
      </c>
      <c r="AG85" s="377">
        <v>0</v>
      </c>
      <c r="AH85" s="377">
        <v>0</v>
      </c>
      <c r="AI85" s="377"/>
      <c r="AJ85" s="377"/>
      <c r="AK85" s="377"/>
      <c r="AL85" s="377"/>
      <c r="AM85" s="377"/>
      <c r="AN85" s="378"/>
      <c r="AO85" s="376">
        <v>15</v>
      </c>
      <c r="AP85" s="377">
        <v>1</v>
      </c>
      <c r="AQ85" s="377">
        <v>0</v>
      </c>
      <c r="AR85" s="377">
        <v>0</v>
      </c>
      <c r="AS85" s="377"/>
      <c r="AT85" s="377"/>
      <c r="AU85" s="377"/>
      <c r="AV85" s="377"/>
      <c r="AW85" s="377"/>
      <c r="AX85" s="378"/>
      <c r="AY85" s="376">
        <v>20</v>
      </c>
      <c r="AZ85" s="377">
        <v>2</v>
      </c>
      <c r="BA85" s="377">
        <v>0</v>
      </c>
      <c r="BB85" s="377">
        <v>0</v>
      </c>
      <c r="BC85" s="377"/>
      <c r="BD85" s="377"/>
      <c r="BE85" s="377"/>
      <c r="BF85" s="377"/>
      <c r="BG85" s="377"/>
      <c r="BH85" s="378"/>
      <c r="BI85" s="376">
        <v>36</v>
      </c>
      <c r="BJ85" s="377">
        <v>12</v>
      </c>
      <c r="BK85" s="377">
        <v>3</v>
      </c>
      <c r="BL85" s="377">
        <v>0</v>
      </c>
      <c r="BM85" s="377"/>
      <c r="BN85" s="377"/>
      <c r="BO85" s="377"/>
      <c r="BP85" s="377"/>
      <c r="BQ85" s="377"/>
      <c r="BR85" s="378"/>
      <c r="BS85" s="376">
        <v>13</v>
      </c>
      <c r="BT85" s="377">
        <v>0</v>
      </c>
      <c r="BU85" s="377">
        <v>34</v>
      </c>
      <c r="BV85" s="377">
        <v>0</v>
      </c>
      <c r="BW85" s="377"/>
      <c r="BX85" s="377"/>
      <c r="BY85" s="377"/>
      <c r="BZ85" s="377"/>
      <c r="CA85" s="377"/>
      <c r="CB85" s="378"/>
      <c r="CC85" s="376">
        <v>11</v>
      </c>
      <c r="CD85" s="377">
        <v>2</v>
      </c>
      <c r="CE85" s="377">
        <v>1</v>
      </c>
      <c r="CF85" s="377">
        <v>0</v>
      </c>
      <c r="CG85" s="377"/>
      <c r="CH85" s="377"/>
      <c r="CI85" s="377"/>
      <c r="CJ85" s="377"/>
      <c r="CK85" s="377"/>
      <c r="CL85" s="378"/>
      <c r="CM85" s="376">
        <v>16</v>
      </c>
      <c r="CN85" s="377">
        <v>3</v>
      </c>
      <c r="CO85" s="377">
        <v>2</v>
      </c>
      <c r="CP85" s="377">
        <v>0</v>
      </c>
      <c r="CQ85" s="377"/>
      <c r="CR85" s="377"/>
      <c r="CS85" s="377"/>
      <c r="CT85" s="377"/>
      <c r="CU85" s="377"/>
      <c r="CV85" s="378"/>
      <c r="CW85" s="376">
        <v>5</v>
      </c>
      <c r="CX85" s="377">
        <v>1</v>
      </c>
      <c r="CY85" s="377">
        <v>0</v>
      </c>
      <c r="CZ85" s="377">
        <v>0</v>
      </c>
      <c r="DA85" s="377"/>
      <c r="DB85" s="377"/>
      <c r="DC85" s="377"/>
      <c r="DD85" s="377"/>
      <c r="DE85" s="377"/>
      <c r="DF85" s="378"/>
      <c r="DG85" s="376">
        <v>0</v>
      </c>
      <c r="DH85" s="377">
        <v>0</v>
      </c>
      <c r="DI85" s="377">
        <v>0</v>
      </c>
      <c r="DJ85" s="377">
        <v>0</v>
      </c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98"/>
        <v>413</v>
      </c>
      <c r="HN85" s="78">
        <f t="shared" si="110"/>
        <v>1772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11"/>
        <v>#REF!</v>
      </c>
      <c r="HQ85" s="79"/>
      <c r="HR85" s="80">
        <f t="shared" si="99"/>
        <v>270</v>
      </c>
      <c r="HS85" s="80">
        <f t="shared" si="100"/>
        <v>74</v>
      </c>
      <c r="HT85" s="80">
        <f t="shared" si="101"/>
        <v>69</v>
      </c>
      <c r="HU85" s="80">
        <f t="shared" si="102"/>
        <v>0</v>
      </c>
      <c r="HV85" s="80">
        <f t="shared" si="103"/>
        <v>0</v>
      </c>
      <c r="HW85" s="80">
        <f t="shared" si="104"/>
        <v>0</v>
      </c>
      <c r="HX85" s="80">
        <f t="shared" si="105"/>
        <v>0</v>
      </c>
      <c r="HY85" s="80">
        <f t="shared" si="106"/>
        <v>0</v>
      </c>
      <c r="HZ85" s="80">
        <f t="shared" si="107"/>
        <v>0</v>
      </c>
      <c r="IA85" s="80">
        <f t="shared" si="108"/>
        <v>0</v>
      </c>
      <c r="IK85" s="93" t="e">
        <f t="shared" si="10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80</v>
      </c>
      <c r="L86" s="425">
        <v>32</v>
      </c>
      <c r="M86" s="425">
        <v>8</v>
      </c>
      <c r="N86" s="377">
        <v>0</v>
      </c>
      <c r="O86" s="377"/>
      <c r="P86" s="377"/>
      <c r="Q86" s="377"/>
      <c r="R86" s="377"/>
      <c r="S86" s="377"/>
      <c r="T86" s="378"/>
      <c r="U86" s="424">
        <v>20</v>
      </c>
      <c r="V86" s="425">
        <v>11</v>
      </c>
      <c r="W86" s="425">
        <v>16</v>
      </c>
      <c r="X86" s="377">
        <v>0</v>
      </c>
      <c r="Y86" s="377"/>
      <c r="Z86" s="377"/>
      <c r="AA86" s="377"/>
      <c r="AB86" s="377"/>
      <c r="AC86" s="377"/>
      <c r="AD86" s="378"/>
      <c r="AE86" s="424">
        <v>15</v>
      </c>
      <c r="AF86" s="425">
        <v>8</v>
      </c>
      <c r="AG86" s="425">
        <v>0</v>
      </c>
      <c r="AH86" s="377">
        <v>0</v>
      </c>
      <c r="AI86" s="377"/>
      <c r="AJ86" s="377"/>
      <c r="AK86" s="377"/>
      <c r="AL86" s="377"/>
      <c r="AM86" s="377"/>
      <c r="AN86" s="378"/>
      <c r="AO86" s="424">
        <v>16</v>
      </c>
      <c r="AP86" s="425">
        <v>2</v>
      </c>
      <c r="AQ86" s="425">
        <v>0</v>
      </c>
      <c r="AR86" s="377">
        <v>0</v>
      </c>
      <c r="AS86" s="377"/>
      <c r="AT86" s="377"/>
      <c r="AU86" s="377"/>
      <c r="AV86" s="377"/>
      <c r="AW86" s="377"/>
      <c r="AX86" s="378"/>
      <c r="AY86" s="424">
        <v>15</v>
      </c>
      <c r="AZ86" s="425">
        <v>7</v>
      </c>
      <c r="BA86" s="425">
        <v>0</v>
      </c>
      <c r="BB86" s="377">
        <v>0</v>
      </c>
      <c r="BC86" s="377"/>
      <c r="BD86" s="377"/>
      <c r="BE86" s="377"/>
      <c r="BF86" s="377"/>
      <c r="BG86" s="377"/>
      <c r="BH86" s="378"/>
      <c r="BI86" s="424">
        <v>25</v>
      </c>
      <c r="BJ86" s="425">
        <v>11</v>
      </c>
      <c r="BK86" s="425">
        <v>2</v>
      </c>
      <c r="BL86" s="377">
        <v>0</v>
      </c>
      <c r="BM86" s="377"/>
      <c r="BN86" s="377"/>
      <c r="BO86" s="377"/>
      <c r="BP86" s="377"/>
      <c r="BQ86" s="377"/>
      <c r="BR86" s="378"/>
      <c r="BS86" s="424">
        <v>3</v>
      </c>
      <c r="BT86" s="425">
        <v>0</v>
      </c>
      <c r="BU86" s="425">
        <v>28</v>
      </c>
      <c r="BV86" s="377">
        <v>1</v>
      </c>
      <c r="BW86" s="377"/>
      <c r="BX86" s="377"/>
      <c r="BY86" s="377"/>
      <c r="BZ86" s="377"/>
      <c r="CA86" s="377"/>
      <c r="CB86" s="378"/>
      <c r="CC86" s="424">
        <v>10</v>
      </c>
      <c r="CD86" s="425">
        <v>1</v>
      </c>
      <c r="CE86" s="425">
        <v>1</v>
      </c>
      <c r="CF86" s="377">
        <v>0</v>
      </c>
      <c r="CG86" s="377"/>
      <c r="CH86" s="377"/>
      <c r="CI86" s="377"/>
      <c r="CJ86" s="377"/>
      <c r="CK86" s="377"/>
      <c r="CL86" s="378"/>
      <c r="CM86" s="424">
        <v>5</v>
      </c>
      <c r="CN86" s="425">
        <v>5</v>
      </c>
      <c r="CO86" s="425">
        <v>6</v>
      </c>
      <c r="CP86" s="377">
        <v>0</v>
      </c>
      <c r="CQ86" s="377"/>
      <c r="CR86" s="377"/>
      <c r="CS86" s="377"/>
      <c r="CT86" s="377"/>
      <c r="CU86" s="377"/>
      <c r="CV86" s="378"/>
      <c r="CW86" s="424">
        <v>2</v>
      </c>
      <c r="CX86" s="425">
        <v>5</v>
      </c>
      <c r="CY86" s="425">
        <v>0</v>
      </c>
      <c r="CZ86" s="377">
        <v>0</v>
      </c>
      <c r="DA86" s="377"/>
      <c r="DB86" s="377"/>
      <c r="DC86" s="377"/>
      <c r="DD86" s="377"/>
      <c r="DE86" s="377"/>
      <c r="DF86" s="378"/>
      <c r="DG86" s="424">
        <v>0</v>
      </c>
      <c r="DH86" s="425">
        <v>0</v>
      </c>
      <c r="DI86" s="425">
        <v>0</v>
      </c>
      <c r="DJ86" s="377">
        <v>0</v>
      </c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98"/>
        <v>335</v>
      </c>
      <c r="HN86" s="78">
        <f t="shared" si="110"/>
        <v>1646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11"/>
        <v>#REF!</v>
      </c>
      <c r="HQ86" s="79"/>
      <c r="HR86" s="80">
        <f t="shared" si="99"/>
        <v>191</v>
      </c>
      <c r="HS86" s="80">
        <f t="shared" si="100"/>
        <v>82</v>
      </c>
      <c r="HT86" s="80">
        <f t="shared" si="101"/>
        <v>61</v>
      </c>
      <c r="HU86" s="80">
        <f t="shared" si="102"/>
        <v>1</v>
      </c>
      <c r="HV86" s="80">
        <f t="shared" si="103"/>
        <v>0</v>
      </c>
      <c r="HW86" s="80">
        <f t="shared" si="104"/>
        <v>0</v>
      </c>
      <c r="HX86" s="80">
        <f t="shared" si="105"/>
        <v>0</v>
      </c>
      <c r="HY86" s="80">
        <f t="shared" si="106"/>
        <v>0</v>
      </c>
      <c r="HZ86" s="80">
        <f t="shared" si="107"/>
        <v>0</v>
      </c>
      <c r="IA86" s="80">
        <f t="shared" si="108"/>
        <v>0</v>
      </c>
      <c r="IK86" s="93" t="e">
        <f t="shared" si="10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7">
        <v>60</v>
      </c>
      <c r="L87" s="428">
        <v>34</v>
      </c>
      <c r="M87" s="428">
        <v>7</v>
      </c>
      <c r="N87" s="428">
        <v>0</v>
      </c>
      <c r="O87" s="428"/>
      <c r="P87" s="428"/>
      <c r="Q87" s="428"/>
      <c r="R87" s="428"/>
      <c r="S87" s="428"/>
      <c r="T87" s="381"/>
      <c r="U87" s="427">
        <v>25</v>
      </c>
      <c r="V87" s="428">
        <v>9</v>
      </c>
      <c r="W87" s="428">
        <v>15</v>
      </c>
      <c r="X87" s="380">
        <v>0</v>
      </c>
      <c r="Y87" s="380"/>
      <c r="Z87" s="380"/>
      <c r="AA87" s="380"/>
      <c r="AB87" s="380"/>
      <c r="AC87" s="380"/>
      <c r="AD87" s="381"/>
      <c r="AE87" s="427">
        <v>11</v>
      </c>
      <c r="AF87" s="428">
        <v>9</v>
      </c>
      <c r="AG87" s="428">
        <v>0</v>
      </c>
      <c r="AH87" s="380">
        <v>0</v>
      </c>
      <c r="AI87" s="380"/>
      <c r="AJ87" s="380"/>
      <c r="AK87" s="380"/>
      <c r="AL87" s="380"/>
      <c r="AM87" s="380"/>
      <c r="AN87" s="381"/>
      <c r="AO87" s="427">
        <v>13</v>
      </c>
      <c r="AP87" s="428">
        <v>2</v>
      </c>
      <c r="AQ87" s="428">
        <v>0</v>
      </c>
      <c r="AR87" s="380">
        <v>0</v>
      </c>
      <c r="AS87" s="380"/>
      <c r="AT87" s="380"/>
      <c r="AU87" s="380"/>
      <c r="AV87" s="380"/>
      <c r="AW87" s="380"/>
      <c r="AX87" s="381"/>
      <c r="AY87" s="427">
        <v>17</v>
      </c>
      <c r="AZ87" s="428">
        <v>3</v>
      </c>
      <c r="BA87" s="428">
        <v>0</v>
      </c>
      <c r="BB87" s="380">
        <v>0</v>
      </c>
      <c r="BC87" s="380"/>
      <c r="BD87" s="380"/>
      <c r="BE87" s="380"/>
      <c r="BF87" s="380"/>
      <c r="BG87" s="380"/>
      <c r="BH87" s="381"/>
      <c r="BI87" s="427">
        <v>20</v>
      </c>
      <c r="BJ87" s="428">
        <v>12</v>
      </c>
      <c r="BK87" s="428">
        <v>2</v>
      </c>
      <c r="BL87" s="380">
        <v>0</v>
      </c>
      <c r="BM87" s="380"/>
      <c r="BN87" s="380"/>
      <c r="BO87" s="380"/>
      <c r="BP87" s="380"/>
      <c r="BQ87" s="380"/>
      <c r="BR87" s="381"/>
      <c r="BS87" s="427">
        <v>7</v>
      </c>
      <c r="BT87" s="428">
        <v>0</v>
      </c>
      <c r="BU87" s="428">
        <v>29</v>
      </c>
      <c r="BV87" s="380">
        <v>0</v>
      </c>
      <c r="BW87" s="380"/>
      <c r="BX87" s="380"/>
      <c r="BY87" s="380"/>
      <c r="BZ87" s="380"/>
      <c r="CA87" s="380"/>
      <c r="CB87" s="381"/>
      <c r="CC87" s="427">
        <v>6</v>
      </c>
      <c r="CD87" s="428">
        <v>0</v>
      </c>
      <c r="CE87" s="428">
        <v>0</v>
      </c>
      <c r="CF87" s="380">
        <v>0</v>
      </c>
      <c r="CG87" s="380"/>
      <c r="CH87" s="380"/>
      <c r="CI87" s="380"/>
      <c r="CJ87" s="380"/>
      <c r="CK87" s="380"/>
      <c r="CL87" s="381"/>
      <c r="CM87" s="427">
        <v>4</v>
      </c>
      <c r="CN87" s="428">
        <v>3</v>
      </c>
      <c r="CO87" s="428">
        <v>1</v>
      </c>
      <c r="CP87" s="380">
        <v>0</v>
      </c>
      <c r="CQ87" s="380"/>
      <c r="CR87" s="380"/>
      <c r="CS87" s="380"/>
      <c r="CT87" s="380"/>
      <c r="CU87" s="380"/>
      <c r="CV87" s="381"/>
      <c r="CW87" s="427">
        <v>3</v>
      </c>
      <c r="CX87" s="428">
        <v>1</v>
      </c>
      <c r="CY87" s="428">
        <v>0</v>
      </c>
      <c r="CZ87" s="380">
        <v>0</v>
      </c>
      <c r="DA87" s="380"/>
      <c r="DB87" s="380"/>
      <c r="DC87" s="380"/>
      <c r="DD87" s="380"/>
      <c r="DE87" s="380"/>
      <c r="DF87" s="381"/>
      <c r="DG87" s="427">
        <v>0</v>
      </c>
      <c r="DH87" s="428">
        <v>0</v>
      </c>
      <c r="DI87" s="428">
        <v>0</v>
      </c>
      <c r="DJ87" s="380">
        <v>0</v>
      </c>
      <c r="DK87" s="380"/>
      <c r="DL87" s="380"/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98"/>
        <v>293</v>
      </c>
      <c r="HN87" s="252">
        <f t="shared" si="110"/>
        <v>1493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11"/>
        <v>#REF!</v>
      </c>
      <c r="HQ87" s="79"/>
      <c r="HR87" s="253">
        <f t="shared" si="99"/>
        <v>166</v>
      </c>
      <c r="HS87" s="253">
        <f t="shared" si="100"/>
        <v>73</v>
      </c>
      <c r="HT87" s="253">
        <f t="shared" si="101"/>
        <v>54</v>
      </c>
      <c r="HU87" s="253">
        <f t="shared" si="102"/>
        <v>0</v>
      </c>
      <c r="HV87" s="253">
        <f t="shared" si="103"/>
        <v>0</v>
      </c>
      <c r="HW87" s="253">
        <f t="shared" si="104"/>
        <v>0</v>
      </c>
      <c r="HX87" s="253">
        <f t="shared" si="105"/>
        <v>0</v>
      </c>
      <c r="HY87" s="253">
        <f t="shared" si="106"/>
        <v>0</v>
      </c>
      <c r="HZ87" s="253">
        <f t="shared" si="107"/>
        <v>0</v>
      </c>
      <c r="IA87" s="253">
        <f t="shared" si="108"/>
        <v>0</v>
      </c>
      <c r="IK87" s="93" t="e">
        <f t="shared" si="10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98"/>
        <v>0</v>
      </c>
      <c r="HN88" s="250">
        <f t="shared" si="110"/>
        <v>1041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11"/>
        <v>#REF!</v>
      </c>
      <c r="HQ88" s="79"/>
      <c r="HR88" s="251">
        <f>+K88+U88+AE88+AO88+AY88+BI88+BS88+CC88+CM88+CW88+DG88+DQ88+EA88+EK88+EU88+FE88+FO88+FY88+GI88+GS88</f>
        <v>0</v>
      </c>
      <c r="HS88" s="251">
        <f t="shared" si="100"/>
        <v>0</v>
      </c>
      <c r="HT88" s="251">
        <f t="shared" si="101"/>
        <v>0</v>
      </c>
      <c r="HU88" s="251">
        <f t="shared" si="102"/>
        <v>0</v>
      </c>
      <c r="HV88" s="251">
        <f t="shared" si="103"/>
        <v>0</v>
      </c>
      <c r="HW88" s="251">
        <f t="shared" si="104"/>
        <v>0</v>
      </c>
      <c r="HX88" s="251">
        <f t="shared" si="105"/>
        <v>0</v>
      </c>
      <c r="HY88" s="251">
        <f t="shared" si="106"/>
        <v>0</v>
      </c>
      <c r="HZ88" s="251">
        <f t="shared" si="107"/>
        <v>0</v>
      </c>
      <c r="IA88" s="251">
        <f t="shared" si="108"/>
        <v>0</v>
      </c>
      <c r="IK88" s="93" t="e">
        <f t="shared" si="10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98"/>
        <v>0</v>
      </c>
      <c r="HN89" s="78">
        <f t="shared" si="110"/>
        <v>628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11"/>
        <v>#REF!</v>
      </c>
      <c r="HQ89" s="79"/>
      <c r="HR89" s="80">
        <f>+K89+U89+AE89+AO89+AY89+BI89+BS89+CC89+CM89+CW89+DG89+DQ89+EA89+EK89+EU89+FE89+FO89+FY89+GI89+GS89</f>
        <v>0</v>
      </c>
      <c r="HS89" s="80">
        <f t="shared" si="100"/>
        <v>0</v>
      </c>
      <c r="HT89" s="80">
        <f t="shared" si="101"/>
        <v>0</v>
      </c>
      <c r="HU89" s="80">
        <f t="shared" si="102"/>
        <v>0</v>
      </c>
      <c r="HV89" s="80">
        <f t="shared" si="103"/>
        <v>0</v>
      </c>
      <c r="HW89" s="80">
        <f t="shared" si="104"/>
        <v>0</v>
      </c>
      <c r="HX89" s="80">
        <f t="shared" si="105"/>
        <v>0</v>
      </c>
      <c r="HY89" s="80">
        <f t="shared" si="106"/>
        <v>0</v>
      </c>
      <c r="HZ89" s="80">
        <f t="shared" si="107"/>
        <v>0</v>
      </c>
      <c r="IA89" s="80">
        <f t="shared" si="108"/>
        <v>0</v>
      </c>
      <c r="IK89" s="93" t="e">
        <f t="shared" si="10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98"/>
        <v>0</v>
      </c>
      <c r="HN90" s="78">
        <f t="shared" si="110"/>
        <v>293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11"/>
        <v>#REF!</v>
      </c>
      <c r="HQ90" s="79"/>
      <c r="HR90" s="80">
        <f>+K90+U90+AE90+AO90+AY90+BI90+BS90+CC90+CM90+CW90+DG90+DQ90+EA90+EK90+EU90+FE90+FO90+FY90+GI90+GS90</f>
        <v>0</v>
      </c>
      <c r="HS90" s="80">
        <f>+L90+V90+AF90+AP90+AZ90+BJ90+BT90+CD90+CN90+CX90+DH90+DR90+EB90+EL90+EV90+FF90+FP90+FZ90+GJ90+GT90</f>
        <v>0</v>
      </c>
      <c r="HT90" s="80">
        <f t="shared" si="101"/>
        <v>0</v>
      </c>
      <c r="HU90" s="80">
        <f t="shared" si="102"/>
        <v>0</v>
      </c>
      <c r="HV90" s="80">
        <f t="shared" si="103"/>
        <v>0</v>
      </c>
      <c r="HW90" s="80">
        <f t="shared" si="104"/>
        <v>0</v>
      </c>
      <c r="HX90" s="80">
        <f t="shared" si="105"/>
        <v>0</v>
      </c>
      <c r="HY90" s="80">
        <f t="shared" si="106"/>
        <v>0</v>
      </c>
      <c r="HZ90" s="80">
        <f t="shared" si="107"/>
        <v>0</v>
      </c>
      <c r="IA90" s="80">
        <f t="shared" si="108"/>
        <v>0</v>
      </c>
      <c r="IK90" s="93" t="e">
        <f t="shared" si="10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98"/>
        <v>0</v>
      </c>
      <c r="HN91" s="252">
        <f t="shared" si="11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11"/>
        <v>#REF!</v>
      </c>
      <c r="HQ91" s="79"/>
      <c r="HR91" s="253">
        <f>+K91+U91+AE91+AO91+AY91+BI91+BS91+CC91+CM91+CW91+DG91+DQ91+EA91+EK91+EU91+FE91+FO91+FY91+GI91+GS91</f>
        <v>0</v>
      </c>
      <c r="HS91" s="253">
        <f>+L91+V91+AF91+AP91+AZ91+BJ91+BT91+CD91+CN91+CX91+DH91+DR91+EB91+EL91+EV91+FF91+FP91+FZ91+GJ91+GT91</f>
        <v>0</v>
      </c>
      <c r="HT91" s="253">
        <f t="shared" si="101"/>
        <v>0</v>
      </c>
      <c r="HU91" s="253">
        <f t="shared" si="102"/>
        <v>0</v>
      </c>
      <c r="HV91" s="253">
        <f t="shared" si="103"/>
        <v>0</v>
      </c>
      <c r="HW91" s="253">
        <f t="shared" si="104"/>
        <v>0</v>
      </c>
      <c r="HX91" s="253">
        <f t="shared" si="105"/>
        <v>0</v>
      </c>
      <c r="HY91" s="253">
        <f t="shared" si="106"/>
        <v>0</v>
      </c>
      <c r="HZ91" s="253">
        <f t="shared" si="107"/>
        <v>0</v>
      </c>
      <c r="IA91" s="253">
        <f t="shared" si="108"/>
        <v>0</v>
      </c>
      <c r="IK91" s="93" t="e">
        <f t="shared" si="10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98"/>
        <v>0</v>
      </c>
      <c r="HN92" s="250">
        <f t="shared" si="11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11"/>
        <v>#REF!</v>
      </c>
      <c r="HQ92" s="79"/>
      <c r="HR92" s="251">
        <f>+K92+U92+AE92+AO92+AY92+BI92+BS92+CC92+CM92+CW92+DG92+DQ92+EA92+EK92+EU92+FE92+FO92+FY92+GI92+GS92</f>
        <v>0</v>
      </c>
      <c r="HS92" s="251">
        <f>+L92+V92+AF92+AP92+AZ92+BJ92+BT92+CD92+CN92+CX92+DH92+DR92+EB92+EL92+EV92+FF92+FP92+FZ92+GJ92+GT92</f>
        <v>0</v>
      </c>
      <c r="HT92" s="251">
        <f t="shared" si="101"/>
        <v>0</v>
      </c>
      <c r="HU92" s="251">
        <f t="shared" si="102"/>
        <v>0</v>
      </c>
      <c r="HV92" s="251">
        <f t="shared" si="103"/>
        <v>0</v>
      </c>
      <c r="HW92" s="251">
        <f t="shared" si="104"/>
        <v>0</v>
      </c>
      <c r="HX92" s="251">
        <f t="shared" si="105"/>
        <v>0</v>
      </c>
      <c r="HY92" s="251">
        <f t="shared" si="106"/>
        <v>0</v>
      </c>
      <c r="HZ92" s="251">
        <f t="shared" si="107"/>
        <v>0</v>
      </c>
      <c r="IA92" s="251">
        <f t="shared" si="108"/>
        <v>0</v>
      </c>
      <c r="IK92" s="93" t="e">
        <f t="shared" si="10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98"/>
        <v>0</v>
      </c>
      <c r="HN93" s="78">
        <f t="shared" si="11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11"/>
        <v>#REF!</v>
      </c>
      <c r="HQ93" s="79"/>
      <c r="HR93" s="80">
        <f t="shared" si="99"/>
        <v>0</v>
      </c>
      <c r="HS93" s="80">
        <f>+L93+V93+AF93+AP93+AZ93+BJ93+BT93+CD93+CN93+CX93+DH93+DR93+EB93+EL93+EV93+FF93+FP93+FZ93+GJ93+GT93</f>
        <v>0</v>
      </c>
      <c r="HT93" s="80">
        <f t="shared" si="101"/>
        <v>0</v>
      </c>
      <c r="HU93" s="80">
        <f t="shared" si="102"/>
        <v>0</v>
      </c>
      <c r="HV93" s="80">
        <f t="shared" si="103"/>
        <v>0</v>
      </c>
      <c r="HW93" s="80">
        <f t="shared" si="104"/>
        <v>0</v>
      </c>
      <c r="HX93" s="80">
        <f t="shared" si="105"/>
        <v>0</v>
      </c>
      <c r="HY93" s="80">
        <f t="shared" si="106"/>
        <v>0</v>
      </c>
      <c r="HZ93" s="80">
        <f t="shared" si="107"/>
        <v>0</v>
      </c>
      <c r="IA93" s="80">
        <f t="shared" si="108"/>
        <v>0</v>
      </c>
      <c r="IK93" s="93" t="e">
        <f t="shared" si="10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98"/>
        <v>0</v>
      </c>
      <c r="HN94" s="78">
        <f t="shared" si="11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11"/>
        <v>#REF!</v>
      </c>
      <c r="HQ94" s="79"/>
      <c r="HR94" s="80">
        <f t="shared" si="99"/>
        <v>0</v>
      </c>
      <c r="HS94" s="80">
        <f t="shared" si="100"/>
        <v>0</v>
      </c>
      <c r="HT94" s="80">
        <f t="shared" si="101"/>
        <v>0</v>
      </c>
      <c r="HU94" s="80">
        <f t="shared" si="102"/>
        <v>0</v>
      </c>
      <c r="HV94" s="80">
        <f t="shared" si="103"/>
        <v>0</v>
      </c>
      <c r="HW94" s="80">
        <f t="shared" si="104"/>
        <v>0</v>
      </c>
      <c r="HX94" s="80">
        <f t="shared" si="105"/>
        <v>0</v>
      </c>
      <c r="HY94" s="80">
        <f t="shared" si="106"/>
        <v>0</v>
      </c>
      <c r="HZ94" s="80">
        <f t="shared" si="107"/>
        <v>0</v>
      </c>
      <c r="IA94" s="80">
        <f t="shared" si="108"/>
        <v>0</v>
      </c>
      <c r="IK94" s="93" t="e">
        <f t="shared" si="10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98"/>
        <v>0</v>
      </c>
      <c r="HN95" s="252">
        <f t="shared" si="11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11"/>
        <v>#REF!</v>
      </c>
      <c r="HQ95" s="79"/>
      <c r="HR95" s="253">
        <f t="shared" si="99"/>
        <v>0</v>
      </c>
      <c r="HS95" s="253">
        <f t="shared" si="100"/>
        <v>0</v>
      </c>
      <c r="HT95" s="253">
        <f t="shared" si="101"/>
        <v>0</v>
      </c>
      <c r="HU95" s="253">
        <f t="shared" si="102"/>
        <v>0</v>
      </c>
      <c r="HV95" s="253">
        <f t="shared" si="103"/>
        <v>0</v>
      </c>
      <c r="HW95" s="253">
        <f t="shared" si="104"/>
        <v>0</v>
      </c>
      <c r="HX95" s="253">
        <f t="shared" si="105"/>
        <v>0</v>
      </c>
      <c r="HY95" s="253">
        <f t="shared" si="106"/>
        <v>0</v>
      </c>
      <c r="HZ95" s="253">
        <f t="shared" si="107"/>
        <v>0</v>
      </c>
      <c r="IA95" s="253">
        <f t="shared" si="108"/>
        <v>0</v>
      </c>
      <c r="IK95" s="93" t="e">
        <f t="shared" si="10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98"/>
        <v>0</v>
      </c>
      <c r="HN96" s="250">
        <f t="shared" si="11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11"/>
        <v>#REF!</v>
      </c>
      <c r="HQ96" s="79"/>
      <c r="HR96" s="251">
        <f t="shared" si="99"/>
        <v>0</v>
      </c>
      <c r="HS96" s="251">
        <f t="shared" si="100"/>
        <v>0</v>
      </c>
      <c r="HT96" s="251">
        <f t="shared" si="101"/>
        <v>0</v>
      </c>
      <c r="HU96" s="251">
        <f t="shared" si="102"/>
        <v>0</v>
      </c>
      <c r="HV96" s="251">
        <f t="shared" si="103"/>
        <v>0</v>
      </c>
      <c r="HW96" s="251">
        <f t="shared" si="104"/>
        <v>0</v>
      </c>
      <c r="HX96" s="251">
        <f t="shared" si="105"/>
        <v>0</v>
      </c>
      <c r="HY96" s="251">
        <f t="shared" si="106"/>
        <v>0</v>
      </c>
      <c r="HZ96" s="251">
        <f t="shared" si="107"/>
        <v>0</v>
      </c>
      <c r="IA96" s="251">
        <f t="shared" si="108"/>
        <v>0</v>
      </c>
      <c r="IK96" s="93" t="e">
        <f t="shared" si="10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98"/>
        <v>0</v>
      </c>
      <c r="HN97" s="78">
        <f t="shared" si="11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11"/>
        <v>#REF!</v>
      </c>
      <c r="HQ97" s="79"/>
      <c r="HR97" s="80">
        <f t="shared" si="99"/>
        <v>0</v>
      </c>
      <c r="HS97" s="80">
        <f t="shared" si="100"/>
        <v>0</v>
      </c>
      <c r="HT97" s="80">
        <f t="shared" si="101"/>
        <v>0</v>
      </c>
      <c r="HU97" s="80">
        <f t="shared" si="102"/>
        <v>0</v>
      </c>
      <c r="HV97" s="80">
        <f t="shared" si="103"/>
        <v>0</v>
      </c>
      <c r="HW97" s="80">
        <f t="shared" si="104"/>
        <v>0</v>
      </c>
      <c r="HX97" s="80">
        <f t="shared" si="105"/>
        <v>0</v>
      </c>
      <c r="HY97" s="80">
        <f t="shared" si="106"/>
        <v>0</v>
      </c>
      <c r="HZ97" s="80">
        <f t="shared" si="107"/>
        <v>0</v>
      </c>
      <c r="IA97" s="80">
        <f t="shared" si="108"/>
        <v>0</v>
      </c>
      <c r="IK97" s="93" t="e">
        <f t="shared" si="10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98"/>
        <v>0</v>
      </c>
      <c r="HN98" s="78">
        <f t="shared" si="11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11"/>
        <v>#REF!</v>
      </c>
      <c r="HQ98" s="79"/>
      <c r="HR98" s="80">
        <f t="shared" si="99"/>
        <v>0</v>
      </c>
      <c r="HS98" s="80">
        <f t="shared" si="100"/>
        <v>0</v>
      </c>
      <c r="HT98" s="80">
        <f t="shared" si="101"/>
        <v>0</v>
      </c>
      <c r="HU98" s="80">
        <f t="shared" si="102"/>
        <v>0</v>
      </c>
      <c r="HV98" s="80">
        <f t="shared" si="103"/>
        <v>0</v>
      </c>
      <c r="HW98" s="80">
        <f t="shared" si="104"/>
        <v>0</v>
      </c>
      <c r="HX98" s="80">
        <f t="shared" si="105"/>
        <v>0</v>
      </c>
      <c r="HY98" s="80">
        <f t="shared" si="106"/>
        <v>0</v>
      </c>
      <c r="HZ98" s="80">
        <f t="shared" si="107"/>
        <v>0</v>
      </c>
      <c r="IA98" s="80">
        <f t="shared" si="108"/>
        <v>0</v>
      </c>
      <c r="IK98" s="93" t="e">
        <f t="shared" si="10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98"/>
        <v>0</v>
      </c>
      <c r="HN99" s="252">
        <f t="shared" si="11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11"/>
        <v>#REF!</v>
      </c>
      <c r="HQ99" s="79"/>
      <c r="HR99" s="253">
        <f t="shared" si="99"/>
        <v>0</v>
      </c>
      <c r="HS99" s="253">
        <f t="shared" si="100"/>
        <v>0</v>
      </c>
      <c r="HT99" s="253">
        <f t="shared" si="101"/>
        <v>0</v>
      </c>
      <c r="HU99" s="253">
        <f t="shared" si="102"/>
        <v>0</v>
      </c>
      <c r="HV99" s="253">
        <f t="shared" si="103"/>
        <v>0</v>
      </c>
      <c r="HW99" s="253">
        <f t="shared" si="104"/>
        <v>0</v>
      </c>
      <c r="HX99" s="253">
        <f t="shared" si="105"/>
        <v>0</v>
      </c>
      <c r="HY99" s="253">
        <f t="shared" si="106"/>
        <v>0</v>
      </c>
      <c r="HZ99" s="253">
        <f t="shared" si="107"/>
        <v>0</v>
      </c>
      <c r="IA99" s="253">
        <f t="shared" si="108"/>
        <v>0</v>
      </c>
      <c r="IK99" s="93" t="e">
        <f t="shared" si="10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98"/>
        <v>0</v>
      </c>
      <c r="HN100" s="250">
        <f t="shared" si="11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11"/>
        <v>#REF!</v>
      </c>
      <c r="HQ100" s="79"/>
      <c r="HR100" s="251">
        <f t="shared" si="99"/>
        <v>0</v>
      </c>
      <c r="HS100" s="251">
        <f t="shared" si="100"/>
        <v>0</v>
      </c>
      <c r="HT100" s="251">
        <f t="shared" si="101"/>
        <v>0</v>
      </c>
      <c r="HU100" s="251">
        <f t="shared" si="102"/>
        <v>0</v>
      </c>
      <c r="HV100" s="251">
        <f t="shared" si="103"/>
        <v>0</v>
      </c>
      <c r="HW100" s="251">
        <f t="shared" si="104"/>
        <v>0</v>
      </c>
      <c r="HX100" s="251">
        <f t="shared" si="105"/>
        <v>0</v>
      </c>
      <c r="HY100" s="251">
        <f t="shared" si="106"/>
        <v>0</v>
      </c>
      <c r="HZ100" s="251">
        <f t="shared" si="107"/>
        <v>0</v>
      </c>
      <c r="IA100" s="251">
        <f t="shared" si="108"/>
        <v>0</v>
      </c>
      <c r="IK100" s="93" t="e">
        <f t="shared" si="10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98"/>
        <v>0</v>
      </c>
      <c r="HN101" s="78">
        <f t="shared" si="11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11"/>
        <v>#REF!</v>
      </c>
      <c r="HQ101" s="79"/>
      <c r="HR101" s="80">
        <f t="shared" si="99"/>
        <v>0</v>
      </c>
      <c r="HS101" s="80">
        <f t="shared" si="100"/>
        <v>0</v>
      </c>
      <c r="HT101" s="80">
        <f t="shared" si="101"/>
        <v>0</v>
      </c>
      <c r="HU101" s="80">
        <f t="shared" si="102"/>
        <v>0</v>
      </c>
      <c r="HV101" s="80">
        <f t="shared" si="103"/>
        <v>0</v>
      </c>
      <c r="HW101" s="80">
        <f t="shared" si="104"/>
        <v>0</v>
      </c>
      <c r="HX101" s="80">
        <f t="shared" si="105"/>
        <v>0</v>
      </c>
      <c r="HY101" s="80">
        <f t="shared" si="106"/>
        <v>0</v>
      </c>
      <c r="HZ101" s="80">
        <f t="shared" si="107"/>
        <v>0</v>
      </c>
      <c r="IA101" s="80">
        <f t="shared" si="108"/>
        <v>0</v>
      </c>
      <c r="IK101" s="93" t="e">
        <f t="shared" si="10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98"/>
        <v>0</v>
      </c>
      <c r="HN102" s="78">
        <f t="shared" si="11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11"/>
        <v>#REF!</v>
      </c>
      <c r="HQ102" s="79"/>
      <c r="HR102" s="80">
        <f t="shared" si="99"/>
        <v>0</v>
      </c>
      <c r="HS102" s="80">
        <f t="shared" si="100"/>
        <v>0</v>
      </c>
      <c r="HT102" s="80">
        <f t="shared" si="101"/>
        <v>0</v>
      </c>
      <c r="HU102" s="80">
        <f t="shared" si="102"/>
        <v>0</v>
      </c>
      <c r="HV102" s="80">
        <f t="shared" si="103"/>
        <v>0</v>
      </c>
      <c r="HW102" s="80">
        <f t="shared" si="104"/>
        <v>0</v>
      </c>
      <c r="HX102" s="80">
        <f t="shared" si="105"/>
        <v>0</v>
      </c>
      <c r="HY102" s="80">
        <f t="shared" si="106"/>
        <v>0</v>
      </c>
      <c r="HZ102" s="80">
        <f t="shared" si="107"/>
        <v>0</v>
      </c>
      <c r="IA102" s="80">
        <f t="shared" si="108"/>
        <v>0</v>
      </c>
      <c r="IK102" s="93" t="e">
        <f t="shared" si="10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98"/>
        <v>0</v>
      </c>
      <c r="HN103" s="252">
        <f t="shared" si="11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11"/>
        <v>#REF!</v>
      </c>
      <c r="HQ103" s="79"/>
      <c r="HR103" s="253">
        <f t="shared" si="99"/>
        <v>0</v>
      </c>
      <c r="HS103" s="253">
        <f t="shared" si="100"/>
        <v>0</v>
      </c>
      <c r="HT103" s="253">
        <f t="shared" si="101"/>
        <v>0</v>
      </c>
      <c r="HU103" s="253">
        <f t="shared" si="102"/>
        <v>0</v>
      </c>
      <c r="HV103" s="253">
        <f t="shared" si="103"/>
        <v>0</v>
      </c>
      <c r="HW103" s="253">
        <f t="shared" si="104"/>
        <v>0</v>
      </c>
      <c r="HX103" s="253">
        <f t="shared" si="105"/>
        <v>0</v>
      </c>
      <c r="HY103" s="253">
        <f t="shared" si="106"/>
        <v>0</v>
      </c>
      <c r="HZ103" s="253">
        <f t="shared" si="107"/>
        <v>0</v>
      </c>
      <c r="IA103" s="253">
        <f t="shared" si="108"/>
        <v>0</v>
      </c>
      <c r="IK103" s="93" t="e">
        <f t="shared" si="10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98"/>
        <v>0</v>
      </c>
      <c r="HN104" s="250">
        <f t="shared" si="11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11"/>
        <v>#REF!</v>
      </c>
      <c r="HQ104" s="79"/>
      <c r="HR104" s="251">
        <f t="shared" si="99"/>
        <v>0</v>
      </c>
      <c r="HS104" s="251">
        <f t="shared" si="100"/>
        <v>0</v>
      </c>
      <c r="HT104" s="251">
        <f t="shared" si="101"/>
        <v>0</v>
      </c>
      <c r="HU104" s="251">
        <f t="shared" si="102"/>
        <v>0</v>
      </c>
      <c r="HV104" s="251">
        <f t="shared" si="103"/>
        <v>0</v>
      </c>
      <c r="HW104" s="251">
        <f t="shared" si="104"/>
        <v>0</v>
      </c>
      <c r="HX104" s="251">
        <f t="shared" si="105"/>
        <v>0</v>
      </c>
      <c r="HY104" s="251">
        <f t="shared" si="106"/>
        <v>0</v>
      </c>
      <c r="HZ104" s="251">
        <f t="shared" si="107"/>
        <v>0</v>
      </c>
      <c r="IA104" s="251">
        <f t="shared" si="108"/>
        <v>0</v>
      </c>
      <c r="IK104" s="93" t="e">
        <f t="shared" si="10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98"/>
        <v>0</v>
      </c>
      <c r="HN105" s="78">
        <f t="shared" si="11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11"/>
        <v>#REF!</v>
      </c>
      <c r="HQ105" s="79"/>
      <c r="HR105" s="80">
        <f t="shared" si="99"/>
        <v>0</v>
      </c>
      <c r="HS105" s="80">
        <f t="shared" si="100"/>
        <v>0</v>
      </c>
      <c r="HT105" s="80">
        <f t="shared" si="101"/>
        <v>0</v>
      </c>
      <c r="HU105" s="80">
        <f t="shared" si="102"/>
        <v>0</v>
      </c>
      <c r="HV105" s="80">
        <f t="shared" si="103"/>
        <v>0</v>
      </c>
      <c r="HW105" s="80">
        <f t="shared" si="104"/>
        <v>0</v>
      </c>
      <c r="HX105" s="80">
        <f t="shared" si="105"/>
        <v>0</v>
      </c>
      <c r="HY105" s="80">
        <f t="shared" si="106"/>
        <v>0</v>
      </c>
      <c r="HZ105" s="80">
        <f t="shared" si="107"/>
        <v>0</v>
      </c>
      <c r="IA105" s="80">
        <f t="shared" si="108"/>
        <v>0</v>
      </c>
      <c r="IK105" s="93" t="e">
        <f t="shared" si="10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98"/>
        <v>0</v>
      </c>
      <c r="HN106" s="78">
        <f t="shared" si="11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11"/>
        <v>#REF!</v>
      </c>
      <c r="HQ106" s="79"/>
      <c r="HR106" s="80">
        <f t="shared" si="99"/>
        <v>0</v>
      </c>
      <c r="HS106" s="80">
        <f t="shared" si="100"/>
        <v>0</v>
      </c>
      <c r="HT106" s="80">
        <f t="shared" si="101"/>
        <v>0</v>
      </c>
      <c r="HU106" s="80">
        <f t="shared" si="102"/>
        <v>0</v>
      </c>
      <c r="HV106" s="80">
        <f t="shared" si="103"/>
        <v>0</v>
      </c>
      <c r="HW106" s="80">
        <f t="shared" si="104"/>
        <v>0</v>
      </c>
      <c r="HX106" s="80">
        <f t="shared" si="105"/>
        <v>0</v>
      </c>
      <c r="HY106" s="80">
        <f t="shared" si="106"/>
        <v>0</v>
      </c>
      <c r="HZ106" s="80">
        <f t="shared" si="107"/>
        <v>0</v>
      </c>
      <c r="IA106" s="80">
        <f t="shared" si="108"/>
        <v>0</v>
      </c>
      <c r="IK106" s="93" t="e">
        <f t="shared" si="10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98"/>
        <v>0</v>
      </c>
      <c r="HN107" s="252">
        <f t="shared" si="11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11"/>
        <v>#REF!</v>
      </c>
      <c r="HQ107" s="79"/>
      <c r="HR107" s="253">
        <f t="shared" si="99"/>
        <v>0</v>
      </c>
      <c r="HS107" s="253">
        <f t="shared" si="100"/>
        <v>0</v>
      </c>
      <c r="HT107" s="253">
        <f t="shared" si="101"/>
        <v>0</v>
      </c>
      <c r="HU107" s="253">
        <f t="shared" si="102"/>
        <v>0</v>
      </c>
      <c r="HV107" s="253">
        <f t="shared" si="103"/>
        <v>0</v>
      </c>
      <c r="HW107" s="253">
        <f t="shared" si="104"/>
        <v>0</v>
      </c>
      <c r="HX107" s="253">
        <f t="shared" si="105"/>
        <v>0</v>
      </c>
      <c r="HY107" s="253">
        <f t="shared" si="106"/>
        <v>0</v>
      </c>
      <c r="HZ107" s="253">
        <f t="shared" si="107"/>
        <v>0</v>
      </c>
      <c r="IA107" s="253">
        <f t="shared" si="108"/>
        <v>0</v>
      </c>
      <c r="IK107" s="93" t="e">
        <f t="shared" si="10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98"/>
        <v>0</v>
      </c>
      <c r="HN108" s="250">
        <f t="shared" si="11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11"/>
        <v>#REF!</v>
      </c>
      <c r="HQ108" s="79"/>
      <c r="HR108" s="251">
        <f t="shared" si="99"/>
        <v>0</v>
      </c>
      <c r="HS108" s="251">
        <f t="shared" si="100"/>
        <v>0</v>
      </c>
      <c r="HT108" s="251">
        <f t="shared" si="101"/>
        <v>0</v>
      </c>
      <c r="HU108" s="251">
        <f t="shared" si="102"/>
        <v>0</v>
      </c>
      <c r="HV108" s="251">
        <f t="shared" si="103"/>
        <v>0</v>
      </c>
      <c r="HW108" s="251">
        <f t="shared" si="104"/>
        <v>0</v>
      </c>
      <c r="HX108" s="251">
        <f t="shared" si="105"/>
        <v>0</v>
      </c>
      <c r="HY108" s="251">
        <f t="shared" si="106"/>
        <v>0</v>
      </c>
      <c r="HZ108" s="251">
        <f t="shared" si="107"/>
        <v>0</v>
      </c>
      <c r="IA108" s="251">
        <f t="shared" si="108"/>
        <v>0</v>
      </c>
      <c r="IK108" s="93" t="e">
        <f t="shared" si="10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98"/>
        <v>0</v>
      </c>
      <c r="HN109" s="78">
        <f t="shared" si="11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11"/>
        <v>#REF!</v>
      </c>
      <c r="HQ109" s="79"/>
      <c r="HR109" s="80">
        <f t="shared" si="99"/>
        <v>0</v>
      </c>
      <c r="HS109" s="80">
        <f t="shared" si="100"/>
        <v>0</v>
      </c>
      <c r="HT109" s="80">
        <f t="shared" si="101"/>
        <v>0</v>
      </c>
      <c r="HU109" s="80">
        <f t="shared" si="102"/>
        <v>0</v>
      </c>
      <c r="HV109" s="80">
        <f t="shared" si="103"/>
        <v>0</v>
      </c>
      <c r="HW109" s="80">
        <f t="shared" si="104"/>
        <v>0</v>
      </c>
      <c r="HX109" s="80">
        <f t="shared" si="105"/>
        <v>0</v>
      </c>
      <c r="HY109" s="80">
        <f t="shared" si="106"/>
        <v>0</v>
      </c>
      <c r="HZ109" s="80">
        <f t="shared" si="107"/>
        <v>0</v>
      </c>
      <c r="IA109" s="80">
        <f t="shared" si="108"/>
        <v>0</v>
      </c>
      <c r="IK109" s="93" t="e">
        <f t="shared" si="10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98"/>
        <v>0</v>
      </c>
      <c r="HN110" s="78">
        <f t="shared" si="11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11"/>
        <v>#REF!</v>
      </c>
      <c r="HQ110" s="79"/>
      <c r="HR110" s="80">
        <f t="shared" si="99"/>
        <v>0</v>
      </c>
      <c r="HS110" s="80">
        <f t="shared" si="100"/>
        <v>0</v>
      </c>
      <c r="HT110" s="80">
        <f t="shared" si="101"/>
        <v>0</v>
      </c>
      <c r="HU110" s="80">
        <f t="shared" si="102"/>
        <v>0</v>
      </c>
      <c r="HV110" s="80">
        <f t="shared" si="103"/>
        <v>0</v>
      </c>
      <c r="HW110" s="80">
        <f t="shared" si="104"/>
        <v>0</v>
      </c>
      <c r="HX110" s="80">
        <f t="shared" si="105"/>
        <v>0</v>
      </c>
      <c r="HY110" s="80">
        <f t="shared" si="106"/>
        <v>0</v>
      </c>
      <c r="HZ110" s="80">
        <f t="shared" si="107"/>
        <v>0</v>
      </c>
      <c r="IA110" s="80">
        <f t="shared" si="108"/>
        <v>0</v>
      </c>
      <c r="IK110" s="93" t="e">
        <f t="shared" si="10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98"/>
        <v>0</v>
      </c>
      <c r="HN111" s="252">
        <f t="shared" si="11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11"/>
        <v>#REF!</v>
      </c>
      <c r="HQ111" s="245"/>
      <c r="HR111" s="253">
        <f t="shared" si="99"/>
        <v>0</v>
      </c>
      <c r="HS111" s="253">
        <f t="shared" si="100"/>
        <v>0</v>
      </c>
      <c r="HT111" s="253">
        <f t="shared" si="101"/>
        <v>0</v>
      </c>
      <c r="HU111" s="253">
        <f t="shared" si="102"/>
        <v>0</v>
      </c>
      <c r="HV111" s="253">
        <f t="shared" si="103"/>
        <v>0</v>
      </c>
      <c r="HW111" s="253">
        <f t="shared" si="104"/>
        <v>0</v>
      </c>
      <c r="HX111" s="253">
        <f t="shared" si="105"/>
        <v>0</v>
      </c>
      <c r="HY111" s="253">
        <f t="shared" si="106"/>
        <v>0</v>
      </c>
      <c r="HZ111" s="253">
        <f t="shared" si="107"/>
        <v>0</v>
      </c>
      <c r="IA111" s="253">
        <f t="shared" si="108"/>
        <v>0</v>
      </c>
      <c r="IK111" s="94" t="e">
        <f t="shared" si="109"/>
        <v>#REF!</v>
      </c>
    </row>
    <row r="112" spans="1:245" s="9" customFormat="1" ht="28.15" hidden="1" customHeight="1">
      <c r="B112" s="551" t="s">
        <v>782</v>
      </c>
      <c r="C112" s="551"/>
      <c r="D112" s="551"/>
      <c r="E112" s="551"/>
      <c r="F112" s="551"/>
      <c r="G112" s="551"/>
      <c r="H112" s="551"/>
      <c r="I112" s="551"/>
      <c r="J112" s="96" t="s">
        <v>108</v>
      </c>
      <c r="K112" s="88">
        <f>+SUMIF($B$16:$B$111,1,K16:K111)</f>
        <v>0</v>
      </c>
      <c r="L112" s="88">
        <f t="shared" ref="L112:BW112" si="112">+SUMIF($B$16:$B$111,1,L16:L111)</f>
        <v>0</v>
      </c>
      <c r="M112" s="88">
        <f t="shared" si="112"/>
        <v>0</v>
      </c>
      <c r="N112" s="88">
        <f t="shared" si="112"/>
        <v>0</v>
      </c>
      <c r="O112" s="88">
        <f t="shared" si="112"/>
        <v>0</v>
      </c>
      <c r="P112" s="88">
        <f t="shared" si="112"/>
        <v>0</v>
      </c>
      <c r="Q112" s="88">
        <f t="shared" si="112"/>
        <v>0</v>
      </c>
      <c r="R112" s="88">
        <f t="shared" si="112"/>
        <v>0</v>
      </c>
      <c r="S112" s="88">
        <f t="shared" si="112"/>
        <v>0</v>
      </c>
      <c r="T112" s="88">
        <f t="shared" si="112"/>
        <v>0</v>
      </c>
      <c r="U112" s="88">
        <f t="shared" si="112"/>
        <v>0</v>
      </c>
      <c r="V112" s="88">
        <f t="shared" si="112"/>
        <v>0</v>
      </c>
      <c r="W112" s="88">
        <f t="shared" si="112"/>
        <v>0</v>
      </c>
      <c r="X112" s="88">
        <f t="shared" si="112"/>
        <v>0</v>
      </c>
      <c r="Y112" s="88">
        <f t="shared" si="112"/>
        <v>0</v>
      </c>
      <c r="Z112" s="88">
        <f t="shared" si="112"/>
        <v>0</v>
      </c>
      <c r="AA112" s="88">
        <f t="shared" si="112"/>
        <v>0</v>
      </c>
      <c r="AB112" s="88">
        <f t="shared" si="112"/>
        <v>0</v>
      </c>
      <c r="AC112" s="88">
        <f t="shared" si="112"/>
        <v>0</v>
      </c>
      <c r="AD112" s="88">
        <f t="shared" si="112"/>
        <v>0</v>
      </c>
      <c r="AE112" s="88">
        <f t="shared" si="112"/>
        <v>0</v>
      </c>
      <c r="AF112" s="88">
        <f t="shared" si="112"/>
        <v>0</v>
      </c>
      <c r="AG112" s="88">
        <f t="shared" si="112"/>
        <v>0</v>
      </c>
      <c r="AH112" s="88">
        <f t="shared" si="112"/>
        <v>0</v>
      </c>
      <c r="AI112" s="88">
        <f t="shared" si="112"/>
        <v>0</v>
      </c>
      <c r="AJ112" s="88">
        <f t="shared" si="112"/>
        <v>0</v>
      </c>
      <c r="AK112" s="88">
        <f t="shared" si="112"/>
        <v>0</v>
      </c>
      <c r="AL112" s="88">
        <f t="shared" si="112"/>
        <v>0</v>
      </c>
      <c r="AM112" s="88">
        <f t="shared" si="112"/>
        <v>0</v>
      </c>
      <c r="AN112" s="88">
        <f t="shared" si="112"/>
        <v>0</v>
      </c>
      <c r="AO112" s="88">
        <f t="shared" si="112"/>
        <v>0</v>
      </c>
      <c r="AP112" s="88">
        <f t="shared" si="112"/>
        <v>0</v>
      </c>
      <c r="AQ112" s="88">
        <f t="shared" si="112"/>
        <v>0</v>
      </c>
      <c r="AR112" s="88">
        <f t="shared" si="112"/>
        <v>0</v>
      </c>
      <c r="AS112" s="88">
        <f t="shared" si="112"/>
        <v>0</v>
      </c>
      <c r="AT112" s="88">
        <f t="shared" si="112"/>
        <v>0</v>
      </c>
      <c r="AU112" s="88">
        <f t="shared" si="112"/>
        <v>0</v>
      </c>
      <c r="AV112" s="88">
        <f t="shared" si="112"/>
        <v>0</v>
      </c>
      <c r="AW112" s="88">
        <f t="shared" si="112"/>
        <v>0</v>
      </c>
      <c r="AX112" s="88">
        <f t="shared" si="112"/>
        <v>0</v>
      </c>
      <c r="AY112" s="88">
        <f t="shared" si="112"/>
        <v>0</v>
      </c>
      <c r="AZ112" s="88">
        <f t="shared" si="112"/>
        <v>0</v>
      </c>
      <c r="BA112" s="88">
        <f t="shared" si="112"/>
        <v>0</v>
      </c>
      <c r="BB112" s="88">
        <f t="shared" si="112"/>
        <v>0</v>
      </c>
      <c r="BC112" s="88">
        <f t="shared" si="112"/>
        <v>0</v>
      </c>
      <c r="BD112" s="88">
        <f t="shared" si="112"/>
        <v>0</v>
      </c>
      <c r="BE112" s="88">
        <f t="shared" si="112"/>
        <v>0</v>
      </c>
      <c r="BF112" s="88">
        <f t="shared" si="112"/>
        <v>0</v>
      </c>
      <c r="BG112" s="88">
        <f t="shared" si="112"/>
        <v>0</v>
      </c>
      <c r="BH112" s="88">
        <f t="shared" si="112"/>
        <v>0</v>
      </c>
      <c r="BI112" s="88">
        <f t="shared" si="112"/>
        <v>0</v>
      </c>
      <c r="BJ112" s="88">
        <f t="shared" si="112"/>
        <v>0</v>
      </c>
      <c r="BK112" s="88">
        <f t="shared" si="112"/>
        <v>0</v>
      </c>
      <c r="BL112" s="88">
        <f t="shared" si="112"/>
        <v>0</v>
      </c>
      <c r="BM112" s="88">
        <f t="shared" si="112"/>
        <v>0</v>
      </c>
      <c r="BN112" s="88">
        <f t="shared" si="112"/>
        <v>0</v>
      </c>
      <c r="BO112" s="88">
        <f t="shared" si="112"/>
        <v>0</v>
      </c>
      <c r="BP112" s="88">
        <f t="shared" si="112"/>
        <v>0</v>
      </c>
      <c r="BQ112" s="88">
        <f t="shared" si="112"/>
        <v>0</v>
      </c>
      <c r="BR112" s="88">
        <f t="shared" si="112"/>
        <v>0</v>
      </c>
      <c r="BS112" s="88">
        <f t="shared" si="112"/>
        <v>0</v>
      </c>
      <c r="BT112" s="88">
        <f t="shared" si="112"/>
        <v>0</v>
      </c>
      <c r="BU112" s="88">
        <f t="shared" si="112"/>
        <v>0</v>
      </c>
      <c r="BV112" s="88">
        <f t="shared" si="112"/>
        <v>0</v>
      </c>
      <c r="BW112" s="88">
        <f t="shared" si="112"/>
        <v>0</v>
      </c>
      <c r="BX112" s="88">
        <f t="shared" ref="BX112:EI112" si="113">+SUMIF($B$16:$B$111,1,BX16:BX111)</f>
        <v>0</v>
      </c>
      <c r="BY112" s="88">
        <f t="shared" si="113"/>
        <v>0</v>
      </c>
      <c r="BZ112" s="88">
        <f t="shared" si="113"/>
        <v>0</v>
      </c>
      <c r="CA112" s="88">
        <f t="shared" si="113"/>
        <v>0</v>
      </c>
      <c r="CB112" s="88">
        <f t="shared" si="113"/>
        <v>0</v>
      </c>
      <c r="CC112" s="88">
        <f t="shared" si="113"/>
        <v>0</v>
      </c>
      <c r="CD112" s="88">
        <f t="shared" si="113"/>
        <v>0</v>
      </c>
      <c r="CE112" s="88">
        <f t="shared" si="113"/>
        <v>0</v>
      </c>
      <c r="CF112" s="88">
        <f t="shared" si="113"/>
        <v>0</v>
      </c>
      <c r="CG112" s="88">
        <f t="shared" si="113"/>
        <v>0</v>
      </c>
      <c r="CH112" s="88">
        <f t="shared" si="113"/>
        <v>0</v>
      </c>
      <c r="CI112" s="88">
        <f t="shared" si="113"/>
        <v>0</v>
      </c>
      <c r="CJ112" s="88">
        <f t="shared" si="113"/>
        <v>0</v>
      </c>
      <c r="CK112" s="88">
        <f t="shared" si="113"/>
        <v>0</v>
      </c>
      <c r="CL112" s="88">
        <f t="shared" si="113"/>
        <v>0</v>
      </c>
      <c r="CM112" s="88">
        <f t="shared" si="113"/>
        <v>0</v>
      </c>
      <c r="CN112" s="88">
        <f t="shared" si="113"/>
        <v>0</v>
      </c>
      <c r="CO112" s="88">
        <f t="shared" si="113"/>
        <v>0</v>
      </c>
      <c r="CP112" s="88">
        <f t="shared" si="113"/>
        <v>0</v>
      </c>
      <c r="CQ112" s="88">
        <f t="shared" si="113"/>
        <v>0</v>
      </c>
      <c r="CR112" s="88">
        <f t="shared" si="113"/>
        <v>0</v>
      </c>
      <c r="CS112" s="88">
        <f t="shared" si="113"/>
        <v>0</v>
      </c>
      <c r="CT112" s="88">
        <f t="shared" si="113"/>
        <v>0</v>
      </c>
      <c r="CU112" s="88">
        <f t="shared" si="113"/>
        <v>0</v>
      </c>
      <c r="CV112" s="88">
        <f t="shared" si="113"/>
        <v>0</v>
      </c>
      <c r="CW112" s="88">
        <f t="shared" si="113"/>
        <v>0</v>
      </c>
      <c r="CX112" s="88">
        <f t="shared" si="113"/>
        <v>0</v>
      </c>
      <c r="CY112" s="88">
        <f t="shared" si="113"/>
        <v>0</v>
      </c>
      <c r="CZ112" s="88">
        <f t="shared" si="113"/>
        <v>0</v>
      </c>
      <c r="DA112" s="88">
        <f t="shared" si="113"/>
        <v>0</v>
      </c>
      <c r="DB112" s="88">
        <f t="shared" si="113"/>
        <v>0</v>
      </c>
      <c r="DC112" s="88">
        <f t="shared" si="113"/>
        <v>0</v>
      </c>
      <c r="DD112" s="88">
        <f t="shared" si="113"/>
        <v>0</v>
      </c>
      <c r="DE112" s="88">
        <f t="shared" si="113"/>
        <v>0</v>
      </c>
      <c r="DF112" s="88">
        <f t="shared" si="113"/>
        <v>0</v>
      </c>
      <c r="DG112" s="88">
        <f t="shared" si="113"/>
        <v>0</v>
      </c>
      <c r="DH112" s="88">
        <f t="shared" si="113"/>
        <v>0</v>
      </c>
      <c r="DI112" s="88">
        <f t="shared" si="113"/>
        <v>0</v>
      </c>
      <c r="DJ112" s="88">
        <f t="shared" si="113"/>
        <v>0</v>
      </c>
      <c r="DK112" s="88">
        <f t="shared" si="113"/>
        <v>0</v>
      </c>
      <c r="DL112" s="88">
        <f t="shared" si="113"/>
        <v>0</v>
      </c>
      <c r="DM112" s="88">
        <f t="shared" si="113"/>
        <v>0</v>
      </c>
      <c r="DN112" s="88">
        <f t="shared" si="113"/>
        <v>0</v>
      </c>
      <c r="DO112" s="88">
        <f t="shared" si="113"/>
        <v>0</v>
      </c>
      <c r="DP112" s="88">
        <f t="shared" si="113"/>
        <v>0</v>
      </c>
      <c r="DQ112" s="88">
        <f t="shared" si="113"/>
        <v>0</v>
      </c>
      <c r="DR112" s="88">
        <f t="shared" si="113"/>
        <v>0</v>
      </c>
      <c r="DS112" s="88">
        <f t="shared" si="113"/>
        <v>0</v>
      </c>
      <c r="DT112" s="88">
        <f t="shared" si="113"/>
        <v>0</v>
      </c>
      <c r="DU112" s="88">
        <f t="shared" si="113"/>
        <v>0</v>
      </c>
      <c r="DV112" s="88">
        <f t="shared" si="113"/>
        <v>0</v>
      </c>
      <c r="DW112" s="88">
        <f t="shared" si="113"/>
        <v>0</v>
      </c>
      <c r="DX112" s="88">
        <f t="shared" si="113"/>
        <v>0</v>
      </c>
      <c r="DY112" s="88">
        <f t="shared" si="113"/>
        <v>0</v>
      </c>
      <c r="DZ112" s="88">
        <f t="shared" si="113"/>
        <v>0</v>
      </c>
      <c r="EA112" s="88">
        <f t="shared" si="113"/>
        <v>0</v>
      </c>
      <c r="EB112" s="88">
        <f t="shared" si="113"/>
        <v>0</v>
      </c>
      <c r="EC112" s="88">
        <f t="shared" si="113"/>
        <v>0</v>
      </c>
      <c r="ED112" s="88">
        <f t="shared" si="113"/>
        <v>0</v>
      </c>
      <c r="EE112" s="88">
        <f t="shared" si="113"/>
        <v>0</v>
      </c>
      <c r="EF112" s="88">
        <f t="shared" si="113"/>
        <v>0</v>
      </c>
      <c r="EG112" s="88">
        <f t="shared" si="113"/>
        <v>0</v>
      </c>
      <c r="EH112" s="88">
        <f t="shared" si="113"/>
        <v>0</v>
      </c>
      <c r="EI112" s="88">
        <f t="shared" si="113"/>
        <v>0</v>
      </c>
      <c r="EJ112" s="88">
        <f t="shared" ref="EJ112:GU112" si="114">+SUMIF($B$16:$B$111,1,EJ16:EJ111)</f>
        <v>0</v>
      </c>
      <c r="EK112" s="88">
        <f t="shared" si="114"/>
        <v>0</v>
      </c>
      <c r="EL112" s="88">
        <f t="shared" si="114"/>
        <v>0</v>
      </c>
      <c r="EM112" s="88">
        <f t="shared" si="114"/>
        <v>0</v>
      </c>
      <c r="EN112" s="88">
        <f t="shared" si="114"/>
        <v>0</v>
      </c>
      <c r="EO112" s="88">
        <f t="shared" si="114"/>
        <v>0</v>
      </c>
      <c r="EP112" s="88">
        <f t="shared" si="114"/>
        <v>0</v>
      </c>
      <c r="EQ112" s="88">
        <f t="shared" si="114"/>
        <v>0</v>
      </c>
      <c r="ER112" s="88">
        <f t="shared" si="114"/>
        <v>0</v>
      </c>
      <c r="ES112" s="88">
        <f t="shared" si="114"/>
        <v>0</v>
      </c>
      <c r="ET112" s="88">
        <f t="shared" si="114"/>
        <v>0</v>
      </c>
      <c r="EU112" s="88">
        <f t="shared" si="114"/>
        <v>0</v>
      </c>
      <c r="EV112" s="88">
        <f t="shared" si="114"/>
        <v>0</v>
      </c>
      <c r="EW112" s="88">
        <f t="shared" si="114"/>
        <v>0</v>
      </c>
      <c r="EX112" s="88">
        <f t="shared" si="114"/>
        <v>0</v>
      </c>
      <c r="EY112" s="88">
        <f t="shared" si="114"/>
        <v>0</v>
      </c>
      <c r="EZ112" s="88">
        <f t="shared" si="114"/>
        <v>0</v>
      </c>
      <c r="FA112" s="88">
        <f t="shared" si="114"/>
        <v>0</v>
      </c>
      <c r="FB112" s="88">
        <f t="shared" si="114"/>
        <v>0</v>
      </c>
      <c r="FC112" s="88">
        <f t="shared" si="114"/>
        <v>0</v>
      </c>
      <c r="FD112" s="88">
        <f t="shared" si="114"/>
        <v>0</v>
      </c>
      <c r="FE112" s="88">
        <f t="shared" si="114"/>
        <v>0</v>
      </c>
      <c r="FF112" s="88">
        <f t="shared" si="114"/>
        <v>0</v>
      </c>
      <c r="FG112" s="88">
        <f t="shared" si="114"/>
        <v>0</v>
      </c>
      <c r="FH112" s="88">
        <f t="shared" si="114"/>
        <v>0</v>
      </c>
      <c r="FI112" s="88">
        <f t="shared" si="114"/>
        <v>0</v>
      </c>
      <c r="FJ112" s="88">
        <f t="shared" si="114"/>
        <v>0</v>
      </c>
      <c r="FK112" s="88">
        <f t="shared" si="114"/>
        <v>0</v>
      </c>
      <c r="FL112" s="88">
        <f t="shared" si="114"/>
        <v>0</v>
      </c>
      <c r="FM112" s="88">
        <f t="shared" si="114"/>
        <v>0</v>
      </c>
      <c r="FN112" s="88">
        <f t="shared" si="114"/>
        <v>0</v>
      </c>
      <c r="FO112" s="88">
        <f t="shared" si="114"/>
        <v>0</v>
      </c>
      <c r="FP112" s="88">
        <f t="shared" si="114"/>
        <v>0</v>
      </c>
      <c r="FQ112" s="88">
        <f t="shared" si="114"/>
        <v>0</v>
      </c>
      <c r="FR112" s="88">
        <f t="shared" si="114"/>
        <v>0</v>
      </c>
      <c r="FS112" s="88">
        <f t="shared" si="114"/>
        <v>0</v>
      </c>
      <c r="FT112" s="88">
        <f t="shared" si="114"/>
        <v>0</v>
      </c>
      <c r="FU112" s="88">
        <f t="shared" si="114"/>
        <v>0</v>
      </c>
      <c r="FV112" s="88">
        <f t="shared" si="114"/>
        <v>0</v>
      </c>
      <c r="FW112" s="88">
        <f t="shared" si="114"/>
        <v>0</v>
      </c>
      <c r="FX112" s="88">
        <f t="shared" si="114"/>
        <v>0</v>
      </c>
      <c r="FY112" s="88">
        <f t="shared" si="114"/>
        <v>0</v>
      </c>
      <c r="FZ112" s="88">
        <f t="shared" si="114"/>
        <v>0</v>
      </c>
      <c r="GA112" s="88">
        <f t="shared" si="114"/>
        <v>0</v>
      </c>
      <c r="GB112" s="88">
        <f t="shared" si="114"/>
        <v>0</v>
      </c>
      <c r="GC112" s="88">
        <f t="shared" si="114"/>
        <v>0</v>
      </c>
      <c r="GD112" s="88">
        <f t="shared" si="114"/>
        <v>0</v>
      </c>
      <c r="GE112" s="88">
        <f t="shared" si="114"/>
        <v>0</v>
      </c>
      <c r="GF112" s="88">
        <f t="shared" si="114"/>
        <v>0</v>
      </c>
      <c r="GG112" s="88">
        <f t="shared" si="114"/>
        <v>0</v>
      </c>
      <c r="GH112" s="88">
        <f t="shared" si="114"/>
        <v>0</v>
      </c>
      <c r="GI112" s="88">
        <f t="shared" si="114"/>
        <v>0</v>
      </c>
      <c r="GJ112" s="88">
        <f t="shared" si="114"/>
        <v>0</v>
      </c>
      <c r="GK112" s="88">
        <f t="shared" si="114"/>
        <v>0</v>
      </c>
      <c r="GL112" s="88">
        <f t="shared" si="114"/>
        <v>0</v>
      </c>
      <c r="GM112" s="88">
        <f t="shared" si="114"/>
        <v>0</v>
      </c>
      <c r="GN112" s="88">
        <f t="shared" si="114"/>
        <v>0</v>
      </c>
      <c r="GO112" s="88">
        <f t="shared" si="114"/>
        <v>0</v>
      </c>
      <c r="GP112" s="88">
        <f t="shared" si="114"/>
        <v>0</v>
      </c>
      <c r="GQ112" s="88">
        <f t="shared" si="114"/>
        <v>0</v>
      </c>
      <c r="GR112" s="88">
        <f t="shared" si="114"/>
        <v>0</v>
      </c>
      <c r="GS112" s="88">
        <f t="shared" si="114"/>
        <v>0</v>
      </c>
      <c r="GT112" s="88">
        <f t="shared" si="114"/>
        <v>0</v>
      </c>
      <c r="GU112" s="88">
        <f t="shared" si="114"/>
        <v>0</v>
      </c>
      <c r="GV112" s="88">
        <f t="shared" ref="GV112:HB112" si="115">+SUMIF($B$16:$B$111,1,GV16:GV111)</f>
        <v>0</v>
      </c>
      <c r="GW112" s="88">
        <f t="shared" si="115"/>
        <v>0</v>
      </c>
      <c r="GX112" s="88">
        <f t="shared" si="115"/>
        <v>0</v>
      </c>
      <c r="GY112" s="88">
        <f t="shared" si="115"/>
        <v>0</v>
      </c>
      <c r="GZ112" s="88">
        <f t="shared" si="115"/>
        <v>0</v>
      </c>
      <c r="HA112" s="88">
        <f t="shared" si="115"/>
        <v>0</v>
      </c>
      <c r="HB112" s="88">
        <f t="shared" si="11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16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51" t="s">
        <v>782</v>
      </c>
      <c r="C113" s="551"/>
      <c r="D113" s="551"/>
      <c r="E113" s="551"/>
      <c r="F113" s="551"/>
      <c r="G113" s="551"/>
      <c r="H113" s="551"/>
      <c r="I113" s="551"/>
      <c r="J113" s="96" t="s">
        <v>9</v>
      </c>
      <c r="K113" s="88">
        <f>+SUMIF($C$16:$C$111,1,K16:K111)</f>
        <v>0</v>
      </c>
      <c r="L113" s="88">
        <f t="shared" ref="L113:BW113" si="117">+SUMIF($C$16:$C$111,1,L16:L111)</f>
        <v>0</v>
      </c>
      <c r="M113" s="88">
        <f t="shared" si="117"/>
        <v>0</v>
      </c>
      <c r="N113" s="88">
        <f t="shared" si="117"/>
        <v>0</v>
      </c>
      <c r="O113" s="88">
        <f t="shared" si="117"/>
        <v>0</v>
      </c>
      <c r="P113" s="88">
        <f t="shared" si="117"/>
        <v>0</v>
      </c>
      <c r="Q113" s="88">
        <f t="shared" si="117"/>
        <v>0</v>
      </c>
      <c r="R113" s="88">
        <f t="shared" si="117"/>
        <v>0</v>
      </c>
      <c r="S113" s="88">
        <f t="shared" si="117"/>
        <v>0</v>
      </c>
      <c r="T113" s="88">
        <f t="shared" si="117"/>
        <v>0</v>
      </c>
      <c r="U113" s="88">
        <f t="shared" si="117"/>
        <v>0</v>
      </c>
      <c r="V113" s="88">
        <f t="shared" si="117"/>
        <v>0</v>
      </c>
      <c r="W113" s="88">
        <f t="shared" si="117"/>
        <v>0</v>
      </c>
      <c r="X113" s="88">
        <f t="shared" si="117"/>
        <v>0</v>
      </c>
      <c r="Y113" s="88">
        <f t="shared" si="117"/>
        <v>0</v>
      </c>
      <c r="Z113" s="88">
        <f t="shared" si="117"/>
        <v>0</v>
      </c>
      <c r="AA113" s="88">
        <f t="shared" si="117"/>
        <v>0</v>
      </c>
      <c r="AB113" s="88">
        <f t="shared" si="117"/>
        <v>0</v>
      </c>
      <c r="AC113" s="88">
        <f t="shared" si="117"/>
        <v>0</v>
      </c>
      <c r="AD113" s="88">
        <f t="shared" si="117"/>
        <v>0</v>
      </c>
      <c r="AE113" s="88">
        <f t="shared" si="117"/>
        <v>0</v>
      </c>
      <c r="AF113" s="88">
        <f t="shared" si="117"/>
        <v>0</v>
      </c>
      <c r="AG113" s="88">
        <f t="shared" si="117"/>
        <v>0</v>
      </c>
      <c r="AH113" s="88">
        <f t="shared" si="117"/>
        <v>0</v>
      </c>
      <c r="AI113" s="88">
        <f t="shared" si="117"/>
        <v>0</v>
      </c>
      <c r="AJ113" s="88">
        <f t="shared" si="117"/>
        <v>0</v>
      </c>
      <c r="AK113" s="88">
        <f t="shared" si="117"/>
        <v>0</v>
      </c>
      <c r="AL113" s="88">
        <f t="shared" si="117"/>
        <v>0</v>
      </c>
      <c r="AM113" s="88">
        <f t="shared" si="117"/>
        <v>0</v>
      </c>
      <c r="AN113" s="88">
        <f t="shared" si="117"/>
        <v>0</v>
      </c>
      <c r="AO113" s="88">
        <f t="shared" si="117"/>
        <v>0</v>
      </c>
      <c r="AP113" s="88">
        <f t="shared" si="117"/>
        <v>0</v>
      </c>
      <c r="AQ113" s="88">
        <f t="shared" si="117"/>
        <v>0</v>
      </c>
      <c r="AR113" s="88">
        <f t="shared" si="117"/>
        <v>0</v>
      </c>
      <c r="AS113" s="88">
        <f t="shared" si="117"/>
        <v>0</v>
      </c>
      <c r="AT113" s="88">
        <f t="shared" si="117"/>
        <v>0</v>
      </c>
      <c r="AU113" s="88">
        <f t="shared" si="117"/>
        <v>0</v>
      </c>
      <c r="AV113" s="88">
        <f t="shared" si="117"/>
        <v>0</v>
      </c>
      <c r="AW113" s="88">
        <f t="shared" si="117"/>
        <v>0</v>
      </c>
      <c r="AX113" s="88">
        <f t="shared" si="117"/>
        <v>0</v>
      </c>
      <c r="AY113" s="88">
        <f t="shared" si="117"/>
        <v>0</v>
      </c>
      <c r="AZ113" s="88">
        <f t="shared" si="117"/>
        <v>0</v>
      </c>
      <c r="BA113" s="88">
        <f t="shared" si="117"/>
        <v>0</v>
      </c>
      <c r="BB113" s="88">
        <f t="shared" si="117"/>
        <v>0</v>
      </c>
      <c r="BC113" s="88">
        <f t="shared" si="117"/>
        <v>0</v>
      </c>
      <c r="BD113" s="88">
        <f t="shared" si="117"/>
        <v>0</v>
      </c>
      <c r="BE113" s="88">
        <f t="shared" si="117"/>
        <v>0</v>
      </c>
      <c r="BF113" s="88">
        <f t="shared" si="117"/>
        <v>0</v>
      </c>
      <c r="BG113" s="88">
        <f t="shared" si="117"/>
        <v>0</v>
      </c>
      <c r="BH113" s="88">
        <f t="shared" si="117"/>
        <v>0</v>
      </c>
      <c r="BI113" s="88">
        <f t="shared" si="117"/>
        <v>0</v>
      </c>
      <c r="BJ113" s="88">
        <f t="shared" si="117"/>
        <v>0</v>
      </c>
      <c r="BK113" s="88">
        <f t="shared" si="117"/>
        <v>0</v>
      </c>
      <c r="BL113" s="88">
        <f t="shared" si="117"/>
        <v>0</v>
      </c>
      <c r="BM113" s="88">
        <f t="shared" si="117"/>
        <v>0</v>
      </c>
      <c r="BN113" s="88">
        <f t="shared" si="117"/>
        <v>0</v>
      </c>
      <c r="BO113" s="88">
        <f t="shared" si="117"/>
        <v>0</v>
      </c>
      <c r="BP113" s="88">
        <f t="shared" si="117"/>
        <v>0</v>
      </c>
      <c r="BQ113" s="88">
        <f t="shared" si="117"/>
        <v>0</v>
      </c>
      <c r="BR113" s="88">
        <f t="shared" si="117"/>
        <v>0</v>
      </c>
      <c r="BS113" s="88">
        <f t="shared" si="117"/>
        <v>0</v>
      </c>
      <c r="BT113" s="88">
        <f t="shared" si="117"/>
        <v>0</v>
      </c>
      <c r="BU113" s="88">
        <f t="shared" si="117"/>
        <v>0</v>
      </c>
      <c r="BV113" s="88">
        <f t="shared" si="117"/>
        <v>0</v>
      </c>
      <c r="BW113" s="88">
        <f t="shared" si="117"/>
        <v>0</v>
      </c>
      <c r="BX113" s="88">
        <f t="shared" ref="BX113:EI113" si="118">+SUMIF($C$16:$C$111,1,BX16:BX111)</f>
        <v>0</v>
      </c>
      <c r="BY113" s="88">
        <f t="shared" si="118"/>
        <v>0</v>
      </c>
      <c r="BZ113" s="88">
        <f t="shared" si="118"/>
        <v>0</v>
      </c>
      <c r="CA113" s="88">
        <f t="shared" si="118"/>
        <v>0</v>
      </c>
      <c r="CB113" s="88">
        <f t="shared" si="118"/>
        <v>0</v>
      </c>
      <c r="CC113" s="88">
        <f t="shared" si="118"/>
        <v>0</v>
      </c>
      <c r="CD113" s="88">
        <f t="shared" si="118"/>
        <v>0</v>
      </c>
      <c r="CE113" s="88">
        <f t="shared" si="118"/>
        <v>0</v>
      </c>
      <c r="CF113" s="88">
        <f t="shared" si="118"/>
        <v>0</v>
      </c>
      <c r="CG113" s="88">
        <f t="shared" si="118"/>
        <v>0</v>
      </c>
      <c r="CH113" s="88">
        <f t="shared" si="118"/>
        <v>0</v>
      </c>
      <c r="CI113" s="88">
        <f t="shared" si="118"/>
        <v>0</v>
      </c>
      <c r="CJ113" s="88">
        <f t="shared" si="118"/>
        <v>0</v>
      </c>
      <c r="CK113" s="88">
        <f t="shared" si="118"/>
        <v>0</v>
      </c>
      <c r="CL113" s="88">
        <f t="shared" si="118"/>
        <v>0</v>
      </c>
      <c r="CM113" s="88">
        <f t="shared" si="118"/>
        <v>0</v>
      </c>
      <c r="CN113" s="88">
        <f t="shared" si="118"/>
        <v>0</v>
      </c>
      <c r="CO113" s="88">
        <f t="shared" si="118"/>
        <v>0</v>
      </c>
      <c r="CP113" s="88">
        <f t="shared" si="118"/>
        <v>0</v>
      </c>
      <c r="CQ113" s="88">
        <f t="shared" si="118"/>
        <v>0</v>
      </c>
      <c r="CR113" s="88">
        <f t="shared" si="118"/>
        <v>0</v>
      </c>
      <c r="CS113" s="88">
        <f t="shared" si="118"/>
        <v>0</v>
      </c>
      <c r="CT113" s="88">
        <f t="shared" si="118"/>
        <v>0</v>
      </c>
      <c r="CU113" s="88">
        <f t="shared" si="118"/>
        <v>0</v>
      </c>
      <c r="CV113" s="88">
        <f t="shared" si="118"/>
        <v>0</v>
      </c>
      <c r="CW113" s="88">
        <f t="shared" si="118"/>
        <v>0</v>
      </c>
      <c r="CX113" s="88">
        <f t="shared" si="118"/>
        <v>0</v>
      </c>
      <c r="CY113" s="88">
        <f t="shared" si="118"/>
        <v>0</v>
      </c>
      <c r="CZ113" s="88">
        <f t="shared" si="118"/>
        <v>0</v>
      </c>
      <c r="DA113" s="88">
        <f t="shared" si="118"/>
        <v>0</v>
      </c>
      <c r="DB113" s="88">
        <f t="shared" si="118"/>
        <v>0</v>
      </c>
      <c r="DC113" s="88">
        <f t="shared" si="118"/>
        <v>0</v>
      </c>
      <c r="DD113" s="88">
        <f t="shared" si="118"/>
        <v>0</v>
      </c>
      <c r="DE113" s="88">
        <f t="shared" si="118"/>
        <v>0</v>
      </c>
      <c r="DF113" s="88">
        <f t="shared" si="118"/>
        <v>0</v>
      </c>
      <c r="DG113" s="88">
        <f t="shared" si="118"/>
        <v>0</v>
      </c>
      <c r="DH113" s="88">
        <f t="shared" si="118"/>
        <v>0</v>
      </c>
      <c r="DI113" s="88">
        <f t="shared" si="118"/>
        <v>0</v>
      </c>
      <c r="DJ113" s="88">
        <f t="shared" si="118"/>
        <v>0</v>
      </c>
      <c r="DK113" s="88">
        <f t="shared" si="118"/>
        <v>0</v>
      </c>
      <c r="DL113" s="88">
        <f t="shared" si="118"/>
        <v>0</v>
      </c>
      <c r="DM113" s="88">
        <f t="shared" si="118"/>
        <v>0</v>
      </c>
      <c r="DN113" s="88">
        <f t="shared" si="118"/>
        <v>0</v>
      </c>
      <c r="DO113" s="88">
        <f t="shared" si="118"/>
        <v>0</v>
      </c>
      <c r="DP113" s="88">
        <f t="shared" si="118"/>
        <v>0</v>
      </c>
      <c r="DQ113" s="88">
        <f t="shared" si="118"/>
        <v>0</v>
      </c>
      <c r="DR113" s="88">
        <f t="shared" si="118"/>
        <v>0</v>
      </c>
      <c r="DS113" s="88">
        <f t="shared" si="118"/>
        <v>0</v>
      </c>
      <c r="DT113" s="88">
        <f t="shared" si="118"/>
        <v>0</v>
      </c>
      <c r="DU113" s="88">
        <f t="shared" si="118"/>
        <v>0</v>
      </c>
      <c r="DV113" s="88">
        <f t="shared" si="118"/>
        <v>0</v>
      </c>
      <c r="DW113" s="88">
        <f t="shared" si="118"/>
        <v>0</v>
      </c>
      <c r="DX113" s="88">
        <f t="shared" si="118"/>
        <v>0</v>
      </c>
      <c r="DY113" s="88">
        <f t="shared" si="118"/>
        <v>0</v>
      </c>
      <c r="DZ113" s="88">
        <f t="shared" si="118"/>
        <v>0</v>
      </c>
      <c r="EA113" s="88">
        <f t="shared" si="118"/>
        <v>0</v>
      </c>
      <c r="EB113" s="88">
        <f t="shared" si="118"/>
        <v>0</v>
      </c>
      <c r="EC113" s="88">
        <f t="shared" si="118"/>
        <v>0</v>
      </c>
      <c r="ED113" s="88">
        <f t="shared" si="118"/>
        <v>0</v>
      </c>
      <c r="EE113" s="88">
        <f t="shared" si="118"/>
        <v>0</v>
      </c>
      <c r="EF113" s="88">
        <f t="shared" si="118"/>
        <v>0</v>
      </c>
      <c r="EG113" s="88">
        <f t="shared" si="118"/>
        <v>0</v>
      </c>
      <c r="EH113" s="88">
        <f t="shared" si="118"/>
        <v>0</v>
      </c>
      <c r="EI113" s="88">
        <f t="shared" si="118"/>
        <v>0</v>
      </c>
      <c r="EJ113" s="88">
        <f t="shared" ref="EJ113:GU113" si="119">+SUMIF($C$16:$C$111,1,EJ16:EJ111)</f>
        <v>0</v>
      </c>
      <c r="EK113" s="88">
        <f t="shared" si="119"/>
        <v>0</v>
      </c>
      <c r="EL113" s="88">
        <f t="shared" si="119"/>
        <v>0</v>
      </c>
      <c r="EM113" s="88">
        <f t="shared" si="119"/>
        <v>0</v>
      </c>
      <c r="EN113" s="88">
        <f t="shared" si="119"/>
        <v>0</v>
      </c>
      <c r="EO113" s="88">
        <f t="shared" si="119"/>
        <v>0</v>
      </c>
      <c r="EP113" s="88">
        <f t="shared" si="119"/>
        <v>0</v>
      </c>
      <c r="EQ113" s="88">
        <f t="shared" si="119"/>
        <v>0</v>
      </c>
      <c r="ER113" s="88">
        <f t="shared" si="119"/>
        <v>0</v>
      </c>
      <c r="ES113" s="88">
        <f t="shared" si="119"/>
        <v>0</v>
      </c>
      <c r="ET113" s="88">
        <f t="shared" si="119"/>
        <v>0</v>
      </c>
      <c r="EU113" s="88">
        <f t="shared" si="119"/>
        <v>0</v>
      </c>
      <c r="EV113" s="88">
        <f t="shared" si="119"/>
        <v>0</v>
      </c>
      <c r="EW113" s="88">
        <f t="shared" si="119"/>
        <v>0</v>
      </c>
      <c r="EX113" s="88">
        <f t="shared" si="119"/>
        <v>0</v>
      </c>
      <c r="EY113" s="88">
        <f t="shared" si="119"/>
        <v>0</v>
      </c>
      <c r="EZ113" s="88">
        <f t="shared" si="119"/>
        <v>0</v>
      </c>
      <c r="FA113" s="88">
        <f t="shared" si="119"/>
        <v>0</v>
      </c>
      <c r="FB113" s="88">
        <f t="shared" si="119"/>
        <v>0</v>
      </c>
      <c r="FC113" s="88">
        <f t="shared" si="119"/>
        <v>0</v>
      </c>
      <c r="FD113" s="88">
        <f t="shared" si="119"/>
        <v>0</v>
      </c>
      <c r="FE113" s="88">
        <f t="shared" si="119"/>
        <v>0</v>
      </c>
      <c r="FF113" s="88">
        <f t="shared" si="119"/>
        <v>0</v>
      </c>
      <c r="FG113" s="88">
        <f t="shared" si="119"/>
        <v>0</v>
      </c>
      <c r="FH113" s="88">
        <f t="shared" si="119"/>
        <v>0</v>
      </c>
      <c r="FI113" s="88">
        <f t="shared" si="119"/>
        <v>0</v>
      </c>
      <c r="FJ113" s="88">
        <f t="shared" si="119"/>
        <v>0</v>
      </c>
      <c r="FK113" s="88">
        <f t="shared" si="119"/>
        <v>0</v>
      </c>
      <c r="FL113" s="88">
        <f t="shared" si="119"/>
        <v>0</v>
      </c>
      <c r="FM113" s="88">
        <f t="shared" si="119"/>
        <v>0</v>
      </c>
      <c r="FN113" s="88">
        <f t="shared" si="119"/>
        <v>0</v>
      </c>
      <c r="FO113" s="88">
        <f t="shared" si="119"/>
        <v>0</v>
      </c>
      <c r="FP113" s="88">
        <f t="shared" si="119"/>
        <v>0</v>
      </c>
      <c r="FQ113" s="88">
        <f t="shared" si="119"/>
        <v>0</v>
      </c>
      <c r="FR113" s="88">
        <f t="shared" si="119"/>
        <v>0</v>
      </c>
      <c r="FS113" s="88">
        <f t="shared" si="119"/>
        <v>0</v>
      </c>
      <c r="FT113" s="88">
        <f t="shared" si="119"/>
        <v>0</v>
      </c>
      <c r="FU113" s="88">
        <f t="shared" si="119"/>
        <v>0</v>
      </c>
      <c r="FV113" s="88">
        <f t="shared" si="119"/>
        <v>0</v>
      </c>
      <c r="FW113" s="88">
        <f t="shared" si="119"/>
        <v>0</v>
      </c>
      <c r="FX113" s="88">
        <f t="shared" si="119"/>
        <v>0</v>
      </c>
      <c r="FY113" s="88">
        <f t="shared" si="119"/>
        <v>0</v>
      </c>
      <c r="FZ113" s="88">
        <f t="shared" si="119"/>
        <v>0</v>
      </c>
      <c r="GA113" s="88">
        <f t="shared" si="119"/>
        <v>0</v>
      </c>
      <c r="GB113" s="88">
        <f t="shared" si="119"/>
        <v>0</v>
      </c>
      <c r="GC113" s="88">
        <f t="shared" si="119"/>
        <v>0</v>
      </c>
      <c r="GD113" s="88">
        <f t="shared" si="119"/>
        <v>0</v>
      </c>
      <c r="GE113" s="88">
        <f t="shared" si="119"/>
        <v>0</v>
      </c>
      <c r="GF113" s="88">
        <f t="shared" si="119"/>
        <v>0</v>
      </c>
      <c r="GG113" s="88">
        <f t="shared" si="119"/>
        <v>0</v>
      </c>
      <c r="GH113" s="88">
        <f t="shared" si="119"/>
        <v>0</v>
      </c>
      <c r="GI113" s="88">
        <f t="shared" si="119"/>
        <v>0</v>
      </c>
      <c r="GJ113" s="88">
        <f t="shared" si="119"/>
        <v>0</v>
      </c>
      <c r="GK113" s="88">
        <f t="shared" si="119"/>
        <v>0</v>
      </c>
      <c r="GL113" s="88">
        <f t="shared" si="119"/>
        <v>0</v>
      </c>
      <c r="GM113" s="88">
        <f t="shared" si="119"/>
        <v>0</v>
      </c>
      <c r="GN113" s="88">
        <f t="shared" si="119"/>
        <v>0</v>
      </c>
      <c r="GO113" s="88">
        <f t="shared" si="119"/>
        <v>0</v>
      </c>
      <c r="GP113" s="88">
        <f t="shared" si="119"/>
        <v>0</v>
      </c>
      <c r="GQ113" s="88">
        <f t="shared" si="119"/>
        <v>0</v>
      </c>
      <c r="GR113" s="88">
        <f t="shared" si="119"/>
        <v>0</v>
      </c>
      <c r="GS113" s="88">
        <f t="shared" si="119"/>
        <v>0</v>
      </c>
      <c r="GT113" s="88">
        <f t="shared" si="119"/>
        <v>0</v>
      </c>
      <c r="GU113" s="88">
        <f t="shared" si="119"/>
        <v>0</v>
      </c>
      <c r="GV113" s="88">
        <f t="shared" ref="GV113:HB113" si="120">+SUMIF($C$16:$C$111,1,GV16:GV111)</f>
        <v>0</v>
      </c>
      <c r="GW113" s="88">
        <f t="shared" si="120"/>
        <v>0</v>
      </c>
      <c r="GX113" s="88">
        <f t="shared" si="120"/>
        <v>0</v>
      </c>
      <c r="GY113" s="88">
        <f t="shared" si="120"/>
        <v>0</v>
      </c>
      <c r="GZ113" s="88">
        <f t="shared" si="120"/>
        <v>0</v>
      </c>
      <c r="HA113" s="88">
        <f t="shared" si="120"/>
        <v>0</v>
      </c>
      <c r="HB113" s="88">
        <f t="shared" si="120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16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51" t="s">
        <v>782</v>
      </c>
      <c r="C114" s="551"/>
      <c r="D114" s="551"/>
      <c r="E114" s="551"/>
      <c r="F114" s="551"/>
      <c r="G114" s="551"/>
      <c r="H114" s="551"/>
      <c r="I114" s="551"/>
      <c r="J114" s="96" t="s">
        <v>10</v>
      </c>
      <c r="K114" s="88">
        <f>+SUMIF($D$16:$D$111,1,K16:K111)</f>
        <v>0</v>
      </c>
      <c r="L114" s="88">
        <f t="shared" ref="L114:BW114" si="121">+SUMIF($D$16:$D$111,1,L16:L111)</f>
        <v>0</v>
      </c>
      <c r="M114" s="88">
        <f>+SUMIF($D$16:$D$111,1,M16:M111)</f>
        <v>0</v>
      </c>
      <c r="N114" s="88">
        <f t="shared" si="121"/>
        <v>0</v>
      </c>
      <c r="O114" s="88">
        <f t="shared" si="121"/>
        <v>0</v>
      </c>
      <c r="P114" s="88">
        <f t="shared" si="121"/>
        <v>0</v>
      </c>
      <c r="Q114" s="88">
        <f t="shared" si="121"/>
        <v>0</v>
      </c>
      <c r="R114" s="88">
        <f t="shared" si="121"/>
        <v>0</v>
      </c>
      <c r="S114" s="88">
        <f t="shared" si="121"/>
        <v>0</v>
      </c>
      <c r="T114" s="88">
        <f t="shared" si="121"/>
        <v>0</v>
      </c>
      <c r="U114" s="88">
        <f t="shared" si="121"/>
        <v>0</v>
      </c>
      <c r="V114" s="88">
        <f t="shared" si="121"/>
        <v>0</v>
      </c>
      <c r="W114" s="88">
        <f t="shared" si="121"/>
        <v>0</v>
      </c>
      <c r="X114" s="88">
        <f t="shared" si="121"/>
        <v>0</v>
      </c>
      <c r="Y114" s="88">
        <f t="shared" si="121"/>
        <v>0</v>
      </c>
      <c r="Z114" s="88">
        <f t="shared" si="121"/>
        <v>0</v>
      </c>
      <c r="AA114" s="88">
        <f t="shared" si="121"/>
        <v>0</v>
      </c>
      <c r="AB114" s="88">
        <f t="shared" si="121"/>
        <v>0</v>
      </c>
      <c r="AC114" s="88">
        <f t="shared" si="121"/>
        <v>0</v>
      </c>
      <c r="AD114" s="88">
        <f t="shared" si="121"/>
        <v>0</v>
      </c>
      <c r="AE114" s="88">
        <f t="shared" si="121"/>
        <v>0</v>
      </c>
      <c r="AF114" s="88">
        <f t="shared" si="121"/>
        <v>0</v>
      </c>
      <c r="AG114" s="88">
        <f t="shared" si="121"/>
        <v>0</v>
      </c>
      <c r="AH114" s="88">
        <f t="shared" si="121"/>
        <v>0</v>
      </c>
      <c r="AI114" s="88">
        <f t="shared" si="121"/>
        <v>0</v>
      </c>
      <c r="AJ114" s="88">
        <f t="shared" si="121"/>
        <v>0</v>
      </c>
      <c r="AK114" s="88">
        <f t="shared" si="121"/>
        <v>0</v>
      </c>
      <c r="AL114" s="88">
        <f t="shared" si="121"/>
        <v>0</v>
      </c>
      <c r="AM114" s="88">
        <f t="shared" si="121"/>
        <v>0</v>
      </c>
      <c r="AN114" s="88">
        <f t="shared" si="121"/>
        <v>0</v>
      </c>
      <c r="AO114" s="88">
        <f t="shared" si="121"/>
        <v>0</v>
      </c>
      <c r="AP114" s="88">
        <f t="shared" si="121"/>
        <v>0</v>
      </c>
      <c r="AQ114" s="88">
        <f t="shared" si="121"/>
        <v>0</v>
      </c>
      <c r="AR114" s="88">
        <f t="shared" si="121"/>
        <v>0</v>
      </c>
      <c r="AS114" s="88">
        <f t="shared" si="121"/>
        <v>0</v>
      </c>
      <c r="AT114" s="88">
        <f t="shared" si="121"/>
        <v>0</v>
      </c>
      <c r="AU114" s="88">
        <f t="shared" si="121"/>
        <v>0</v>
      </c>
      <c r="AV114" s="88">
        <f t="shared" si="121"/>
        <v>0</v>
      </c>
      <c r="AW114" s="88">
        <f t="shared" si="121"/>
        <v>0</v>
      </c>
      <c r="AX114" s="88">
        <f t="shared" si="121"/>
        <v>0</v>
      </c>
      <c r="AY114" s="88">
        <f t="shared" si="121"/>
        <v>0</v>
      </c>
      <c r="AZ114" s="88">
        <f t="shared" si="121"/>
        <v>0</v>
      </c>
      <c r="BA114" s="88">
        <f t="shared" si="121"/>
        <v>0</v>
      </c>
      <c r="BB114" s="88">
        <f t="shared" si="121"/>
        <v>0</v>
      </c>
      <c r="BC114" s="88">
        <f t="shared" si="121"/>
        <v>0</v>
      </c>
      <c r="BD114" s="88">
        <f t="shared" si="121"/>
        <v>0</v>
      </c>
      <c r="BE114" s="88">
        <f t="shared" si="121"/>
        <v>0</v>
      </c>
      <c r="BF114" s="88">
        <f t="shared" si="121"/>
        <v>0</v>
      </c>
      <c r="BG114" s="88">
        <f t="shared" si="121"/>
        <v>0</v>
      </c>
      <c r="BH114" s="88">
        <f t="shared" si="121"/>
        <v>0</v>
      </c>
      <c r="BI114" s="88">
        <f t="shared" si="121"/>
        <v>0</v>
      </c>
      <c r="BJ114" s="88">
        <f t="shared" si="121"/>
        <v>0</v>
      </c>
      <c r="BK114" s="88">
        <f t="shared" si="121"/>
        <v>0</v>
      </c>
      <c r="BL114" s="88">
        <f t="shared" si="121"/>
        <v>0</v>
      </c>
      <c r="BM114" s="88">
        <f t="shared" si="121"/>
        <v>0</v>
      </c>
      <c r="BN114" s="88">
        <f t="shared" si="121"/>
        <v>0</v>
      </c>
      <c r="BO114" s="88">
        <f t="shared" si="121"/>
        <v>0</v>
      </c>
      <c r="BP114" s="88">
        <f t="shared" si="121"/>
        <v>0</v>
      </c>
      <c r="BQ114" s="88">
        <f t="shared" si="121"/>
        <v>0</v>
      </c>
      <c r="BR114" s="88">
        <f t="shared" si="121"/>
        <v>0</v>
      </c>
      <c r="BS114" s="88">
        <f t="shared" si="121"/>
        <v>0</v>
      </c>
      <c r="BT114" s="88">
        <f t="shared" si="121"/>
        <v>0</v>
      </c>
      <c r="BU114" s="88">
        <f t="shared" si="121"/>
        <v>0</v>
      </c>
      <c r="BV114" s="88">
        <f t="shared" si="121"/>
        <v>0</v>
      </c>
      <c r="BW114" s="88">
        <f t="shared" si="121"/>
        <v>0</v>
      </c>
      <c r="BX114" s="88">
        <f t="shared" ref="BX114:EI114" si="122">+SUMIF($D$16:$D$111,1,BX16:BX111)</f>
        <v>0</v>
      </c>
      <c r="BY114" s="88">
        <f t="shared" si="122"/>
        <v>0</v>
      </c>
      <c r="BZ114" s="88">
        <f t="shared" si="122"/>
        <v>0</v>
      </c>
      <c r="CA114" s="88">
        <f t="shared" si="122"/>
        <v>0</v>
      </c>
      <c r="CB114" s="88">
        <f t="shared" si="122"/>
        <v>0</v>
      </c>
      <c r="CC114" s="88">
        <f t="shared" si="122"/>
        <v>0</v>
      </c>
      <c r="CD114" s="88">
        <f t="shared" si="122"/>
        <v>0</v>
      </c>
      <c r="CE114" s="88">
        <f t="shared" si="122"/>
        <v>0</v>
      </c>
      <c r="CF114" s="88">
        <f t="shared" si="122"/>
        <v>0</v>
      </c>
      <c r="CG114" s="88">
        <f t="shared" si="122"/>
        <v>0</v>
      </c>
      <c r="CH114" s="88">
        <f t="shared" si="122"/>
        <v>0</v>
      </c>
      <c r="CI114" s="88">
        <f t="shared" si="122"/>
        <v>0</v>
      </c>
      <c r="CJ114" s="88">
        <f t="shared" si="122"/>
        <v>0</v>
      </c>
      <c r="CK114" s="88">
        <f t="shared" si="122"/>
        <v>0</v>
      </c>
      <c r="CL114" s="88">
        <f t="shared" si="122"/>
        <v>0</v>
      </c>
      <c r="CM114" s="88">
        <f t="shared" si="122"/>
        <v>0</v>
      </c>
      <c r="CN114" s="88">
        <f t="shared" si="122"/>
        <v>0</v>
      </c>
      <c r="CO114" s="88">
        <f t="shared" si="122"/>
        <v>0</v>
      </c>
      <c r="CP114" s="88">
        <f t="shared" si="122"/>
        <v>0</v>
      </c>
      <c r="CQ114" s="88">
        <f t="shared" si="122"/>
        <v>0</v>
      </c>
      <c r="CR114" s="88">
        <f t="shared" si="122"/>
        <v>0</v>
      </c>
      <c r="CS114" s="88">
        <f t="shared" si="122"/>
        <v>0</v>
      </c>
      <c r="CT114" s="88">
        <f t="shared" si="122"/>
        <v>0</v>
      </c>
      <c r="CU114" s="88">
        <f t="shared" si="122"/>
        <v>0</v>
      </c>
      <c r="CV114" s="88">
        <f t="shared" si="122"/>
        <v>0</v>
      </c>
      <c r="CW114" s="88">
        <f t="shared" si="122"/>
        <v>0</v>
      </c>
      <c r="CX114" s="88">
        <f t="shared" si="122"/>
        <v>0</v>
      </c>
      <c r="CY114" s="88">
        <f t="shared" si="122"/>
        <v>0</v>
      </c>
      <c r="CZ114" s="88">
        <f t="shared" si="122"/>
        <v>0</v>
      </c>
      <c r="DA114" s="88">
        <f t="shared" si="122"/>
        <v>0</v>
      </c>
      <c r="DB114" s="88">
        <f t="shared" si="122"/>
        <v>0</v>
      </c>
      <c r="DC114" s="88">
        <f t="shared" si="122"/>
        <v>0</v>
      </c>
      <c r="DD114" s="88">
        <f t="shared" si="122"/>
        <v>0</v>
      </c>
      <c r="DE114" s="88">
        <f t="shared" si="122"/>
        <v>0</v>
      </c>
      <c r="DF114" s="88">
        <f t="shared" si="122"/>
        <v>0</v>
      </c>
      <c r="DG114" s="88">
        <f t="shared" si="122"/>
        <v>0</v>
      </c>
      <c r="DH114" s="88">
        <f t="shared" si="122"/>
        <v>0</v>
      </c>
      <c r="DI114" s="88">
        <f t="shared" si="122"/>
        <v>0</v>
      </c>
      <c r="DJ114" s="88">
        <f t="shared" si="122"/>
        <v>0</v>
      </c>
      <c r="DK114" s="88">
        <f t="shared" si="122"/>
        <v>0</v>
      </c>
      <c r="DL114" s="88">
        <f t="shared" si="122"/>
        <v>0</v>
      </c>
      <c r="DM114" s="88">
        <f t="shared" si="122"/>
        <v>0</v>
      </c>
      <c r="DN114" s="88">
        <f t="shared" si="122"/>
        <v>0</v>
      </c>
      <c r="DO114" s="88">
        <f t="shared" si="122"/>
        <v>0</v>
      </c>
      <c r="DP114" s="88">
        <f t="shared" si="122"/>
        <v>0</v>
      </c>
      <c r="DQ114" s="88">
        <f t="shared" si="122"/>
        <v>0</v>
      </c>
      <c r="DR114" s="88">
        <f t="shared" si="122"/>
        <v>0</v>
      </c>
      <c r="DS114" s="88">
        <f t="shared" si="122"/>
        <v>0</v>
      </c>
      <c r="DT114" s="88">
        <f t="shared" si="122"/>
        <v>0</v>
      </c>
      <c r="DU114" s="88">
        <f t="shared" si="122"/>
        <v>0</v>
      </c>
      <c r="DV114" s="88">
        <f t="shared" si="122"/>
        <v>0</v>
      </c>
      <c r="DW114" s="88">
        <f t="shared" si="122"/>
        <v>0</v>
      </c>
      <c r="DX114" s="88">
        <f t="shared" si="122"/>
        <v>0</v>
      </c>
      <c r="DY114" s="88">
        <f t="shared" si="122"/>
        <v>0</v>
      </c>
      <c r="DZ114" s="88">
        <f t="shared" si="122"/>
        <v>0</v>
      </c>
      <c r="EA114" s="88">
        <f t="shared" si="122"/>
        <v>0</v>
      </c>
      <c r="EB114" s="88">
        <f t="shared" si="122"/>
        <v>0</v>
      </c>
      <c r="EC114" s="88">
        <f t="shared" si="122"/>
        <v>0</v>
      </c>
      <c r="ED114" s="88">
        <f t="shared" si="122"/>
        <v>0</v>
      </c>
      <c r="EE114" s="88">
        <f t="shared" si="122"/>
        <v>0</v>
      </c>
      <c r="EF114" s="88">
        <f t="shared" si="122"/>
        <v>0</v>
      </c>
      <c r="EG114" s="88">
        <f t="shared" si="122"/>
        <v>0</v>
      </c>
      <c r="EH114" s="88">
        <f t="shared" si="122"/>
        <v>0</v>
      </c>
      <c r="EI114" s="88">
        <f t="shared" si="122"/>
        <v>0</v>
      </c>
      <c r="EJ114" s="88">
        <f t="shared" ref="EJ114:GU114" si="123">+SUMIF($D$16:$D$111,1,EJ16:EJ111)</f>
        <v>0</v>
      </c>
      <c r="EK114" s="88">
        <f t="shared" si="123"/>
        <v>0</v>
      </c>
      <c r="EL114" s="88">
        <f t="shared" si="123"/>
        <v>0</v>
      </c>
      <c r="EM114" s="88">
        <f t="shared" si="123"/>
        <v>0</v>
      </c>
      <c r="EN114" s="88">
        <f t="shared" si="123"/>
        <v>0</v>
      </c>
      <c r="EO114" s="88">
        <f t="shared" si="123"/>
        <v>0</v>
      </c>
      <c r="EP114" s="88">
        <f t="shared" si="123"/>
        <v>0</v>
      </c>
      <c r="EQ114" s="88">
        <f t="shared" si="123"/>
        <v>0</v>
      </c>
      <c r="ER114" s="88">
        <f t="shared" si="123"/>
        <v>0</v>
      </c>
      <c r="ES114" s="88">
        <f t="shared" si="123"/>
        <v>0</v>
      </c>
      <c r="ET114" s="88">
        <f t="shared" si="123"/>
        <v>0</v>
      </c>
      <c r="EU114" s="88">
        <f t="shared" si="123"/>
        <v>0</v>
      </c>
      <c r="EV114" s="88">
        <f t="shared" si="123"/>
        <v>0</v>
      </c>
      <c r="EW114" s="88">
        <f t="shared" si="123"/>
        <v>0</v>
      </c>
      <c r="EX114" s="88">
        <f t="shared" si="123"/>
        <v>0</v>
      </c>
      <c r="EY114" s="88">
        <f t="shared" si="123"/>
        <v>0</v>
      </c>
      <c r="EZ114" s="88">
        <f t="shared" si="123"/>
        <v>0</v>
      </c>
      <c r="FA114" s="88">
        <f t="shared" si="123"/>
        <v>0</v>
      </c>
      <c r="FB114" s="88">
        <f t="shared" si="123"/>
        <v>0</v>
      </c>
      <c r="FC114" s="88">
        <f t="shared" si="123"/>
        <v>0</v>
      </c>
      <c r="FD114" s="88">
        <f t="shared" si="123"/>
        <v>0</v>
      </c>
      <c r="FE114" s="88">
        <f t="shared" si="123"/>
        <v>0</v>
      </c>
      <c r="FF114" s="88">
        <f t="shared" si="123"/>
        <v>0</v>
      </c>
      <c r="FG114" s="88">
        <f t="shared" si="123"/>
        <v>0</v>
      </c>
      <c r="FH114" s="88">
        <f t="shared" si="123"/>
        <v>0</v>
      </c>
      <c r="FI114" s="88">
        <f t="shared" si="123"/>
        <v>0</v>
      </c>
      <c r="FJ114" s="88">
        <f t="shared" si="123"/>
        <v>0</v>
      </c>
      <c r="FK114" s="88">
        <f t="shared" si="123"/>
        <v>0</v>
      </c>
      <c r="FL114" s="88">
        <f t="shared" si="123"/>
        <v>0</v>
      </c>
      <c r="FM114" s="88">
        <f t="shared" si="123"/>
        <v>0</v>
      </c>
      <c r="FN114" s="88">
        <f t="shared" si="123"/>
        <v>0</v>
      </c>
      <c r="FO114" s="88">
        <f t="shared" si="123"/>
        <v>0</v>
      </c>
      <c r="FP114" s="88">
        <f t="shared" si="123"/>
        <v>0</v>
      </c>
      <c r="FQ114" s="88">
        <f t="shared" si="123"/>
        <v>0</v>
      </c>
      <c r="FR114" s="88">
        <f t="shared" si="123"/>
        <v>0</v>
      </c>
      <c r="FS114" s="88">
        <f t="shared" si="123"/>
        <v>0</v>
      </c>
      <c r="FT114" s="88">
        <f t="shared" si="123"/>
        <v>0</v>
      </c>
      <c r="FU114" s="88">
        <f t="shared" si="123"/>
        <v>0</v>
      </c>
      <c r="FV114" s="88">
        <f t="shared" si="123"/>
        <v>0</v>
      </c>
      <c r="FW114" s="88">
        <f t="shared" si="123"/>
        <v>0</v>
      </c>
      <c r="FX114" s="88">
        <f t="shared" si="123"/>
        <v>0</v>
      </c>
      <c r="FY114" s="88">
        <f t="shared" si="123"/>
        <v>0</v>
      </c>
      <c r="FZ114" s="88">
        <f t="shared" si="123"/>
        <v>0</v>
      </c>
      <c r="GA114" s="88">
        <f t="shared" si="123"/>
        <v>0</v>
      </c>
      <c r="GB114" s="88">
        <f t="shared" si="123"/>
        <v>0</v>
      </c>
      <c r="GC114" s="88">
        <f t="shared" si="123"/>
        <v>0</v>
      </c>
      <c r="GD114" s="88">
        <f t="shared" si="123"/>
        <v>0</v>
      </c>
      <c r="GE114" s="88">
        <f t="shared" si="123"/>
        <v>0</v>
      </c>
      <c r="GF114" s="88">
        <f t="shared" si="123"/>
        <v>0</v>
      </c>
      <c r="GG114" s="88">
        <f t="shared" si="123"/>
        <v>0</v>
      </c>
      <c r="GH114" s="88">
        <f t="shared" si="123"/>
        <v>0</v>
      </c>
      <c r="GI114" s="88">
        <f t="shared" si="123"/>
        <v>0</v>
      </c>
      <c r="GJ114" s="88">
        <f t="shared" si="123"/>
        <v>0</v>
      </c>
      <c r="GK114" s="88">
        <f t="shared" si="123"/>
        <v>0</v>
      </c>
      <c r="GL114" s="88">
        <f t="shared" si="123"/>
        <v>0</v>
      </c>
      <c r="GM114" s="88">
        <f t="shared" si="123"/>
        <v>0</v>
      </c>
      <c r="GN114" s="88">
        <f t="shared" si="123"/>
        <v>0</v>
      </c>
      <c r="GO114" s="88">
        <f t="shared" si="123"/>
        <v>0</v>
      </c>
      <c r="GP114" s="88">
        <f t="shared" si="123"/>
        <v>0</v>
      </c>
      <c r="GQ114" s="88">
        <f t="shared" si="123"/>
        <v>0</v>
      </c>
      <c r="GR114" s="88">
        <f t="shared" si="123"/>
        <v>0</v>
      </c>
      <c r="GS114" s="88">
        <f t="shared" si="123"/>
        <v>0</v>
      </c>
      <c r="GT114" s="88">
        <f t="shared" si="123"/>
        <v>0</v>
      </c>
      <c r="GU114" s="88">
        <f t="shared" si="123"/>
        <v>0</v>
      </c>
      <c r="GV114" s="88">
        <f t="shared" ref="GV114:HB114" si="124">+SUMIF($D$16:$D$111,1,GV16:GV111)</f>
        <v>0</v>
      </c>
      <c r="GW114" s="88">
        <f t="shared" si="124"/>
        <v>0</v>
      </c>
      <c r="GX114" s="88">
        <f t="shared" si="124"/>
        <v>0</v>
      </c>
      <c r="GY114" s="88">
        <f t="shared" si="124"/>
        <v>0</v>
      </c>
      <c r="GZ114" s="88">
        <f t="shared" si="124"/>
        <v>0</v>
      </c>
      <c r="HA114" s="88">
        <f t="shared" si="124"/>
        <v>0</v>
      </c>
      <c r="HB114" s="88">
        <f t="shared" si="124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16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51" t="s">
        <v>782</v>
      </c>
      <c r="C115" s="551"/>
      <c r="D115" s="551"/>
      <c r="E115" s="551"/>
      <c r="F115" s="551"/>
      <c r="G115" s="551"/>
      <c r="H115" s="551"/>
      <c r="I115" s="551"/>
      <c r="J115" s="96" t="s">
        <v>11</v>
      </c>
      <c r="K115" s="88">
        <f>+SUMIF($E$16:$E$111,1,K16:K111)</f>
        <v>0</v>
      </c>
      <c r="L115" s="88">
        <f t="shared" ref="L115:BW115" si="125">+SUMIF($E$16:$E$111,1,L16:L111)</f>
        <v>0</v>
      </c>
      <c r="M115" s="88">
        <f t="shared" si="125"/>
        <v>0</v>
      </c>
      <c r="N115" s="88">
        <f t="shared" si="125"/>
        <v>0</v>
      </c>
      <c r="O115" s="88">
        <f t="shared" si="125"/>
        <v>0</v>
      </c>
      <c r="P115" s="88">
        <f t="shared" si="125"/>
        <v>0</v>
      </c>
      <c r="Q115" s="88">
        <f t="shared" si="125"/>
        <v>0</v>
      </c>
      <c r="R115" s="88">
        <f t="shared" si="125"/>
        <v>0</v>
      </c>
      <c r="S115" s="88">
        <f t="shared" si="125"/>
        <v>0</v>
      </c>
      <c r="T115" s="88">
        <f t="shared" si="125"/>
        <v>0</v>
      </c>
      <c r="U115" s="88">
        <f t="shared" si="125"/>
        <v>0</v>
      </c>
      <c r="V115" s="88">
        <f t="shared" si="125"/>
        <v>0</v>
      </c>
      <c r="W115" s="88">
        <f t="shared" si="125"/>
        <v>0</v>
      </c>
      <c r="X115" s="88">
        <f t="shared" si="125"/>
        <v>0</v>
      </c>
      <c r="Y115" s="88">
        <f t="shared" si="125"/>
        <v>0</v>
      </c>
      <c r="Z115" s="88">
        <f t="shared" si="125"/>
        <v>0</v>
      </c>
      <c r="AA115" s="88">
        <f t="shared" si="125"/>
        <v>0</v>
      </c>
      <c r="AB115" s="88">
        <f t="shared" si="125"/>
        <v>0</v>
      </c>
      <c r="AC115" s="88">
        <f t="shared" si="125"/>
        <v>0</v>
      </c>
      <c r="AD115" s="88">
        <f t="shared" si="125"/>
        <v>0</v>
      </c>
      <c r="AE115" s="88">
        <f t="shared" si="125"/>
        <v>0</v>
      </c>
      <c r="AF115" s="88">
        <f t="shared" si="125"/>
        <v>0</v>
      </c>
      <c r="AG115" s="88">
        <f t="shared" si="125"/>
        <v>0</v>
      </c>
      <c r="AH115" s="88">
        <f t="shared" si="125"/>
        <v>0</v>
      </c>
      <c r="AI115" s="88">
        <f t="shared" si="125"/>
        <v>0</v>
      </c>
      <c r="AJ115" s="88">
        <f t="shared" si="125"/>
        <v>0</v>
      </c>
      <c r="AK115" s="88">
        <f t="shared" si="125"/>
        <v>0</v>
      </c>
      <c r="AL115" s="88">
        <f t="shared" si="125"/>
        <v>0</v>
      </c>
      <c r="AM115" s="88">
        <f t="shared" si="125"/>
        <v>0</v>
      </c>
      <c r="AN115" s="88">
        <f t="shared" si="125"/>
        <v>0</v>
      </c>
      <c r="AO115" s="88">
        <f t="shared" si="125"/>
        <v>0</v>
      </c>
      <c r="AP115" s="88">
        <f t="shared" si="125"/>
        <v>0</v>
      </c>
      <c r="AQ115" s="88">
        <f t="shared" si="125"/>
        <v>0</v>
      </c>
      <c r="AR115" s="88">
        <f t="shared" si="125"/>
        <v>0</v>
      </c>
      <c r="AS115" s="88">
        <f t="shared" si="125"/>
        <v>0</v>
      </c>
      <c r="AT115" s="88">
        <f t="shared" si="125"/>
        <v>0</v>
      </c>
      <c r="AU115" s="88">
        <f t="shared" si="125"/>
        <v>0</v>
      </c>
      <c r="AV115" s="88">
        <f t="shared" si="125"/>
        <v>0</v>
      </c>
      <c r="AW115" s="88">
        <f t="shared" si="125"/>
        <v>0</v>
      </c>
      <c r="AX115" s="88">
        <f t="shared" si="125"/>
        <v>0</v>
      </c>
      <c r="AY115" s="88">
        <f t="shared" si="125"/>
        <v>0</v>
      </c>
      <c r="AZ115" s="88">
        <f t="shared" si="125"/>
        <v>0</v>
      </c>
      <c r="BA115" s="88">
        <f t="shared" si="125"/>
        <v>0</v>
      </c>
      <c r="BB115" s="88">
        <f t="shared" si="125"/>
        <v>0</v>
      </c>
      <c r="BC115" s="88">
        <f t="shared" si="125"/>
        <v>0</v>
      </c>
      <c r="BD115" s="88">
        <f t="shared" si="125"/>
        <v>0</v>
      </c>
      <c r="BE115" s="88">
        <f t="shared" si="125"/>
        <v>0</v>
      </c>
      <c r="BF115" s="88">
        <f t="shared" si="125"/>
        <v>0</v>
      </c>
      <c r="BG115" s="88">
        <f t="shared" si="125"/>
        <v>0</v>
      </c>
      <c r="BH115" s="88">
        <f t="shared" si="125"/>
        <v>0</v>
      </c>
      <c r="BI115" s="88">
        <f t="shared" si="125"/>
        <v>0</v>
      </c>
      <c r="BJ115" s="88">
        <f t="shared" si="125"/>
        <v>0</v>
      </c>
      <c r="BK115" s="88">
        <f t="shared" si="125"/>
        <v>0</v>
      </c>
      <c r="BL115" s="88">
        <f t="shared" si="125"/>
        <v>0</v>
      </c>
      <c r="BM115" s="88">
        <f t="shared" si="125"/>
        <v>0</v>
      </c>
      <c r="BN115" s="88">
        <f t="shared" si="125"/>
        <v>0</v>
      </c>
      <c r="BO115" s="88">
        <f t="shared" si="125"/>
        <v>0</v>
      </c>
      <c r="BP115" s="88">
        <f t="shared" si="125"/>
        <v>0</v>
      </c>
      <c r="BQ115" s="88">
        <f t="shared" si="125"/>
        <v>0</v>
      </c>
      <c r="BR115" s="88">
        <f t="shared" si="125"/>
        <v>0</v>
      </c>
      <c r="BS115" s="88">
        <f t="shared" si="125"/>
        <v>0</v>
      </c>
      <c r="BT115" s="88">
        <f t="shared" si="125"/>
        <v>0</v>
      </c>
      <c r="BU115" s="88">
        <f t="shared" si="125"/>
        <v>0</v>
      </c>
      <c r="BV115" s="88">
        <f t="shared" si="125"/>
        <v>0</v>
      </c>
      <c r="BW115" s="88">
        <f t="shared" si="125"/>
        <v>0</v>
      </c>
      <c r="BX115" s="88">
        <f t="shared" ref="BX115:EI115" si="126">+SUMIF($E$16:$E$111,1,BX16:BX111)</f>
        <v>0</v>
      </c>
      <c r="BY115" s="88">
        <f t="shared" si="126"/>
        <v>0</v>
      </c>
      <c r="BZ115" s="88">
        <f t="shared" si="126"/>
        <v>0</v>
      </c>
      <c r="CA115" s="88">
        <f t="shared" si="126"/>
        <v>0</v>
      </c>
      <c r="CB115" s="88">
        <f t="shared" si="126"/>
        <v>0</v>
      </c>
      <c r="CC115" s="88">
        <f t="shared" si="126"/>
        <v>0</v>
      </c>
      <c r="CD115" s="88">
        <f t="shared" si="126"/>
        <v>0</v>
      </c>
      <c r="CE115" s="88">
        <f t="shared" si="126"/>
        <v>0</v>
      </c>
      <c r="CF115" s="88">
        <f t="shared" si="126"/>
        <v>0</v>
      </c>
      <c r="CG115" s="88">
        <f t="shared" si="126"/>
        <v>0</v>
      </c>
      <c r="CH115" s="88">
        <f t="shared" si="126"/>
        <v>0</v>
      </c>
      <c r="CI115" s="88">
        <f t="shared" si="126"/>
        <v>0</v>
      </c>
      <c r="CJ115" s="88">
        <f t="shared" si="126"/>
        <v>0</v>
      </c>
      <c r="CK115" s="88">
        <f t="shared" si="126"/>
        <v>0</v>
      </c>
      <c r="CL115" s="88">
        <f t="shared" si="126"/>
        <v>0</v>
      </c>
      <c r="CM115" s="88">
        <f t="shared" si="126"/>
        <v>0</v>
      </c>
      <c r="CN115" s="88">
        <f t="shared" si="126"/>
        <v>0</v>
      </c>
      <c r="CO115" s="88">
        <f t="shared" si="126"/>
        <v>0</v>
      </c>
      <c r="CP115" s="88">
        <f t="shared" si="126"/>
        <v>0</v>
      </c>
      <c r="CQ115" s="88">
        <f t="shared" si="126"/>
        <v>0</v>
      </c>
      <c r="CR115" s="88">
        <f t="shared" si="126"/>
        <v>0</v>
      </c>
      <c r="CS115" s="88">
        <f t="shared" si="126"/>
        <v>0</v>
      </c>
      <c r="CT115" s="88">
        <f t="shared" si="126"/>
        <v>0</v>
      </c>
      <c r="CU115" s="88">
        <f t="shared" si="126"/>
        <v>0</v>
      </c>
      <c r="CV115" s="88">
        <f t="shared" si="126"/>
        <v>0</v>
      </c>
      <c r="CW115" s="88">
        <f t="shared" si="126"/>
        <v>0</v>
      </c>
      <c r="CX115" s="88">
        <f t="shared" si="126"/>
        <v>0</v>
      </c>
      <c r="CY115" s="88">
        <f t="shared" si="126"/>
        <v>0</v>
      </c>
      <c r="CZ115" s="88">
        <f t="shared" si="126"/>
        <v>0</v>
      </c>
      <c r="DA115" s="88">
        <f t="shared" si="126"/>
        <v>0</v>
      </c>
      <c r="DB115" s="88">
        <f t="shared" si="126"/>
        <v>0</v>
      </c>
      <c r="DC115" s="88">
        <f t="shared" si="126"/>
        <v>0</v>
      </c>
      <c r="DD115" s="88">
        <f t="shared" si="126"/>
        <v>0</v>
      </c>
      <c r="DE115" s="88">
        <f t="shared" si="126"/>
        <v>0</v>
      </c>
      <c r="DF115" s="88">
        <f t="shared" si="126"/>
        <v>0</v>
      </c>
      <c r="DG115" s="88">
        <f t="shared" si="126"/>
        <v>0</v>
      </c>
      <c r="DH115" s="88">
        <f t="shared" si="126"/>
        <v>0</v>
      </c>
      <c r="DI115" s="88">
        <f t="shared" si="126"/>
        <v>0</v>
      </c>
      <c r="DJ115" s="88">
        <f t="shared" si="126"/>
        <v>0</v>
      </c>
      <c r="DK115" s="88">
        <f t="shared" si="126"/>
        <v>0</v>
      </c>
      <c r="DL115" s="88">
        <f t="shared" si="126"/>
        <v>0</v>
      </c>
      <c r="DM115" s="88">
        <f t="shared" si="126"/>
        <v>0</v>
      </c>
      <c r="DN115" s="88">
        <f t="shared" si="126"/>
        <v>0</v>
      </c>
      <c r="DO115" s="88">
        <f t="shared" si="126"/>
        <v>0</v>
      </c>
      <c r="DP115" s="88">
        <f t="shared" si="126"/>
        <v>0</v>
      </c>
      <c r="DQ115" s="88">
        <f t="shared" si="126"/>
        <v>0</v>
      </c>
      <c r="DR115" s="88">
        <f t="shared" si="126"/>
        <v>0</v>
      </c>
      <c r="DS115" s="88">
        <f t="shared" si="126"/>
        <v>0</v>
      </c>
      <c r="DT115" s="88">
        <f t="shared" si="126"/>
        <v>0</v>
      </c>
      <c r="DU115" s="88">
        <f t="shared" si="126"/>
        <v>0</v>
      </c>
      <c r="DV115" s="88">
        <f t="shared" si="126"/>
        <v>0</v>
      </c>
      <c r="DW115" s="88">
        <f t="shared" si="126"/>
        <v>0</v>
      </c>
      <c r="DX115" s="88">
        <f t="shared" si="126"/>
        <v>0</v>
      </c>
      <c r="DY115" s="88">
        <f t="shared" si="126"/>
        <v>0</v>
      </c>
      <c r="DZ115" s="88">
        <f t="shared" si="126"/>
        <v>0</v>
      </c>
      <c r="EA115" s="88">
        <f t="shared" si="126"/>
        <v>0</v>
      </c>
      <c r="EB115" s="88">
        <f t="shared" si="126"/>
        <v>0</v>
      </c>
      <c r="EC115" s="88">
        <f t="shared" si="126"/>
        <v>0</v>
      </c>
      <c r="ED115" s="88">
        <f t="shared" si="126"/>
        <v>0</v>
      </c>
      <c r="EE115" s="88">
        <f t="shared" si="126"/>
        <v>0</v>
      </c>
      <c r="EF115" s="88">
        <f t="shared" si="126"/>
        <v>0</v>
      </c>
      <c r="EG115" s="88">
        <f t="shared" si="126"/>
        <v>0</v>
      </c>
      <c r="EH115" s="88">
        <f t="shared" si="126"/>
        <v>0</v>
      </c>
      <c r="EI115" s="88">
        <f t="shared" si="126"/>
        <v>0</v>
      </c>
      <c r="EJ115" s="88">
        <f t="shared" ref="EJ115:GU115" si="127">+SUMIF($E$16:$E$111,1,EJ16:EJ111)</f>
        <v>0</v>
      </c>
      <c r="EK115" s="88">
        <f t="shared" si="127"/>
        <v>0</v>
      </c>
      <c r="EL115" s="88">
        <f t="shared" si="127"/>
        <v>0</v>
      </c>
      <c r="EM115" s="88">
        <f t="shared" si="127"/>
        <v>0</v>
      </c>
      <c r="EN115" s="88">
        <f t="shared" si="127"/>
        <v>0</v>
      </c>
      <c r="EO115" s="88">
        <f t="shared" si="127"/>
        <v>0</v>
      </c>
      <c r="EP115" s="88">
        <f t="shared" si="127"/>
        <v>0</v>
      </c>
      <c r="EQ115" s="88">
        <f t="shared" si="127"/>
        <v>0</v>
      </c>
      <c r="ER115" s="88">
        <f t="shared" si="127"/>
        <v>0</v>
      </c>
      <c r="ES115" s="88">
        <f t="shared" si="127"/>
        <v>0</v>
      </c>
      <c r="ET115" s="88">
        <f t="shared" si="127"/>
        <v>0</v>
      </c>
      <c r="EU115" s="88">
        <f t="shared" si="127"/>
        <v>0</v>
      </c>
      <c r="EV115" s="88">
        <f t="shared" si="127"/>
        <v>0</v>
      </c>
      <c r="EW115" s="88">
        <f t="shared" si="127"/>
        <v>0</v>
      </c>
      <c r="EX115" s="88">
        <f t="shared" si="127"/>
        <v>0</v>
      </c>
      <c r="EY115" s="88">
        <f t="shared" si="127"/>
        <v>0</v>
      </c>
      <c r="EZ115" s="88">
        <f t="shared" si="127"/>
        <v>0</v>
      </c>
      <c r="FA115" s="88">
        <f t="shared" si="127"/>
        <v>0</v>
      </c>
      <c r="FB115" s="88">
        <f t="shared" si="127"/>
        <v>0</v>
      </c>
      <c r="FC115" s="88">
        <f t="shared" si="127"/>
        <v>0</v>
      </c>
      <c r="FD115" s="88">
        <f t="shared" si="127"/>
        <v>0</v>
      </c>
      <c r="FE115" s="88">
        <f t="shared" si="127"/>
        <v>0</v>
      </c>
      <c r="FF115" s="88">
        <f t="shared" si="127"/>
        <v>0</v>
      </c>
      <c r="FG115" s="88">
        <f t="shared" si="127"/>
        <v>0</v>
      </c>
      <c r="FH115" s="88">
        <f t="shared" si="127"/>
        <v>0</v>
      </c>
      <c r="FI115" s="88">
        <f t="shared" si="127"/>
        <v>0</v>
      </c>
      <c r="FJ115" s="88">
        <f t="shared" si="127"/>
        <v>0</v>
      </c>
      <c r="FK115" s="88">
        <f t="shared" si="127"/>
        <v>0</v>
      </c>
      <c r="FL115" s="88">
        <f t="shared" si="127"/>
        <v>0</v>
      </c>
      <c r="FM115" s="88">
        <f t="shared" si="127"/>
        <v>0</v>
      </c>
      <c r="FN115" s="88">
        <f t="shared" si="127"/>
        <v>0</v>
      </c>
      <c r="FO115" s="88">
        <f t="shared" si="127"/>
        <v>0</v>
      </c>
      <c r="FP115" s="88">
        <f t="shared" si="127"/>
        <v>0</v>
      </c>
      <c r="FQ115" s="88">
        <f t="shared" si="127"/>
        <v>0</v>
      </c>
      <c r="FR115" s="88">
        <f t="shared" si="127"/>
        <v>0</v>
      </c>
      <c r="FS115" s="88">
        <f t="shared" si="127"/>
        <v>0</v>
      </c>
      <c r="FT115" s="88">
        <f t="shared" si="127"/>
        <v>0</v>
      </c>
      <c r="FU115" s="88">
        <f t="shared" si="127"/>
        <v>0</v>
      </c>
      <c r="FV115" s="88">
        <f t="shared" si="127"/>
        <v>0</v>
      </c>
      <c r="FW115" s="88">
        <f t="shared" si="127"/>
        <v>0</v>
      </c>
      <c r="FX115" s="88">
        <f t="shared" si="127"/>
        <v>0</v>
      </c>
      <c r="FY115" s="88">
        <f t="shared" si="127"/>
        <v>0</v>
      </c>
      <c r="FZ115" s="88">
        <f t="shared" si="127"/>
        <v>0</v>
      </c>
      <c r="GA115" s="88">
        <f t="shared" si="127"/>
        <v>0</v>
      </c>
      <c r="GB115" s="88">
        <f t="shared" si="127"/>
        <v>0</v>
      </c>
      <c r="GC115" s="88">
        <f t="shared" si="127"/>
        <v>0</v>
      </c>
      <c r="GD115" s="88">
        <f t="shared" si="127"/>
        <v>0</v>
      </c>
      <c r="GE115" s="88">
        <f t="shared" si="127"/>
        <v>0</v>
      </c>
      <c r="GF115" s="88">
        <f t="shared" si="127"/>
        <v>0</v>
      </c>
      <c r="GG115" s="88">
        <f t="shared" si="127"/>
        <v>0</v>
      </c>
      <c r="GH115" s="88">
        <f t="shared" si="127"/>
        <v>0</v>
      </c>
      <c r="GI115" s="88">
        <f t="shared" si="127"/>
        <v>0</v>
      </c>
      <c r="GJ115" s="88">
        <f t="shared" si="127"/>
        <v>0</v>
      </c>
      <c r="GK115" s="88">
        <f t="shared" si="127"/>
        <v>0</v>
      </c>
      <c r="GL115" s="88">
        <f t="shared" si="127"/>
        <v>0</v>
      </c>
      <c r="GM115" s="88">
        <f t="shared" si="127"/>
        <v>0</v>
      </c>
      <c r="GN115" s="88">
        <f t="shared" si="127"/>
        <v>0</v>
      </c>
      <c r="GO115" s="88">
        <f t="shared" si="127"/>
        <v>0</v>
      </c>
      <c r="GP115" s="88">
        <f t="shared" si="127"/>
        <v>0</v>
      </c>
      <c r="GQ115" s="88">
        <f t="shared" si="127"/>
        <v>0</v>
      </c>
      <c r="GR115" s="88">
        <f t="shared" si="127"/>
        <v>0</v>
      </c>
      <c r="GS115" s="88">
        <f t="shared" si="127"/>
        <v>0</v>
      </c>
      <c r="GT115" s="88">
        <f t="shared" si="127"/>
        <v>0</v>
      </c>
      <c r="GU115" s="88">
        <f t="shared" si="127"/>
        <v>0</v>
      </c>
      <c r="GV115" s="88">
        <f t="shared" ref="GV115:HB115" si="128">+SUMIF($E$16:$E$111,1,GV16:GV111)</f>
        <v>0</v>
      </c>
      <c r="GW115" s="88">
        <f t="shared" si="128"/>
        <v>0</v>
      </c>
      <c r="GX115" s="88">
        <f t="shared" si="128"/>
        <v>0</v>
      </c>
      <c r="GY115" s="88">
        <f t="shared" si="128"/>
        <v>0</v>
      </c>
      <c r="GZ115" s="88">
        <f t="shared" si="128"/>
        <v>0</v>
      </c>
      <c r="HA115" s="88">
        <f t="shared" si="128"/>
        <v>0</v>
      </c>
      <c r="HB115" s="88">
        <f t="shared" si="128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16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8.15" hidden="1" customHeight="1">
      <c r="B116" s="552" t="s">
        <v>783</v>
      </c>
      <c r="C116" s="553"/>
      <c r="D116" s="553"/>
      <c r="E116" s="553"/>
      <c r="F116" s="553"/>
      <c r="G116" s="553"/>
      <c r="H116" s="553"/>
      <c r="I116" s="554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16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52" t="s">
        <v>783</v>
      </c>
      <c r="C117" s="553"/>
      <c r="D117" s="553"/>
      <c r="E117" s="553"/>
      <c r="F117" s="553"/>
      <c r="G117" s="553"/>
      <c r="H117" s="553"/>
      <c r="I117" s="554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16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52" t="s">
        <v>783</v>
      </c>
      <c r="C118" s="553"/>
      <c r="D118" s="553"/>
      <c r="E118" s="553"/>
      <c r="F118" s="553"/>
      <c r="G118" s="553"/>
      <c r="H118" s="553"/>
      <c r="I118" s="554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16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52" t="s">
        <v>783</v>
      </c>
      <c r="C119" s="553"/>
      <c r="D119" s="553"/>
      <c r="E119" s="553"/>
      <c r="F119" s="553"/>
      <c r="G119" s="553"/>
      <c r="H119" s="553"/>
      <c r="I119" s="554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16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55" t="s">
        <v>784</v>
      </c>
      <c r="C120" s="556"/>
      <c r="D120" s="556"/>
      <c r="E120" s="556"/>
      <c r="F120" s="556"/>
      <c r="G120" s="556"/>
      <c r="H120" s="556"/>
      <c r="I120" s="557"/>
      <c r="J120" s="285" t="s">
        <v>108</v>
      </c>
      <c r="K120" s="286">
        <f>+SUMIF($F$16:$F$111,1,K16:K111)</f>
        <v>0</v>
      </c>
      <c r="L120" s="286">
        <f t="shared" ref="L120:BW120" si="129">+SUMIF($F$16:$F$111,1,L16:L111)</f>
        <v>0</v>
      </c>
      <c r="M120" s="286">
        <f t="shared" si="129"/>
        <v>0</v>
      </c>
      <c r="N120" s="286">
        <f t="shared" si="129"/>
        <v>0</v>
      </c>
      <c r="O120" s="286">
        <f t="shared" si="129"/>
        <v>0</v>
      </c>
      <c r="P120" s="286">
        <f t="shared" si="129"/>
        <v>0</v>
      </c>
      <c r="Q120" s="286">
        <f t="shared" si="129"/>
        <v>0</v>
      </c>
      <c r="R120" s="286">
        <f t="shared" si="129"/>
        <v>0</v>
      </c>
      <c r="S120" s="286">
        <f t="shared" si="129"/>
        <v>0</v>
      </c>
      <c r="T120" s="286">
        <f t="shared" si="129"/>
        <v>0</v>
      </c>
      <c r="U120" s="286">
        <f t="shared" si="129"/>
        <v>0</v>
      </c>
      <c r="V120" s="286">
        <f t="shared" si="129"/>
        <v>0</v>
      </c>
      <c r="W120" s="286">
        <f t="shared" si="129"/>
        <v>0</v>
      </c>
      <c r="X120" s="286">
        <f t="shared" si="129"/>
        <v>0</v>
      </c>
      <c r="Y120" s="286">
        <f t="shared" si="129"/>
        <v>0</v>
      </c>
      <c r="Z120" s="286">
        <f t="shared" si="129"/>
        <v>0</v>
      </c>
      <c r="AA120" s="286">
        <f t="shared" si="129"/>
        <v>0</v>
      </c>
      <c r="AB120" s="286">
        <f t="shared" si="129"/>
        <v>0</v>
      </c>
      <c r="AC120" s="286">
        <f t="shared" si="129"/>
        <v>0</v>
      </c>
      <c r="AD120" s="286">
        <f t="shared" si="129"/>
        <v>0</v>
      </c>
      <c r="AE120" s="286">
        <f t="shared" si="129"/>
        <v>0</v>
      </c>
      <c r="AF120" s="286">
        <f t="shared" si="129"/>
        <v>0</v>
      </c>
      <c r="AG120" s="286">
        <f t="shared" si="129"/>
        <v>0</v>
      </c>
      <c r="AH120" s="286">
        <f t="shared" si="129"/>
        <v>0</v>
      </c>
      <c r="AI120" s="286">
        <f t="shared" si="129"/>
        <v>0</v>
      </c>
      <c r="AJ120" s="286">
        <f t="shared" si="129"/>
        <v>0</v>
      </c>
      <c r="AK120" s="286">
        <f t="shared" si="129"/>
        <v>0</v>
      </c>
      <c r="AL120" s="286">
        <f t="shared" si="129"/>
        <v>0</v>
      </c>
      <c r="AM120" s="286">
        <f t="shared" si="129"/>
        <v>0</v>
      </c>
      <c r="AN120" s="286">
        <f t="shared" si="129"/>
        <v>0</v>
      </c>
      <c r="AO120" s="286">
        <f t="shared" si="129"/>
        <v>0</v>
      </c>
      <c r="AP120" s="286">
        <f t="shared" si="129"/>
        <v>0</v>
      </c>
      <c r="AQ120" s="286">
        <f t="shared" si="129"/>
        <v>0</v>
      </c>
      <c r="AR120" s="286">
        <f t="shared" si="129"/>
        <v>0</v>
      </c>
      <c r="AS120" s="286">
        <f t="shared" si="129"/>
        <v>0</v>
      </c>
      <c r="AT120" s="286">
        <f t="shared" si="129"/>
        <v>0</v>
      </c>
      <c r="AU120" s="286">
        <f t="shared" si="129"/>
        <v>0</v>
      </c>
      <c r="AV120" s="286">
        <f t="shared" si="129"/>
        <v>0</v>
      </c>
      <c r="AW120" s="286">
        <f t="shared" si="129"/>
        <v>0</v>
      </c>
      <c r="AX120" s="286">
        <f t="shared" si="129"/>
        <v>0</v>
      </c>
      <c r="AY120" s="286">
        <f t="shared" si="129"/>
        <v>0</v>
      </c>
      <c r="AZ120" s="286">
        <f t="shared" si="129"/>
        <v>0</v>
      </c>
      <c r="BA120" s="286">
        <f t="shared" si="129"/>
        <v>0</v>
      </c>
      <c r="BB120" s="286">
        <f t="shared" si="129"/>
        <v>0</v>
      </c>
      <c r="BC120" s="286">
        <f t="shared" si="129"/>
        <v>0</v>
      </c>
      <c r="BD120" s="286">
        <f t="shared" si="129"/>
        <v>0</v>
      </c>
      <c r="BE120" s="286">
        <f t="shared" si="129"/>
        <v>0</v>
      </c>
      <c r="BF120" s="286">
        <f t="shared" si="129"/>
        <v>0</v>
      </c>
      <c r="BG120" s="286">
        <f t="shared" si="129"/>
        <v>0</v>
      </c>
      <c r="BH120" s="286">
        <f t="shared" si="129"/>
        <v>0</v>
      </c>
      <c r="BI120" s="286">
        <f t="shared" si="129"/>
        <v>0</v>
      </c>
      <c r="BJ120" s="286">
        <f t="shared" si="129"/>
        <v>0</v>
      </c>
      <c r="BK120" s="286">
        <f t="shared" si="129"/>
        <v>0</v>
      </c>
      <c r="BL120" s="286">
        <f t="shared" si="129"/>
        <v>0</v>
      </c>
      <c r="BM120" s="286">
        <f t="shared" si="129"/>
        <v>0</v>
      </c>
      <c r="BN120" s="286">
        <f t="shared" si="129"/>
        <v>0</v>
      </c>
      <c r="BO120" s="286">
        <f t="shared" si="129"/>
        <v>0</v>
      </c>
      <c r="BP120" s="286">
        <f t="shared" si="129"/>
        <v>0</v>
      </c>
      <c r="BQ120" s="286">
        <f t="shared" si="129"/>
        <v>0</v>
      </c>
      <c r="BR120" s="286">
        <f t="shared" si="129"/>
        <v>0</v>
      </c>
      <c r="BS120" s="286">
        <f t="shared" si="129"/>
        <v>0</v>
      </c>
      <c r="BT120" s="286">
        <f t="shared" si="129"/>
        <v>0</v>
      </c>
      <c r="BU120" s="286">
        <f t="shared" si="129"/>
        <v>0</v>
      </c>
      <c r="BV120" s="286">
        <f t="shared" si="129"/>
        <v>0</v>
      </c>
      <c r="BW120" s="286">
        <f t="shared" si="129"/>
        <v>0</v>
      </c>
      <c r="BX120" s="286">
        <f t="shared" ref="BX120:EI120" si="130">+SUMIF($F$16:$F$111,1,BX16:BX111)</f>
        <v>0</v>
      </c>
      <c r="BY120" s="286">
        <f t="shared" si="130"/>
        <v>0</v>
      </c>
      <c r="BZ120" s="286">
        <f t="shared" si="130"/>
        <v>0</v>
      </c>
      <c r="CA120" s="286">
        <f t="shared" si="130"/>
        <v>0</v>
      </c>
      <c r="CB120" s="286">
        <f t="shared" si="130"/>
        <v>0</v>
      </c>
      <c r="CC120" s="286">
        <f t="shared" si="130"/>
        <v>0</v>
      </c>
      <c r="CD120" s="286">
        <f t="shared" si="130"/>
        <v>0</v>
      </c>
      <c r="CE120" s="286">
        <f t="shared" si="130"/>
        <v>0</v>
      </c>
      <c r="CF120" s="286">
        <f t="shared" si="130"/>
        <v>0</v>
      </c>
      <c r="CG120" s="286">
        <f t="shared" si="130"/>
        <v>0</v>
      </c>
      <c r="CH120" s="286">
        <f t="shared" si="130"/>
        <v>0</v>
      </c>
      <c r="CI120" s="286">
        <f t="shared" si="130"/>
        <v>0</v>
      </c>
      <c r="CJ120" s="286">
        <f t="shared" si="130"/>
        <v>0</v>
      </c>
      <c r="CK120" s="286">
        <f t="shared" si="130"/>
        <v>0</v>
      </c>
      <c r="CL120" s="286">
        <f t="shared" si="130"/>
        <v>0</v>
      </c>
      <c r="CM120" s="286">
        <f t="shared" si="130"/>
        <v>0</v>
      </c>
      <c r="CN120" s="286">
        <f t="shared" si="130"/>
        <v>0</v>
      </c>
      <c r="CO120" s="286">
        <f t="shared" si="130"/>
        <v>0</v>
      </c>
      <c r="CP120" s="286">
        <f t="shared" si="130"/>
        <v>0</v>
      </c>
      <c r="CQ120" s="286">
        <f t="shared" si="130"/>
        <v>0</v>
      </c>
      <c r="CR120" s="286">
        <f t="shared" si="130"/>
        <v>0</v>
      </c>
      <c r="CS120" s="286">
        <f t="shared" si="130"/>
        <v>0</v>
      </c>
      <c r="CT120" s="286">
        <f t="shared" si="130"/>
        <v>0</v>
      </c>
      <c r="CU120" s="286">
        <f t="shared" si="130"/>
        <v>0</v>
      </c>
      <c r="CV120" s="286">
        <f t="shared" si="130"/>
        <v>0</v>
      </c>
      <c r="CW120" s="286">
        <f t="shared" si="130"/>
        <v>0</v>
      </c>
      <c r="CX120" s="286">
        <f t="shared" si="130"/>
        <v>0</v>
      </c>
      <c r="CY120" s="286">
        <f t="shared" si="130"/>
        <v>0</v>
      </c>
      <c r="CZ120" s="286">
        <f t="shared" si="130"/>
        <v>0</v>
      </c>
      <c r="DA120" s="286">
        <f t="shared" si="130"/>
        <v>0</v>
      </c>
      <c r="DB120" s="286">
        <f t="shared" si="130"/>
        <v>0</v>
      </c>
      <c r="DC120" s="286">
        <f t="shared" si="130"/>
        <v>0</v>
      </c>
      <c r="DD120" s="286">
        <f t="shared" si="130"/>
        <v>0</v>
      </c>
      <c r="DE120" s="286">
        <f t="shared" si="130"/>
        <v>0</v>
      </c>
      <c r="DF120" s="286">
        <f t="shared" si="130"/>
        <v>0</v>
      </c>
      <c r="DG120" s="286">
        <f t="shared" si="130"/>
        <v>0</v>
      </c>
      <c r="DH120" s="286">
        <f t="shared" si="130"/>
        <v>0</v>
      </c>
      <c r="DI120" s="286">
        <f t="shared" si="130"/>
        <v>0</v>
      </c>
      <c r="DJ120" s="286">
        <f t="shared" si="130"/>
        <v>0</v>
      </c>
      <c r="DK120" s="286">
        <f t="shared" si="130"/>
        <v>0</v>
      </c>
      <c r="DL120" s="286">
        <f t="shared" si="130"/>
        <v>0</v>
      </c>
      <c r="DM120" s="286">
        <f t="shared" si="130"/>
        <v>0</v>
      </c>
      <c r="DN120" s="286">
        <f t="shared" si="130"/>
        <v>0</v>
      </c>
      <c r="DO120" s="286">
        <f t="shared" si="130"/>
        <v>0</v>
      </c>
      <c r="DP120" s="286">
        <f t="shared" si="130"/>
        <v>0</v>
      </c>
      <c r="DQ120" s="286">
        <f t="shared" si="130"/>
        <v>0</v>
      </c>
      <c r="DR120" s="286">
        <f t="shared" si="130"/>
        <v>0</v>
      </c>
      <c r="DS120" s="286">
        <f t="shared" si="130"/>
        <v>0</v>
      </c>
      <c r="DT120" s="286">
        <f t="shared" si="130"/>
        <v>0</v>
      </c>
      <c r="DU120" s="286">
        <f t="shared" si="130"/>
        <v>0</v>
      </c>
      <c r="DV120" s="286">
        <f t="shared" si="130"/>
        <v>0</v>
      </c>
      <c r="DW120" s="286">
        <f t="shared" si="130"/>
        <v>0</v>
      </c>
      <c r="DX120" s="286">
        <f t="shared" si="130"/>
        <v>0</v>
      </c>
      <c r="DY120" s="286">
        <f t="shared" si="130"/>
        <v>0</v>
      </c>
      <c r="DZ120" s="286">
        <f t="shared" si="130"/>
        <v>0</v>
      </c>
      <c r="EA120" s="286">
        <f t="shared" si="130"/>
        <v>0</v>
      </c>
      <c r="EB120" s="286">
        <f t="shared" si="130"/>
        <v>0</v>
      </c>
      <c r="EC120" s="286">
        <f t="shared" si="130"/>
        <v>0</v>
      </c>
      <c r="ED120" s="286">
        <f t="shared" si="130"/>
        <v>0</v>
      </c>
      <c r="EE120" s="286">
        <f t="shared" si="130"/>
        <v>0</v>
      </c>
      <c r="EF120" s="286">
        <f t="shared" si="130"/>
        <v>0</v>
      </c>
      <c r="EG120" s="286">
        <f t="shared" si="130"/>
        <v>0</v>
      </c>
      <c r="EH120" s="286">
        <f t="shared" si="130"/>
        <v>0</v>
      </c>
      <c r="EI120" s="286">
        <f t="shared" si="130"/>
        <v>0</v>
      </c>
      <c r="EJ120" s="286">
        <f t="shared" ref="EJ120:GU120" si="131">+SUMIF($F$16:$F$111,1,EJ16:EJ111)</f>
        <v>0</v>
      </c>
      <c r="EK120" s="286">
        <f t="shared" si="131"/>
        <v>0</v>
      </c>
      <c r="EL120" s="286">
        <f t="shared" si="131"/>
        <v>0</v>
      </c>
      <c r="EM120" s="286">
        <f t="shared" si="131"/>
        <v>0</v>
      </c>
      <c r="EN120" s="286">
        <f t="shared" si="131"/>
        <v>0</v>
      </c>
      <c r="EO120" s="286">
        <f t="shared" si="131"/>
        <v>0</v>
      </c>
      <c r="EP120" s="286">
        <f t="shared" si="131"/>
        <v>0</v>
      </c>
      <c r="EQ120" s="286">
        <f t="shared" si="131"/>
        <v>0</v>
      </c>
      <c r="ER120" s="286">
        <f t="shared" si="131"/>
        <v>0</v>
      </c>
      <c r="ES120" s="286">
        <f t="shared" si="131"/>
        <v>0</v>
      </c>
      <c r="ET120" s="286">
        <f t="shared" si="131"/>
        <v>0</v>
      </c>
      <c r="EU120" s="286">
        <f t="shared" si="131"/>
        <v>0</v>
      </c>
      <c r="EV120" s="286">
        <f t="shared" si="131"/>
        <v>0</v>
      </c>
      <c r="EW120" s="286">
        <f t="shared" si="131"/>
        <v>0</v>
      </c>
      <c r="EX120" s="286">
        <f t="shared" si="131"/>
        <v>0</v>
      </c>
      <c r="EY120" s="286">
        <f t="shared" si="131"/>
        <v>0</v>
      </c>
      <c r="EZ120" s="286">
        <f t="shared" si="131"/>
        <v>0</v>
      </c>
      <c r="FA120" s="286">
        <f t="shared" si="131"/>
        <v>0</v>
      </c>
      <c r="FB120" s="286">
        <f t="shared" si="131"/>
        <v>0</v>
      </c>
      <c r="FC120" s="286">
        <f t="shared" si="131"/>
        <v>0</v>
      </c>
      <c r="FD120" s="286">
        <f t="shared" si="131"/>
        <v>0</v>
      </c>
      <c r="FE120" s="286">
        <f t="shared" si="131"/>
        <v>0</v>
      </c>
      <c r="FF120" s="286">
        <f t="shared" si="131"/>
        <v>0</v>
      </c>
      <c r="FG120" s="286">
        <f t="shared" si="131"/>
        <v>0</v>
      </c>
      <c r="FH120" s="286">
        <f t="shared" si="131"/>
        <v>0</v>
      </c>
      <c r="FI120" s="286">
        <f t="shared" si="131"/>
        <v>0</v>
      </c>
      <c r="FJ120" s="286">
        <f t="shared" si="131"/>
        <v>0</v>
      </c>
      <c r="FK120" s="286">
        <f t="shared" si="131"/>
        <v>0</v>
      </c>
      <c r="FL120" s="286">
        <f t="shared" si="131"/>
        <v>0</v>
      </c>
      <c r="FM120" s="286">
        <f t="shared" si="131"/>
        <v>0</v>
      </c>
      <c r="FN120" s="286">
        <f t="shared" si="131"/>
        <v>0</v>
      </c>
      <c r="FO120" s="286">
        <f t="shared" si="131"/>
        <v>0</v>
      </c>
      <c r="FP120" s="286">
        <f t="shared" si="131"/>
        <v>0</v>
      </c>
      <c r="FQ120" s="286">
        <f t="shared" si="131"/>
        <v>0</v>
      </c>
      <c r="FR120" s="286">
        <f t="shared" si="131"/>
        <v>0</v>
      </c>
      <c r="FS120" s="286">
        <f t="shared" si="131"/>
        <v>0</v>
      </c>
      <c r="FT120" s="286">
        <f t="shared" si="131"/>
        <v>0</v>
      </c>
      <c r="FU120" s="286">
        <f t="shared" si="131"/>
        <v>0</v>
      </c>
      <c r="FV120" s="286">
        <f t="shared" si="131"/>
        <v>0</v>
      </c>
      <c r="FW120" s="286">
        <f t="shared" si="131"/>
        <v>0</v>
      </c>
      <c r="FX120" s="286">
        <f t="shared" si="131"/>
        <v>0</v>
      </c>
      <c r="FY120" s="286">
        <f t="shared" si="131"/>
        <v>0</v>
      </c>
      <c r="FZ120" s="286">
        <f t="shared" si="131"/>
        <v>0</v>
      </c>
      <c r="GA120" s="286">
        <f t="shared" si="131"/>
        <v>0</v>
      </c>
      <c r="GB120" s="286">
        <f t="shared" si="131"/>
        <v>0</v>
      </c>
      <c r="GC120" s="286">
        <f t="shared" si="131"/>
        <v>0</v>
      </c>
      <c r="GD120" s="286">
        <f t="shared" si="131"/>
        <v>0</v>
      </c>
      <c r="GE120" s="286">
        <f t="shared" si="131"/>
        <v>0</v>
      </c>
      <c r="GF120" s="286">
        <f t="shared" si="131"/>
        <v>0</v>
      </c>
      <c r="GG120" s="286">
        <f t="shared" si="131"/>
        <v>0</v>
      </c>
      <c r="GH120" s="286">
        <f t="shared" si="131"/>
        <v>0</v>
      </c>
      <c r="GI120" s="286">
        <f t="shared" si="131"/>
        <v>0</v>
      </c>
      <c r="GJ120" s="286">
        <f t="shared" si="131"/>
        <v>0</v>
      </c>
      <c r="GK120" s="286">
        <f t="shared" si="131"/>
        <v>0</v>
      </c>
      <c r="GL120" s="286">
        <f t="shared" si="131"/>
        <v>0</v>
      </c>
      <c r="GM120" s="286">
        <f t="shared" si="131"/>
        <v>0</v>
      </c>
      <c r="GN120" s="286">
        <f t="shared" si="131"/>
        <v>0</v>
      </c>
      <c r="GO120" s="286">
        <f t="shared" si="131"/>
        <v>0</v>
      </c>
      <c r="GP120" s="286">
        <f t="shared" si="131"/>
        <v>0</v>
      </c>
      <c r="GQ120" s="286">
        <f t="shared" si="131"/>
        <v>0</v>
      </c>
      <c r="GR120" s="286">
        <f t="shared" si="131"/>
        <v>0</v>
      </c>
      <c r="GS120" s="286">
        <f t="shared" si="131"/>
        <v>0</v>
      </c>
      <c r="GT120" s="286">
        <f t="shared" si="131"/>
        <v>0</v>
      </c>
      <c r="GU120" s="286">
        <f t="shared" si="131"/>
        <v>0</v>
      </c>
      <c r="GV120" s="286">
        <f t="shared" ref="GV120:HB120" si="132">+SUMIF($F$16:$F$111,1,GV16:GV111)</f>
        <v>0</v>
      </c>
      <c r="GW120" s="286">
        <f t="shared" si="132"/>
        <v>0</v>
      </c>
      <c r="GX120" s="286">
        <f t="shared" si="132"/>
        <v>0</v>
      </c>
      <c r="GY120" s="286">
        <f t="shared" si="132"/>
        <v>0</v>
      </c>
      <c r="GZ120" s="286">
        <f t="shared" si="132"/>
        <v>0</v>
      </c>
      <c r="HA120" s="286">
        <f t="shared" si="132"/>
        <v>0</v>
      </c>
      <c r="HB120" s="286">
        <f t="shared" si="132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16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55" t="s">
        <v>784</v>
      </c>
      <c r="C121" s="556"/>
      <c r="D121" s="556"/>
      <c r="E121" s="556"/>
      <c r="F121" s="556"/>
      <c r="G121" s="556"/>
      <c r="H121" s="556"/>
      <c r="I121" s="557"/>
      <c r="J121" s="285" t="s">
        <v>9</v>
      </c>
      <c r="K121" s="286">
        <f t="shared" ref="K121:BV121" si="133">+SUMIF($G$16:$G$111,1,K16:K111)</f>
        <v>0</v>
      </c>
      <c r="L121" s="286">
        <f t="shared" si="133"/>
        <v>0</v>
      </c>
      <c r="M121" s="286">
        <f t="shared" si="133"/>
        <v>0</v>
      </c>
      <c r="N121" s="286">
        <f t="shared" si="133"/>
        <v>0</v>
      </c>
      <c r="O121" s="286">
        <f t="shared" si="133"/>
        <v>0</v>
      </c>
      <c r="P121" s="286">
        <f t="shared" si="133"/>
        <v>0</v>
      </c>
      <c r="Q121" s="286">
        <f t="shared" si="133"/>
        <v>0</v>
      </c>
      <c r="R121" s="286">
        <f t="shared" si="133"/>
        <v>0</v>
      </c>
      <c r="S121" s="286">
        <f t="shared" si="133"/>
        <v>0</v>
      </c>
      <c r="T121" s="286">
        <f t="shared" si="133"/>
        <v>0</v>
      </c>
      <c r="U121" s="286">
        <f t="shared" si="133"/>
        <v>0</v>
      </c>
      <c r="V121" s="286">
        <f t="shared" si="133"/>
        <v>0</v>
      </c>
      <c r="W121" s="286">
        <f t="shared" si="133"/>
        <v>0</v>
      </c>
      <c r="X121" s="286">
        <f t="shared" si="133"/>
        <v>0</v>
      </c>
      <c r="Y121" s="286">
        <f t="shared" si="133"/>
        <v>0</v>
      </c>
      <c r="Z121" s="286">
        <f t="shared" si="133"/>
        <v>0</v>
      </c>
      <c r="AA121" s="286">
        <f t="shared" si="133"/>
        <v>0</v>
      </c>
      <c r="AB121" s="286">
        <f t="shared" si="133"/>
        <v>0</v>
      </c>
      <c r="AC121" s="286">
        <f t="shared" si="133"/>
        <v>0</v>
      </c>
      <c r="AD121" s="286">
        <f t="shared" si="133"/>
        <v>0</v>
      </c>
      <c r="AE121" s="286">
        <f t="shared" si="133"/>
        <v>0</v>
      </c>
      <c r="AF121" s="286">
        <f t="shared" si="133"/>
        <v>0</v>
      </c>
      <c r="AG121" s="286">
        <f t="shared" si="133"/>
        <v>0</v>
      </c>
      <c r="AH121" s="286">
        <f t="shared" si="133"/>
        <v>0</v>
      </c>
      <c r="AI121" s="286">
        <f t="shared" si="133"/>
        <v>0</v>
      </c>
      <c r="AJ121" s="286">
        <f t="shared" si="133"/>
        <v>0</v>
      </c>
      <c r="AK121" s="286">
        <f t="shared" si="133"/>
        <v>0</v>
      </c>
      <c r="AL121" s="286">
        <f t="shared" si="133"/>
        <v>0</v>
      </c>
      <c r="AM121" s="286">
        <f t="shared" si="133"/>
        <v>0</v>
      </c>
      <c r="AN121" s="286">
        <f t="shared" si="133"/>
        <v>0</v>
      </c>
      <c r="AO121" s="286">
        <f t="shared" si="133"/>
        <v>0</v>
      </c>
      <c r="AP121" s="286">
        <f t="shared" si="133"/>
        <v>0</v>
      </c>
      <c r="AQ121" s="286">
        <f t="shared" si="133"/>
        <v>0</v>
      </c>
      <c r="AR121" s="286">
        <f t="shared" si="133"/>
        <v>0</v>
      </c>
      <c r="AS121" s="286">
        <f t="shared" si="133"/>
        <v>0</v>
      </c>
      <c r="AT121" s="286">
        <f t="shared" si="133"/>
        <v>0</v>
      </c>
      <c r="AU121" s="286">
        <f t="shared" si="133"/>
        <v>0</v>
      </c>
      <c r="AV121" s="286">
        <f t="shared" si="133"/>
        <v>0</v>
      </c>
      <c r="AW121" s="286">
        <f t="shared" si="133"/>
        <v>0</v>
      </c>
      <c r="AX121" s="286">
        <f t="shared" si="133"/>
        <v>0</v>
      </c>
      <c r="AY121" s="286">
        <f t="shared" si="133"/>
        <v>0</v>
      </c>
      <c r="AZ121" s="286">
        <f t="shared" si="133"/>
        <v>0</v>
      </c>
      <c r="BA121" s="286">
        <f t="shared" si="133"/>
        <v>0</v>
      </c>
      <c r="BB121" s="286">
        <f t="shared" si="133"/>
        <v>0</v>
      </c>
      <c r="BC121" s="286">
        <f t="shared" si="133"/>
        <v>0</v>
      </c>
      <c r="BD121" s="286">
        <f t="shared" si="133"/>
        <v>0</v>
      </c>
      <c r="BE121" s="286">
        <f t="shared" si="133"/>
        <v>0</v>
      </c>
      <c r="BF121" s="286">
        <f t="shared" si="133"/>
        <v>0</v>
      </c>
      <c r="BG121" s="286">
        <f t="shared" si="133"/>
        <v>0</v>
      </c>
      <c r="BH121" s="286">
        <f t="shared" si="133"/>
        <v>0</v>
      </c>
      <c r="BI121" s="286">
        <f t="shared" si="133"/>
        <v>0</v>
      </c>
      <c r="BJ121" s="286">
        <f t="shared" si="133"/>
        <v>0</v>
      </c>
      <c r="BK121" s="286">
        <f t="shared" si="133"/>
        <v>0</v>
      </c>
      <c r="BL121" s="286">
        <f t="shared" si="133"/>
        <v>0</v>
      </c>
      <c r="BM121" s="286">
        <f t="shared" si="133"/>
        <v>0</v>
      </c>
      <c r="BN121" s="286">
        <f t="shared" si="133"/>
        <v>0</v>
      </c>
      <c r="BO121" s="286">
        <f t="shared" si="133"/>
        <v>0</v>
      </c>
      <c r="BP121" s="286">
        <f t="shared" si="133"/>
        <v>0</v>
      </c>
      <c r="BQ121" s="286">
        <f t="shared" si="133"/>
        <v>0</v>
      </c>
      <c r="BR121" s="286">
        <f t="shared" si="133"/>
        <v>0</v>
      </c>
      <c r="BS121" s="286">
        <f t="shared" si="133"/>
        <v>0</v>
      </c>
      <c r="BT121" s="286">
        <f t="shared" si="133"/>
        <v>0</v>
      </c>
      <c r="BU121" s="286">
        <f t="shared" si="133"/>
        <v>0</v>
      </c>
      <c r="BV121" s="286">
        <f t="shared" si="133"/>
        <v>0</v>
      </c>
      <c r="BW121" s="286">
        <f t="shared" ref="BW121:EH121" si="134">+SUMIF($G$16:$G$111,1,BW16:BW111)</f>
        <v>0</v>
      </c>
      <c r="BX121" s="286">
        <f t="shared" si="134"/>
        <v>0</v>
      </c>
      <c r="BY121" s="286">
        <f t="shared" si="134"/>
        <v>0</v>
      </c>
      <c r="BZ121" s="286">
        <f t="shared" si="134"/>
        <v>0</v>
      </c>
      <c r="CA121" s="286">
        <f t="shared" si="134"/>
        <v>0</v>
      </c>
      <c r="CB121" s="286">
        <f t="shared" si="134"/>
        <v>0</v>
      </c>
      <c r="CC121" s="286">
        <f t="shared" si="134"/>
        <v>0</v>
      </c>
      <c r="CD121" s="286">
        <f t="shared" si="134"/>
        <v>0</v>
      </c>
      <c r="CE121" s="286">
        <f t="shared" si="134"/>
        <v>0</v>
      </c>
      <c r="CF121" s="286">
        <f t="shared" si="134"/>
        <v>0</v>
      </c>
      <c r="CG121" s="286">
        <f t="shared" si="134"/>
        <v>0</v>
      </c>
      <c r="CH121" s="286">
        <f t="shared" si="134"/>
        <v>0</v>
      </c>
      <c r="CI121" s="286">
        <f t="shared" si="134"/>
        <v>0</v>
      </c>
      <c r="CJ121" s="286">
        <f t="shared" si="134"/>
        <v>0</v>
      </c>
      <c r="CK121" s="286">
        <f t="shared" si="134"/>
        <v>0</v>
      </c>
      <c r="CL121" s="286">
        <f t="shared" si="134"/>
        <v>0</v>
      </c>
      <c r="CM121" s="286">
        <f t="shared" si="134"/>
        <v>0</v>
      </c>
      <c r="CN121" s="286">
        <f t="shared" si="134"/>
        <v>0</v>
      </c>
      <c r="CO121" s="286">
        <f t="shared" si="134"/>
        <v>0</v>
      </c>
      <c r="CP121" s="286">
        <f t="shared" si="134"/>
        <v>0</v>
      </c>
      <c r="CQ121" s="286">
        <f t="shared" si="134"/>
        <v>0</v>
      </c>
      <c r="CR121" s="286">
        <f t="shared" si="134"/>
        <v>0</v>
      </c>
      <c r="CS121" s="286">
        <f t="shared" si="134"/>
        <v>0</v>
      </c>
      <c r="CT121" s="286">
        <f t="shared" si="134"/>
        <v>0</v>
      </c>
      <c r="CU121" s="286">
        <f t="shared" si="134"/>
        <v>0</v>
      </c>
      <c r="CV121" s="286">
        <f t="shared" si="134"/>
        <v>0</v>
      </c>
      <c r="CW121" s="286">
        <f t="shared" si="134"/>
        <v>0</v>
      </c>
      <c r="CX121" s="286">
        <f t="shared" si="134"/>
        <v>0</v>
      </c>
      <c r="CY121" s="286">
        <f t="shared" si="134"/>
        <v>0</v>
      </c>
      <c r="CZ121" s="286">
        <f t="shared" si="134"/>
        <v>0</v>
      </c>
      <c r="DA121" s="286">
        <f t="shared" si="134"/>
        <v>0</v>
      </c>
      <c r="DB121" s="286">
        <f t="shared" si="134"/>
        <v>0</v>
      </c>
      <c r="DC121" s="286">
        <f t="shared" si="134"/>
        <v>0</v>
      </c>
      <c r="DD121" s="286">
        <f t="shared" si="134"/>
        <v>0</v>
      </c>
      <c r="DE121" s="286">
        <f t="shared" si="134"/>
        <v>0</v>
      </c>
      <c r="DF121" s="286">
        <f t="shared" si="134"/>
        <v>0</v>
      </c>
      <c r="DG121" s="286">
        <f t="shared" si="134"/>
        <v>0</v>
      </c>
      <c r="DH121" s="286">
        <f t="shared" si="134"/>
        <v>0</v>
      </c>
      <c r="DI121" s="286">
        <f t="shared" si="134"/>
        <v>0</v>
      </c>
      <c r="DJ121" s="286">
        <f t="shared" si="134"/>
        <v>0</v>
      </c>
      <c r="DK121" s="286">
        <f t="shared" si="134"/>
        <v>0</v>
      </c>
      <c r="DL121" s="286">
        <f t="shared" si="134"/>
        <v>0</v>
      </c>
      <c r="DM121" s="286">
        <f t="shared" si="134"/>
        <v>0</v>
      </c>
      <c r="DN121" s="286">
        <f t="shared" si="134"/>
        <v>0</v>
      </c>
      <c r="DO121" s="286">
        <f t="shared" si="134"/>
        <v>0</v>
      </c>
      <c r="DP121" s="286">
        <f t="shared" si="134"/>
        <v>0</v>
      </c>
      <c r="DQ121" s="286">
        <f t="shared" si="134"/>
        <v>0</v>
      </c>
      <c r="DR121" s="286">
        <f t="shared" si="134"/>
        <v>0</v>
      </c>
      <c r="DS121" s="286">
        <f t="shared" si="134"/>
        <v>0</v>
      </c>
      <c r="DT121" s="286">
        <f t="shared" si="134"/>
        <v>0</v>
      </c>
      <c r="DU121" s="286">
        <f t="shared" si="134"/>
        <v>0</v>
      </c>
      <c r="DV121" s="286">
        <f t="shared" si="134"/>
        <v>0</v>
      </c>
      <c r="DW121" s="286">
        <f t="shared" si="134"/>
        <v>0</v>
      </c>
      <c r="DX121" s="286">
        <f t="shared" si="134"/>
        <v>0</v>
      </c>
      <c r="DY121" s="286">
        <f t="shared" si="134"/>
        <v>0</v>
      </c>
      <c r="DZ121" s="286">
        <f t="shared" si="134"/>
        <v>0</v>
      </c>
      <c r="EA121" s="286">
        <f t="shared" si="134"/>
        <v>0</v>
      </c>
      <c r="EB121" s="286">
        <f t="shared" si="134"/>
        <v>0</v>
      </c>
      <c r="EC121" s="286">
        <f t="shared" si="134"/>
        <v>0</v>
      </c>
      <c r="ED121" s="286">
        <f t="shared" si="134"/>
        <v>0</v>
      </c>
      <c r="EE121" s="286">
        <f t="shared" si="134"/>
        <v>0</v>
      </c>
      <c r="EF121" s="286">
        <f t="shared" si="134"/>
        <v>0</v>
      </c>
      <c r="EG121" s="286">
        <f t="shared" si="134"/>
        <v>0</v>
      </c>
      <c r="EH121" s="286">
        <f t="shared" si="134"/>
        <v>0</v>
      </c>
      <c r="EI121" s="286">
        <f t="shared" ref="EI121:GT121" si="135">+SUMIF($G$16:$G$111,1,EI16:EI111)</f>
        <v>0</v>
      </c>
      <c r="EJ121" s="286">
        <f t="shared" si="135"/>
        <v>0</v>
      </c>
      <c r="EK121" s="286">
        <f t="shared" si="135"/>
        <v>0</v>
      </c>
      <c r="EL121" s="286">
        <f t="shared" si="135"/>
        <v>0</v>
      </c>
      <c r="EM121" s="286">
        <f t="shared" si="135"/>
        <v>0</v>
      </c>
      <c r="EN121" s="286">
        <f t="shared" si="135"/>
        <v>0</v>
      </c>
      <c r="EO121" s="286">
        <f t="shared" si="135"/>
        <v>0</v>
      </c>
      <c r="EP121" s="286">
        <f t="shared" si="135"/>
        <v>0</v>
      </c>
      <c r="EQ121" s="286">
        <f t="shared" si="135"/>
        <v>0</v>
      </c>
      <c r="ER121" s="286">
        <f t="shared" si="135"/>
        <v>0</v>
      </c>
      <c r="ES121" s="286">
        <f t="shared" si="135"/>
        <v>0</v>
      </c>
      <c r="ET121" s="286">
        <f t="shared" si="135"/>
        <v>0</v>
      </c>
      <c r="EU121" s="286">
        <f t="shared" si="135"/>
        <v>0</v>
      </c>
      <c r="EV121" s="286">
        <f t="shared" si="135"/>
        <v>0</v>
      </c>
      <c r="EW121" s="286">
        <f t="shared" si="135"/>
        <v>0</v>
      </c>
      <c r="EX121" s="286">
        <f t="shared" si="135"/>
        <v>0</v>
      </c>
      <c r="EY121" s="286">
        <f t="shared" si="135"/>
        <v>0</v>
      </c>
      <c r="EZ121" s="286">
        <f t="shared" si="135"/>
        <v>0</v>
      </c>
      <c r="FA121" s="286">
        <f t="shared" si="135"/>
        <v>0</v>
      </c>
      <c r="FB121" s="286">
        <f t="shared" si="135"/>
        <v>0</v>
      </c>
      <c r="FC121" s="286">
        <f t="shared" si="135"/>
        <v>0</v>
      </c>
      <c r="FD121" s="286">
        <f t="shared" si="135"/>
        <v>0</v>
      </c>
      <c r="FE121" s="286">
        <f t="shared" si="135"/>
        <v>0</v>
      </c>
      <c r="FF121" s="286">
        <f t="shared" si="135"/>
        <v>0</v>
      </c>
      <c r="FG121" s="286">
        <f t="shared" si="135"/>
        <v>0</v>
      </c>
      <c r="FH121" s="286">
        <f t="shared" si="135"/>
        <v>0</v>
      </c>
      <c r="FI121" s="286">
        <f t="shared" si="135"/>
        <v>0</v>
      </c>
      <c r="FJ121" s="286">
        <f t="shared" si="135"/>
        <v>0</v>
      </c>
      <c r="FK121" s="286">
        <f t="shared" si="135"/>
        <v>0</v>
      </c>
      <c r="FL121" s="286">
        <f t="shared" si="135"/>
        <v>0</v>
      </c>
      <c r="FM121" s="286">
        <f t="shared" si="135"/>
        <v>0</v>
      </c>
      <c r="FN121" s="286">
        <f t="shared" si="135"/>
        <v>0</v>
      </c>
      <c r="FO121" s="286">
        <f t="shared" si="135"/>
        <v>0</v>
      </c>
      <c r="FP121" s="286">
        <f t="shared" si="135"/>
        <v>0</v>
      </c>
      <c r="FQ121" s="286">
        <f t="shared" si="135"/>
        <v>0</v>
      </c>
      <c r="FR121" s="286">
        <f t="shared" si="135"/>
        <v>0</v>
      </c>
      <c r="FS121" s="286">
        <f t="shared" si="135"/>
        <v>0</v>
      </c>
      <c r="FT121" s="286">
        <f t="shared" si="135"/>
        <v>0</v>
      </c>
      <c r="FU121" s="286">
        <f t="shared" si="135"/>
        <v>0</v>
      </c>
      <c r="FV121" s="286">
        <f t="shared" si="135"/>
        <v>0</v>
      </c>
      <c r="FW121" s="286">
        <f t="shared" si="135"/>
        <v>0</v>
      </c>
      <c r="FX121" s="286">
        <f t="shared" si="135"/>
        <v>0</v>
      </c>
      <c r="FY121" s="286">
        <f t="shared" si="135"/>
        <v>0</v>
      </c>
      <c r="FZ121" s="286">
        <f t="shared" si="135"/>
        <v>0</v>
      </c>
      <c r="GA121" s="286">
        <f t="shared" si="135"/>
        <v>0</v>
      </c>
      <c r="GB121" s="286">
        <f t="shared" si="135"/>
        <v>0</v>
      </c>
      <c r="GC121" s="286">
        <f t="shared" si="135"/>
        <v>0</v>
      </c>
      <c r="GD121" s="286">
        <f t="shared" si="135"/>
        <v>0</v>
      </c>
      <c r="GE121" s="286">
        <f t="shared" si="135"/>
        <v>0</v>
      </c>
      <c r="GF121" s="286">
        <f t="shared" si="135"/>
        <v>0</v>
      </c>
      <c r="GG121" s="286">
        <f t="shared" si="135"/>
        <v>0</v>
      </c>
      <c r="GH121" s="286">
        <f t="shared" si="135"/>
        <v>0</v>
      </c>
      <c r="GI121" s="286">
        <f t="shared" si="135"/>
        <v>0</v>
      </c>
      <c r="GJ121" s="286">
        <f t="shared" si="135"/>
        <v>0</v>
      </c>
      <c r="GK121" s="286">
        <f t="shared" si="135"/>
        <v>0</v>
      </c>
      <c r="GL121" s="286">
        <f t="shared" si="135"/>
        <v>0</v>
      </c>
      <c r="GM121" s="286">
        <f t="shared" si="135"/>
        <v>0</v>
      </c>
      <c r="GN121" s="286">
        <f t="shared" si="135"/>
        <v>0</v>
      </c>
      <c r="GO121" s="286">
        <f t="shared" si="135"/>
        <v>0</v>
      </c>
      <c r="GP121" s="286">
        <f t="shared" si="135"/>
        <v>0</v>
      </c>
      <c r="GQ121" s="286">
        <f t="shared" si="135"/>
        <v>0</v>
      </c>
      <c r="GR121" s="286">
        <f t="shared" si="135"/>
        <v>0</v>
      </c>
      <c r="GS121" s="286">
        <f t="shared" si="135"/>
        <v>0</v>
      </c>
      <c r="GT121" s="286">
        <f t="shared" si="135"/>
        <v>0</v>
      </c>
      <c r="GU121" s="286">
        <f t="shared" ref="GU121:HB121" si="136">+SUMIF($G$16:$G$111,1,GU16:GU111)</f>
        <v>0</v>
      </c>
      <c r="GV121" s="286">
        <f t="shared" si="136"/>
        <v>0</v>
      </c>
      <c r="GW121" s="286">
        <f t="shared" si="136"/>
        <v>0</v>
      </c>
      <c r="GX121" s="286">
        <f t="shared" si="136"/>
        <v>0</v>
      </c>
      <c r="GY121" s="286">
        <f t="shared" si="136"/>
        <v>0</v>
      </c>
      <c r="GZ121" s="286">
        <f t="shared" si="136"/>
        <v>0</v>
      </c>
      <c r="HA121" s="286">
        <f t="shared" si="136"/>
        <v>0</v>
      </c>
      <c r="HB121" s="286">
        <f t="shared" si="136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16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55" t="s">
        <v>784</v>
      </c>
      <c r="C122" s="556"/>
      <c r="D122" s="556"/>
      <c r="E122" s="556"/>
      <c r="F122" s="556"/>
      <c r="G122" s="556"/>
      <c r="H122" s="556"/>
      <c r="I122" s="557"/>
      <c r="J122" s="285" t="s">
        <v>10</v>
      </c>
      <c r="K122" s="286">
        <f t="shared" ref="K122:BV122" si="137">+SUMIF($H$16:$H$111,1,K16:K111)</f>
        <v>0</v>
      </c>
      <c r="L122" s="286">
        <f t="shared" si="137"/>
        <v>0</v>
      </c>
      <c r="M122" s="286">
        <f t="shared" si="137"/>
        <v>0</v>
      </c>
      <c r="N122" s="286">
        <f t="shared" si="137"/>
        <v>0</v>
      </c>
      <c r="O122" s="286">
        <f t="shared" si="137"/>
        <v>0</v>
      </c>
      <c r="P122" s="286">
        <f t="shared" si="137"/>
        <v>0</v>
      </c>
      <c r="Q122" s="286">
        <f t="shared" si="137"/>
        <v>0</v>
      </c>
      <c r="R122" s="286">
        <f t="shared" si="137"/>
        <v>0</v>
      </c>
      <c r="S122" s="286">
        <f t="shared" si="137"/>
        <v>0</v>
      </c>
      <c r="T122" s="286">
        <f t="shared" si="137"/>
        <v>0</v>
      </c>
      <c r="U122" s="286">
        <f t="shared" si="137"/>
        <v>0</v>
      </c>
      <c r="V122" s="286">
        <f t="shared" si="137"/>
        <v>0</v>
      </c>
      <c r="W122" s="286">
        <f t="shared" si="137"/>
        <v>0</v>
      </c>
      <c r="X122" s="286">
        <f t="shared" si="137"/>
        <v>0</v>
      </c>
      <c r="Y122" s="286">
        <f t="shared" si="137"/>
        <v>0</v>
      </c>
      <c r="Z122" s="286">
        <f t="shared" si="137"/>
        <v>0</v>
      </c>
      <c r="AA122" s="286">
        <f t="shared" si="137"/>
        <v>0</v>
      </c>
      <c r="AB122" s="286">
        <f t="shared" si="137"/>
        <v>0</v>
      </c>
      <c r="AC122" s="286">
        <f t="shared" si="137"/>
        <v>0</v>
      </c>
      <c r="AD122" s="286">
        <f t="shared" si="137"/>
        <v>0</v>
      </c>
      <c r="AE122" s="286">
        <f t="shared" si="137"/>
        <v>0</v>
      </c>
      <c r="AF122" s="286">
        <f t="shared" si="137"/>
        <v>0</v>
      </c>
      <c r="AG122" s="286">
        <f t="shared" si="137"/>
        <v>0</v>
      </c>
      <c r="AH122" s="286">
        <f t="shared" si="137"/>
        <v>0</v>
      </c>
      <c r="AI122" s="286">
        <f t="shared" si="137"/>
        <v>0</v>
      </c>
      <c r="AJ122" s="286">
        <f t="shared" si="137"/>
        <v>0</v>
      </c>
      <c r="AK122" s="286">
        <f t="shared" si="137"/>
        <v>0</v>
      </c>
      <c r="AL122" s="286">
        <f t="shared" si="137"/>
        <v>0</v>
      </c>
      <c r="AM122" s="286">
        <f t="shared" si="137"/>
        <v>0</v>
      </c>
      <c r="AN122" s="286">
        <f t="shared" si="137"/>
        <v>0</v>
      </c>
      <c r="AO122" s="286">
        <f t="shared" si="137"/>
        <v>0</v>
      </c>
      <c r="AP122" s="286">
        <f t="shared" si="137"/>
        <v>0</v>
      </c>
      <c r="AQ122" s="286">
        <f t="shared" si="137"/>
        <v>0</v>
      </c>
      <c r="AR122" s="286">
        <f t="shared" si="137"/>
        <v>0</v>
      </c>
      <c r="AS122" s="286">
        <f t="shared" si="137"/>
        <v>0</v>
      </c>
      <c r="AT122" s="286">
        <f t="shared" si="137"/>
        <v>0</v>
      </c>
      <c r="AU122" s="286">
        <f t="shared" si="137"/>
        <v>0</v>
      </c>
      <c r="AV122" s="286">
        <f t="shared" si="137"/>
        <v>0</v>
      </c>
      <c r="AW122" s="286">
        <f t="shared" si="137"/>
        <v>0</v>
      </c>
      <c r="AX122" s="286">
        <f t="shared" si="137"/>
        <v>0</v>
      </c>
      <c r="AY122" s="286">
        <f t="shared" si="137"/>
        <v>0</v>
      </c>
      <c r="AZ122" s="286">
        <f t="shared" si="137"/>
        <v>0</v>
      </c>
      <c r="BA122" s="286">
        <f t="shared" si="137"/>
        <v>0</v>
      </c>
      <c r="BB122" s="286">
        <f t="shared" si="137"/>
        <v>0</v>
      </c>
      <c r="BC122" s="286">
        <f t="shared" si="137"/>
        <v>0</v>
      </c>
      <c r="BD122" s="286">
        <f t="shared" si="137"/>
        <v>0</v>
      </c>
      <c r="BE122" s="286">
        <f t="shared" si="137"/>
        <v>0</v>
      </c>
      <c r="BF122" s="286">
        <f t="shared" si="137"/>
        <v>0</v>
      </c>
      <c r="BG122" s="286">
        <f t="shared" si="137"/>
        <v>0</v>
      </c>
      <c r="BH122" s="286">
        <f t="shared" si="137"/>
        <v>0</v>
      </c>
      <c r="BI122" s="286">
        <f t="shared" si="137"/>
        <v>0</v>
      </c>
      <c r="BJ122" s="286">
        <f t="shared" si="137"/>
        <v>0</v>
      </c>
      <c r="BK122" s="286">
        <f t="shared" si="137"/>
        <v>0</v>
      </c>
      <c r="BL122" s="286">
        <f t="shared" si="137"/>
        <v>0</v>
      </c>
      <c r="BM122" s="286">
        <f t="shared" si="137"/>
        <v>0</v>
      </c>
      <c r="BN122" s="286">
        <f t="shared" si="137"/>
        <v>0</v>
      </c>
      <c r="BO122" s="286">
        <f t="shared" si="137"/>
        <v>0</v>
      </c>
      <c r="BP122" s="286">
        <f t="shared" si="137"/>
        <v>0</v>
      </c>
      <c r="BQ122" s="286">
        <f t="shared" si="137"/>
        <v>0</v>
      </c>
      <c r="BR122" s="286">
        <f t="shared" si="137"/>
        <v>0</v>
      </c>
      <c r="BS122" s="286">
        <f t="shared" si="137"/>
        <v>0</v>
      </c>
      <c r="BT122" s="286">
        <f t="shared" si="137"/>
        <v>0</v>
      </c>
      <c r="BU122" s="286">
        <f t="shared" si="137"/>
        <v>0</v>
      </c>
      <c r="BV122" s="286">
        <f t="shared" si="137"/>
        <v>0</v>
      </c>
      <c r="BW122" s="286">
        <f t="shared" ref="BW122:EH122" si="138">+SUMIF($H$16:$H$111,1,BW16:BW111)</f>
        <v>0</v>
      </c>
      <c r="BX122" s="286">
        <f t="shared" si="138"/>
        <v>0</v>
      </c>
      <c r="BY122" s="286">
        <f t="shared" si="138"/>
        <v>0</v>
      </c>
      <c r="BZ122" s="286">
        <f t="shared" si="138"/>
        <v>0</v>
      </c>
      <c r="CA122" s="286">
        <f t="shared" si="138"/>
        <v>0</v>
      </c>
      <c r="CB122" s="286">
        <f t="shared" si="138"/>
        <v>0</v>
      </c>
      <c r="CC122" s="286">
        <f t="shared" si="138"/>
        <v>0</v>
      </c>
      <c r="CD122" s="286">
        <f t="shared" si="138"/>
        <v>0</v>
      </c>
      <c r="CE122" s="286">
        <f t="shared" si="138"/>
        <v>0</v>
      </c>
      <c r="CF122" s="286">
        <f t="shared" si="138"/>
        <v>0</v>
      </c>
      <c r="CG122" s="286">
        <f t="shared" si="138"/>
        <v>0</v>
      </c>
      <c r="CH122" s="286">
        <f t="shared" si="138"/>
        <v>0</v>
      </c>
      <c r="CI122" s="286">
        <f t="shared" si="138"/>
        <v>0</v>
      </c>
      <c r="CJ122" s="286">
        <f t="shared" si="138"/>
        <v>0</v>
      </c>
      <c r="CK122" s="286">
        <f t="shared" si="138"/>
        <v>0</v>
      </c>
      <c r="CL122" s="286">
        <f t="shared" si="138"/>
        <v>0</v>
      </c>
      <c r="CM122" s="286">
        <f t="shared" si="138"/>
        <v>0</v>
      </c>
      <c r="CN122" s="286">
        <f t="shared" si="138"/>
        <v>0</v>
      </c>
      <c r="CO122" s="286">
        <f t="shared" si="138"/>
        <v>0</v>
      </c>
      <c r="CP122" s="286">
        <f t="shared" si="138"/>
        <v>0</v>
      </c>
      <c r="CQ122" s="286">
        <f t="shared" si="138"/>
        <v>0</v>
      </c>
      <c r="CR122" s="286">
        <f t="shared" si="138"/>
        <v>0</v>
      </c>
      <c r="CS122" s="286">
        <f t="shared" si="138"/>
        <v>0</v>
      </c>
      <c r="CT122" s="286">
        <f t="shared" si="138"/>
        <v>0</v>
      </c>
      <c r="CU122" s="286">
        <f t="shared" si="138"/>
        <v>0</v>
      </c>
      <c r="CV122" s="286">
        <f t="shared" si="138"/>
        <v>0</v>
      </c>
      <c r="CW122" s="286">
        <f t="shared" si="138"/>
        <v>0</v>
      </c>
      <c r="CX122" s="286">
        <f t="shared" si="138"/>
        <v>0</v>
      </c>
      <c r="CY122" s="286">
        <f t="shared" si="138"/>
        <v>0</v>
      </c>
      <c r="CZ122" s="286">
        <f t="shared" si="138"/>
        <v>0</v>
      </c>
      <c r="DA122" s="286">
        <f t="shared" si="138"/>
        <v>0</v>
      </c>
      <c r="DB122" s="286">
        <f t="shared" si="138"/>
        <v>0</v>
      </c>
      <c r="DC122" s="286">
        <f t="shared" si="138"/>
        <v>0</v>
      </c>
      <c r="DD122" s="286">
        <f t="shared" si="138"/>
        <v>0</v>
      </c>
      <c r="DE122" s="286">
        <f t="shared" si="138"/>
        <v>0</v>
      </c>
      <c r="DF122" s="286">
        <f t="shared" si="138"/>
        <v>0</v>
      </c>
      <c r="DG122" s="286">
        <f t="shared" si="138"/>
        <v>0</v>
      </c>
      <c r="DH122" s="286">
        <f t="shared" si="138"/>
        <v>0</v>
      </c>
      <c r="DI122" s="286">
        <f t="shared" si="138"/>
        <v>0</v>
      </c>
      <c r="DJ122" s="286">
        <f t="shared" si="138"/>
        <v>0</v>
      </c>
      <c r="DK122" s="286">
        <f t="shared" si="138"/>
        <v>0</v>
      </c>
      <c r="DL122" s="286">
        <f t="shared" si="138"/>
        <v>0</v>
      </c>
      <c r="DM122" s="286">
        <f t="shared" si="138"/>
        <v>0</v>
      </c>
      <c r="DN122" s="286">
        <f t="shared" si="138"/>
        <v>0</v>
      </c>
      <c r="DO122" s="286">
        <f t="shared" si="138"/>
        <v>0</v>
      </c>
      <c r="DP122" s="286">
        <f t="shared" si="138"/>
        <v>0</v>
      </c>
      <c r="DQ122" s="286">
        <f t="shared" si="138"/>
        <v>0</v>
      </c>
      <c r="DR122" s="286">
        <f t="shared" si="138"/>
        <v>0</v>
      </c>
      <c r="DS122" s="286">
        <f t="shared" si="138"/>
        <v>0</v>
      </c>
      <c r="DT122" s="286">
        <f t="shared" si="138"/>
        <v>0</v>
      </c>
      <c r="DU122" s="286">
        <f t="shared" si="138"/>
        <v>0</v>
      </c>
      <c r="DV122" s="286">
        <f t="shared" si="138"/>
        <v>0</v>
      </c>
      <c r="DW122" s="286">
        <f t="shared" si="138"/>
        <v>0</v>
      </c>
      <c r="DX122" s="286">
        <f t="shared" si="138"/>
        <v>0</v>
      </c>
      <c r="DY122" s="286">
        <f t="shared" si="138"/>
        <v>0</v>
      </c>
      <c r="DZ122" s="286">
        <f t="shared" si="138"/>
        <v>0</v>
      </c>
      <c r="EA122" s="286">
        <f t="shared" si="138"/>
        <v>0</v>
      </c>
      <c r="EB122" s="286">
        <f t="shared" si="138"/>
        <v>0</v>
      </c>
      <c r="EC122" s="286">
        <f t="shared" si="138"/>
        <v>0</v>
      </c>
      <c r="ED122" s="286">
        <f t="shared" si="138"/>
        <v>0</v>
      </c>
      <c r="EE122" s="286">
        <f t="shared" si="138"/>
        <v>0</v>
      </c>
      <c r="EF122" s="286">
        <f t="shared" si="138"/>
        <v>0</v>
      </c>
      <c r="EG122" s="286">
        <f t="shared" si="138"/>
        <v>0</v>
      </c>
      <c r="EH122" s="286">
        <f t="shared" si="138"/>
        <v>0</v>
      </c>
      <c r="EI122" s="286">
        <f t="shared" ref="EI122:GT122" si="139">+SUMIF($H$16:$H$111,1,EI16:EI111)</f>
        <v>0</v>
      </c>
      <c r="EJ122" s="286">
        <f t="shared" si="139"/>
        <v>0</v>
      </c>
      <c r="EK122" s="286">
        <f t="shared" si="139"/>
        <v>0</v>
      </c>
      <c r="EL122" s="286">
        <f t="shared" si="139"/>
        <v>0</v>
      </c>
      <c r="EM122" s="286">
        <f t="shared" si="139"/>
        <v>0</v>
      </c>
      <c r="EN122" s="286">
        <f t="shared" si="139"/>
        <v>0</v>
      </c>
      <c r="EO122" s="286">
        <f t="shared" si="139"/>
        <v>0</v>
      </c>
      <c r="EP122" s="286">
        <f t="shared" si="139"/>
        <v>0</v>
      </c>
      <c r="EQ122" s="286">
        <f t="shared" si="139"/>
        <v>0</v>
      </c>
      <c r="ER122" s="286">
        <f t="shared" si="139"/>
        <v>0</v>
      </c>
      <c r="ES122" s="286">
        <f t="shared" si="139"/>
        <v>0</v>
      </c>
      <c r="ET122" s="286">
        <f t="shared" si="139"/>
        <v>0</v>
      </c>
      <c r="EU122" s="286">
        <f t="shared" si="139"/>
        <v>0</v>
      </c>
      <c r="EV122" s="286">
        <f t="shared" si="139"/>
        <v>0</v>
      </c>
      <c r="EW122" s="286">
        <f t="shared" si="139"/>
        <v>0</v>
      </c>
      <c r="EX122" s="286">
        <f t="shared" si="139"/>
        <v>0</v>
      </c>
      <c r="EY122" s="286">
        <f t="shared" si="139"/>
        <v>0</v>
      </c>
      <c r="EZ122" s="286">
        <f t="shared" si="139"/>
        <v>0</v>
      </c>
      <c r="FA122" s="286">
        <f t="shared" si="139"/>
        <v>0</v>
      </c>
      <c r="FB122" s="286">
        <f t="shared" si="139"/>
        <v>0</v>
      </c>
      <c r="FC122" s="286">
        <f t="shared" si="139"/>
        <v>0</v>
      </c>
      <c r="FD122" s="286">
        <f t="shared" si="139"/>
        <v>0</v>
      </c>
      <c r="FE122" s="286">
        <f t="shared" si="139"/>
        <v>0</v>
      </c>
      <c r="FF122" s="286">
        <f t="shared" si="139"/>
        <v>0</v>
      </c>
      <c r="FG122" s="286">
        <f t="shared" si="139"/>
        <v>0</v>
      </c>
      <c r="FH122" s="286">
        <f t="shared" si="139"/>
        <v>0</v>
      </c>
      <c r="FI122" s="286">
        <f t="shared" si="139"/>
        <v>0</v>
      </c>
      <c r="FJ122" s="286">
        <f t="shared" si="139"/>
        <v>0</v>
      </c>
      <c r="FK122" s="286">
        <f t="shared" si="139"/>
        <v>0</v>
      </c>
      <c r="FL122" s="286">
        <f t="shared" si="139"/>
        <v>0</v>
      </c>
      <c r="FM122" s="286">
        <f t="shared" si="139"/>
        <v>0</v>
      </c>
      <c r="FN122" s="286">
        <f t="shared" si="139"/>
        <v>0</v>
      </c>
      <c r="FO122" s="286">
        <f t="shared" si="139"/>
        <v>0</v>
      </c>
      <c r="FP122" s="286">
        <f t="shared" si="139"/>
        <v>0</v>
      </c>
      <c r="FQ122" s="286">
        <f t="shared" si="139"/>
        <v>0</v>
      </c>
      <c r="FR122" s="286">
        <f t="shared" si="139"/>
        <v>0</v>
      </c>
      <c r="FS122" s="286">
        <f t="shared" si="139"/>
        <v>0</v>
      </c>
      <c r="FT122" s="286">
        <f t="shared" si="139"/>
        <v>0</v>
      </c>
      <c r="FU122" s="286">
        <f t="shared" si="139"/>
        <v>0</v>
      </c>
      <c r="FV122" s="286">
        <f t="shared" si="139"/>
        <v>0</v>
      </c>
      <c r="FW122" s="286">
        <f t="shared" si="139"/>
        <v>0</v>
      </c>
      <c r="FX122" s="286">
        <f t="shared" si="139"/>
        <v>0</v>
      </c>
      <c r="FY122" s="286">
        <f t="shared" si="139"/>
        <v>0</v>
      </c>
      <c r="FZ122" s="286">
        <f t="shared" si="139"/>
        <v>0</v>
      </c>
      <c r="GA122" s="286">
        <f t="shared" si="139"/>
        <v>0</v>
      </c>
      <c r="GB122" s="286">
        <f t="shared" si="139"/>
        <v>0</v>
      </c>
      <c r="GC122" s="286">
        <f t="shared" si="139"/>
        <v>0</v>
      </c>
      <c r="GD122" s="286">
        <f t="shared" si="139"/>
        <v>0</v>
      </c>
      <c r="GE122" s="286">
        <f t="shared" si="139"/>
        <v>0</v>
      </c>
      <c r="GF122" s="286">
        <f t="shared" si="139"/>
        <v>0</v>
      </c>
      <c r="GG122" s="286">
        <f t="shared" si="139"/>
        <v>0</v>
      </c>
      <c r="GH122" s="286">
        <f t="shared" si="139"/>
        <v>0</v>
      </c>
      <c r="GI122" s="286">
        <f t="shared" si="139"/>
        <v>0</v>
      </c>
      <c r="GJ122" s="286">
        <f t="shared" si="139"/>
        <v>0</v>
      </c>
      <c r="GK122" s="286">
        <f t="shared" si="139"/>
        <v>0</v>
      </c>
      <c r="GL122" s="286">
        <f t="shared" si="139"/>
        <v>0</v>
      </c>
      <c r="GM122" s="286">
        <f t="shared" si="139"/>
        <v>0</v>
      </c>
      <c r="GN122" s="286">
        <f t="shared" si="139"/>
        <v>0</v>
      </c>
      <c r="GO122" s="286">
        <f t="shared" si="139"/>
        <v>0</v>
      </c>
      <c r="GP122" s="286">
        <f t="shared" si="139"/>
        <v>0</v>
      </c>
      <c r="GQ122" s="286">
        <f t="shared" si="139"/>
        <v>0</v>
      </c>
      <c r="GR122" s="286">
        <f t="shared" si="139"/>
        <v>0</v>
      </c>
      <c r="GS122" s="286">
        <f t="shared" si="139"/>
        <v>0</v>
      </c>
      <c r="GT122" s="286">
        <f t="shared" si="139"/>
        <v>0</v>
      </c>
      <c r="GU122" s="286">
        <f t="shared" ref="GU122:HB122" si="140">+SUMIF($H$16:$H$111,1,GU16:GU111)</f>
        <v>0</v>
      </c>
      <c r="GV122" s="286">
        <f t="shared" si="140"/>
        <v>0</v>
      </c>
      <c r="GW122" s="286">
        <f t="shared" si="140"/>
        <v>0</v>
      </c>
      <c r="GX122" s="286">
        <f t="shared" si="140"/>
        <v>0</v>
      </c>
      <c r="GY122" s="286">
        <f t="shared" si="140"/>
        <v>0</v>
      </c>
      <c r="GZ122" s="286">
        <f t="shared" si="140"/>
        <v>0</v>
      </c>
      <c r="HA122" s="286">
        <f t="shared" si="140"/>
        <v>0</v>
      </c>
      <c r="HB122" s="286">
        <f t="shared" si="14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16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55" t="s">
        <v>784</v>
      </c>
      <c r="C123" s="556"/>
      <c r="D123" s="556"/>
      <c r="E123" s="556"/>
      <c r="F123" s="556"/>
      <c r="G123" s="556"/>
      <c r="H123" s="556"/>
      <c r="I123" s="557"/>
      <c r="J123" s="285" t="s">
        <v>11</v>
      </c>
      <c r="K123" s="286">
        <f t="shared" ref="K123:BV123" si="141">+SUMIF($I$16:$I$111,1,K16:K111)</f>
        <v>0</v>
      </c>
      <c r="L123" s="286">
        <f t="shared" si="141"/>
        <v>0</v>
      </c>
      <c r="M123" s="286">
        <f t="shared" si="141"/>
        <v>0</v>
      </c>
      <c r="N123" s="286">
        <f t="shared" si="141"/>
        <v>0</v>
      </c>
      <c r="O123" s="286">
        <f t="shared" si="141"/>
        <v>0</v>
      </c>
      <c r="P123" s="286">
        <f t="shared" si="141"/>
        <v>0</v>
      </c>
      <c r="Q123" s="286">
        <f t="shared" si="141"/>
        <v>0</v>
      </c>
      <c r="R123" s="286">
        <f t="shared" si="141"/>
        <v>0</v>
      </c>
      <c r="S123" s="286">
        <f t="shared" si="141"/>
        <v>0</v>
      </c>
      <c r="T123" s="286">
        <f t="shared" si="141"/>
        <v>0</v>
      </c>
      <c r="U123" s="286">
        <f t="shared" si="141"/>
        <v>0</v>
      </c>
      <c r="V123" s="286">
        <f t="shared" si="141"/>
        <v>0</v>
      </c>
      <c r="W123" s="286">
        <f t="shared" si="141"/>
        <v>0</v>
      </c>
      <c r="X123" s="286">
        <f t="shared" si="141"/>
        <v>0</v>
      </c>
      <c r="Y123" s="286">
        <f t="shared" si="141"/>
        <v>0</v>
      </c>
      <c r="Z123" s="286">
        <f t="shared" si="141"/>
        <v>0</v>
      </c>
      <c r="AA123" s="286">
        <f t="shared" si="141"/>
        <v>0</v>
      </c>
      <c r="AB123" s="286">
        <f t="shared" si="141"/>
        <v>0</v>
      </c>
      <c r="AC123" s="286">
        <f t="shared" si="141"/>
        <v>0</v>
      </c>
      <c r="AD123" s="286">
        <f t="shared" si="141"/>
        <v>0</v>
      </c>
      <c r="AE123" s="286">
        <f t="shared" si="141"/>
        <v>0</v>
      </c>
      <c r="AF123" s="286">
        <f t="shared" si="141"/>
        <v>0</v>
      </c>
      <c r="AG123" s="286">
        <f t="shared" si="141"/>
        <v>0</v>
      </c>
      <c r="AH123" s="286">
        <f t="shared" si="141"/>
        <v>0</v>
      </c>
      <c r="AI123" s="286">
        <f t="shared" si="141"/>
        <v>0</v>
      </c>
      <c r="AJ123" s="286">
        <f t="shared" si="141"/>
        <v>0</v>
      </c>
      <c r="AK123" s="286">
        <f t="shared" si="141"/>
        <v>0</v>
      </c>
      <c r="AL123" s="286">
        <f t="shared" si="141"/>
        <v>0</v>
      </c>
      <c r="AM123" s="286">
        <f t="shared" si="141"/>
        <v>0</v>
      </c>
      <c r="AN123" s="286">
        <f t="shared" si="141"/>
        <v>0</v>
      </c>
      <c r="AO123" s="286">
        <f t="shared" si="141"/>
        <v>0</v>
      </c>
      <c r="AP123" s="286">
        <f t="shared" si="141"/>
        <v>0</v>
      </c>
      <c r="AQ123" s="286">
        <f t="shared" si="141"/>
        <v>0</v>
      </c>
      <c r="AR123" s="286">
        <f t="shared" si="141"/>
        <v>0</v>
      </c>
      <c r="AS123" s="286">
        <f t="shared" si="141"/>
        <v>0</v>
      </c>
      <c r="AT123" s="286">
        <f t="shared" si="141"/>
        <v>0</v>
      </c>
      <c r="AU123" s="286">
        <f t="shared" si="141"/>
        <v>0</v>
      </c>
      <c r="AV123" s="286">
        <f t="shared" si="141"/>
        <v>0</v>
      </c>
      <c r="AW123" s="286">
        <f t="shared" si="141"/>
        <v>0</v>
      </c>
      <c r="AX123" s="286">
        <f t="shared" si="141"/>
        <v>0</v>
      </c>
      <c r="AY123" s="286">
        <f t="shared" si="141"/>
        <v>0</v>
      </c>
      <c r="AZ123" s="286">
        <f t="shared" si="141"/>
        <v>0</v>
      </c>
      <c r="BA123" s="286">
        <f t="shared" si="141"/>
        <v>0</v>
      </c>
      <c r="BB123" s="286">
        <f t="shared" si="141"/>
        <v>0</v>
      </c>
      <c r="BC123" s="286">
        <f t="shared" si="141"/>
        <v>0</v>
      </c>
      <c r="BD123" s="286">
        <f t="shared" si="141"/>
        <v>0</v>
      </c>
      <c r="BE123" s="286">
        <f t="shared" si="141"/>
        <v>0</v>
      </c>
      <c r="BF123" s="286">
        <f t="shared" si="141"/>
        <v>0</v>
      </c>
      <c r="BG123" s="286">
        <f t="shared" si="141"/>
        <v>0</v>
      </c>
      <c r="BH123" s="286">
        <f t="shared" si="141"/>
        <v>0</v>
      </c>
      <c r="BI123" s="286">
        <f t="shared" si="141"/>
        <v>0</v>
      </c>
      <c r="BJ123" s="286">
        <f t="shared" si="141"/>
        <v>0</v>
      </c>
      <c r="BK123" s="286">
        <f t="shared" si="141"/>
        <v>0</v>
      </c>
      <c r="BL123" s="286">
        <f t="shared" si="141"/>
        <v>0</v>
      </c>
      <c r="BM123" s="286">
        <f t="shared" si="141"/>
        <v>0</v>
      </c>
      <c r="BN123" s="286">
        <f t="shared" si="141"/>
        <v>0</v>
      </c>
      <c r="BO123" s="286">
        <f t="shared" si="141"/>
        <v>0</v>
      </c>
      <c r="BP123" s="286">
        <f t="shared" si="141"/>
        <v>0</v>
      </c>
      <c r="BQ123" s="286">
        <f t="shared" si="141"/>
        <v>0</v>
      </c>
      <c r="BR123" s="286">
        <f t="shared" si="141"/>
        <v>0</v>
      </c>
      <c r="BS123" s="286">
        <f t="shared" si="141"/>
        <v>0</v>
      </c>
      <c r="BT123" s="286">
        <f t="shared" si="141"/>
        <v>0</v>
      </c>
      <c r="BU123" s="286">
        <f t="shared" si="141"/>
        <v>0</v>
      </c>
      <c r="BV123" s="286">
        <f t="shared" si="141"/>
        <v>0</v>
      </c>
      <c r="BW123" s="286">
        <f t="shared" ref="BW123:EH123" si="142">+SUMIF($I$16:$I$111,1,BW16:BW111)</f>
        <v>0</v>
      </c>
      <c r="BX123" s="286">
        <f t="shared" si="142"/>
        <v>0</v>
      </c>
      <c r="BY123" s="286">
        <f t="shared" si="142"/>
        <v>0</v>
      </c>
      <c r="BZ123" s="286">
        <f t="shared" si="142"/>
        <v>0</v>
      </c>
      <c r="CA123" s="286">
        <f t="shared" si="142"/>
        <v>0</v>
      </c>
      <c r="CB123" s="286">
        <f t="shared" si="142"/>
        <v>0</v>
      </c>
      <c r="CC123" s="286">
        <f t="shared" si="142"/>
        <v>0</v>
      </c>
      <c r="CD123" s="286">
        <f t="shared" si="142"/>
        <v>0</v>
      </c>
      <c r="CE123" s="286">
        <f t="shared" si="142"/>
        <v>0</v>
      </c>
      <c r="CF123" s="286">
        <f t="shared" si="142"/>
        <v>0</v>
      </c>
      <c r="CG123" s="286">
        <f t="shared" si="142"/>
        <v>0</v>
      </c>
      <c r="CH123" s="286">
        <f t="shared" si="142"/>
        <v>0</v>
      </c>
      <c r="CI123" s="286">
        <f t="shared" si="142"/>
        <v>0</v>
      </c>
      <c r="CJ123" s="286">
        <f t="shared" si="142"/>
        <v>0</v>
      </c>
      <c r="CK123" s="286">
        <f t="shared" si="142"/>
        <v>0</v>
      </c>
      <c r="CL123" s="286">
        <f t="shared" si="142"/>
        <v>0</v>
      </c>
      <c r="CM123" s="286">
        <f t="shared" si="142"/>
        <v>0</v>
      </c>
      <c r="CN123" s="286">
        <f t="shared" si="142"/>
        <v>0</v>
      </c>
      <c r="CO123" s="286">
        <f t="shared" si="142"/>
        <v>0</v>
      </c>
      <c r="CP123" s="286">
        <f t="shared" si="142"/>
        <v>0</v>
      </c>
      <c r="CQ123" s="286">
        <f t="shared" si="142"/>
        <v>0</v>
      </c>
      <c r="CR123" s="286">
        <f t="shared" si="142"/>
        <v>0</v>
      </c>
      <c r="CS123" s="286">
        <f t="shared" si="142"/>
        <v>0</v>
      </c>
      <c r="CT123" s="286">
        <f t="shared" si="142"/>
        <v>0</v>
      </c>
      <c r="CU123" s="286">
        <f t="shared" si="142"/>
        <v>0</v>
      </c>
      <c r="CV123" s="286">
        <f t="shared" si="142"/>
        <v>0</v>
      </c>
      <c r="CW123" s="286">
        <f t="shared" si="142"/>
        <v>0</v>
      </c>
      <c r="CX123" s="286">
        <f t="shared" si="142"/>
        <v>0</v>
      </c>
      <c r="CY123" s="286">
        <f t="shared" si="142"/>
        <v>0</v>
      </c>
      <c r="CZ123" s="286">
        <f t="shared" si="142"/>
        <v>0</v>
      </c>
      <c r="DA123" s="286">
        <f t="shared" si="142"/>
        <v>0</v>
      </c>
      <c r="DB123" s="286">
        <f t="shared" si="142"/>
        <v>0</v>
      </c>
      <c r="DC123" s="286">
        <f t="shared" si="142"/>
        <v>0</v>
      </c>
      <c r="DD123" s="286">
        <f t="shared" si="142"/>
        <v>0</v>
      </c>
      <c r="DE123" s="286">
        <f t="shared" si="142"/>
        <v>0</v>
      </c>
      <c r="DF123" s="286">
        <f t="shared" si="142"/>
        <v>0</v>
      </c>
      <c r="DG123" s="286">
        <f t="shared" si="142"/>
        <v>0</v>
      </c>
      <c r="DH123" s="286">
        <f t="shared" si="142"/>
        <v>0</v>
      </c>
      <c r="DI123" s="286">
        <f t="shared" si="142"/>
        <v>0</v>
      </c>
      <c r="DJ123" s="286">
        <f t="shared" si="142"/>
        <v>0</v>
      </c>
      <c r="DK123" s="286">
        <f t="shared" si="142"/>
        <v>0</v>
      </c>
      <c r="DL123" s="286">
        <f t="shared" si="142"/>
        <v>0</v>
      </c>
      <c r="DM123" s="286">
        <f t="shared" si="142"/>
        <v>0</v>
      </c>
      <c r="DN123" s="286">
        <f t="shared" si="142"/>
        <v>0</v>
      </c>
      <c r="DO123" s="286">
        <f t="shared" si="142"/>
        <v>0</v>
      </c>
      <c r="DP123" s="286">
        <f t="shared" si="142"/>
        <v>0</v>
      </c>
      <c r="DQ123" s="286">
        <f t="shared" si="142"/>
        <v>0</v>
      </c>
      <c r="DR123" s="286">
        <f t="shared" si="142"/>
        <v>0</v>
      </c>
      <c r="DS123" s="286">
        <f t="shared" si="142"/>
        <v>0</v>
      </c>
      <c r="DT123" s="286">
        <f t="shared" si="142"/>
        <v>0</v>
      </c>
      <c r="DU123" s="286">
        <f t="shared" si="142"/>
        <v>0</v>
      </c>
      <c r="DV123" s="286">
        <f t="shared" si="142"/>
        <v>0</v>
      </c>
      <c r="DW123" s="286">
        <f t="shared" si="142"/>
        <v>0</v>
      </c>
      <c r="DX123" s="286">
        <f t="shared" si="142"/>
        <v>0</v>
      </c>
      <c r="DY123" s="286">
        <f t="shared" si="142"/>
        <v>0</v>
      </c>
      <c r="DZ123" s="286">
        <f t="shared" si="142"/>
        <v>0</v>
      </c>
      <c r="EA123" s="286">
        <f t="shared" si="142"/>
        <v>0</v>
      </c>
      <c r="EB123" s="286">
        <f t="shared" si="142"/>
        <v>0</v>
      </c>
      <c r="EC123" s="286">
        <f t="shared" si="142"/>
        <v>0</v>
      </c>
      <c r="ED123" s="286">
        <f t="shared" si="142"/>
        <v>0</v>
      </c>
      <c r="EE123" s="286">
        <f t="shared" si="142"/>
        <v>0</v>
      </c>
      <c r="EF123" s="286">
        <f t="shared" si="142"/>
        <v>0</v>
      </c>
      <c r="EG123" s="286">
        <f t="shared" si="142"/>
        <v>0</v>
      </c>
      <c r="EH123" s="286">
        <f t="shared" si="142"/>
        <v>0</v>
      </c>
      <c r="EI123" s="286">
        <f t="shared" ref="EI123:GT123" si="143">+SUMIF($I$16:$I$111,1,EI16:EI111)</f>
        <v>0</v>
      </c>
      <c r="EJ123" s="286">
        <f t="shared" si="143"/>
        <v>0</v>
      </c>
      <c r="EK123" s="286">
        <f t="shared" si="143"/>
        <v>0</v>
      </c>
      <c r="EL123" s="286">
        <f t="shared" si="143"/>
        <v>0</v>
      </c>
      <c r="EM123" s="286">
        <f t="shared" si="143"/>
        <v>0</v>
      </c>
      <c r="EN123" s="286">
        <f t="shared" si="143"/>
        <v>0</v>
      </c>
      <c r="EO123" s="286">
        <f t="shared" si="143"/>
        <v>0</v>
      </c>
      <c r="EP123" s="286">
        <f t="shared" si="143"/>
        <v>0</v>
      </c>
      <c r="EQ123" s="286">
        <f t="shared" si="143"/>
        <v>0</v>
      </c>
      <c r="ER123" s="286">
        <f t="shared" si="143"/>
        <v>0</v>
      </c>
      <c r="ES123" s="286">
        <f t="shared" si="143"/>
        <v>0</v>
      </c>
      <c r="ET123" s="286">
        <f t="shared" si="143"/>
        <v>0</v>
      </c>
      <c r="EU123" s="286">
        <f t="shared" si="143"/>
        <v>0</v>
      </c>
      <c r="EV123" s="286">
        <f t="shared" si="143"/>
        <v>0</v>
      </c>
      <c r="EW123" s="286">
        <f t="shared" si="143"/>
        <v>0</v>
      </c>
      <c r="EX123" s="286">
        <f t="shared" si="143"/>
        <v>0</v>
      </c>
      <c r="EY123" s="286">
        <f t="shared" si="143"/>
        <v>0</v>
      </c>
      <c r="EZ123" s="286">
        <f t="shared" si="143"/>
        <v>0</v>
      </c>
      <c r="FA123" s="286">
        <f t="shared" si="143"/>
        <v>0</v>
      </c>
      <c r="FB123" s="286">
        <f t="shared" si="143"/>
        <v>0</v>
      </c>
      <c r="FC123" s="286">
        <f t="shared" si="143"/>
        <v>0</v>
      </c>
      <c r="FD123" s="286">
        <f t="shared" si="143"/>
        <v>0</v>
      </c>
      <c r="FE123" s="286">
        <f t="shared" si="143"/>
        <v>0</v>
      </c>
      <c r="FF123" s="286">
        <f t="shared" si="143"/>
        <v>0</v>
      </c>
      <c r="FG123" s="286">
        <f t="shared" si="143"/>
        <v>0</v>
      </c>
      <c r="FH123" s="286">
        <f t="shared" si="143"/>
        <v>0</v>
      </c>
      <c r="FI123" s="286">
        <f t="shared" si="143"/>
        <v>0</v>
      </c>
      <c r="FJ123" s="286">
        <f t="shared" si="143"/>
        <v>0</v>
      </c>
      <c r="FK123" s="286">
        <f t="shared" si="143"/>
        <v>0</v>
      </c>
      <c r="FL123" s="286">
        <f t="shared" si="143"/>
        <v>0</v>
      </c>
      <c r="FM123" s="286">
        <f t="shared" si="143"/>
        <v>0</v>
      </c>
      <c r="FN123" s="286">
        <f t="shared" si="143"/>
        <v>0</v>
      </c>
      <c r="FO123" s="286">
        <f t="shared" si="143"/>
        <v>0</v>
      </c>
      <c r="FP123" s="286">
        <f t="shared" si="143"/>
        <v>0</v>
      </c>
      <c r="FQ123" s="286">
        <f t="shared" si="143"/>
        <v>0</v>
      </c>
      <c r="FR123" s="286">
        <f t="shared" si="143"/>
        <v>0</v>
      </c>
      <c r="FS123" s="286">
        <f t="shared" si="143"/>
        <v>0</v>
      </c>
      <c r="FT123" s="286">
        <f t="shared" si="143"/>
        <v>0</v>
      </c>
      <c r="FU123" s="286">
        <f t="shared" si="143"/>
        <v>0</v>
      </c>
      <c r="FV123" s="286">
        <f t="shared" si="143"/>
        <v>0</v>
      </c>
      <c r="FW123" s="286">
        <f t="shared" si="143"/>
        <v>0</v>
      </c>
      <c r="FX123" s="286">
        <f t="shared" si="143"/>
        <v>0</v>
      </c>
      <c r="FY123" s="286">
        <f t="shared" si="143"/>
        <v>0</v>
      </c>
      <c r="FZ123" s="286">
        <f t="shared" si="143"/>
        <v>0</v>
      </c>
      <c r="GA123" s="286">
        <f t="shared" si="143"/>
        <v>0</v>
      </c>
      <c r="GB123" s="286">
        <f t="shared" si="143"/>
        <v>0</v>
      </c>
      <c r="GC123" s="286">
        <f t="shared" si="143"/>
        <v>0</v>
      </c>
      <c r="GD123" s="286">
        <f t="shared" si="143"/>
        <v>0</v>
      </c>
      <c r="GE123" s="286">
        <f t="shared" si="143"/>
        <v>0</v>
      </c>
      <c r="GF123" s="286">
        <f t="shared" si="143"/>
        <v>0</v>
      </c>
      <c r="GG123" s="286">
        <f t="shared" si="143"/>
        <v>0</v>
      </c>
      <c r="GH123" s="286">
        <f t="shared" si="143"/>
        <v>0</v>
      </c>
      <c r="GI123" s="286">
        <f t="shared" si="143"/>
        <v>0</v>
      </c>
      <c r="GJ123" s="286">
        <f t="shared" si="143"/>
        <v>0</v>
      </c>
      <c r="GK123" s="286">
        <f t="shared" si="143"/>
        <v>0</v>
      </c>
      <c r="GL123" s="286">
        <f t="shared" si="143"/>
        <v>0</v>
      </c>
      <c r="GM123" s="286">
        <f t="shared" si="143"/>
        <v>0</v>
      </c>
      <c r="GN123" s="286">
        <f t="shared" si="143"/>
        <v>0</v>
      </c>
      <c r="GO123" s="286">
        <f t="shared" si="143"/>
        <v>0</v>
      </c>
      <c r="GP123" s="286">
        <f t="shared" si="143"/>
        <v>0</v>
      </c>
      <c r="GQ123" s="286">
        <f t="shared" si="143"/>
        <v>0</v>
      </c>
      <c r="GR123" s="286">
        <f t="shared" si="143"/>
        <v>0</v>
      </c>
      <c r="GS123" s="286">
        <f t="shared" si="143"/>
        <v>0</v>
      </c>
      <c r="GT123" s="286">
        <f t="shared" si="143"/>
        <v>0</v>
      </c>
      <c r="GU123" s="286">
        <f t="shared" ref="GU123:HB123" si="144">+SUMIF($I$16:$I$111,1,GU16:GU111)</f>
        <v>0</v>
      </c>
      <c r="GV123" s="286">
        <f t="shared" si="144"/>
        <v>0</v>
      </c>
      <c r="GW123" s="286">
        <f t="shared" si="144"/>
        <v>0</v>
      </c>
      <c r="GX123" s="286">
        <f t="shared" si="144"/>
        <v>0</v>
      </c>
      <c r="GY123" s="286">
        <f t="shared" si="144"/>
        <v>0</v>
      </c>
      <c r="GZ123" s="286">
        <f t="shared" si="144"/>
        <v>0</v>
      </c>
      <c r="HA123" s="286">
        <f t="shared" si="144"/>
        <v>0</v>
      </c>
      <c r="HB123" s="286">
        <f t="shared" si="144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16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58" t="s">
        <v>785</v>
      </c>
      <c r="C124" s="559"/>
      <c r="D124" s="559"/>
      <c r="E124" s="559"/>
      <c r="F124" s="559"/>
      <c r="G124" s="559"/>
      <c r="H124" s="559"/>
      <c r="I124" s="560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16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58" t="s">
        <v>785</v>
      </c>
      <c r="C125" s="559"/>
      <c r="D125" s="559"/>
      <c r="E125" s="559"/>
      <c r="F125" s="559"/>
      <c r="G125" s="559"/>
      <c r="H125" s="559"/>
      <c r="I125" s="560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16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58" t="s">
        <v>785</v>
      </c>
      <c r="C126" s="559"/>
      <c r="D126" s="559"/>
      <c r="E126" s="559"/>
      <c r="F126" s="559"/>
      <c r="G126" s="559"/>
      <c r="H126" s="559"/>
      <c r="I126" s="560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16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58" t="s">
        <v>785</v>
      </c>
      <c r="C127" s="559"/>
      <c r="D127" s="559"/>
      <c r="E127" s="559"/>
      <c r="F127" s="559"/>
      <c r="G127" s="559"/>
      <c r="H127" s="559"/>
      <c r="I127" s="560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16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9" priority="45" stopIfTrue="1">
      <formula>HN17=0</formula>
    </cfRule>
  </conditionalFormatting>
  <conditionalFormatting sqref="HN16">
    <cfRule type="expression" dxfId="28" priority="46" stopIfTrue="1">
      <formula>HN16=0</formula>
    </cfRule>
  </conditionalFormatting>
  <conditionalFormatting sqref="HP17:HP19">
    <cfRule type="expression" dxfId="27" priority="42" stopIfTrue="1">
      <formula>HP17=0</formula>
    </cfRule>
  </conditionalFormatting>
  <conditionalFormatting sqref="HP16">
    <cfRule type="expression" dxfId="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1" priority="7" stopIfTrue="1">
      <formula>HM17=0</formula>
    </cfRule>
  </conditionalFormatting>
  <conditionalFormatting sqref="HM40:HM111">
    <cfRule type="expression" dxfId="20" priority="6" stopIfTrue="1">
      <formula>HM40=0</formula>
    </cfRule>
  </conditionalFormatting>
  <conditionalFormatting sqref="HM16">
    <cfRule type="expression" dxfId="19" priority="5" stopIfTrue="1">
      <formula>HM16=0</formula>
    </cfRule>
  </conditionalFormatting>
  <conditionalFormatting sqref="HO16">
    <cfRule type="expression" dxfId="18" priority="2" stopIfTrue="1">
      <formula>HO16=0</formula>
    </cfRule>
  </conditionalFormatting>
  <conditionalFormatting sqref="HO16:HO111">
    <cfRule type="expression" dxfId="17" priority="4" stopIfTrue="1">
      <formula>HO16=0</formula>
    </cfRule>
  </conditionalFormatting>
  <conditionalFormatting sqref="HO17:HO111">
    <cfRule type="expression" dxfId="16" priority="3" stopIfTrue="1">
      <formula>HO17=0</formula>
    </cfRule>
  </conditionalFormatting>
  <conditionalFormatting sqref="HO16">
    <cfRule type="expression" dxfId="15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40" zoomScaleNormal="40" zoomScaleSheetLayoutView="55" workbookViewId="0">
      <pane ySplit="1" topLeftCell="A2" activePane="bottomLeft" state="frozen"/>
      <selection pane="bottomLeft" activeCell="K40" sqref="K40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1" width="9.85546875" style="2" customWidth="1"/>
    <col min="12" max="12" width="10.85546875" style="2" customWidth="1"/>
    <col min="13" max="16" width="9.85546875" style="2" customWidth="1"/>
    <col min="17" max="19" width="9.85546875" style="2" hidden="1" customWidth="1"/>
    <col min="20" max="20" width="12.140625" style="2" hidden="1" customWidth="1"/>
    <col min="21" max="22" width="10.7109375" style="2" customWidth="1"/>
    <col min="23" max="26" width="9.85546875" style="2" customWidth="1"/>
    <col min="27" max="29" width="9.85546875" style="2" hidden="1" customWidth="1"/>
    <col min="30" max="30" width="12.140625" style="2" hidden="1" customWidth="1"/>
    <col min="31" max="36" width="9.85546875" style="2" customWidth="1"/>
    <col min="37" max="39" width="9.85546875" style="2" hidden="1" customWidth="1"/>
    <col min="40" max="40" width="12.140625" style="2" hidden="1" customWidth="1"/>
    <col min="41" max="46" width="9.85546875" style="2" customWidth="1"/>
    <col min="47" max="49" width="9.85546875" style="2" hidden="1" customWidth="1"/>
    <col min="50" max="50" width="12.140625" style="2" hidden="1" customWidth="1"/>
    <col min="51" max="52" width="10.7109375" style="2" customWidth="1"/>
    <col min="53" max="56" width="9.85546875" style="2" customWidth="1"/>
    <col min="57" max="59" width="9.85546875" style="2" hidden="1" customWidth="1"/>
    <col min="60" max="60" width="12.140625" style="2" hidden="1" customWidth="1"/>
    <col min="61" max="66" width="9.85546875" style="2" customWidth="1"/>
    <col min="67" max="69" width="9.85546875" style="2" hidden="1" customWidth="1"/>
    <col min="70" max="70" width="12.140625" style="2" hidden="1" customWidth="1"/>
    <col min="71" max="76" width="9.85546875" style="2" customWidth="1"/>
    <col min="77" max="79" width="9.85546875" style="2" hidden="1" customWidth="1"/>
    <col min="80" max="80" width="12.140625" style="2" hidden="1" customWidth="1"/>
    <col min="81" max="86" width="9.85546875" style="2" customWidth="1"/>
    <col min="87" max="89" width="9.85546875" style="2" hidden="1" customWidth="1"/>
    <col min="90" max="90" width="12.140625" style="2" hidden="1" customWidth="1"/>
    <col min="91" max="96" width="9.85546875" style="2" customWidth="1"/>
    <col min="97" max="99" width="9.85546875" style="2" hidden="1" customWidth="1"/>
    <col min="100" max="100" width="12.140625" style="2" hidden="1" customWidth="1"/>
    <col min="101" max="102" width="11.7109375" style="2" customWidth="1"/>
    <col min="103" max="106" width="9.85546875" style="2" customWidth="1"/>
    <col min="107" max="109" width="9.85546875" style="2" hidden="1" customWidth="1"/>
    <col min="110" max="110" width="12.140625" style="2" hidden="1" customWidth="1"/>
    <col min="111" max="112" width="12.7109375" style="2" customWidth="1"/>
    <col min="113" max="116" width="9.85546875" style="2" customWidth="1"/>
    <col min="117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6" width="6.7109375" style="2" customWidth="1"/>
    <col min="217" max="220" width="6.7109375" style="2" hidden="1" customWidth="1"/>
    <col min="221" max="224" width="8.7109375" style="2" customWidth="1"/>
    <col min="225" max="225" width="1.7109375" style="21" customWidth="1"/>
    <col min="226" max="231" width="9.7109375" style="2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6" width="4.7109375" style="21" hidden="1" customWidth="1"/>
    <col min="247" max="251" width="4.7109375" style="21" customWidth="1"/>
    <col min="25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+E!J2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+E!J3</f>
        <v xml:space="preserve">          Intersección     :     Av. Los Héroes - Ca. Los Conquistadores (Metro de Atocongo)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+E!HM3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+E!J4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+E!J5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+IF(LEN($K$12)&gt;1,999,1)+IF(K15="i",1,2)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+IF(LEN($U$12)&gt;1,999,1)+IF(U15="i",1,2)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>+IF(LEN(AE13)&gt;1,999,1)+IF(AE15="i",1,2)</f>
        <v>#REF!</v>
      </c>
      <c r="AF8" s="59" t="e">
        <f t="shared" ref="AF8:AN8" si="2">+IF(LEN(AF13)&gt;1,999,1)+IF(AF15="i",1,2)</f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>+IF(LEN(AO13)&gt;1,999,1)+IF(AO15="i",1,2)</f>
        <v>#REF!</v>
      </c>
      <c r="AP8" s="59" t="e">
        <f t="shared" ref="AP8:AX8" si="3">+IF(LEN(AP13)&gt;1,999,1)+IF(AP15="i",1,2)</f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+IF(LEN($AY$12)&gt;1,999,1)+IF(AY15="i",1,2)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+IF(LEN($BI$12)&gt;1,999,1)+IF(BI15="i",1,2)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+IF(LEN($BS$12)&gt;1,999,1)+IF(BS15="i",1,2)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+IF(LEN($CC$12)&gt;1,999,1)+IF(CC15="i",1,2)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+IF(LEN($CM$12)&gt;1,999,1)+IF(CM15="i",1,2)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+IF(LEN($CW$12)&gt;1,999,1)+IF(CW15="i",1,2)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+IF(LEN($DG$12)&gt;1,999,1)+IF(DG15="i",1,2)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+IF(LEN($DQ$12)&gt;1,999,1)+IF(DQ15="i",1,2)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+IF(LEN($EA$12)&gt;1,999,1)+IF(EA15="i",1,2)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+IF(LEN($EK$12)&gt;1,999,1)+IF(EK15="i",1,2)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+IF(LEN($FE$12)&gt;1,999,1)+IF(FE15="i",1,2)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+IF(LEN($FO$12)&gt;1,999,1)+IF(FO15="i",1,2)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+IF(LEN($FY$12)&gt;1,999,1)+IF(FY15="i",1,2)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+IF(LEN($GI$12)&gt;1,999,1)+IF(GI15="i",1,2)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+IF(LEN($GS$12)&gt;1,999,1)+IF(GS15="i",1,2)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+IF(HC15="i",1,1001)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1001</v>
      </c>
      <c r="HH8" s="181">
        <f t="shared" si="19"/>
        <v>1001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+IF(HR15="i",1,1001)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1001</v>
      </c>
      <c r="HW8" s="181">
        <f t="shared" si="20"/>
        <v>1001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49" t="s">
        <v>1</v>
      </c>
      <c r="K9" s="153" t="s">
        <v>169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179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61" t="s">
        <v>2</v>
      </c>
      <c r="HN9" s="561" t="s">
        <v>3</v>
      </c>
      <c r="HO9" s="561" t="s">
        <v>4</v>
      </c>
      <c r="HP9" s="561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49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62"/>
      <c r="HN10" s="562"/>
      <c r="HO10" s="562"/>
      <c r="HP10" s="562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49"/>
      <c r="K11" s="511">
        <f>+Inicio!H33</f>
        <v>1</v>
      </c>
      <c r="L11" s="511">
        <f>+Inicio!H34</f>
        <v>1</v>
      </c>
      <c r="M11" s="511">
        <f>+Inicio!H35</f>
        <v>1</v>
      </c>
      <c r="N11" s="511">
        <f>+Inicio!H36</f>
        <v>1</v>
      </c>
      <c r="O11" s="511">
        <f>+Inicio!H37</f>
        <v>1</v>
      </c>
      <c r="P11" s="511">
        <f>+Inicio!H38</f>
        <v>1</v>
      </c>
      <c r="Q11" s="511">
        <f>+Inicio!H39</f>
        <v>0</v>
      </c>
      <c r="R11" s="511">
        <f>+Inicio!H40</f>
        <v>0</v>
      </c>
      <c r="S11" s="511">
        <f>+Inicio!H41</f>
        <v>0</v>
      </c>
      <c r="T11" s="511">
        <f>+Inicio!H42</f>
        <v>0</v>
      </c>
      <c r="U11" s="511">
        <f>+K11</f>
        <v>1</v>
      </c>
      <c r="V11" s="511">
        <f t="shared" ref="V11:AD11" si="25">+L11</f>
        <v>1</v>
      </c>
      <c r="W11" s="511">
        <f t="shared" si="25"/>
        <v>1</v>
      </c>
      <c r="X11" s="511">
        <f t="shared" si="25"/>
        <v>1</v>
      </c>
      <c r="Y11" s="511">
        <f t="shared" si="25"/>
        <v>1</v>
      </c>
      <c r="Z11" s="511">
        <f t="shared" si="25"/>
        <v>1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:AN11" si="26">+V11</f>
        <v>1</v>
      </c>
      <c r="AG11" s="511">
        <f t="shared" si="26"/>
        <v>1</v>
      </c>
      <c r="AH11" s="511">
        <f t="shared" si="26"/>
        <v>1</v>
      </c>
      <c r="AI11" s="511">
        <f t="shared" si="26"/>
        <v>1</v>
      </c>
      <c r="AJ11" s="511">
        <f t="shared" si="26"/>
        <v>1</v>
      </c>
      <c r="AK11" s="511">
        <f t="shared" si="26"/>
        <v>0</v>
      </c>
      <c r="AL11" s="511">
        <f t="shared" si="26"/>
        <v>0</v>
      </c>
      <c r="AM11" s="511">
        <f t="shared" si="26"/>
        <v>0</v>
      </c>
      <c r="AN11" s="511">
        <f t="shared" si="26"/>
        <v>0</v>
      </c>
      <c r="AO11" s="511">
        <f>+AE11</f>
        <v>1</v>
      </c>
      <c r="AP11" s="511">
        <f t="shared" ref="AP11:AX11" si="27">+AF11</f>
        <v>1</v>
      </c>
      <c r="AQ11" s="511">
        <f t="shared" si="27"/>
        <v>1</v>
      </c>
      <c r="AR11" s="511">
        <f t="shared" si="27"/>
        <v>1</v>
      </c>
      <c r="AS11" s="511">
        <f t="shared" si="27"/>
        <v>1</v>
      </c>
      <c r="AT11" s="511">
        <f t="shared" si="27"/>
        <v>1</v>
      </c>
      <c r="AU11" s="511">
        <f t="shared" si="27"/>
        <v>0</v>
      </c>
      <c r="AV11" s="511">
        <f t="shared" si="27"/>
        <v>0</v>
      </c>
      <c r="AW11" s="511">
        <f t="shared" si="27"/>
        <v>0</v>
      </c>
      <c r="AX11" s="511">
        <f t="shared" si="27"/>
        <v>0</v>
      </c>
      <c r="AY11" s="511">
        <f>+AO11</f>
        <v>1</v>
      </c>
      <c r="AZ11" s="511">
        <f t="shared" ref="AZ11:BH11" si="28">+AP11</f>
        <v>1</v>
      </c>
      <c r="BA11" s="511">
        <f t="shared" si="28"/>
        <v>1</v>
      </c>
      <c r="BB11" s="511">
        <f t="shared" si="28"/>
        <v>1</v>
      </c>
      <c r="BC11" s="511">
        <f t="shared" si="28"/>
        <v>1</v>
      </c>
      <c r="BD11" s="511">
        <f t="shared" si="28"/>
        <v>1</v>
      </c>
      <c r="BE11" s="511">
        <f t="shared" si="28"/>
        <v>0</v>
      </c>
      <c r="BF11" s="511">
        <f t="shared" si="28"/>
        <v>0</v>
      </c>
      <c r="BG11" s="511">
        <f t="shared" si="28"/>
        <v>0</v>
      </c>
      <c r="BH11" s="511">
        <f t="shared" si="28"/>
        <v>0</v>
      </c>
      <c r="BI11" s="511">
        <f>+AY11</f>
        <v>1</v>
      </c>
      <c r="BJ11" s="511">
        <f t="shared" ref="BJ11:BR11" si="29">+AZ11</f>
        <v>1</v>
      </c>
      <c r="BK11" s="511">
        <f t="shared" si="29"/>
        <v>1</v>
      </c>
      <c r="BL11" s="511">
        <f t="shared" si="29"/>
        <v>1</v>
      </c>
      <c r="BM11" s="511">
        <f t="shared" si="29"/>
        <v>1</v>
      </c>
      <c r="BN11" s="511">
        <f t="shared" si="29"/>
        <v>1</v>
      </c>
      <c r="BO11" s="511">
        <f t="shared" si="29"/>
        <v>0</v>
      </c>
      <c r="BP11" s="511">
        <f t="shared" si="29"/>
        <v>0</v>
      </c>
      <c r="BQ11" s="511">
        <f t="shared" si="29"/>
        <v>0</v>
      </c>
      <c r="BR11" s="511">
        <f t="shared" si="29"/>
        <v>0</v>
      </c>
      <c r="BS11" s="511">
        <f>+BI11</f>
        <v>1</v>
      </c>
      <c r="BT11" s="511">
        <f t="shared" ref="BT11:CB11" si="30">+BJ11</f>
        <v>1</v>
      </c>
      <c r="BU11" s="511">
        <f t="shared" si="30"/>
        <v>1</v>
      </c>
      <c r="BV11" s="511">
        <f t="shared" si="30"/>
        <v>1</v>
      </c>
      <c r="BW11" s="511">
        <f t="shared" si="30"/>
        <v>1</v>
      </c>
      <c r="BX11" s="511">
        <f t="shared" si="30"/>
        <v>1</v>
      </c>
      <c r="BY11" s="511">
        <f t="shared" si="30"/>
        <v>0</v>
      </c>
      <c r="BZ11" s="511">
        <f t="shared" si="30"/>
        <v>0</v>
      </c>
      <c r="CA11" s="511">
        <f t="shared" si="30"/>
        <v>0</v>
      </c>
      <c r="CB11" s="511">
        <f t="shared" si="30"/>
        <v>0</v>
      </c>
      <c r="CC11" s="511">
        <f>+BS11</f>
        <v>1</v>
      </c>
      <c r="CD11" s="511">
        <f t="shared" ref="CD11:CL11" si="31">+BT11</f>
        <v>1</v>
      </c>
      <c r="CE11" s="511">
        <f t="shared" si="31"/>
        <v>1</v>
      </c>
      <c r="CF11" s="511">
        <f t="shared" si="31"/>
        <v>1</v>
      </c>
      <c r="CG11" s="511">
        <f t="shared" si="31"/>
        <v>1</v>
      </c>
      <c r="CH11" s="511">
        <f t="shared" si="31"/>
        <v>1</v>
      </c>
      <c r="CI11" s="511">
        <f t="shared" si="31"/>
        <v>0</v>
      </c>
      <c r="CJ11" s="511">
        <f t="shared" si="31"/>
        <v>0</v>
      </c>
      <c r="CK11" s="511">
        <f t="shared" si="31"/>
        <v>0</v>
      </c>
      <c r="CL11" s="511">
        <f t="shared" si="31"/>
        <v>0</v>
      </c>
      <c r="CM11" s="511">
        <f>+CC11</f>
        <v>1</v>
      </c>
      <c r="CN11" s="511">
        <f t="shared" ref="CN11:CV11" si="32">+CD11</f>
        <v>1</v>
      </c>
      <c r="CO11" s="511">
        <f t="shared" si="32"/>
        <v>1</v>
      </c>
      <c r="CP11" s="511">
        <f t="shared" si="32"/>
        <v>1</v>
      </c>
      <c r="CQ11" s="511">
        <f t="shared" si="32"/>
        <v>1</v>
      </c>
      <c r="CR11" s="511">
        <f t="shared" si="32"/>
        <v>1</v>
      </c>
      <c r="CS11" s="511">
        <f t="shared" si="32"/>
        <v>0</v>
      </c>
      <c r="CT11" s="511">
        <f t="shared" si="32"/>
        <v>0</v>
      </c>
      <c r="CU11" s="511">
        <f t="shared" si="32"/>
        <v>0</v>
      </c>
      <c r="CV11" s="511">
        <f t="shared" si="32"/>
        <v>0</v>
      </c>
      <c r="CW11" s="511">
        <f>+CM11</f>
        <v>1</v>
      </c>
      <c r="CX11" s="511">
        <f t="shared" ref="CX11:DF11" si="33">+CN11</f>
        <v>1</v>
      </c>
      <c r="CY11" s="511">
        <f t="shared" si="33"/>
        <v>1</v>
      </c>
      <c r="CZ11" s="511">
        <f t="shared" si="33"/>
        <v>1</v>
      </c>
      <c r="DA11" s="511">
        <f t="shared" si="33"/>
        <v>1</v>
      </c>
      <c r="DB11" s="511">
        <f t="shared" si="33"/>
        <v>1</v>
      </c>
      <c r="DC11" s="511">
        <f t="shared" si="33"/>
        <v>0</v>
      </c>
      <c r="DD11" s="511">
        <f t="shared" si="33"/>
        <v>0</v>
      </c>
      <c r="DE11" s="511">
        <f t="shared" si="33"/>
        <v>0</v>
      </c>
      <c r="DF11" s="511">
        <f t="shared" si="33"/>
        <v>0</v>
      </c>
      <c r="DG11" s="511">
        <f>+CW11</f>
        <v>1</v>
      </c>
      <c r="DH11" s="511">
        <f t="shared" ref="DH11:DP11" si="34">+CX11</f>
        <v>1</v>
      </c>
      <c r="DI11" s="511">
        <f t="shared" si="34"/>
        <v>1</v>
      </c>
      <c r="DJ11" s="511">
        <f t="shared" si="34"/>
        <v>1</v>
      </c>
      <c r="DK11" s="511">
        <f t="shared" si="34"/>
        <v>1</v>
      </c>
      <c r="DL11" s="511">
        <f t="shared" si="34"/>
        <v>1</v>
      </c>
      <c r="DM11" s="511">
        <f t="shared" si="34"/>
        <v>0</v>
      </c>
      <c r="DN11" s="511">
        <f t="shared" si="34"/>
        <v>0</v>
      </c>
      <c r="DO11" s="511">
        <f t="shared" si="34"/>
        <v>0</v>
      </c>
      <c r="DP11" s="511">
        <f t="shared" si="34"/>
        <v>0</v>
      </c>
      <c r="DQ11" s="511">
        <f>+DG11</f>
        <v>1</v>
      </c>
      <c r="DR11" s="511">
        <f t="shared" ref="DR11:DZ11" si="35">+DH11</f>
        <v>1</v>
      </c>
      <c r="DS11" s="511">
        <f t="shared" si="35"/>
        <v>1</v>
      </c>
      <c r="DT11" s="511">
        <f t="shared" si="35"/>
        <v>1</v>
      </c>
      <c r="DU11" s="511">
        <f t="shared" si="35"/>
        <v>1</v>
      </c>
      <c r="DV11" s="511">
        <f t="shared" si="35"/>
        <v>1</v>
      </c>
      <c r="DW11" s="511">
        <f t="shared" si="35"/>
        <v>0</v>
      </c>
      <c r="DX11" s="511">
        <f t="shared" si="35"/>
        <v>0</v>
      </c>
      <c r="DY11" s="511">
        <f t="shared" si="35"/>
        <v>0</v>
      </c>
      <c r="DZ11" s="511">
        <f t="shared" si="35"/>
        <v>0</v>
      </c>
      <c r="EA11" s="511">
        <f>+DQ11</f>
        <v>1</v>
      </c>
      <c r="EB11" s="511">
        <f t="shared" ref="EB11:EJ11" si="36">+DR11</f>
        <v>1</v>
      </c>
      <c r="EC11" s="511">
        <f t="shared" si="36"/>
        <v>1</v>
      </c>
      <c r="ED11" s="511">
        <f t="shared" si="36"/>
        <v>1</v>
      </c>
      <c r="EE11" s="511">
        <f t="shared" si="36"/>
        <v>1</v>
      </c>
      <c r="EF11" s="511">
        <f t="shared" si="36"/>
        <v>1</v>
      </c>
      <c r="EG11" s="511">
        <f t="shared" si="36"/>
        <v>0</v>
      </c>
      <c r="EH11" s="511">
        <f t="shared" si="36"/>
        <v>0</v>
      </c>
      <c r="EI11" s="511">
        <f t="shared" si="36"/>
        <v>0</v>
      </c>
      <c r="EJ11" s="511">
        <f t="shared" si="36"/>
        <v>0</v>
      </c>
      <c r="EK11" s="511">
        <f>+EA11</f>
        <v>1</v>
      </c>
      <c r="EL11" s="511">
        <f t="shared" ref="EL11:ET11" si="37">+EB11</f>
        <v>1</v>
      </c>
      <c r="EM11" s="511">
        <f t="shared" si="37"/>
        <v>1</v>
      </c>
      <c r="EN11" s="511">
        <f t="shared" si="37"/>
        <v>1</v>
      </c>
      <c r="EO11" s="511">
        <f t="shared" si="37"/>
        <v>1</v>
      </c>
      <c r="EP11" s="511">
        <f t="shared" si="37"/>
        <v>1</v>
      </c>
      <c r="EQ11" s="511">
        <f t="shared" si="37"/>
        <v>0</v>
      </c>
      <c r="ER11" s="511">
        <f t="shared" si="37"/>
        <v>0</v>
      </c>
      <c r="ES11" s="511">
        <f t="shared" si="37"/>
        <v>0</v>
      </c>
      <c r="ET11" s="511">
        <f t="shared" si="37"/>
        <v>0</v>
      </c>
      <c r="EU11" s="511">
        <f>+EK11</f>
        <v>1</v>
      </c>
      <c r="EV11" s="511">
        <f t="shared" ref="EV11:FD11" si="38">+EL11</f>
        <v>1</v>
      </c>
      <c r="EW11" s="511">
        <f t="shared" si="38"/>
        <v>1</v>
      </c>
      <c r="EX11" s="511">
        <f t="shared" si="38"/>
        <v>1</v>
      </c>
      <c r="EY11" s="511">
        <f t="shared" si="38"/>
        <v>1</v>
      </c>
      <c r="EZ11" s="511">
        <f t="shared" si="38"/>
        <v>1</v>
      </c>
      <c r="FA11" s="511">
        <f t="shared" si="38"/>
        <v>0</v>
      </c>
      <c r="FB11" s="511">
        <f t="shared" si="38"/>
        <v>0</v>
      </c>
      <c r="FC11" s="511">
        <f t="shared" si="38"/>
        <v>0</v>
      </c>
      <c r="FD11" s="511">
        <f t="shared" si="38"/>
        <v>0</v>
      </c>
      <c r="FE11" s="511">
        <f>+EU11</f>
        <v>1</v>
      </c>
      <c r="FF11" s="511">
        <f t="shared" ref="FF11:FN11" si="39">+EV11</f>
        <v>1</v>
      </c>
      <c r="FG11" s="511">
        <f t="shared" si="39"/>
        <v>1</v>
      </c>
      <c r="FH11" s="511">
        <f t="shared" si="39"/>
        <v>1</v>
      </c>
      <c r="FI11" s="511">
        <f t="shared" si="39"/>
        <v>1</v>
      </c>
      <c r="FJ11" s="511">
        <f t="shared" si="39"/>
        <v>1</v>
      </c>
      <c r="FK11" s="511">
        <f t="shared" si="39"/>
        <v>0</v>
      </c>
      <c r="FL11" s="511">
        <f t="shared" si="39"/>
        <v>0</v>
      </c>
      <c r="FM11" s="511">
        <f t="shared" si="39"/>
        <v>0</v>
      </c>
      <c r="FN11" s="511">
        <f t="shared" si="39"/>
        <v>0</v>
      </c>
      <c r="FO11" s="511">
        <f>+FE11</f>
        <v>1</v>
      </c>
      <c r="FP11" s="511">
        <f t="shared" ref="FP11:FX11" si="40">+FF11</f>
        <v>1</v>
      </c>
      <c r="FQ11" s="511">
        <f t="shared" si="40"/>
        <v>1</v>
      </c>
      <c r="FR11" s="511">
        <f t="shared" si="40"/>
        <v>1</v>
      </c>
      <c r="FS11" s="511">
        <f t="shared" si="40"/>
        <v>1</v>
      </c>
      <c r="FT11" s="511">
        <f t="shared" si="40"/>
        <v>1</v>
      </c>
      <c r="FU11" s="511">
        <f t="shared" si="40"/>
        <v>0</v>
      </c>
      <c r="FV11" s="511">
        <f t="shared" si="40"/>
        <v>0</v>
      </c>
      <c r="FW11" s="511">
        <f t="shared" si="40"/>
        <v>0</v>
      </c>
      <c r="FX11" s="511">
        <f t="shared" si="40"/>
        <v>0</v>
      </c>
      <c r="FY11" s="511">
        <f>+FO11</f>
        <v>1</v>
      </c>
      <c r="FZ11" s="511">
        <f t="shared" ref="FZ11:GH11" si="41">+FP11</f>
        <v>1</v>
      </c>
      <c r="GA11" s="511">
        <f t="shared" si="41"/>
        <v>1</v>
      </c>
      <c r="GB11" s="511">
        <f t="shared" si="41"/>
        <v>1</v>
      </c>
      <c r="GC11" s="511">
        <f t="shared" si="41"/>
        <v>1</v>
      </c>
      <c r="GD11" s="511">
        <f t="shared" si="41"/>
        <v>1</v>
      </c>
      <c r="GE11" s="511">
        <f t="shared" si="41"/>
        <v>0</v>
      </c>
      <c r="GF11" s="511">
        <f t="shared" si="41"/>
        <v>0</v>
      </c>
      <c r="GG11" s="511">
        <f t="shared" si="41"/>
        <v>0</v>
      </c>
      <c r="GH11" s="511">
        <f t="shared" si="41"/>
        <v>0</v>
      </c>
      <c r="GI11" s="511">
        <f>+FY11</f>
        <v>1</v>
      </c>
      <c r="GJ11" s="511">
        <f t="shared" ref="GJ11:GR11" si="42">+FZ11</f>
        <v>1</v>
      </c>
      <c r="GK11" s="511">
        <f t="shared" si="42"/>
        <v>1</v>
      </c>
      <c r="GL11" s="511">
        <f t="shared" si="42"/>
        <v>1</v>
      </c>
      <c r="GM11" s="511">
        <f t="shared" si="42"/>
        <v>1</v>
      </c>
      <c r="GN11" s="511">
        <f t="shared" si="42"/>
        <v>1</v>
      </c>
      <c r="GO11" s="511">
        <f t="shared" si="42"/>
        <v>0</v>
      </c>
      <c r="GP11" s="511">
        <f t="shared" si="42"/>
        <v>0</v>
      </c>
      <c r="GQ11" s="511">
        <f t="shared" si="42"/>
        <v>0</v>
      </c>
      <c r="GR11" s="511">
        <f t="shared" si="42"/>
        <v>0</v>
      </c>
      <c r="GS11" s="511">
        <f>+GI11</f>
        <v>1</v>
      </c>
      <c r="GT11" s="511">
        <f t="shared" ref="GT11:HB11" si="43">+GJ11</f>
        <v>1</v>
      </c>
      <c r="GU11" s="511">
        <f t="shared" si="43"/>
        <v>1</v>
      </c>
      <c r="GV11" s="511">
        <f t="shared" si="43"/>
        <v>1</v>
      </c>
      <c r="GW11" s="511">
        <f t="shared" si="43"/>
        <v>1</v>
      </c>
      <c r="GX11" s="511">
        <f t="shared" si="43"/>
        <v>1</v>
      </c>
      <c r="GY11" s="511">
        <f t="shared" si="43"/>
        <v>0</v>
      </c>
      <c r="GZ11" s="511">
        <f t="shared" si="43"/>
        <v>0</v>
      </c>
      <c r="HA11" s="511">
        <f t="shared" si="43"/>
        <v>0</v>
      </c>
      <c r="HB11" s="511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62"/>
      <c r="HN11" s="562"/>
      <c r="HO11" s="562"/>
      <c r="HP11" s="562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49"/>
      <c r="K12" s="152" t="e">
        <f>+E!K12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+E!U12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+E!AE12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+E!AO12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+E!AY12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+E!BI12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+E!BS12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+E!CC12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+E!CM12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+E!CW12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62"/>
      <c r="HN12" s="562"/>
      <c r="HO12" s="562"/>
      <c r="HP12" s="562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49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 t="e">
        <f t="shared" ref="HC13:HL15" si="64">+GS13</f>
        <v>#REF!</v>
      </c>
      <c r="HD13" s="8" t="e">
        <f t="shared" si="64"/>
        <v>#REF!</v>
      </c>
      <c r="HE13" s="8" t="e">
        <f t="shared" si="64"/>
        <v>#REF!</v>
      </c>
      <c r="HF13" s="8" t="e">
        <f t="shared" si="64"/>
        <v>#REF!</v>
      </c>
      <c r="HG13" s="8" t="e">
        <f t="shared" si="64"/>
        <v>#REF!</v>
      </c>
      <c r="HH13" s="8" t="e">
        <f t="shared" si="64"/>
        <v>#REF!</v>
      </c>
      <c r="HI13" s="8" t="e">
        <f t="shared" si="64"/>
        <v>#REF!</v>
      </c>
      <c r="HJ13" s="8" t="e">
        <f t="shared" si="64"/>
        <v>#REF!</v>
      </c>
      <c r="HK13" s="8" t="e">
        <f t="shared" si="64"/>
        <v>#REF!</v>
      </c>
      <c r="HL13" s="8" t="e">
        <f t="shared" si="64"/>
        <v>#REF!</v>
      </c>
      <c r="HM13" s="562"/>
      <c r="HN13" s="562"/>
      <c r="HO13" s="562"/>
      <c r="HP13" s="562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46" t="s">
        <v>177</v>
      </c>
      <c r="C14" s="546"/>
      <c r="D14" s="546"/>
      <c r="E14" s="546"/>
      <c r="F14" s="546" t="s">
        <v>176</v>
      </c>
      <c r="G14" s="546"/>
      <c r="H14" s="546"/>
      <c r="I14" s="547"/>
      <c r="J14" s="549"/>
      <c r="K14" s="24" t="str">
        <f>+CONCATENATE(Inicio!J33,K11,Inicio!K33)</f>
        <v>Av. Los Héroes1Oeste</v>
      </c>
      <c r="L14" s="23" t="str">
        <f>+CONCATENATE(Inicio!J34,L11,Inicio!K34)</f>
        <v>Av. Los Héroes1Oeste</v>
      </c>
      <c r="M14" s="23" t="str">
        <f>+CONCATENATE(Inicio!J35,M11,Inicio!K35)</f>
        <v>Av. Los Héroes Aux.1Oeste</v>
      </c>
      <c r="N14" s="23" t="str">
        <f>+CONCATENATE(Inicio!J36,N11,Inicio!K36)</f>
        <v>Av. Los Héroes Aux.1Oeste</v>
      </c>
      <c r="O14" s="23" t="str">
        <f>+CONCATENATE(Inicio!J37,O11,Inicio!K37)</f>
        <v>Av. Los Héroes Aux.1Oeste</v>
      </c>
      <c r="P14" s="23" t="str">
        <f>+CONCATENATE(Inicio!J38,P11,Inicio!K38)</f>
        <v>Av. Los Héroes Aux.1Oeste</v>
      </c>
      <c r="Q14" s="23" t="str">
        <f>+CONCATENATE(Inicio!J39,Q11,Inicio!K39)</f>
        <v>0Oeste</v>
      </c>
      <c r="R14" s="23" t="str">
        <f>+CONCATENATE(Inicio!J40,R11,Inicio!K40)</f>
        <v>0Oeste</v>
      </c>
      <c r="S14" s="23" t="str">
        <f>+CONCATENATE(Inicio!J41,S11,Inicio!K41)</f>
        <v>0Oeste</v>
      </c>
      <c r="T14" s="23" t="str">
        <f>+CONCATENATE(Inicio!J42,T11,Inicio!K42)</f>
        <v>0Oeste</v>
      </c>
      <c r="U14" s="24" t="str">
        <f>+K14</f>
        <v>Av. Los Héroes1Oeste</v>
      </c>
      <c r="V14" s="23" t="str">
        <f t="shared" ref="V14:CG14" si="65">+L14</f>
        <v>Av. Los Héroes1Oeste</v>
      </c>
      <c r="W14" s="23" t="str">
        <f t="shared" si="65"/>
        <v>Av. Los Héroes Aux.1Oeste</v>
      </c>
      <c r="X14" s="23" t="str">
        <f t="shared" si="65"/>
        <v>Av. Los Héroes Aux.1Oeste</v>
      </c>
      <c r="Y14" s="23" t="str">
        <f t="shared" si="65"/>
        <v>Av. Los Héroes Aux.1Oeste</v>
      </c>
      <c r="Z14" s="23" t="str">
        <f t="shared" si="65"/>
        <v>Av. Los Héroes Aux.1Oeste</v>
      </c>
      <c r="AA14" s="23" t="str">
        <f t="shared" si="65"/>
        <v>0Oeste</v>
      </c>
      <c r="AB14" s="23" t="str">
        <f t="shared" si="65"/>
        <v>0Oeste</v>
      </c>
      <c r="AC14" s="23" t="str">
        <f t="shared" si="65"/>
        <v>0Oeste</v>
      </c>
      <c r="AD14" s="23" t="str">
        <f t="shared" si="65"/>
        <v>0Oeste</v>
      </c>
      <c r="AE14" s="24" t="str">
        <f t="shared" si="65"/>
        <v>Av. Los Héroes1Oeste</v>
      </c>
      <c r="AF14" s="23" t="str">
        <f t="shared" si="65"/>
        <v>Av. Los Héroes1Oeste</v>
      </c>
      <c r="AG14" s="23" t="str">
        <f t="shared" si="65"/>
        <v>Av. Los Héroes Aux.1Oeste</v>
      </c>
      <c r="AH14" s="23" t="str">
        <f t="shared" si="65"/>
        <v>Av. Los Héroes Aux.1Oeste</v>
      </c>
      <c r="AI14" s="23" t="str">
        <f t="shared" si="65"/>
        <v>Av. Los Héroes Aux.1Oeste</v>
      </c>
      <c r="AJ14" s="23" t="str">
        <f t="shared" si="65"/>
        <v>Av. Los Héroes Aux.1Oeste</v>
      </c>
      <c r="AK14" s="23" t="str">
        <f t="shared" si="65"/>
        <v>0Oeste</v>
      </c>
      <c r="AL14" s="23" t="str">
        <f t="shared" si="65"/>
        <v>0Oeste</v>
      </c>
      <c r="AM14" s="23" t="str">
        <f t="shared" si="65"/>
        <v>0Oeste</v>
      </c>
      <c r="AN14" s="23" t="str">
        <f t="shared" si="65"/>
        <v>0Oeste</v>
      </c>
      <c r="AO14" s="24" t="str">
        <f t="shared" si="65"/>
        <v>Av. Los Héroes1Oeste</v>
      </c>
      <c r="AP14" s="23" t="str">
        <f t="shared" si="65"/>
        <v>Av. Los Héroes1Oeste</v>
      </c>
      <c r="AQ14" s="23" t="str">
        <f t="shared" si="65"/>
        <v>Av. Los Héroes Aux.1Oeste</v>
      </c>
      <c r="AR14" s="23" t="str">
        <f t="shared" si="65"/>
        <v>Av. Los Héroes Aux.1Oeste</v>
      </c>
      <c r="AS14" s="23" t="str">
        <f t="shared" si="65"/>
        <v>Av. Los Héroes Aux.1Oeste</v>
      </c>
      <c r="AT14" s="23" t="str">
        <f t="shared" si="65"/>
        <v>Av. Los Héroes Aux.1Oeste</v>
      </c>
      <c r="AU14" s="23" t="str">
        <f t="shared" si="65"/>
        <v>0Oeste</v>
      </c>
      <c r="AV14" s="23" t="str">
        <f t="shared" si="65"/>
        <v>0Oeste</v>
      </c>
      <c r="AW14" s="23" t="str">
        <f t="shared" si="65"/>
        <v>0Oeste</v>
      </c>
      <c r="AX14" s="23" t="str">
        <f t="shared" si="65"/>
        <v>0Oeste</v>
      </c>
      <c r="AY14" s="24" t="str">
        <f t="shared" si="65"/>
        <v>Av. Los Héroes1Oeste</v>
      </c>
      <c r="AZ14" s="23" t="str">
        <f t="shared" si="65"/>
        <v>Av. Los Héroes1Oeste</v>
      </c>
      <c r="BA14" s="23" t="str">
        <f t="shared" si="65"/>
        <v>Av. Los Héroes Aux.1Oeste</v>
      </c>
      <c r="BB14" s="23" t="str">
        <f t="shared" si="65"/>
        <v>Av. Los Héroes Aux.1Oeste</v>
      </c>
      <c r="BC14" s="23" t="str">
        <f t="shared" si="65"/>
        <v>Av. Los Héroes Aux.1Oeste</v>
      </c>
      <c r="BD14" s="23" t="str">
        <f t="shared" si="65"/>
        <v>Av. Los Héroes Aux.1Oeste</v>
      </c>
      <c r="BE14" s="23" t="str">
        <f t="shared" si="65"/>
        <v>0Oeste</v>
      </c>
      <c r="BF14" s="23" t="str">
        <f t="shared" si="65"/>
        <v>0Oeste</v>
      </c>
      <c r="BG14" s="23" t="str">
        <f t="shared" si="65"/>
        <v>0Oeste</v>
      </c>
      <c r="BH14" s="23" t="str">
        <f t="shared" si="65"/>
        <v>0Oeste</v>
      </c>
      <c r="BI14" s="24" t="str">
        <f t="shared" si="65"/>
        <v>Av. Los Héroes1Oeste</v>
      </c>
      <c r="BJ14" s="23" t="str">
        <f t="shared" si="65"/>
        <v>Av. Los Héroes1Oeste</v>
      </c>
      <c r="BK14" s="23" t="str">
        <f t="shared" si="65"/>
        <v>Av. Los Héroes Aux.1Oeste</v>
      </c>
      <c r="BL14" s="23" t="str">
        <f t="shared" si="65"/>
        <v>Av. Los Héroes Aux.1Oeste</v>
      </c>
      <c r="BM14" s="23" t="str">
        <f t="shared" si="65"/>
        <v>Av. Los Héroes Aux.1Oeste</v>
      </c>
      <c r="BN14" s="23" t="str">
        <f t="shared" si="65"/>
        <v>Av. Los Héroes Aux.1Oeste</v>
      </c>
      <c r="BO14" s="23" t="str">
        <f t="shared" si="65"/>
        <v>0Oeste</v>
      </c>
      <c r="BP14" s="23" t="str">
        <f t="shared" si="65"/>
        <v>0Oeste</v>
      </c>
      <c r="BQ14" s="23" t="str">
        <f t="shared" si="65"/>
        <v>0Oeste</v>
      </c>
      <c r="BR14" s="23" t="str">
        <f t="shared" si="65"/>
        <v>0Oeste</v>
      </c>
      <c r="BS14" s="24" t="str">
        <f t="shared" si="65"/>
        <v>Av. Los Héroes1Oeste</v>
      </c>
      <c r="BT14" s="23" t="str">
        <f t="shared" si="65"/>
        <v>Av. Los Héroes1Oeste</v>
      </c>
      <c r="BU14" s="23" t="str">
        <f t="shared" si="65"/>
        <v>Av. Los Héroes Aux.1Oeste</v>
      </c>
      <c r="BV14" s="23" t="str">
        <f t="shared" si="65"/>
        <v>Av. Los Héroes Aux.1Oeste</v>
      </c>
      <c r="BW14" s="23" t="str">
        <f t="shared" si="65"/>
        <v>Av. Los Héroes Aux.1Oeste</v>
      </c>
      <c r="BX14" s="23" t="str">
        <f t="shared" si="65"/>
        <v>Av. Los Héroes Aux.1Oeste</v>
      </c>
      <c r="BY14" s="23" t="str">
        <f t="shared" si="65"/>
        <v>0Oeste</v>
      </c>
      <c r="BZ14" s="23" t="str">
        <f t="shared" si="65"/>
        <v>0Oeste</v>
      </c>
      <c r="CA14" s="23" t="str">
        <f t="shared" si="65"/>
        <v>0Oeste</v>
      </c>
      <c r="CB14" s="23" t="str">
        <f t="shared" si="65"/>
        <v>0Oeste</v>
      </c>
      <c r="CC14" s="24" t="str">
        <f t="shared" si="65"/>
        <v>Av. Los Héroes1Oeste</v>
      </c>
      <c r="CD14" s="23" t="str">
        <f t="shared" si="65"/>
        <v>Av. Los Héroes1Oeste</v>
      </c>
      <c r="CE14" s="23" t="str">
        <f t="shared" si="65"/>
        <v>Av. Los Héroes Aux.1Oeste</v>
      </c>
      <c r="CF14" s="23" t="str">
        <f t="shared" si="65"/>
        <v>Av. Los Héroes Aux.1Oeste</v>
      </c>
      <c r="CG14" s="23" t="str">
        <f t="shared" si="65"/>
        <v>Av. Los Héroes Aux.1Oeste</v>
      </c>
      <c r="CH14" s="23" t="str">
        <f t="shared" ref="CH14:ES14" si="66">+BX14</f>
        <v>Av. Los Héroes Aux.1Oeste</v>
      </c>
      <c r="CI14" s="23" t="str">
        <f t="shared" si="66"/>
        <v>0Oeste</v>
      </c>
      <c r="CJ14" s="23" t="str">
        <f t="shared" si="66"/>
        <v>0Oeste</v>
      </c>
      <c r="CK14" s="23" t="str">
        <f t="shared" si="66"/>
        <v>0Oeste</v>
      </c>
      <c r="CL14" s="23" t="str">
        <f t="shared" si="66"/>
        <v>0Oeste</v>
      </c>
      <c r="CM14" s="24" t="str">
        <f t="shared" si="66"/>
        <v>Av. Los Héroes1Oeste</v>
      </c>
      <c r="CN14" s="23" t="str">
        <f t="shared" si="66"/>
        <v>Av. Los Héroes1Oeste</v>
      </c>
      <c r="CO14" s="23" t="str">
        <f t="shared" si="66"/>
        <v>Av. Los Héroes Aux.1Oeste</v>
      </c>
      <c r="CP14" s="23" t="str">
        <f t="shared" si="66"/>
        <v>Av. Los Héroes Aux.1Oeste</v>
      </c>
      <c r="CQ14" s="23" t="str">
        <f t="shared" si="66"/>
        <v>Av. Los Héroes Aux.1Oeste</v>
      </c>
      <c r="CR14" s="23" t="str">
        <f t="shared" si="66"/>
        <v>Av. Los Héroes Aux.1Oeste</v>
      </c>
      <c r="CS14" s="23" t="str">
        <f t="shared" si="66"/>
        <v>0Oeste</v>
      </c>
      <c r="CT14" s="23" t="str">
        <f t="shared" si="66"/>
        <v>0Oeste</v>
      </c>
      <c r="CU14" s="23" t="str">
        <f t="shared" si="66"/>
        <v>0Oeste</v>
      </c>
      <c r="CV14" s="23" t="str">
        <f t="shared" si="66"/>
        <v>0Oeste</v>
      </c>
      <c r="CW14" s="24" t="str">
        <f t="shared" si="66"/>
        <v>Av. Los Héroes1Oeste</v>
      </c>
      <c r="CX14" s="23" t="str">
        <f t="shared" si="66"/>
        <v>Av. Los Héroes1Oeste</v>
      </c>
      <c r="CY14" s="23" t="str">
        <f t="shared" si="66"/>
        <v>Av. Los Héroes Aux.1Oeste</v>
      </c>
      <c r="CZ14" s="23" t="str">
        <f t="shared" si="66"/>
        <v>Av. Los Héroes Aux.1Oeste</v>
      </c>
      <c r="DA14" s="23" t="str">
        <f t="shared" si="66"/>
        <v>Av. Los Héroes Aux.1Oeste</v>
      </c>
      <c r="DB14" s="23" t="str">
        <f t="shared" si="66"/>
        <v>Av. Los Héroes Aux.1Oeste</v>
      </c>
      <c r="DC14" s="23" t="str">
        <f t="shared" si="66"/>
        <v>0Oeste</v>
      </c>
      <c r="DD14" s="23" t="str">
        <f t="shared" si="66"/>
        <v>0Oeste</v>
      </c>
      <c r="DE14" s="23" t="str">
        <f t="shared" si="66"/>
        <v>0Oeste</v>
      </c>
      <c r="DF14" s="23" t="str">
        <f t="shared" si="66"/>
        <v>0Oeste</v>
      </c>
      <c r="DG14" s="24" t="str">
        <f t="shared" si="66"/>
        <v>Av. Los Héroes1Oeste</v>
      </c>
      <c r="DH14" s="23" t="str">
        <f t="shared" si="66"/>
        <v>Av. Los Héroes1Oeste</v>
      </c>
      <c r="DI14" s="23" t="str">
        <f t="shared" si="66"/>
        <v>Av. Los Héroes Aux.1Oeste</v>
      </c>
      <c r="DJ14" s="23" t="str">
        <f t="shared" si="66"/>
        <v>Av. Los Héroes Aux.1Oeste</v>
      </c>
      <c r="DK14" s="23" t="str">
        <f t="shared" si="66"/>
        <v>Av. Los Héroes Aux.1Oeste</v>
      </c>
      <c r="DL14" s="23" t="str">
        <f t="shared" si="66"/>
        <v>Av. Los Héroes Aux.1Oeste</v>
      </c>
      <c r="DM14" s="23" t="str">
        <f t="shared" si="66"/>
        <v>0Oeste</v>
      </c>
      <c r="DN14" s="23" t="str">
        <f t="shared" si="66"/>
        <v>0Oeste</v>
      </c>
      <c r="DO14" s="23" t="str">
        <f t="shared" si="66"/>
        <v>0Oeste</v>
      </c>
      <c r="DP14" s="23" t="str">
        <f t="shared" si="66"/>
        <v>0Oeste</v>
      </c>
      <c r="DQ14" s="24" t="str">
        <f t="shared" si="66"/>
        <v>Av. Los Héroes1Oeste</v>
      </c>
      <c r="DR14" s="23" t="str">
        <f t="shared" si="66"/>
        <v>Av. Los Héroes1Oeste</v>
      </c>
      <c r="DS14" s="23" t="str">
        <f t="shared" si="66"/>
        <v>Av. Los Héroes Aux.1Oeste</v>
      </c>
      <c r="DT14" s="23" t="str">
        <f t="shared" si="66"/>
        <v>Av. Los Héroes Aux.1Oeste</v>
      </c>
      <c r="DU14" s="23" t="str">
        <f t="shared" si="66"/>
        <v>Av. Los Héroes Aux.1Oeste</v>
      </c>
      <c r="DV14" s="23" t="str">
        <f t="shared" si="66"/>
        <v>Av. Los Héroes Aux.1Oeste</v>
      </c>
      <c r="DW14" s="23" t="str">
        <f t="shared" si="66"/>
        <v>0Oeste</v>
      </c>
      <c r="DX14" s="23" t="str">
        <f t="shared" si="66"/>
        <v>0Oeste</v>
      </c>
      <c r="DY14" s="23" t="str">
        <f t="shared" si="66"/>
        <v>0Oeste</v>
      </c>
      <c r="DZ14" s="23" t="str">
        <f t="shared" si="66"/>
        <v>0Oeste</v>
      </c>
      <c r="EA14" s="24" t="str">
        <f t="shared" si="66"/>
        <v>Av. Los Héroes1Oeste</v>
      </c>
      <c r="EB14" s="23" t="str">
        <f t="shared" si="66"/>
        <v>Av. Los Héroes1Oeste</v>
      </c>
      <c r="EC14" s="23" t="str">
        <f t="shared" si="66"/>
        <v>Av. Los Héroes Aux.1Oeste</v>
      </c>
      <c r="ED14" s="23" t="str">
        <f t="shared" si="66"/>
        <v>Av. Los Héroes Aux.1Oeste</v>
      </c>
      <c r="EE14" s="23" t="str">
        <f t="shared" si="66"/>
        <v>Av. Los Héroes Aux.1Oeste</v>
      </c>
      <c r="EF14" s="23" t="str">
        <f t="shared" si="66"/>
        <v>Av. Los Héroes Aux.1Oeste</v>
      </c>
      <c r="EG14" s="23" t="str">
        <f t="shared" si="66"/>
        <v>0Oeste</v>
      </c>
      <c r="EH14" s="23" t="str">
        <f t="shared" si="66"/>
        <v>0Oeste</v>
      </c>
      <c r="EI14" s="23" t="str">
        <f t="shared" si="66"/>
        <v>0Oeste</v>
      </c>
      <c r="EJ14" s="23" t="str">
        <f t="shared" si="66"/>
        <v>0Oeste</v>
      </c>
      <c r="EK14" s="24" t="str">
        <f t="shared" si="66"/>
        <v>Av. Los Héroes1Oeste</v>
      </c>
      <c r="EL14" s="23" t="str">
        <f t="shared" si="66"/>
        <v>Av. Los Héroes1Oeste</v>
      </c>
      <c r="EM14" s="23" t="str">
        <f t="shared" si="66"/>
        <v>Av. Los Héroes Aux.1Oeste</v>
      </c>
      <c r="EN14" s="23" t="str">
        <f t="shared" si="66"/>
        <v>Av. Los Héroes Aux.1Oeste</v>
      </c>
      <c r="EO14" s="23" t="str">
        <f t="shared" si="66"/>
        <v>Av. Los Héroes Aux.1Oeste</v>
      </c>
      <c r="EP14" s="23" t="str">
        <f t="shared" si="66"/>
        <v>Av. Los Héroes Aux.1Oeste</v>
      </c>
      <c r="EQ14" s="23" t="str">
        <f t="shared" si="66"/>
        <v>0Oeste</v>
      </c>
      <c r="ER14" s="23" t="str">
        <f t="shared" si="66"/>
        <v>0Oeste</v>
      </c>
      <c r="ES14" s="23" t="str">
        <f t="shared" si="66"/>
        <v>0Oeste</v>
      </c>
      <c r="ET14" s="23" t="str">
        <f t="shared" ref="ET14:HB14" si="67">+EJ14</f>
        <v>0Oeste</v>
      </c>
      <c r="EU14" s="24" t="str">
        <f t="shared" si="67"/>
        <v>Av. Los Héroes1Oeste</v>
      </c>
      <c r="EV14" s="23" t="str">
        <f t="shared" si="67"/>
        <v>Av. Los Héroes1Oeste</v>
      </c>
      <c r="EW14" s="23" t="str">
        <f t="shared" si="67"/>
        <v>Av. Los Héroes Aux.1Oeste</v>
      </c>
      <c r="EX14" s="23" t="str">
        <f t="shared" si="67"/>
        <v>Av. Los Héroes Aux.1Oeste</v>
      </c>
      <c r="EY14" s="23" t="str">
        <f t="shared" si="67"/>
        <v>Av. Los Héroes Aux.1Oeste</v>
      </c>
      <c r="EZ14" s="23" t="str">
        <f t="shared" si="67"/>
        <v>Av. Los Héroes Aux.1Oeste</v>
      </c>
      <c r="FA14" s="23" t="str">
        <f t="shared" si="67"/>
        <v>0Oeste</v>
      </c>
      <c r="FB14" s="23" t="str">
        <f t="shared" si="67"/>
        <v>0Oeste</v>
      </c>
      <c r="FC14" s="23" t="str">
        <f t="shared" si="67"/>
        <v>0Oeste</v>
      </c>
      <c r="FD14" s="23" t="str">
        <f t="shared" si="67"/>
        <v>0Oeste</v>
      </c>
      <c r="FE14" s="24" t="str">
        <f t="shared" si="67"/>
        <v>Av. Los Héroes1Oeste</v>
      </c>
      <c r="FF14" s="23" t="str">
        <f t="shared" si="67"/>
        <v>Av. Los Héroes1Oeste</v>
      </c>
      <c r="FG14" s="23" t="str">
        <f t="shared" si="67"/>
        <v>Av. Los Héroes Aux.1Oeste</v>
      </c>
      <c r="FH14" s="23" t="str">
        <f t="shared" si="67"/>
        <v>Av. Los Héroes Aux.1Oeste</v>
      </c>
      <c r="FI14" s="23" t="str">
        <f t="shared" si="67"/>
        <v>Av. Los Héroes Aux.1Oeste</v>
      </c>
      <c r="FJ14" s="23" t="str">
        <f t="shared" si="67"/>
        <v>Av. Los Héroes Aux.1Oeste</v>
      </c>
      <c r="FK14" s="23" t="str">
        <f t="shared" si="67"/>
        <v>0Oeste</v>
      </c>
      <c r="FL14" s="23" t="str">
        <f t="shared" si="67"/>
        <v>0Oeste</v>
      </c>
      <c r="FM14" s="23" t="str">
        <f t="shared" si="67"/>
        <v>0Oeste</v>
      </c>
      <c r="FN14" s="23" t="str">
        <f t="shared" si="67"/>
        <v>0Oeste</v>
      </c>
      <c r="FO14" s="24" t="str">
        <f t="shared" si="67"/>
        <v>Av. Los Héroes1Oeste</v>
      </c>
      <c r="FP14" s="23" t="str">
        <f t="shared" si="67"/>
        <v>Av. Los Héroes1Oeste</v>
      </c>
      <c r="FQ14" s="23" t="str">
        <f t="shared" si="67"/>
        <v>Av. Los Héroes Aux.1Oeste</v>
      </c>
      <c r="FR14" s="23" t="str">
        <f t="shared" si="67"/>
        <v>Av. Los Héroes Aux.1Oeste</v>
      </c>
      <c r="FS14" s="23" t="str">
        <f t="shared" si="67"/>
        <v>Av. Los Héroes Aux.1Oeste</v>
      </c>
      <c r="FT14" s="23" t="str">
        <f t="shared" si="67"/>
        <v>Av. Los Héroes Aux.1Oeste</v>
      </c>
      <c r="FU14" s="23" t="str">
        <f t="shared" si="67"/>
        <v>0Oeste</v>
      </c>
      <c r="FV14" s="23" t="str">
        <f t="shared" si="67"/>
        <v>0Oeste</v>
      </c>
      <c r="FW14" s="23" t="str">
        <f t="shared" si="67"/>
        <v>0Oeste</v>
      </c>
      <c r="FX14" s="23" t="str">
        <f t="shared" si="67"/>
        <v>0Oeste</v>
      </c>
      <c r="FY14" s="24" t="str">
        <f t="shared" si="67"/>
        <v>Av. Los Héroes1Oeste</v>
      </c>
      <c r="FZ14" s="23" t="str">
        <f t="shared" si="67"/>
        <v>Av. Los Héroes1Oeste</v>
      </c>
      <c r="GA14" s="23" t="str">
        <f t="shared" si="67"/>
        <v>Av. Los Héroes Aux.1Oeste</v>
      </c>
      <c r="GB14" s="23" t="str">
        <f t="shared" si="67"/>
        <v>Av. Los Héroes Aux.1Oeste</v>
      </c>
      <c r="GC14" s="23" t="str">
        <f t="shared" si="67"/>
        <v>Av. Los Héroes Aux.1Oeste</v>
      </c>
      <c r="GD14" s="23" t="str">
        <f t="shared" si="67"/>
        <v>Av. Los Héroes Aux.1Oeste</v>
      </c>
      <c r="GE14" s="23" t="str">
        <f t="shared" si="67"/>
        <v>0Oeste</v>
      </c>
      <c r="GF14" s="23" t="str">
        <f t="shared" si="67"/>
        <v>0Oeste</v>
      </c>
      <c r="GG14" s="23" t="str">
        <f t="shared" si="67"/>
        <v>0Oeste</v>
      </c>
      <c r="GH14" s="23" t="str">
        <f t="shared" si="67"/>
        <v>0Oeste</v>
      </c>
      <c r="GI14" s="24" t="str">
        <f t="shared" si="67"/>
        <v>Av. Los Héroes1Oeste</v>
      </c>
      <c r="GJ14" s="23" t="str">
        <f t="shared" si="67"/>
        <v>Av. Los Héroes1Oeste</v>
      </c>
      <c r="GK14" s="23" t="str">
        <f t="shared" si="67"/>
        <v>Av. Los Héroes Aux.1Oeste</v>
      </c>
      <c r="GL14" s="23" t="str">
        <f t="shared" si="67"/>
        <v>Av. Los Héroes Aux.1Oeste</v>
      </c>
      <c r="GM14" s="23" t="str">
        <f t="shared" si="67"/>
        <v>Av. Los Héroes Aux.1Oeste</v>
      </c>
      <c r="GN14" s="23" t="str">
        <f t="shared" si="67"/>
        <v>Av. Los Héroes Aux.1Oeste</v>
      </c>
      <c r="GO14" s="23" t="str">
        <f t="shared" si="67"/>
        <v>0Oeste</v>
      </c>
      <c r="GP14" s="23" t="str">
        <f t="shared" si="67"/>
        <v>0Oeste</v>
      </c>
      <c r="GQ14" s="23" t="str">
        <f t="shared" si="67"/>
        <v>0Oeste</v>
      </c>
      <c r="GR14" s="23" t="str">
        <f t="shared" si="67"/>
        <v>0Oeste</v>
      </c>
      <c r="GS14" s="24" t="str">
        <f t="shared" si="67"/>
        <v>Av. Los Héroes1Oeste</v>
      </c>
      <c r="GT14" s="23" t="str">
        <f t="shared" si="67"/>
        <v>Av. Los Héroes1Oeste</v>
      </c>
      <c r="GU14" s="23" t="str">
        <f t="shared" si="67"/>
        <v>Av. Los Héroes Aux.1Oeste</v>
      </c>
      <c r="GV14" s="23" t="str">
        <f t="shared" si="67"/>
        <v>Av. Los Héroes Aux.1Oeste</v>
      </c>
      <c r="GW14" s="23" t="str">
        <f t="shared" si="67"/>
        <v>Av. Los Héroes Aux.1Oeste</v>
      </c>
      <c r="GX14" s="23" t="str">
        <f t="shared" si="67"/>
        <v>Av. Los Héroes Aux.1Oeste</v>
      </c>
      <c r="GY14" s="23" t="str">
        <f t="shared" si="67"/>
        <v>0Oeste</v>
      </c>
      <c r="GZ14" s="23" t="str">
        <f t="shared" si="67"/>
        <v>0Oeste</v>
      </c>
      <c r="HA14" s="23" t="str">
        <f t="shared" si="67"/>
        <v>0Oeste</v>
      </c>
      <c r="HB14" s="23" t="str">
        <f t="shared" si="67"/>
        <v>0Oeste</v>
      </c>
      <c r="HC14" s="14" t="str">
        <f t="shared" si="64"/>
        <v>Av. Los Héroes1Oeste</v>
      </c>
      <c r="HD14" s="14" t="str">
        <f t="shared" si="64"/>
        <v>Av. Los Héroes1Oeste</v>
      </c>
      <c r="HE14" s="14" t="str">
        <f t="shared" si="64"/>
        <v>Av. Los Héroes Aux.1Oeste</v>
      </c>
      <c r="HF14" s="14" t="str">
        <f t="shared" si="64"/>
        <v>Av. Los Héroes Aux.1Oeste</v>
      </c>
      <c r="HG14" s="14" t="str">
        <f t="shared" si="64"/>
        <v>Av. Los Héroes Aux.1Oeste</v>
      </c>
      <c r="HH14" s="14" t="str">
        <f t="shared" si="64"/>
        <v>Av. Los Héroes Aux.1Oeste</v>
      </c>
      <c r="HI14" s="14" t="str">
        <f t="shared" si="64"/>
        <v>0Oeste</v>
      </c>
      <c r="HJ14" s="14" t="str">
        <f t="shared" si="64"/>
        <v>0Oeste</v>
      </c>
      <c r="HK14" s="14" t="str">
        <f t="shared" si="64"/>
        <v>0Oeste</v>
      </c>
      <c r="HL14" s="14" t="str">
        <f t="shared" si="64"/>
        <v>0Oeste</v>
      </c>
      <c r="HM14" s="562"/>
      <c r="HN14" s="562"/>
      <c r="HO14" s="562"/>
      <c r="HP14" s="562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49"/>
      <c r="K15" s="20">
        <f>+IF(Inicio!I33="","I",Inicio!I33)</f>
        <v>42</v>
      </c>
      <c r="L15" s="20">
        <f>+IF(Inicio!I34="","I",Inicio!I34)</f>
        <v>43</v>
      </c>
      <c r="M15" s="20">
        <f>+IF(Inicio!I35="","I",Inicio!I35)</f>
        <v>44</v>
      </c>
      <c r="N15" s="20">
        <f>+IF(Inicio!I36="","I",Inicio!I36)</f>
        <v>45</v>
      </c>
      <c r="O15" s="20">
        <f>+IF(Inicio!I37="","I",Inicio!I37)</f>
        <v>46</v>
      </c>
      <c r="P15" s="20">
        <f>+IF(Inicio!I38="","I",Inicio!I38)</f>
        <v>47</v>
      </c>
      <c r="Q15" s="20" t="str">
        <f>+IF(Inicio!I39="","I",Inicio!I39)</f>
        <v>I</v>
      </c>
      <c r="R15" s="20" t="str">
        <f>+IF(Inicio!I40="","I",Inicio!I40)</f>
        <v>I</v>
      </c>
      <c r="S15" s="20" t="str">
        <f>IF(Inicio!I41="","I",Inicio!I41)</f>
        <v>I</v>
      </c>
      <c r="T15" s="20" t="str">
        <f>IF(Inicio!I42="","I",Inicio!I42)</f>
        <v>I</v>
      </c>
      <c r="U15" s="20">
        <f>+K15</f>
        <v>42</v>
      </c>
      <c r="V15" s="20">
        <f t="shared" ref="V15:CG15" si="68">+L15</f>
        <v>43</v>
      </c>
      <c r="W15" s="20">
        <f t="shared" si="68"/>
        <v>44</v>
      </c>
      <c r="X15" s="20">
        <f t="shared" si="68"/>
        <v>45</v>
      </c>
      <c r="Y15" s="20">
        <f t="shared" si="68"/>
        <v>46</v>
      </c>
      <c r="Z15" s="20">
        <f t="shared" si="68"/>
        <v>47</v>
      </c>
      <c r="AA15" s="20" t="str">
        <f t="shared" si="68"/>
        <v>I</v>
      </c>
      <c r="AB15" s="20" t="str">
        <f t="shared" si="68"/>
        <v>I</v>
      </c>
      <c r="AC15" s="20" t="str">
        <f t="shared" si="68"/>
        <v>I</v>
      </c>
      <c r="AD15" s="20" t="str">
        <f t="shared" si="68"/>
        <v>I</v>
      </c>
      <c r="AE15" s="20">
        <f t="shared" si="68"/>
        <v>42</v>
      </c>
      <c r="AF15" s="20">
        <f t="shared" si="68"/>
        <v>43</v>
      </c>
      <c r="AG15" s="20">
        <f t="shared" si="68"/>
        <v>44</v>
      </c>
      <c r="AH15" s="20">
        <f t="shared" si="68"/>
        <v>45</v>
      </c>
      <c r="AI15" s="20">
        <f t="shared" si="68"/>
        <v>46</v>
      </c>
      <c r="AJ15" s="20">
        <f t="shared" si="68"/>
        <v>47</v>
      </c>
      <c r="AK15" s="20" t="str">
        <f t="shared" si="68"/>
        <v>I</v>
      </c>
      <c r="AL15" s="20" t="str">
        <f t="shared" si="68"/>
        <v>I</v>
      </c>
      <c r="AM15" s="20" t="str">
        <f t="shared" si="68"/>
        <v>I</v>
      </c>
      <c r="AN15" s="20" t="str">
        <f t="shared" si="68"/>
        <v>I</v>
      </c>
      <c r="AO15" s="20">
        <f t="shared" si="68"/>
        <v>42</v>
      </c>
      <c r="AP15" s="20">
        <f t="shared" si="68"/>
        <v>43</v>
      </c>
      <c r="AQ15" s="20">
        <f t="shared" si="68"/>
        <v>44</v>
      </c>
      <c r="AR15" s="20">
        <f t="shared" si="68"/>
        <v>45</v>
      </c>
      <c r="AS15" s="20">
        <f t="shared" si="68"/>
        <v>46</v>
      </c>
      <c r="AT15" s="20">
        <f t="shared" si="68"/>
        <v>47</v>
      </c>
      <c r="AU15" s="20" t="str">
        <f t="shared" si="68"/>
        <v>I</v>
      </c>
      <c r="AV15" s="20" t="str">
        <f t="shared" si="68"/>
        <v>I</v>
      </c>
      <c r="AW15" s="20" t="str">
        <f t="shared" si="68"/>
        <v>I</v>
      </c>
      <c r="AX15" s="20" t="str">
        <f t="shared" si="68"/>
        <v>I</v>
      </c>
      <c r="AY15" s="20">
        <f t="shared" si="68"/>
        <v>42</v>
      </c>
      <c r="AZ15" s="20">
        <f t="shared" si="68"/>
        <v>43</v>
      </c>
      <c r="BA15" s="20">
        <f t="shared" si="68"/>
        <v>44</v>
      </c>
      <c r="BB15" s="20">
        <f t="shared" si="68"/>
        <v>45</v>
      </c>
      <c r="BC15" s="20">
        <f t="shared" si="68"/>
        <v>46</v>
      </c>
      <c r="BD15" s="20">
        <f t="shared" si="68"/>
        <v>47</v>
      </c>
      <c r="BE15" s="20" t="str">
        <f t="shared" si="68"/>
        <v>I</v>
      </c>
      <c r="BF15" s="20" t="str">
        <f t="shared" si="68"/>
        <v>I</v>
      </c>
      <c r="BG15" s="20" t="str">
        <f t="shared" si="68"/>
        <v>I</v>
      </c>
      <c r="BH15" s="20" t="str">
        <f t="shared" si="68"/>
        <v>I</v>
      </c>
      <c r="BI15" s="20">
        <f t="shared" si="68"/>
        <v>42</v>
      </c>
      <c r="BJ15" s="20">
        <f t="shared" si="68"/>
        <v>43</v>
      </c>
      <c r="BK15" s="20">
        <f t="shared" si="68"/>
        <v>44</v>
      </c>
      <c r="BL15" s="20">
        <f t="shared" si="68"/>
        <v>45</v>
      </c>
      <c r="BM15" s="20">
        <f t="shared" si="68"/>
        <v>46</v>
      </c>
      <c r="BN15" s="20">
        <f t="shared" si="68"/>
        <v>47</v>
      </c>
      <c r="BO15" s="20" t="str">
        <f t="shared" si="68"/>
        <v>I</v>
      </c>
      <c r="BP15" s="20" t="str">
        <f t="shared" si="68"/>
        <v>I</v>
      </c>
      <c r="BQ15" s="20" t="str">
        <f t="shared" si="68"/>
        <v>I</v>
      </c>
      <c r="BR15" s="20" t="str">
        <f t="shared" si="68"/>
        <v>I</v>
      </c>
      <c r="BS15" s="20">
        <f t="shared" si="68"/>
        <v>42</v>
      </c>
      <c r="BT15" s="20">
        <f t="shared" si="68"/>
        <v>43</v>
      </c>
      <c r="BU15" s="20">
        <f t="shared" si="68"/>
        <v>44</v>
      </c>
      <c r="BV15" s="20">
        <f t="shared" si="68"/>
        <v>45</v>
      </c>
      <c r="BW15" s="20">
        <f t="shared" si="68"/>
        <v>46</v>
      </c>
      <c r="BX15" s="20">
        <f t="shared" si="68"/>
        <v>47</v>
      </c>
      <c r="BY15" s="20" t="str">
        <f t="shared" si="68"/>
        <v>I</v>
      </c>
      <c r="BZ15" s="20" t="str">
        <f t="shared" si="68"/>
        <v>I</v>
      </c>
      <c r="CA15" s="20" t="str">
        <f t="shared" si="68"/>
        <v>I</v>
      </c>
      <c r="CB15" s="20" t="str">
        <f t="shared" si="68"/>
        <v>I</v>
      </c>
      <c r="CC15" s="20">
        <f t="shared" si="68"/>
        <v>42</v>
      </c>
      <c r="CD15" s="20">
        <f t="shared" si="68"/>
        <v>43</v>
      </c>
      <c r="CE15" s="20">
        <f t="shared" si="68"/>
        <v>44</v>
      </c>
      <c r="CF15" s="20">
        <f t="shared" si="68"/>
        <v>45</v>
      </c>
      <c r="CG15" s="20">
        <f t="shared" si="68"/>
        <v>46</v>
      </c>
      <c r="CH15" s="20">
        <f t="shared" ref="CH15:ES15" si="69">+BX15</f>
        <v>47</v>
      </c>
      <c r="CI15" s="20" t="str">
        <f t="shared" si="69"/>
        <v>I</v>
      </c>
      <c r="CJ15" s="20" t="str">
        <f t="shared" si="69"/>
        <v>I</v>
      </c>
      <c r="CK15" s="20" t="str">
        <f t="shared" si="69"/>
        <v>I</v>
      </c>
      <c r="CL15" s="20" t="str">
        <f t="shared" si="69"/>
        <v>I</v>
      </c>
      <c r="CM15" s="20">
        <f t="shared" si="69"/>
        <v>42</v>
      </c>
      <c r="CN15" s="20">
        <f t="shared" si="69"/>
        <v>43</v>
      </c>
      <c r="CO15" s="20">
        <f t="shared" si="69"/>
        <v>44</v>
      </c>
      <c r="CP15" s="20">
        <f t="shared" si="69"/>
        <v>45</v>
      </c>
      <c r="CQ15" s="20">
        <f t="shared" si="69"/>
        <v>46</v>
      </c>
      <c r="CR15" s="20">
        <f t="shared" si="69"/>
        <v>47</v>
      </c>
      <c r="CS15" s="20" t="str">
        <f t="shared" si="69"/>
        <v>I</v>
      </c>
      <c r="CT15" s="20" t="str">
        <f t="shared" si="69"/>
        <v>I</v>
      </c>
      <c r="CU15" s="20" t="str">
        <f t="shared" si="69"/>
        <v>I</v>
      </c>
      <c r="CV15" s="20" t="str">
        <f t="shared" si="69"/>
        <v>I</v>
      </c>
      <c r="CW15" s="20">
        <f t="shared" si="69"/>
        <v>42</v>
      </c>
      <c r="CX15" s="20">
        <f t="shared" si="69"/>
        <v>43</v>
      </c>
      <c r="CY15" s="20">
        <f t="shared" si="69"/>
        <v>44</v>
      </c>
      <c r="CZ15" s="20">
        <f t="shared" si="69"/>
        <v>45</v>
      </c>
      <c r="DA15" s="20">
        <f t="shared" si="69"/>
        <v>46</v>
      </c>
      <c r="DB15" s="20">
        <f t="shared" si="69"/>
        <v>47</v>
      </c>
      <c r="DC15" s="20" t="str">
        <f t="shared" si="69"/>
        <v>I</v>
      </c>
      <c r="DD15" s="20" t="str">
        <f t="shared" si="69"/>
        <v>I</v>
      </c>
      <c r="DE15" s="20" t="str">
        <f t="shared" si="69"/>
        <v>I</v>
      </c>
      <c r="DF15" s="20" t="str">
        <f t="shared" si="69"/>
        <v>I</v>
      </c>
      <c r="DG15" s="20">
        <f t="shared" si="69"/>
        <v>42</v>
      </c>
      <c r="DH15" s="20">
        <f t="shared" si="69"/>
        <v>43</v>
      </c>
      <c r="DI15" s="20">
        <f t="shared" si="69"/>
        <v>44</v>
      </c>
      <c r="DJ15" s="20">
        <f t="shared" si="69"/>
        <v>45</v>
      </c>
      <c r="DK15" s="20">
        <f t="shared" si="69"/>
        <v>46</v>
      </c>
      <c r="DL15" s="20">
        <f t="shared" si="69"/>
        <v>47</v>
      </c>
      <c r="DM15" s="20" t="str">
        <f t="shared" si="69"/>
        <v>I</v>
      </c>
      <c r="DN15" s="20" t="str">
        <f t="shared" si="69"/>
        <v>I</v>
      </c>
      <c r="DO15" s="20" t="str">
        <f t="shared" si="69"/>
        <v>I</v>
      </c>
      <c r="DP15" s="20" t="str">
        <f t="shared" si="69"/>
        <v>I</v>
      </c>
      <c r="DQ15" s="20">
        <f t="shared" si="69"/>
        <v>42</v>
      </c>
      <c r="DR15" s="20">
        <f t="shared" si="69"/>
        <v>43</v>
      </c>
      <c r="DS15" s="20">
        <f t="shared" si="69"/>
        <v>44</v>
      </c>
      <c r="DT15" s="20">
        <f t="shared" si="69"/>
        <v>45</v>
      </c>
      <c r="DU15" s="20">
        <f t="shared" si="69"/>
        <v>46</v>
      </c>
      <c r="DV15" s="20">
        <f t="shared" si="69"/>
        <v>47</v>
      </c>
      <c r="DW15" s="20" t="str">
        <f t="shared" si="69"/>
        <v>I</v>
      </c>
      <c r="DX15" s="20" t="str">
        <f t="shared" si="69"/>
        <v>I</v>
      </c>
      <c r="DY15" s="20" t="str">
        <f t="shared" si="69"/>
        <v>I</v>
      </c>
      <c r="DZ15" s="20" t="str">
        <f t="shared" si="69"/>
        <v>I</v>
      </c>
      <c r="EA15" s="20">
        <f t="shared" si="69"/>
        <v>42</v>
      </c>
      <c r="EB15" s="20">
        <f t="shared" si="69"/>
        <v>43</v>
      </c>
      <c r="EC15" s="20">
        <f t="shared" si="69"/>
        <v>44</v>
      </c>
      <c r="ED15" s="20">
        <f t="shared" si="69"/>
        <v>45</v>
      </c>
      <c r="EE15" s="20">
        <f t="shared" si="69"/>
        <v>46</v>
      </c>
      <c r="EF15" s="20">
        <f t="shared" si="69"/>
        <v>47</v>
      </c>
      <c r="EG15" s="20" t="str">
        <f t="shared" si="69"/>
        <v>I</v>
      </c>
      <c r="EH15" s="20" t="str">
        <f t="shared" si="69"/>
        <v>I</v>
      </c>
      <c r="EI15" s="20" t="str">
        <f t="shared" si="69"/>
        <v>I</v>
      </c>
      <c r="EJ15" s="20" t="str">
        <f t="shared" si="69"/>
        <v>I</v>
      </c>
      <c r="EK15" s="20">
        <f t="shared" si="69"/>
        <v>42</v>
      </c>
      <c r="EL15" s="20">
        <f t="shared" si="69"/>
        <v>43</v>
      </c>
      <c r="EM15" s="20">
        <f t="shared" si="69"/>
        <v>44</v>
      </c>
      <c r="EN15" s="20">
        <f t="shared" si="69"/>
        <v>45</v>
      </c>
      <c r="EO15" s="20">
        <f t="shared" si="69"/>
        <v>46</v>
      </c>
      <c r="EP15" s="20">
        <f t="shared" si="69"/>
        <v>47</v>
      </c>
      <c r="EQ15" s="20" t="str">
        <f t="shared" si="69"/>
        <v>I</v>
      </c>
      <c r="ER15" s="20" t="str">
        <f t="shared" si="69"/>
        <v>I</v>
      </c>
      <c r="ES15" s="20" t="str">
        <f t="shared" si="69"/>
        <v>I</v>
      </c>
      <c r="ET15" s="20" t="str">
        <f t="shared" ref="ET15:HB15" si="70">+EJ15</f>
        <v>I</v>
      </c>
      <c r="EU15" s="20">
        <f t="shared" si="70"/>
        <v>42</v>
      </c>
      <c r="EV15" s="20">
        <f t="shared" si="70"/>
        <v>43</v>
      </c>
      <c r="EW15" s="20">
        <f t="shared" si="70"/>
        <v>44</v>
      </c>
      <c r="EX15" s="20">
        <f t="shared" si="70"/>
        <v>45</v>
      </c>
      <c r="EY15" s="20">
        <f t="shared" si="70"/>
        <v>46</v>
      </c>
      <c r="EZ15" s="20">
        <f t="shared" si="70"/>
        <v>47</v>
      </c>
      <c r="FA15" s="20" t="str">
        <f t="shared" si="70"/>
        <v>I</v>
      </c>
      <c r="FB15" s="20" t="str">
        <f t="shared" si="70"/>
        <v>I</v>
      </c>
      <c r="FC15" s="20" t="str">
        <f t="shared" si="70"/>
        <v>I</v>
      </c>
      <c r="FD15" s="20" t="str">
        <f t="shared" si="70"/>
        <v>I</v>
      </c>
      <c r="FE15" s="20">
        <f t="shared" si="70"/>
        <v>42</v>
      </c>
      <c r="FF15" s="20">
        <f>+EV15</f>
        <v>43</v>
      </c>
      <c r="FG15" s="20">
        <f t="shared" si="70"/>
        <v>44</v>
      </c>
      <c r="FH15" s="20">
        <f t="shared" si="70"/>
        <v>45</v>
      </c>
      <c r="FI15" s="20">
        <f t="shared" si="70"/>
        <v>46</v>
      </c>
      <c r="FJ15" s="20">
        <f t="shared" si="70"/>
        <v>47</v>
      </c>
      <c r="FK15" s="20" t="str">
        <f t="shared" si="70"/>
        <v>I</v>
      </c>
      <c r="FL15" s="20" t="str">
        <f t="shared" si="70"/>
        <v>I</v>
      </c>
      <c r="FM15" s="20" t="str">
        <f t="shared" si="70"/>
        <v>I</v>
      </c>
      <c r="FN15" s="20" t="str">
        <f t="shared" si="70"/>
        <v>I</v>
      </c>
      <c r="FO15" s="20">
        <f t="shared" si="70"/>
        <v>42</v>
      </c>
      <c r="FP15" s="20">
        <f t="shared" si="70"/>
        <v>43</v>
      </c>
      <c r="FQ15" s="20">
        <f t="shared" si="70"/>
        <v>44</v>
      </c>
      <c r="FR15" s="20">
        <f t="shared" si="70"/>
        <v>45</v>
      </c>
      <c r="FS15" s="20">
        <f t="shared" si="70"/>
        <v>46</v>
      </c>
      <c r="FT15" s="20">
        <f t="shared" si="70"/>
        <v>47</v>
      </c>
      <c r="FU15" s="20" t="str">
        <f t="shared" si="70"/>
        <v>I</v>
      </c>
      <c r="FV15" s="20" t="str">
        <f t="shared" si="70"/>
        <v>I</v>
      </c>
      <c r="FW15" s="20" t="str">
        <f t="shared" si="70"/>
        <v>I</v>
      </c>
      <c r="FX15" s="20" t="str">
        <f t="shared" si="70"/>
        <v>I</v>
      </c>
      <c r="FY15" s="20">
        <f t="shared" si="70"/>
        <v>42</v>
      </c>
      <c r="FZ15" s="20">
        <f t="shared" si="70"/>
        <v>43</v>
      </c>
      <c r="GA15" s="20">
        <f t="shared" si="70"/>
        <v>44</v>
      </c>
      <c r="GB15" s="20">
        <f t="shared" si="70"/>
        <v>45</v>
      </c>
      <c r="GC15" s="20">
        <f t="shared" si="70"/>
        <v>46</v>
      </c>
      <c r="GD15" s="20">
        <f t="shared" si="70"/>
        <v>47</v>
      </c>
      <c r="GE15" s="20" t="str">
        <f t="shared" si="70"/>
        <v>I</v>
      </c>
      <c r="GF15" s="20" t="str">
        <f t="shared" si="70"/>
        <v>I</v>
      </c>
      <c r="GG15" s="20" t="str">
        <f t="shared" si="70"/>
        <v>I</v>
      </c>
      <c r="GH15" s="20" t="str">
        <f t="shared" si="70"/>
        <v>I</v>
      </c>
      <c r="GI15" s="20">
        <f t="shared" si="70"/>
        <v>42</v>
      </c>
      <c r="GJ15" s="20">
        <f t="shared" si="70"/>
        <v>43</v>
      </c>
      <c r="GK15" s="20">
        <f t="shared" si="70"/>
        <v>44</v>
      </c>
      <c r="GL15" s="20">
        <f t="shared" si="70"/>
        <v>45</v>
      </c>
      <c r="GM15" s="20">
        <f t="shared" si="70"/>
        <v>46</v>
      </c>
      <c r="GN15" s="20">
        <f t="shared" si="70"/>
        <v>47</v>
      </c>
      <c r="GO15" s="20" t="str">
        <f t="shared" si="70"/>
        <v>I</v>
      </c>
      <c r="GP15" s="20" t="str">
        <f t="shared" si="70"/>
        <v>I</v>
      </c>
      <c r="GQ15" s="20" t="str">
        <f t="shared" si="70"/>
        <v>I</v>
      </c>
      <c r="GR15" s="20" t="str">
        <f t="shared" si="70"/>
        <v>I</v>
      </c>
      <c r="GS15" s="20">
        <f t="shared" si="70"/>
        <v>42</v>
      </c>
      <c r="GT15" s="20">
        <f t="shared" si="70"/>
        <v>43</v>
      </c>
      <c r="GU15" s="20">
        <f t="shared" si="70"/>
        <v>44</v>
      </c>
      <c r="GV15" s="20">
        <f t="shared" si="70"/>
        <v>45</v>
      </c>
      <c r="GW15" s="20">
        <f t="shared" si="70"/>
        <v>46</v>
      </c>
      <c r="GX15" s="20">
        <f t="shared" si="70"/>
        <v>47</v>
      </c>
      <c r="GY15" s="20" t="str">
        <f t="shared" si="70"/>
        <v>I</v>
      </c>
      <c r="GZ15" s="20" t="str">
        <f t="shared" si="70"/>
        <v>I</v>
      </c>
      <c r="HA15" s="20" t="str">
        <f t="shared" si="70"/>
        <v>I</v>
      </c>
      <c r="HB15" s="20" t="str">
        <f t="shared" si="70"/>
        <v>I</v>
      </c>
      <c r="HC15" s="77">
        <f>+GS15</f>
        <v>42</v>
      </c>
      <c r="HD15" s="77">
        <f t="shared" si="64"/>
        <v>43</v>
      </c>
      <c r="HE15" s="77">
        <f t="shared" si="64"/>
        <v>44</v>
      </c>
      <c r="HF15" s="77">
        <f t="shared" si="64"/>
        <v>45</v>
      </c>
      <c r="HG15" s="77">
        <f t="shared" si="64"/>
        <v>46</v>
      </c>
      <c r="HH15" s="77">
        <f t="shared" si="64"/>
        <v>47</v>
      </c>
      <c r="HI15" s="77" t="str">
        <f t="shared" si="64"/>
        <v>I</v>
      </c>
      <c r="HJ15" s="77" t="str">
        <f t="shared" si="64"/>
        <v>I</v>
      </c>
      <c r="HK15" s="77" t="str">
        <f t="shared" si="64"/>
        <v>I</v>
      </c>
      <c r="HL15" s="77" t="str">
        <f t="shared" si="64"/>
        <v>I</v>
      </c>
      <c r="HM15" s="563"/>
      <c r="HN15" s="563"/>
      <c r="HO15" s="563"/>
      <c r="HP15" s="563"/>
      <c r="HQ15" s="83"/>
      <c r="HR15" s="82">
        <f t="shared" ref="HR15:IA15" si="71">+K15</f>
        <v>42</v>
      </c>
      <c r="HS15" s="82">
        <f t="shared" si="71"/>
        <v>43</v>
      </c>
      <c r="HT15" s="82">
        <f t="shared" si="71"/>
        <v>44</v>
      </c>
      <c r="HU15" s="82">
        <f t="shared" si="71"/>
        <v>45</v>
      </c>
      <c r="HV15" s="82">
        <f t="shared" si="71"/>
        <v>46</v>
      </c>
      <c r="HW15" s="82">
        <f t="shared" si="71"/>
        <v>47</v>
      </c>
      <c r="HX15" s="82" t="str">
        <f t="shared" si="71"/>
        <v>I</v>
      </c>
      <c r="HY15" s="82" t="str">
        <f t="shared" si="71"/>
        <v>I</v>
      </c>
      <c r="HZ15" s="82" t="str">
        <f t="shared" si="71"/>
        <v>I</v>
      </c>
      <c r="IA15" s="82" t="str">
        <f t="shared" si="71"/>
        <v>I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72">+K16+U16+AE16+AO16+AY16+BI16+BS16+CC16+CM16+CW16+DF16</f>
        <v>0</v>
      </c>
      <c r="HS16" s="251">
        <f t="shared" si="72"/>
        <v>0</v>
      </c>
      <c r="HT16" s="251">
        <f t="shared" si="72"/>
        <v>0</v>
      </c>
      <c r="HU16" s="251">
        <f t="shared" si="72"/>
        <v>0</v>
      </c>
      <c r="HV16" s="251">
        <f t="shared" si="72"/>
        <v>0</v>
      </c>
      <c r="HW16" s="251">
        <f t="shared" si="72"/>
        <v>0</v>
      </c>
      <c r="HX16" s="251">
        <f t="shared" si="72"/>
        <v>0</v>
      </c>
      <c r="HY16" s="251">
        <f t="shared" si="72"/>
        <v>0</v>
      </c>
      <c r="HZ16" s="251">
        <f t="shared" si="72"/>
        <v>0</v>
      </c>
      <c r="IA16" s="251">
        <f t="shared" si="72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3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74">+K17+U17+AE17+AO17+AY17+BI17+BS17+CC17+CM17+CW17+DF17</f>
        <v>0</v>
      </c>
      <c r="HS17" s="80">
        <f t="shared" ref="HS17:HS80" si="75">+L17+V17+AF17+AP17+AZ17+BJ17+BT17+CD17+CN17+CX17+DG17</f>
        <v>0</v>
      </c>
      <c r="HT17" s="80">
        <f t="shared" ref="HT17:HT80" si="76">+M17+W17+AG17+AQ17+BA17+BK17+BU17+CE17+CO17+CY17+DH17</f>
        <v>0</v>
      </c>
      <c r="HU17" s="80">
        <f t="shared" ref="HU17:HU80" si="77">+N17+X17+AH17+AR17+BB17+BL17+BV17+CF17+CP17+CZ17+DI17</f>
        <v>0</v>
      </c>
      <c r="HV17" s="80">
        <f t="shared" ref="HV17:HV80" si="78">+O17+Y17+AI17+AS17+BC17+BM17+BW17+CG17+CQ17+DA17+DJ17</f>
        <v>0</v>
      </c>
      <c r="HW17" s="80">
        <f t="shared" ref="HW17:HW80" si="79">+P17+Z17+AJ17+AT17+BD17+BN17+BX17+CH17+CR17+DB17+DK17</f>
        <v>0</v>
      </c>
      <c r="HX17" s="80">
        <f t="shared" ref="HX17:HX80" si="80">+Q17+AA17+AK17+AU17+BE17+BO17+BY17+CI17+CS17+DC17+DL17</f>
        <v>0</v>
      </c>
      <c r="HY17" s="80">
        <f t="shared" ref="HY17:HY80" si="81">+R17+AB17+AL17+AV17+BF17+BP17+BZ17+CJ17+CT17+DD17+DM17</f>
        <v>0</v>
      </c>
      <c r="HZ17" s="80">
        <f t="shared" ref="HZ17:HZ80" si="82">+S17+AC17+AM17+AW17+BG17+BQ17+CA17+CK17+CU17+DE17+DN17</f>
        <v>0</v>
      </c>
      <c r="IA17" s="80">
        <f t="shared" ref="IA17:IA80" si="83">+T17+AD17+AN17+AX17+BH17+BR17+CB17+CL17+CV17+DF17+DO17</f>
        <v>0</v>
      </c>
      <c r="IK17" s="93" t="e">
        <f t="shared" ref="IK17:IK80" si="84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3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4"/>
        <v>0</v>
      </c>
      <c r="HS18" s="80">
        <f t="shared" si="75"/>
        <v>0</v>
      </c>
      <c r="HT18" s="80">
        <f t="shared" si="76"/>
        <v>0</v>
      </c>
      <c r="HU18" s="80">
        <f t="shared" si="77"/>
        <v>0</v>
      </c>
      <c r="HV18" s="80">
        <f t="shared" si="78"/>
        <v>0</v>
      </c>
      <c r="HW18" s="80">
        <f t="shared" si="79"/>
        <v>0</v>
      </c>
      <c r="HX18" s="80">
        <f t="shared" si="80"/>
        <v>0</v>
      </c>
      <c r="HY18" s="80">
        <f t="shared" si="81"/>
        <v>0</v>
      </c>
      <c r="HZ18" s="80">
        <f t="shared" si="82"/>
        <v>0</v>
      </c>
      <c r="IA18" s="80">
        <f t="shared" si="83"/>
        <v>0</v>
      </c>
      <c r="IK18" s="93" t="e">
        <f t="shared" si="84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3"/>
        <v>0</v>
      </c>
      <c r="HN19" s="252">
        <f t="shared" ref="HN19:HN50" si="85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4"/>
        <v>0</v>
      </c>
      <c r="HS19" s="253">
        <f t="shared" si="75"/>
        <v>0</v>
      </c>
      <c r="HT19" s="253">
        <f t="shared" si="76"/>
        <v>0</v>
      </c>
      <c r="HU19" s="253">
        <f t="shared" si="77"/>
        <v>0</v>
      </c>
      <c r="HV19" s="253">
        <f t="shared" si="78"/>
        <v>0</v>
      </c>
      <c r="HW19" s="253">
        <f t="shared" si="79"/>
        <v>0</v>
      </c>
      <c r="HX19" s="253">
        <f t="shared" si="80"/>
        <v>0</v>
      </c>
      <c r="HY19" s="253">
        <f t="shared" si="81"/>
        <v>0</v>
      </c>
      <c r="HZ19" s="253">
        <f t="shared" si="82"/>
        <v>0</v>
      </c>
      <c r="IA19" s="253">
        <f t="shared" si="83"/>
        <v>0</v>
      </c>
      <c r="IK19" s="93" t="e">
        <f t="shared" si="84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3"/>
        <v>0</v>
      </c>
      <c r="HN20" s="250">
        <f t="shared" si="85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6">+SUM(HO17:HO20)</f>
        <v>#REF!</v>
      </c>
      <c r="HQ20" s="79"/>
      <c r="HR20" s="251">
        <f t="shared" si="74"/>
        <v>0</v>
      </c>
      <c r="HS20" s="251">
        <f t="shared" si="75"/>
        <v>0</v>
      </c>
      <c r="HT20" s="251">
        <f t="shared" si="76"/>
        <v>0</v>
      </c>
      <c r="HU20" s="251">
        <f t="shared" si="77"/>
        <v>0</v>
      </c>
      <c r="HV20" s="251">
        <f t="shared" si="78"/>
        <v>0</v>
      </c>
      <c r="HW20" s="251">
        <f t="shared" si="79"/>
        <v>0</v>
      </c>
      <c r="HX20" s="251">
        <f t="shared" si="80"/>
        <v>0</v>
      </c>
      <c r="HY20" s="251">
        <f t="shared" si="81"/>
        <v>0</v>
      </c>
      <c r="HZ20" s="251">
        <f t="shared" si="82"/>
        <v>0</v>
      </c>
      <c r="IA20" s="251">
        <f t="shared" si="83"/>
        <v>0</v>
      </c>
      <c r="IK20" s="93" t="e">
        <f t="shared" si="84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3"/>
        <v>0</v>
      </c>
      <c r="HN21" s="78">
        <f t="shared" si="85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6"/>
        <v>#REF!</v>
      </c>
      <c r="HQ21" s="79"/>
      <c r="HR21" s="80">
        <f t="shared" si="74"/>
        <v>0</v>
      </c>
      <c r="HS21" s="80">
        <f t="shared" si="75"/>
        <v>0</v>
      </c>
      <c r="HT21" s="80">
        <f t="shared" si="76"/>
        <v>0</v>
      </c>
      <c r="HU21" s="80">
        <f t="shared" si="77"/>
        <v>0</v>
      </c>
      <c r="HV21" s="80">
        <f t="shared" si="78"/>
        <v>0</v>
      </c>
      <c r="HW21" s="80">
        <f t="shared" si="79"/>
        <v>0</v>
      </c>
      <c r="HX21" s="80">
        <f t="shared" si="80"/>
        <v>0</v>
      </c>
      <c r="HY21" s="80">
        <f t="shared" si="81"/>
        <v>0</v>
      </c>
      <c r="HZ21" s="80">
        <f t="shared" si="82"/>
        <v>0</v>
      </c>
      <c r="IA21" s="80">
        <f t="shared" si="83"/>
        <v>0</v>
      </c>
      <c r="IK21" s="93" t="e">
        <f t="shared" si="84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3"/>
        <v>0</v>
      </c>
      <c r="HN22" s="78">
        <f t="shared" si="85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6"/>
        <v>#REF!</v>
      </c>
      <c r="HQ22" s="79"/>
      <c r="HR22" s="80">
        <f t="shared" si="74"/>
        <v>0</v>
      </c>
      <c r="HS22" s="80">
        <f t="shared" si="75"/>
        <v>0</v>
      </c>
      <c r="HT22" s="80">
        <f t="shared" si="76"/>
        <v>0</v>
      </c>
      <c r="HU22" s="80">
        <f t="shared" si="77"/>
        <v>0</v>
      </c>
      <c r="HV22" s="80">
        <f t="shared" si="78"/>
        <v>0</v>
      </c>
      <c r="HW22" s="80">
        <f t="shared" si="79"/>
        <v>0</v>
      </c>
      <c r="HX22" s="80">
        <f t="shared" si="80"/>
        <v>0</v>
      </c>
      <c r="HY22" s="80">
        <f t="shared" si="81"/>
        <v>0</v>
      </c>
      <c r="HZ22" s="80">
        <f t="shared" si="82"/>
        <v>0</v>
      </c>
      <c r="IA22" s="80">
        <f t="shared" si="83"/>
        <v>0</v>
      </c>
      <c r="IK22" s="93" t="e">
        <f t="shared" si="84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3"/>
        <v>0</v>
      </c>
      <c r="HN23" s="252">
        <f t="shared" si="85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6"/>
        <v>#REF!</v>
      </c>
      <c r="HQ23" s="79"/>
      <c r="HR23" s="253">
        <f t="shared" si="74"/>
        <v>0</v>
      </c>
      <c r="HS23" s="253">
        <f t="shared" si="75"/>
        <v>0</v>
      </c>
      <c r="HT23" s="253">
        <f t="shared" si="76"/>
        <v>0</v>
      </c>
      <c r="HU23" s="253">
        <f t="shared" si="77"/>
        <v>0</v>
      </c>
      <c r="HV23" s="253">
        <f t="shared" si="78"/>
        <v>0</v>
      </c>
      <c r="HW23" s="253">
        <f t="shared" si="79"/>
        <v>0</v>
      </c>
      <c r="HX23" s="253">
        <f t="shared" si="80"/>
        <v>0</v>
      </c>
      <c r="HY23" s="253">
        <f t="shared" si="81"/>
        <v>0</v>
      </c>
      <c r="HZ23" s="253">
        <f t="shared" si="82"/>
        <v>0</v>
      </c>
      <c r="IA23" s="253">
        <f t="shared" si="83"/>
        <v>0</v>
      </c>
      <c r="IK23" s="93" t="e">
        <f t="shared" si="84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3"/>
        <v>0</v>
      </c>
      <c r="HN24" s="250">
        <f t="shared" si="85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6"/>
        <v>#REF!</v>
      </c>
      <c r="HQ24" s="79"/>
      <c r="HR24" s="251">
        <f t="shared" si="74"/>
        <v>0</v>
      </c>
      <c r="HS24" s="251">
        <f t="shared" si="75"/>
        <v>0</v>
      </c>
      <c r="HT24" s="251">
        <f t="shared" si="76"/>
        <v>0</v>
      </c>
      <c r="HU24" s="251">
        <f t="shared" si="77"/>
        <v>0</v>
      </c>
      <c r="HV24" s="251">
        <f t="shared" si="78"/>
        <v>0</v>
      </c>
      <c r="HW24" s="251">
        <f t="shared" si="79"/>
        <v>0</v>
      </c>
      <c r="HX24" s="251">
        <f t="shared" si="80"/>
        <v>0</v>
      </c>
      <c r="HY24" s="251">
        <f t="shared" si="81"/>
        <v>0</v>
      </c>
      <c r="HZ24" s="251">
        <f t="shared" si="82"/>
        <v>0</v>
      </c>
      <c r="IA24" s="251">
        <f t="shared" si="83"/>
        <v>0</v>
      </c>
      <c r="IK24" s="93" t="e">
        <f t="shared" si="84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3"/>
        <v>0</v>
      </c>
      <c r="HN25" s="78">
        <f t="shared" si="85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6"/>
        <v>#REF!</v>
      </c>
      <c r="HQ25" s="79"/>
      <c r="HR25" s="80">
        <f t="shared" si="74"/>
        <v>0</v>
      </c>
      <c r="HS25" s="80">
        <f t="shared" si="75"/>
        <v>0</v>
      </c>
      <c r="HT25" s="80">
        <f t="shared" si="76"/>
        <v>0</v>
      </c>
      <c r="HU25" s="80">
        <f t="shared" si="77"/>
        <v>0</v>
      </c>
      <c r="HV25" s="80">
        <f t="shared" si="78"/>
        <v>0</v>
      </c>
      <c r="HW25" s="80">
        <f t="shared" si="79"/>
        <v>0</v>
      </c>
      <c r="HX25" s="80">
        <f t="shared" si="80"/>
        <v>0</v>
      </c>
      <c r="HY25" s="80">
        <f t="shared" si="81"/>
        <v>0</v>
      </c>
      <c r="HZ25" s="80">
        <f t="shared" si="82"/>
        <v>0</v>
      </c>
      <c r="IA25" s="80">
        <f t="shared" si="83"/>
        <v>0</v>
      </c>
      <c r="IK25" s="93" t="e">
        <f t="shared" si="84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3"/>
        <v>0</v>
      </c>
      <c r="HN26" s="78">
        <f t="shared" si="85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6"/>
        <v>#REF!</v>
      </c>
      <c r="HQ26" s="79"/>
      <c r="HR26" s="80">
        <f t="shared" si="74"/>
        <v>0</v>
      </c>
      <c r="HS26" s="80">
        <f t="shared" si="75"/>
        <v>0</v>
      </c>
      <c r="HT26" s="80">
        <f t="shared" si="76"/>
        <v>0</v>
      </c>
      <c r="HU26" s="80">
        <f t="shared" si="77"/>
        <v>0</v>
      </c>
      <c r="HV26" s="80">
        <f t="shared" si="78"/>
        <v>0</v>
      </c>
      <c r="HW26" s="80">
        <f t="shared" si="79"/>
        <v>0</v>
      </c>
      <c r="HX26" s="80">
        <f t="shared" si="80"/>
        <v>0</v>
      </c>
      <c r="HY26" s="80">
        <f t="shared" si="81"/>
        <v>0</v>
      </c>
      <c r="HZ26" s="80">
        <f t="shared" si="82"/>
        <v>0</v>
      </c>
      <c r="IA26" s="80">
        <f t="shared" si="83"/>
        <v>0</v>
      </c>
      <c r="IK26" s="93" t="e">
        <f t="shared" si="84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3"/>
        <v>0</v>
      </c>
      <c r="HN27" s="252">
        <f t="shared" si="85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6"/>
        <v>#REF!</v>
      </c>
      <c r="HQ27" s="79"/>
      <c r="HR27" s="253">
        <f t="shared" si="74"/>
        <v>0</v>
      </c>
      <c r="HS27" s="253">
        <f t="shared" si="75"/>
        <v>0</v>
      </c>
      <c r="HT27" s="253">
        <f t="shared" si="76"/>
        <v>0</v>
      </c>
      <c r="HU27" s="253">
        <f t="shared" si="77"/>
        <v>0</v>
      </c>
      <c r="HV27" s="253">
        <f t="shared" si="78"/>
        <v>0</v>
      </c>
      <c r="HW27" s="253">
        <f t="shared" si="79"/>
        <v>0</v>
      </c>
      <c r="HX27" s="253">
        <f t="shared" si="80"/>
        <v>0</v>
      </c>
      <c r="HY27" s="253">
        <f t="shared" si="81"/>
        <v>0</v>
      </c>
      <c r="HZ27" s="253">
        <f t="shared" si="82"/>
        <v>0</v>
      </c>
      <c r="IA27" s="253">
        <f t="shared" si="83"/>
        <v>0</v>
      </c>
      <c r="IK27" s="93" t="e">
        <f t="shared" si="84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3"/>
        <v>0</v>
      </c>
      <c r="HN28" s="250">
        <f t="shared" si="85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6"/>
        <v>#REF!</v>
      </c>
      <c r="HQ28" s="79"/>
      <c r="HR28" s="251">
        <f t="shared" si="74"/>
        <v>0</v>
      </c>
      <c r="HS28" s="251">
        <f t="shared" si="75"/>
        <v>0</v>
      </c>
      <c r="HT28" s="251">
        <f t="shared" si="76"/>
        <v>0</v>
      </c>
      <c r="HU28" s="251">
        <f t="shared" si="77"/>
        <v>0</v>
      </c>
      <c r="HV28" s="251">
        <f t="shared" si="78"/>
        <v>0</v>
      </c>
      <c r="HW28" s="251">
        <f t="shared" si="79"/>
        <v>0</v>
      </c>
      <c r="HX28" s="251">
        <f t="shared" si="80"/>
        <v>0</v>
      </c>
      <c r="HY28" s="251">
        <f t="shared" si="81"/>
        <v>0</v>
      </c>
      <c r="HZ28" s="251">
        <f t="shared" si="82"/>
        <v>0</v>
      </c>
      <c r="IA28" s="251">
        <f t="shared" si="83"/>
        <v>0</v>
      </c>
      <c r="IK28" s="93" t="e">
        <f t="shared" si="84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3"/>
        <v>0</v>
      </c>
      <c r="HN29" s="78">
        <f t="shared" si="85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6"/>
        <v>#REF!</v>
      </c>
      <c r="HQ29" s="79"/>
      <c r="HR29" s="80">
        <f t="shared" si="74"/>
        <v>0</v>
      </c>
      <c r="HS29" s="80">
        <f t="shared" si="75"/>
        <v>0</v>
      </c>
      <c r="HT29" s="80">
        <f t="shared" si="76"/>
        <v>0</v>
      </c>
      <c r="HU29" s="80">
        <f t="shared" si="77"/>
        <v>0</v>
      </c>
      <c r="HV29" s="80">
        <f t="shared" si="78"/>
        <v>0</v>
      </c>
      <c r="HW29" s="80">
        <f t="shared" si="79"/>
        <v>0</v>
      </c>
      <c r="HX29" s="80">
        <f t="shared" si="80"/>
        <v>0</v>
      </c>
      <c r="HY29" s="80">
        <f t="shared" si="81"/>
        <v>0</v>
      </c>
      <c r="HZ29" s="80">
        <f t="shared" si="82"/>
        <v>0</v>
      </c>
      <c r="IA29" s="80">
        <f t="shared" si="83"/>
        <v>0</v>
      </c>
      <c r="IK29" s="93" t="e">
        <f t="shared" si="84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3"/>
        <v>0</v>
      </c>
      <c r="HN30" s="78">
        <f t="shared" si="85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6"/>
        <v>#REF!</v>
      </c>
      <c r="HQ30" s="79"/>
      <c r="HR30" s="80">
        <f t="shared" si="74"/>
        <v>0</v>
      </c>
      <c r="HS30" s="80">
        <f t="shared" si="75"/>
        <v>0</v>
      </c>
      <c r="HT30" s="80">
        <f t="shared" si="76"/>
        <v>0</v>
      </c>
      <c r="HU30" s="80">
        <f t="shared" si="77"/>
        <v>0</v>
      </c>
      <c r="HV30" s="80">
        <f t="shared" si="78"/>
        <v>0</v>
      </c>
      <c r="HW30" s="80">
        <f t="shared" si="79"/>
        <v>0</v>
      </c>
      <c r="HX30" s="80">
        <f t="shared" si="80"/>
        <v>0</v>
      </c>
      <c r="HY30" s="80">
        <f t="shared" si="81"/>
        <v>0</v>
      </c>
      <c r="HZ30" s="80">
        <f t="shared" si="82"/>
        <v>0</v>
      </c>
      <c r="IA30" s="80">
        <f t="shared" si="83"/>
        <v>0</v>
      </c>
      <c r="IK30" s="93" t="e">
        <f t="shared" si="84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3"/>
        <v>0</v>
      </c>
      <c r="HN31" s="252">
        <f t="shared" si="85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6"/>
        <v>#REF!</v>
      </c>
      <c r="HQ31" s="79"/>
      <c r="HR31" s="253">
        <f t="shared" si="74"/>
        <v>0</v>
      </c>
      <c r="HS31" s="253">
        <f t="shared" si="75"/>
        <v>0</v>
      </c>
      <c r="HT31" s="253">
        <f t="shared" si="76"/>
        <v>0</v>
      </c>
      <c r="HU31" s="253">
        <f t="shared" si="77"/>
        <v>0</v>
      </c>
      <c r="HV31" s="253">
        <f t="shared" si="78"/>
        <v>0</v>
      </c>
      <c r="HW31" s="253">
        <f t="shared" si="79"/>
        <v>0</v>
      </c>
      <c r="HX31" s="253">
        <f t="shared" si="80"/>
        <v>0</v>
      </c>
      <c r="HY31" s="253">
        <f t="shared" si="81"/>
        <v>0</v>
      </c>
      <c r="HZ31" s="253">
        <f t="shared" si="82"/>
        <v>0</v>
      </c>
      <c r="IA31" s="253">
        <f t="shared" si="83"/>
        <v>0</v>
      </c>
      <c r="IK31" s="93" t="e">
        <f t="shared" si="84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3"/>
        <v>0</v>
      </c>
      <c r="HN32" s="250">
        <f t="shared" si="85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6"/>
        <v>#REF!</v>
      </c>
      <c r="HQ32" s="79"/>
      <c r="HR32" s="251">
        <f t="shared" si="74"/>
        <v>0</v>
      </c>
      <c r="HS32" s="251">
        <f t="shared" si="75"/>
        <v>0</v>
      </c>
      <c r="HT32" s="251">
        <f t="shared" si="76"/>
        <v>0</v>
      </c>
      <c r="HU32" s="251">
        <f t="shared" si="77"/>
        <v>0</v>
      </c>
      <c r="HV32" s="251">
        <f t="shared" si="78"/>
        <v>0</v>
      </c>
      <c r="HW32" s="251">
        <f t="shared" si="79"/>
        <v>0</v>
      </c>
      <c r="HX32" s="251">
        <f t="shared" si="80"/>
        <v>0</v>
      </c>
      <c r="HY32" s="251">
        <f t="shared" si="81"/>
        <v>0</v>
      </c>
      <c r="HZ32" s="251">
        <f t="shared" si="82"/>
        <v>0</v>
      </c>
      <c r="IA32" s="251">
        <f t="shared" si="83"/>
        <v>0</v>
      </c>
      <c r="IK32" s="93" t="e">
        <f t="shared" si="84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3"/>
        <v>0</v>
      </c>
      <c r="HN33" s="78">
        <f t="shared" si="85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6"/>
        <v>#REF!</v>
      </c>
      <c r="HQ33" s="79"/>
      <c r="HR33" s="80">
        <f t="shared" si="74"/>
        <v>0</v>
      </c>
      <c r="HS33" s="80">
        <f t="shared" si="75"/>
        <v>0</v>
      </c>
      <c r="HT33" s="80">
        <f t="shared" si="76"/>
        <v>0</v>
      </c>
      <c r="HU33" s="80">
        <f t="shared" si="77"/>
        <v>0</v>
      </c>
      <c r="HV33" s="80">
        <f t="shared" si="78"/>
        <v>0</v>
      </c>
      <c r="HW33" s="80">
        <f t="shared" si="79"/>
        <v>0</v>
      </c>
      <c r="HX33" s="80">
        <f t="shared" si="80"/>
        <v>0</v>
      </c>
      <c r="HY33" s="80">
        <f t="shared" si="81"/>
        <v>0</v>
      </c>
      <c r="HZ33" s="80">
        <f t="shared" si="82"/>
        <v>0</v>
      </c>
      <c r="IA33" s="80">
        <f t="shared" si="83"/>
        <v>0</v>
      </c>
      <c r="IK33" s="93" t="e">
        <f t="shared" si="84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3"/>
        <v>0</v>
      </c>
      <c r="HN34" s="78">
        <f t="shared" si="85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6"/>
        <v>#REF!</v>
      </c>
      <c r="HQ34" s="79"/>
      <c r="HR34" s="80">
        <f t="shared" si="74"/>
        <v>0</v>
      </c>
      <c r="HS34" s="80">
        <f t="shared" si="75"/>
        <v>0</v>
      </c>
      <c r="HT34" s="80">
        <f t="shared" si="76"/>
        <v>0</v>
      </c>
      <c r="HU34" s="80">
        <f t="shared" si="77"/>
        <v>0</v>
      </c>
      <c r="HV34" s="80">
        <f t="shared" si="78"/>
        <v>0</v>
      </c>
      <c r="HW34" s="80">
        <f t="shared" si="79"/>
        <v>0</v>
      </c>
      <c r="HX34" s="80">
        <f t="shared" si="80"/>
        <v>0</v>
      </c>
      <c r="HY34" s="80">
        <f t="shared" si="81"/>
        <v>0</v>
      </c>
      <c r="HZ34" s="80">
        <f t="shared" si="82"/>
        <v>0</v>
      </c>
      <c r="IA34" s="80">
        <f t="shared" si="83"/>
        <v>0</v>
      </c>
      <c r="IK34" s="93" t="e">
        <f t="shared" si="84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3"/>
        <v>0</v>
      </c>
      <c r="HN35" s="252">
        <f t="shared" si="85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6"/>
        <v>#REF!</v>
      </c>
      <c r="HQ35" s="79"/>
      <c r="HR35" s="253">
        <f t="shared" si="74"/>
        <v>0</v>
      </c>
      <c r="HS35" s="253">
        <f t="shared" si="75"/>
        <v>0</v>
      </c>
      <c r="HT35" s="253">
        <f t="shared" si="76"/>
        <v>0</v>
      </c>
      <c r="HU35" s="253">
        <f t="shared" si="77"/>
        <v>0</v>
      </c>
      <c r="HV35" s="253">
        <f t="shared" si="78"/>
        <v>0</v>
      </c>
      <c r="HW35" s="253">
        <f t="shared" si="79"/>
        <v>0</v>
      </c>
      <c r="HX35" s="253">
        <f t="shared" si="80"/>
        <v>0</v>
      </c>
      <c r="HY35" s="253">
        <f t="shared" si="81"/>
        <v>0</v>
      </c>
      <c r="HZ35" s="253">
        <f t="shared" si="82"/>
        <v>0</v>
      </c>
      <c r="IA35" s="253">
        <f t="shared" si="83"/>
        <v>0</v>
      </c>
      <c r="IK35" s="93" t="e">
        <f t="shared" si="84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3"/>
        <v>0</v>
      </c>
      <c r="HN36" s="250">
        <f t="shared" si="85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6"/>
        <v>#REF!</v>
      </c>
      <c r="HQ36" s="79"/>
      <c r="HR36" s="251">
        <f t="shared" si="74"/>
        <v>0</v>
      </c>
      <c r="HS36" s="251">
        <f t="shared" si="75"/>
        <v>0</v>
      </c>
      <c r="HT36" s="251">
        <f t="shared" si="76"/>
        <v>0</v>
      </c>
      <c r="HU36" s="251">
        <f t="shared" si="77"/>
        <v>0</v>
      </c>
      <c r="HV36" s="251">
        <f t="shared" si="78"/>
        <v>0</v>
      </c>
      <c r="HW36" s="251">
        <f t="shared" si="79"/>
        <v>0</v>
      </c>
      <c r="HX36" s="251">
        <f t="shared" si="80"/>
        <v>0</v>
      </c>
      <c r="HY36" s="251">
        <f t="shared" si="81"/>
        <v>0</v>
      </c>
      <c r="HZ36" s="251">
        <f t="shared" si="82"/>
        <v>0</v>
      </c>
      <c r="IA36" s="251">
        <f t="shared" si="83"/>
        <v>0</v>
      </c>
      <c r="IK36" s="93" t="e">
        <f t="shared" si="84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3"/>
        <v>0</v>
      </c>
      <c r="HN37" s="78">
        <f t="shared" si="85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6"/>
        <v>#REF!</v>
      </c>
      <c r="HQ37" s="79"/>
      <c r="HR37" s="80">
        <f t="shared" si="74"/>
        <v>0</v>
      </c>
      <c r="HS37" s="80">
        <f t="shared" si="75"/>
        <v>0</v>
      </c>
      <c r="HT37" s="80">
        <f t="shared" si="76"/>
        <v>0</v>
      </c>
      <c r="HU37" s="80">
        <f t="shared" si="77"/>
        <v>0</v>
      </c>
      <c r="HV37" s="80">
        <f t="shared" si="78"/>
        <v>0</v>
      </c>
      <c r="HW37" s="80">
        <f t="shared" si="79"/>
        <v>0</v>
      </c>
      <c r="HX37" s="80">
        <f t="shared" si="80"/>
        <v>0</v>
      </c>
      <c r="HY37" s="80">
        <f t="shared" si="81"/>
        <v>0</v>
      </c>
      <c r="HZ37" s="80">
        <f t="shared" si="82"/>
        <v>0</v>
      </c>
      <c r="IA37" s="80">
        <f t="shared" si="83"/>
        <v>0</v>
      </c>
      <c r="IK37" s="93" t="e">
        <f t="shared" si="84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3"/>
        <v>0</v>
      </c>
      <c r="HN38" s="78">
        <f t="shared" si="85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6"/>
        <v>#REF!</v>
      </c>
      <c r="HQ38" s="79"/>
      <c r="HR38" s="80">
        <f t="shared" si="74"/>
        <v>0</v>
      </c>
      <c r="HS38" s="80">
        <f t="shared" si="75"/>
        <v>0</v>
      </c>
      <c r="HT38" s="80">
        <f t="shared" si="76"/>
        <v>0</v>
      </c>
      <c r="HU38" s="80">
        <f t="shared" si="77"/>
        <v>0</v>
      </c>
      <c r="HV38" s="80">
        <f t="shared" si="78"/>
        <v>0</v>
      </c>
      <c r="HW38" s="80">
        <f t="shared" si="79"/>
        <v>0</v>
      </c>
      <c r="HX38" s="80">
        <f t="shared" si="80"/>
        <v>0</v>
      </c>
      <c r="HY38" s="80">
        <f t="shared" si="81"/>
        <v>0</v>
      </c>
      <c r="HZ38" s="80">
        <f t="shared" si="82"/>
        <v>0</v>
      </c>
      <c r="IA38" s="80">
        <f t="shared" si="83"/>
        <v>0</v>
      </c>
      <c r="IK38" s="93" t="e">
        <f t="shared" si="84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3"/>
        <v>0</v>
      </c>
      <c r="HN39" s="252">
        <f t="shared" si="85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6"/>
        <v>#REF!</v>
      </c>
      <c r="HQ39" s="79"/>
      <c r="HR39" s="253">
        <f t="shared" si="74"/>
        <v>0</v>
      </c>
      <c r="HS39" s="253">
        <f t="shared" si="75"/>
        <v>0</v>
      </c>
      <c r="HT39" s="253">
        <f t="shared" si="76"/>
        <v>0</v>
      </c>
      <c r="HU39" s="253">
        <f t="shared" si="77"/>
        <v>0</v>
      </c>
      <c r="HV39" s="253">
        <f t="shared" si="78"/>
        <v>0</v>
      </c>
      <c r="HW39" s="253">
        <f t="shared" si="79"/>
        <v>0</v>
      </c>
      <c r="HX39" s="253">
        <f t="shared" si="80"/>
        <v>0</v>
      </c>
      <c r="HY39" s="253">
        <f t="shared" si="81"/>
        <v>0</v>
      </c>
      <c r="HZ39" s="253">
        <f t="shared" si="82"/>
        <v>0</v>
      </c>
      <c r="IA39" s="253">
        <f t="shared" si="83"/>
        <v>0</v>
      </c>
      <c r="IK39" s="93" t="e">
        <f t="shared" si="84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50</v>
      </c>
      <c r="L40" s="410">
        <v>8</v>
      </c>
      <c r="M40" s="410">
        <v>4</v>
      </c>
      <c r="N40" s="410">
        <v>10</v>
      </c>
      <c r="O40" s="410">
        <v>2</v>
      </c>
      <c r="P40" s="410">
        <v>1</v>
      </c>
      <c r="Q40" s="410"/>
      <c r="R40" s="410"/>
      <c r="S40" s="410"/>
      <c r="T40" s="411"/>
      <c r="U40" s="409">
        <v>12</v>
      </c>
      <c r="V40" s="410">
        <v>7</v>
      </c>
      <c r="W40" s="410">
        <v>1</v>
      </c>
      <c r="X40" s="410">
        <v>2</v>
      </c>
      <c r="Y40" s="410">
        <v>1</v>
      </c>
      <c r="Z40" s="410">
        <v>1</v>
      </c>
      <c r="AA40" s="410"/>
      <c r="AB40" s="410"/>
      <c r="AC40" s="410"/>
      <c r="AD40" s="411"/>
      <c r="AE40" s="409">
        <v>9</v>
      </c>
      <c r="AF40" s="410">
        <v>5</v>
      </c>
      <c r="AG40" s="410">
        <v>0</v>
      </c>
      <c r="AH40" s="410">
        <v>1</v>
      </c>
      <c r="AI40" s="410">
        <v>0</v>
      </c>
      <c r="AJ40" s="410">
        <v>0</v>
      </c>
      <c r="AK40" s="410"/>
      <c r="AL40" s="410"/>
      <c r="AM40" s="410"/>
      <c r="AN40" s="411"/>
      <c r="AO40" s="409">
        <v>9</v>
      </c>
      <c r="AP40" s="410">
        <v>5</v>
      </c>
      <c r="AQ40" s="410">
        <v>0</v>
      </c>
      <c r="AR40" s="410">
        <v>0</v>
      </c>
      <c r="AS40" s="410">
        <v>0</v>
      </c>
      <c r="AT40" s="410">
        <v>0</v>
      </c>
      <c r="AU40" s="410"/>
      <c r="AV40" s="410"/>
      <c r="AW40" s="410"/>
      <c r="AX40" s="411"/>
      <c r="AY40" s="409">
        <v>7</v>
      </c>
      <c r="AZ40" s="410">
        <v>9</v>
      </c>
      <c r="BA40" s="410">
        <v>0</v>
      </c>
      <c r="BB40" s="410">
        <v>5</v>
      </c>
      <c r="BC40" s="410">
        <v>0</v>
      </c>
      <c r="BD40" s="410">
        <v>0</v>
      </c>
      <c r="BE40" s="410"/>
      <c r="BF40" s="410"/>
      <c r="BG40" s="410"/>
      <c r="BH40" s="411"/>
      <c r="BI40" s="409">
        <v>1</v>
      </c>
      <c r="BJ40" s="410">
        <v>0</v>
      </c>
      <c r="BK40" s="410">
        <v>2</v>
      </c>
      <c r="BL40" s="410">
        <v>2</v>
      </c>
      <c r="BM40" s="410">
        <v>0</v>
      </c>
      <c r="BN40" s="410">
        <v>0</v>
      </c>
      <c r="BO40" s="410"/>
      <c r="BP40" s="410"/>
      <c r="BQ40" s="410"/>
      <c r="BR40" s="411"/>
      <c r="BS40" s="409">
        <v>2</v>
      </c>
      <c r="BT40" s="410">
        <v>0</v>
      </c>
      <c r="BU40" s="410">
        <v>0</v>
      </c>
      <c r="BV40" s="410">
        <v>0</v>
      </c>
      <c r="BW40" s="410">
        <v>1</v>
      </c>
      <c r="BX40" s="410">
        <v>2</v>
      </c>
      <c r="BY40" s="410"/>
      <c r="BZ40" s="410"/>
      <c r="CA40" s="410"/>
      <c r="CB40" s="411"/>
      <c r="CC40" s="409">
        <v>2</v>
      </c>
      <c r="CD40" s="410">
        <v>3</v>
      </c>
      <c r="CE40" s="410">
        <v>2</v>
      </c>
      <c r="CF40" s="410">
        <v>2</v>
      </c>
      <c r="CG40" s="410">
        <v>2</v>
      </c>
      <c r="CH40" s="410">
        <v>0</v>
      </c>
      <c r="CI40" s="410"/>
      <c r="CJ40" s="410"/>
      <c r="CK40" s="410"/>
      <c r="CL40" s="411"/>
      <c r="CM40" s="409">
        <v>1</v>
      </c>
      <c r="CN40" s="410">
        <v>0</v>
      </c>
      <c r="CO40" s="410">
        <v>0</v>
      </c>
      <c r="CP40" s="410">
        <v>1</v>
      </c>
      <c r="CQ40" s="410">
        <v>2</v>
      </c>
      <c r="CR40" s="410">
        <v>0</v>
      </c>
      <c r="CS40" s="410"/>
      <c r="CT40" s="410"/>
      <c r="CU40" s="410"/>
      <c r="CV40" s="411"/>
      <c r="CW40" s="409">
        <v>2</v>
      </c>
      <c r="CX40" s="410">
        <v>0</v>
      </c>
      <c r="CY40" s="410">
        <v>0</v>
      </c>
      <c r="CZ40" s="410">
        <v>0</v>
      </c>
      <c r="DA40" s="410">
        <v>0</v>
      </c>
      <c r="DB40" s="410">
        <v>0</v>
      </c>
      <c r="DC40" s="410"/>
      <c r="DD40" s="410"/>
      <c r="DE40" s="410"/>
      <c r="DF40" s="411"/>
      <c r="DG40" s="409">
        <v>0</v>
      </c>
      <c r="DH40" s="410">
        <v>0</v>
      </c>
      <c r="DI40" s="410">
        <v>0</v>
      </c>
      <c r="DJ40" s="410">
        <v>0</v>
      </c>
      <c r="DK40" s="410">
        <v>0</v>
      </c>
      <c r="DL40" s="410">
        <v>0</v>
      </c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73"/>
        <v>176</v>
      </c>
      <c r="HN40" s="250">
        <f t="shared" si="85"/>
        <v>176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6"/>
        <v>#REF!</v>
      </c>
      <c r="HQ40" s="79"/>
      <c r="HR40" s="251">
        <f t="shared" si="74"/>
        <v>95</v>
      </c>
      <c r="HS40" s="251">
        <f t="shared" si="75"/>
        <v>37</v>
      </c>
      <c r="HT40" s="251">
        <f t="shared" si="76"/>
        <v>9</v>
      </c>
      <c r="HU40" s="251">
        <f t="shared" si="77"/>
        <v>23</v>
      </c>
      <c r="HV40" s="251">
        <f t="shared" si="78"/>
        <v>8</v>
      </c>
      <c r="HW40" s="251">
        <f t="shared" si="79"/>
        <v>4</v>
      </c>
      <c r="HX40" s="251">
        <f t="shared" si="80"/>
        <v>0</v>
      </c>
      <c r="HY40" s="251">
        <f t="shared" si="81"/>
        <v>0</v>
      </c>
      <c r="HZ40" s="251">
        <f t="shared" si="82"/>
        <v>0</v>
      </c>
      <c r="IA40" s="251">
        <f t="shared" si="83"/>
        <v>0</v>
      </c>
      <c r="IK40" s="93" t="e">
        <f t="shared" si="84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56</v>
      </c>
      <c r="L41" s="413">
        <v>10</v>
      </c>
      <c r="M41" s="413">
        <v>4</v>
      </c>
      <c r="N41" s="413">
        <v>14</v>
      </c>
      <c r="O41" s="413">
        <v>3</v>
      </c>
      <c r="P41" s="413">
        <v>1</v>
      </c>
      <c r="Q41" s="413"/>
      <c r="R41" s="413"/>
      <c r="S41" s="413"/>
      <c r="T41" s="414"/>
      <c r="U41" s="412">
        <v>15</v>
      </c>
      <c r="V41" s="413">
        <v>6</v>
      </c>
      <c r="W41" s="413">
        <v>2</v>
      </c>
      <c r="X41" s="413">
        <v>4</v>
      </c>
      <c r="Y41" s="413">
        <v>1</v>
      </c>
      <c r="Z41" s="413">
        <v>2</v>
      </c>
      <c r="AA41" s="413"/>
      <c r="AB41" s="413"/>
      <c r="AC41" s="413"/>
      <c r="AD41" s="414"/>
      <c r="AE41" s="412">
        <v>10</v>
      </c>
      <c r="AF41" s="413">
        <v>3</v>
      </c>
      <c r="AG41" s="413">
        <v>0</v>
      </c>
      <c r="AH41" s="413">
        <v>2</v>
      </c>
      <c r="AI41" s="413">
        <v>0</v>
      </c>
      <c r="AJ41" s="413">
        <v>0</v>
      </c>
      <c r="AK41" s="413"/>
      <c r="AL41" s="413"/>
      <c r="AM41" s="413"/>
      <c r="AN41" s="414"/>
      <c r="AO41" s="412">
        <v>7</v>
      </c>
      <c r="AP41" s="413">
        <v>4</v>
      </c>
      <c r="AQ41" s="413">
        <v>0</v>
      </c>
      <c r="AR41" s="413">
        <v>1</v>
      </c>
      <c r="AS41" s="413">
        <v>0</v>
      </c>
      <c r="AT41" s="413">
        <v>0</v>
      </c>
      <c r="AU41" s="413"/>
      <c r="AV41" s="413"/>
      <c r="AW41" s="413"/>
      <c r="AX41" s="414"/>
      <c r="AY41" s="412">
        <v>7</v>
      </c>
      <c r="AZ41" s="413">
        <v>10</v>
      </c>
      <c r="BA41" s="413">
        <v>0</v>
      </c>
      <c r="BB41" s="413">
        <v>3</v>
      </c>
      <c r="BC41" s="413">
        <v>0</v>
      </c>
      <c r="BD41" s="413">
        <v>0</v>
      </c>
      <c r="BE41" s="413"/>
      <c r="BF41" s="413"/>
      <c r="BG41" s="413"/>
      <c r="BH41" s="414"/>
      <c r="BI41" s="412">
        <v>2</v>
      </c>
      <c r="BJ41" s="413">
        <v>1</v>
      </c>
      <c r="BK41" s="413">
        <v>3</v>
      </c>
      <c r="BL41" s="413">
        <v>3</v>
      </c>
      <c r="BM41" s="413">
        <v>1</v>
      </c>
      <c r="BN41" s="413">
        <v>0</v>
      </c>
      <c r="BO41" s="413"/>
      <c r="BP41" s="413"/>
      <c r="BQ41" s="413"/>
      <c r="BR41" s="414"/>
      <c r="BS41" s="412">
        <v>2</v>
      </c>
      <c r="BT41" s="413">
        <v>1</v>
      </c>
      <c r="BU41" s="413">
        <v>0</v>
      </c>
      <c r="BV41" s="413">
        <v>0</v>
      </c>
      <c r="BW41" s="413">
        <v>2</v>
      </c>
      <c r="BX41" s="413">
        <v>3</v>
      </c>
      <c r="BY41" s="413"/>
      <c r="BZ41" s="413"/>
      <c r="CA41" s="413"/>
      <c r="CB41" s="414"/>
      <c r="CC41" s="412">
        <v>1</v>
      </c>
      <c r="CD41" s="413">
        <v>2</v>
      </c>
      <c r="CE41" s="413">
        <v>2</v>
      </c>
      <c r="CF41" s="413">
        <v>2</v>
      </c>
      <c r="CG41" s="413">
        <v>3</v>
      </c>
      <c r="CH41" s="413">
        <v>0</v>
      </c>
      <c r="CI41" s="413"/>
      <c r="CJ41" s="413"/>
      <c r="CK41" s="413"/>
      <c r="CL41" s="414"/>
      <c r="CM41" s="412">
        <v>2</v>
      </c>
      <c r="CN41" s="413">
        <v>0</v>
      </c>
      <c r="CO41" s="413">
        <v>1</v>
      </c>
      <c r="CP41" s="413">
        <v>1</v>
      </c>
      <c r="CQ41" s="413">
        <v>1</v>
      </c>
      <c r="CR41" s="413">
        <v>0</v>
      </c>
      <c r="CS41" s="413"/>
      <c r="CT41" s="413"/>
      <c r="CU41" s="413"/>
      <c r="CV41" s="414"/>
      <c r="CW41" s="412">
        <v>0</v>
      </c>
      <c r="CX41" s="413">
        <v>0</v>
      </c>
      <c r="CY41" s="413">
        <v>0</v>
      </c>
      <c r="CZ41" s="413">
        <v>0</v>
      </c>
      <c r="DA41" s="413">
        <v>0</v>
      </c>
      <c r="DB41" s="413">
        <v>0</v>
      </c>
      <c r="DC41" s="413"/>
      <c r="DD41" s="413"/>
      <c r="DE41" s="413"/>
      <c r="DF41" s="414"/>
      <c r="DG41" s="412">
        <v>0</v>
      </c>
      <c r="DH41" s="413">
        <v>0</v>
      </c>
      <c r="DI41" s="413">
        <v>0</v>
      </c>
      <c r="DJ41" s="413">
        <v>0</v>
      </c>
      <c r="DK41" s="413">
        <v>0</v>
      </c>
      <c r="DL41" s="413">
        <v>0</v>
      </c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3"/>
        <v>198</v>
      </c>
      <c r="HN41" s="78">
        <f t="shared" si="85"/>
        <v>374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6"/>
        <v>#REF!</v>
      </c>
      <c r="HQ41" s="79"/>
      <c r="HR41" s="80">
        <f t="shared" si="74"/>
        <v>102</v>
      </c>
      <c r="HS41" s="80">
        <f t="shared" si="75"/>
        <v>37</v>
      </c>
      <c r="HT41" s="80">
        <f t="shared" si="76"/>
        <v>12</v>
      </c>
      <c r="HU41" s="80">
        <f t="shared" si="77"/>
        <v>30</v>
      </c>
      <c r="HV41" s="80">
        <f t="shared" si="78"/>
        <v>11</v>
      </c>
      <c r="HW41" s="80">
        <f t="shared" si="79"/>
        <v>6</v>
      </c>
      <c r="HX41" s="80">
        <f t="shared" si="80"/>
        <v>0</v>
      </c>
      <c r="HY41" s="80">
        <f t="shared" si="81"/>
        <v>0</v>
      </c>
      <c r="HZ41" s="80">
        <f t="shared" si="82"/>
        <v>0</v>
      </c>
      <c r="IA41" s="80">
        <f t="shared" si="83"/>
        <v>0</v>
      </c>
      <c r="IK41" s="93" t="e">
        <f t="shared" si="84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58</v>
      </c>
      <c r="L42" s="416">
        <v>12</v>
      </c>
      <c r="M42" s="416">
        <v>5</v>
      </c>
      <c r="N42" s="413">
        <v>19</v>
      </c>
      <c r="O42" s="413">
        <v>3</v>
      </c>
      <c r="P42" s="413">
        <v>1</v>
      </c>
      <c r="Q42" s="413"/>
      <c r="R42" s="413"/>
      <c r="S42" s="413"/>
      <c r="T42" s="414"/>
      <c r="U42" s="415">
        <v>20</v>
      </c>
      <c r="V42" s="416">
        <v>7</v>
      </c>
      <c r="W42" s="416">
        <v>3</v>
      </c>
      <c r="X42" s="413">
        <v>5</v>
      </c>
      <c r="Y42" s="413">
        <v>2</v>
      </c>
      <c r="Z42" s="413">
        <v>0</v>
      </c>
      <c r="AA42" s="413"/>
      <c r="AB42" s="413"/>
      <c r="AC42" s="413"/>
      <c r="AD42" s="414"/>
      <c r="AE42" s="415">
        <v>9</v>
      </c>
      <c r="AF42" s="416">
        <v>5</v>
      </c>
      <c r="AG42" s="416">
        <v>0</v>
      </c>
      <c r="AH42" s="413">
        <v>2</v>
      </c>
      <c r="AI42" s="413">
        <v>0</v>
      </c>
      <c r="AJ42" s="413">
        <v>0</v>
      </c>
      <c r="AK42" s="413"/>
      <c r="AL42" s="413"/>
      <c r="AM42" s="413"/>
      <c r="AN42" s="414"/>
      <c r="AO42" s="415">
        <v>9</v>
      </c>
      <c r="AP42" s="416">
        <v>6</v>
      </c>
      <c r="AQ42" s="416">
        <v>0</v>
      </c>
      <c r="AR42" s="413">
        <v>1</v>
      </c>
      <c r="AS42" s="413">
        <v>0</v>
      </c>
      <c r="AT42" s="413">
        <v>0</v>
      </c>
      <c r="AU42" s="413"/>
      <c r="AV42" s="413"/>
      <c r="AW42" s="413"/>
      <c r="AX42" s="414"/>
      <c r="AY42" s="415">
        <v>9</v>
      </c>
      <c r="AZ42" s="416">
        <v>11</v>
      </c>
      <c r="BA42" s="416">
        <v>0</v>
      </c>
      <c r="BB42" s="413">
        <v>2</v>
      </c>
      <c r="BC42" s="413">
        <v>0</v>
      </c>
      <c r="BD42" s="413">
        <v>0</v>
      </c>
      <c r="BE42" s="413"/>
      <c r="BF42" s="413"/>
      <c r="BG42" s="413"/>
      <c r="BH42" s="414"/>
      <c r="BI42" s="415">
        <v>7</v>
      </c>
      <c r="BJ42" s="416">
        <v>2</v>
      </c>
      <c r="BK42" s="416">
        <v>1</v>
      </c>
      <c r="BL42" s="413">
        <v>4</v>
      </c>
      <c r="BM42" s="413">
        <v>1</v>
      </c>
      <c r="BN42" s="413">
        <v>0</v>
      </c>
      <c r="BO42" s="413"/>
      <c r="BP42" s="413"/>
      <c r="BQ42" s="413"/>
      <c r="BR42" s="414"/>
      <c r="BS42" s="415">
        <v>1</v>
      </c>
      <c r="BT42" s="416">
        <v>2</v>
      </c>
      <c r="BU42" s="416">
        <v>0</v>
      </c>
      <c r="BV42" s="413">
        <v>1</v>
      </c>
      <c r="BW42" s="413">
        <v>0</v>
      </c>
      <c r="BX42" s="413">
        <v>4</v>
      </c>
      <c r="BY42" s="413"/>
      <c r="BZ42" s="413"/>
      <c r="CA42" s="413"/>
      <c r="CB42" s="414"/>
      <c r="CC42" s="415">
        <v>1</v>
      </c>
      <c r="CD42" s="416">
        <v>1</v>
      </c>
      <c r="CE42" s="416">
        <v>3</v>
      </c>
      <c r="CF42" s="413">
        <v>1</v>
      </c>
      <c r="CG42" s="413">
        <v>1</v>
      </c>
      <c r="CH42" s="413">
        <v>0</v>
      </c>
      <c r="CI42" s="413"/>
      <c r="CJ42" s="413"/>
      <c r="CK42" s="413"/>
      <c r="CL42" s="414"/>
      <c r="CM42" s="415">
        <v>3</v>
      </c>
      <c r="CN42" s="416">
        <v>0</v>
      </c>
      <c r="CO42" s="416">
        <v>0</v>
      </c>
      <c r="CP42" s="413">
        <v>2</v>
      </c>
      <c r="CQ42" s="413">
        <v>1</v>
      </c>
      <c r="CR42" s="413">
        <v>0</v>
      </c>
      <c r="CS42" s="413"/>
      <c r="CT42" s="413"/>
      <c r="CU42" s="413"/>
      <c r="CV42" s="414"/>
      <c r="CW42" s="415">
        <v>1</v>
      </c>
      <c r="CX42" s="416">
        <v>0</v>
      </c>
      <c r="CY42" s="416">
        <v>0</v>
      </c>
      <c r="CZ42" s="413">
        <v>0</v>
      </c>
      <c r="DA42" s="413">
        <v>0</v>
      </c>
      <c r="DB42" s="413">
        <v>0</v>
      </c>
      <c r="DC42" s="413"/>
      <c r="DD42" s="413"/>
      <c r="DE42" s="413"/>
      <c r="DF42" s="414"/>
      <c r="DG42" s="415">
        <v>0</v>
      </c>
      <c r="DH42" s="416">
        <v>0</v>
      </c>
      <c r="DI42" s="416">
        <v>0</v>
      </c>
      <c r="DJ42" s="413">
        <v>0</v>
      </c>
      <c r="DK42" s="413">
        <v>0</v>
      </c>
      <c r="DL42" s="413">
        <v>0</v>
      </c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3"/>
        <v>226</v>
      </c>
      <c r="HN42" s="78">
        <f t="shared" si="85"/>
        <v>600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6"/>
        <v>#REF!</v>
      </c>
      <c r="HQ42" s="79"/>
      <c r="HR42" s="80">
        <f t="shared" si="74"/>
        <v>118</v>
      </c>
      <c r="HS42" s="80">
        <f t="shared" si="75"/>
        <v>46</v>
      </c>
      <c r="HT42" s="80">
        <f t="shared" si="76"/>
        <v>12</v>
      </c>
      <c r="HU42" s="80">
        <f t="shared" si="77"/>
        <v>37</v>
      </c>
      <c r="HV42" s="80">
        <f t="shared" si="78"/>
        <v>8</v>
      </c>
      <c r="HW42" s="80">
        <f t="shared" si="79"/>
        <v>5</v>
      </c>
      <c r="HX42" s="80">
        <f t="shared" si="80"/>
        <v>0</v>
      </c>
      <c r="HY42" s="80">
        <f t="shared" si="81"/>
        <v>0</v>
      </c>
      <c r="HZ42" s="80">
        <f t="shared" si="82"/>
        <v>0</v>
      </c>
      <c r="IA42" s="80">
        <f t="shared" si="83"/>
        <v>0</v>
      </c>
      <c r="IK42" s="93" t="e">
        <f t="shared" si="84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69</v>
      </c>
      <c r="L43" s="418">
        <v>15</v>
      </c>
      <c r="M43" s="418">
        <v>7</v>
      </c>
      <c r="N43" s="418">
        <v>24</v>
      </c>
      <c r="O43" s="418">
        <v>4</v>
      </c>
      <c r="P43" s="418">
        <v>2</v>
      </c>
      <c r="Q43" s="418"/>
      <c r="R43" s="418"/>
      <c r="S43" s="418"/>
      <c r="T43" s="419"/>
      <c r="U43" s="417">
        <v>15</v>
      </c>
      <c r="V43" s="418">
        <v>5</v>
      </c>
      <c r="W43" s="418">
        <v>1</v>
      </c>
      <c r="X43" s="420">
        <v>7</v>
      </c>
      <c r="Y43" s="420">
        <v>2</v>
      </c>
      <c r="Z43" s="420">
        <v>1</v>
      </c>
      <c r="AA43" s="420"/>
      <c r="AB43" s="420"/>
      <c r="AC43" s="420"/>
      <c r="AD43" s="419"/>
      <c r="AE43" s="417">
        <v>12</v>
      </c>
      <c r="AF43" s="418">
        <v>5</v>
      </c>
      <c r="AG43" s="418">
        <v>0</v>
      </c>
      <c r="AH43" s="420">
        <v>2</v>
      </c>
      <c r="AI43" s="420">
        <v>0</v>
      </c>
      <c r="AJ43" s="420">
        <v>0</v>
      </c>
      <c r="AK43" s="420"/>
      <c r="AL43" s="420"/>
      <c r="AM43" s="420"/>
      <c r="AN43" s="419"/>
      <c r="AO43" s="417">
        <v>8</v>
      </c>
      <c r="AP43" s="418">
        <v>10</v>
      </c>
      <c r="AQ43" s="418">
        <v>0</v>
      </c>
      <c r="AR43" s="420">
        <v>1</v>
      </c>
      <c r="AS43" s="420">
        <v>0</v>
      </c>
      <c r="AT43" s="420">
        <v>0</v>
      </c>
      <c r="AU43" s="420"/>
      <c r="AV43" s="420"/>
      <c r="AW43" s="420"/>
      <c r="AX43" s="419"/>
      <c r="AY43" s="417">
        <v>7</v>
      </c>
      <c r="AZ43" s="418">
        <v>13</v>
      </c>
      <c r="BA43" s="418">
        <v>0</v>
      </c>
      <c r="BB43" s="420">
        <v>1</v>
      </c>
      <c r="BC43" s="420">
        <v>0</v>
      </c>
      <c r="BD43" s="420">
        <v>0</v>
      </c>
      <c r="BE43" s="420"/>
      <c r="BF43" s="420"/>
      <c r="BG43" s="420"/>
      <c r="BH43" s="419"/>
      <c r="BI43" s="417">
        <v>5</v>
      </c>
      <c r="BJ43" s="418">
        <v>3</v>
      </c>
      <c r="BK43" s="418">
        <v>1</v>
      </c>
      <c r="BL43" s="420">
        <v>5</v>
      </c>
      <c r="BM43" s="420">
        <v>2</v>
      </c>
      <c r="BN43" s="420">
        <v>0</v>
      </c>
      <c r="BO43" s="420"/>
      <c r="BP43" s="420"/>
      <c r="BQ43" s="420"/>
      <c r="BR43" s="419"/>
      <c r="BS43" s="417">
        <v>1</v>
      </c>
      <c r="BT43" s="418">
        <v>1</v>
      </c>
      <c r="BU43" s="418">
        <v>0</v>
      </c>
      <c r="BV43" s="420">
        <v>0</v>
      </c>
      <c r="BW43" s="420">
        <v>2</v>
      </c>
      <c r="BX43" s="420">
        <v>5</v>
      </c>
      <c r="BY43" s="420"/>
      <c r="BZ43" s="420"/>
      <c r="CA43" s="420"/>
      <c r="CB43" s="419"/>
      <c r="CC43" s="417">
        <v>1</v>
      </c>
      <c r="CD43" s="418">
        <v>1</v>
      </c>
      <c r="CE43" s="418">
        <v>2</v>
      </c>
      <c r="CF43" s="420">
        <v>1</v>
      </c>
      <c r="CG43" s="420">
        <v>4</v>
      </c>
      <c r="CH43" s="420">
        <v>1</v>
      </c>
      <c r="CI43" s="420"/>
      <c r="CJ43" s="420"/>
      <c r="CK43" s="420"/>
      <c r="CL43" s="419"/>
      <c r="CM43" s="417">
        <v>2</v>
      </c>
      <c r="CN43" s="418">
        <v>0</v>
      </c>
      <c r="CO43" s="418">
        <v>0</v>
      </c>
      <c r="CP43" s="420">
        <v>2</v>
      </c>
      <c r="CQ43" s="420">
        <v>3</v>
      </c>
      <c r="CR43" s="420">
        <v>0</v>
      </c>
      <c r="CS43" s="420"/>
      <c r="CT43" s="420"/>
      <c r="CU43" s="420"/>
      <c r="CV43" s="419"/>
      <c r="CW43" s="417">
        <v>1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/>
      <c r="DD43" s="420"/>
      <c r="DE43" s="420"/>
      <c r="DF43" s="419"/>
      <c r="DG43" s="417">
        <v>0</v>
      </c>
      <c r="DH43" s="418">
        <v>0</v>
      </c>
      <c r="DI43" s="418">
        <v>0</v>
      </c>
      <c r="DJ43" s="420">
        <v>0</v>
      </c>
      <c r="DK43" s="420">
        <v>0</v>
      </c>
      <c r="DL43" s="420">
        <v>0</v>
      </c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3"/>
        <v>254</v>
      </c>
      <c r="HN43" s="252">
        <f t="shared" si="85"/>
        <v>854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6"/>
        <v>#REF!</v>
      </c>
      <c r="HQ43" s="79"/>
      <c r="HR43" s="253">
        <f t="shared" si="74"/>
        <v>121</v>
      </c>
      <c r="HS43" s="253">
        <f t="shared" si="75"/>
        <v>53</v>
      </c>
      <c r="HT43" s="253">
        <f t="shared" si="76"/>
        <v>11</v>
      </c>
      <c r="HU43" s="253">
        <f t="shared" si="77"/>
        <v>43</v>
      </c>
      <c r="HV43" s="253">
        <f t="shared" si="78"/>
        <v>17</v>
      </c>
      <c r="HW43" s="253">
        <f t="shared" si="79"/>
        <v>9</v>
      </c>
      <c r="HX43" s="253">
        <f t="shared" si="80"/>
        <v>0</v>
      </c>
      <c r="HY43" s="253">
        <f t="shared" si="81"/>
        <v>0</v>
      </c>
      <c r="HZ43" s="253">
        <f t="shared" si="82"/>
        <v>0</v>
      </c>
      <c r="IA43" s="253">
        <f t="shared" si="83"/>
        <v>0</v>
      </c>
      <c r="IK43" s="93" t="e">
        <f t="shared" si="84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45</v>
      </c>
      <c r="L44" s="422">
        <v>18</v>
      </c>
      <c r="M44" s="422">
        <v>5</v>
      </c>
      <c r="N44" s="422">
        <v>43</v>
      </c>
      <c r="O44" s="422">
        <v>6</v>
      </c>
      <c r="P44" s="422">
        <v>2</v>
      </c>
      <c r="Q44" s="422"/>
      <c r="R44" s="422"/>
      <c r="S44" s="422"/>
      <c r="T44" s="375"/>
      <c r="U44" s="421">
        <v>17</v>
      </c>
      <c r="V44" s="422">
        <v>1</v>
      </c>
      <c r="W44" s="422">
        <v>3</v>
      </c>
      <c r="X44" s="374">
        <v>7</v>
      </c>
      <c r="Y44" s="374">
        <v>2</v>
      </c>
      <c r="Z44" s="374">
        <v>0</v>
      </c>
      <c r="AA44" s="374"/>
      <c r="AB44" s="374"/>
      <c r="AC44" s="374"/>
      <c r="AD44" s="375"/>
      <c r="AE44" s="421">
        <v>12</v>
      </c>
      <c r="AF44" s="422">
        <v>6</v>
      </c>
      <c r="AG44" s="423">
        <v>0</v>
      </c>
      <c r="AH44" s="422">
        <v>2</v>
      </c>
      <c r="AI44" s="374">
        <v>0</v>
      </c>
      <c r="AJ44" s="374">
        <v>0</v>
      </c>
      <c r="AK44" s="374"/>
      <c r="AL44" s="374"/>
      <c r="AM44" s="374"/>
      <c r="AN44" s="375"/>
      <c r="AO44" s="421">
        <v>10</v>
      </c>
      <c r="AP44" s="422">
        <v>9</v>
      </c>
      <c r="AQ44" s="422">
        <v>0</v>
      </c>
      <c r="AR44" s="374">
        <v>1</v>
      </c>
      <c r="AS44" s="374">
        <v>0</v>
      </c>
      <c r="AT44" s="374">
        <v>0</v>
      </c>
      <c r="AU44" s="374"/>
      <c r="AV44" s="374"/>
      <c r="AW44" s="374"/>
      <c r="AX44" s="375"/>
      <c r="AY44" s="421">
        <v>1</v>
      </c>
      <c r="AZ44" s="422">
        <v>3</v>
      </c>
      <c r="BA44" s="422">
        <v>0</v>
      </c>
      <c r="BB44" s="422">
        <v>3</v>
      </c>
      <c r="BC44" s="374">
        <v>0</v>
      </c>
      <c r="BD44" s="374">
        <v>0</v>
      </c>
      <c r="BE44" s="374"/>
      <c r="BF44" s="374"/>
      <c r="BG44" s="374"/>
      <c r="BH44" s="375"/>
      <c r="BI44" s="421">
        <v>8</v>
      </c>
      <c r="BJ44" s="422">
        <v>1</v>
      </c>
      <c r="BK44" s="422">
        <v>6</v>
      </c>
      <c r="BL44" s="374">
        <v>4</v>
      </c>
      <c r="BM44" s="374">
        <v>2</v>
      </c>
      <c r="BN44" s="374">
        <v>1</v>
      </c>
      <c r="BO44" s="374"/>
      <c r="BP44" s="374"/>
      <c r="BQ44" s="374"/>
      <c r="BR44" s="375"/>
      <c r="BS44" s="421">
        <v>2</v>
      </c>
      <c r="BT44" s="422">
        <v>0</v>
      </c>
      <c r="BU44" s="422">
        <v>0</v>
      </c>
      <c r="BV44" s="374">
        <v>1</v>
      </c>
      <c r="BW44" s="374">
        <v>4</v>
      </c>
      <c r="BX44" s="374">
        <v>1</v>
      </c>
      <c r="BY44" s="374"/>
      <c r="BZ44" s="374"/>
      <c r="CA44" s="374"/>
      <c r="CB44" s="375"/>
      <c r="CC44" s="421">
        <v>2</v>
      </c>
      <c r="CD44" s="422">
        <v>4</v>
      </c>
      <c r="CE44" s="422">
        <v>4</v>
      </c>
      <c r="CF44" s="374">
        <v>2</v>
      </c>
      <c r="CG44" s="374">
        <v>1</v>
      </c>
      <c r="CH44" s="374">
        <v>0</v>
      </c>
      <c r="CI44" s="374"/>
      <c r="CJ44" s="374"/>
      <c r="CK44" s="374"/>
      <c r="CL44" s="375"/>
      <c r="CM44" s="421">
        <v>3</v>
      </c>
      <c r="CN44" s="422">
        <v>1</v>
      </c>
      <c r="CO44" s="422">
        <v>0</v>
      </c>
      <c r="CP44" s="374">
        <v>2</v>
      </c>
      <c r="CQ44" s="374">
        <v>1</v>
      </c>
      <c r="CR44" s="374">
        <v>0</v>
      </c>
      <c r="CS44" s="374"/>
      <c r="CT44" s="374"/>
      <c r="CU44" s="374"/>
      <c r="CV44" s="375"/>
      <c r="CW44" s="421">
        <v>2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/>
      <c r="DD44" s="374"/>
      <c r="DE44" s="374"/>
      <c r="DF44" s="375"/>
      <c r="DG44" s="421">
        <v>0</v>
      </c>
      <c r="DH44" s="422">
        <v>0</v>
      </c>
      <c r="DI44" s="422">
        <v>0</v>
      </c>
      <c r="DJ44" s="374">
        <v>0</v>
      </c>
      <c r="DK44" s="374">
        <v>0</v>
      </c>
      <c r="DL44" s="374">
        <v>0</v>
      </c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3"/>
        <v>248</v>
      </c>
      <c r="HN44" s="250">
        <f t="shared" si="85"/>
        <v>926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6"/>
        <v>#REF!</v>
      </c>
      <c r="HQ44" s="79"/>
      <c r="HR44" s="251">
        <f t="shared" si="74"/>
        <v>102</v>
      </c>
      <c r="HS44" s="251">
        <f t="shared" si="75"/>
        <v>43</v>
      </c>
      <c r="HT44" s="251">
        <f t="shared" si="76"/>
        <v>18</v>
      </c>
      <c r="HU44" s="251">
        <f t="shared" si="77"/>
        <v>65</v>
      </c>
      <c r="HV44" s="251">
        <f t="shared" si="78"/>
        <v>16</v>
      </c>
      <c r="HW44" s="251">
        <f t="shared" si="79"/>
        <v>4</v>
      </c>
      <c r="HX44" s="251">
        <f t="shared" si="80"/>
        <v>0</v>
      </c>
      <c r="HY44" s="251">
        <f t="shared" si="81"/>
        <v>0</v>
      </c>
      <c r="HZ44" s="251">
        <f t="shared" si="82"/>
        <v>0</v>
      </c>
      <c r="IA44" s="251">
        <f t="shared" si="83"/>
        <v>0</v>
      </c>
      <c r="IK44" s="93" t="e">
        <f t="shared" si="84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50</v>
      </c>
      <c r="L45" s="425">
        <v>15</v>
      </c>
      <c r="M45" s="425">
        <v>6</v>
      </c>
      <c r="N45" s="425">
        <v>53</v>
      </c>
      <c r="O45" s="425">
        <v>11</v>
      </c>
      <c r="P45" s="425">
        <v>3</v>
      </c>
      <c r="Q45" s="425"/>
      <c r="R45" s="425"/>
      <c r="S45" s="425"/>
      <c r="T45" s="378"/>
      <c r="U45" s="424">
        <v>23</v>
      </c>
      <c r="V45" s="425">
        <v>2</v>
      </c>
      <c r="W45" s="425">
        <v>2</v>
      </c>
      <c r="X45" s="377">
        <v>8</v>
      </c>
      <c r="Y45" s="377">
        <v>3</v>
      </c>
      <c r="Z45" s="377">
        <v>1</v>
      </c>
      <c r="AA45" s="377"/>
      <c r="AB45" s="377"/>
      <c r="AC45" s="377"/>
      <c r="AD45" s="378"/>
      <c r="AE45" s="424">
        <v>13</v>
      </c>
      <c r="AF45" s="425">
        <v>8</v>
      </c>
      <c r="AG45" s="426">
        <v>0</v>
      </c>
      <c r="AH45" s="425">
        <v>2</v>
      </c>
      <c r="AI45" s="377">
        <v>0</v>
      </c>
      <c r="AJ45" s="377">
        <v>0</v>
      </c>
      <c r="AK45" s="377"/>
      <c r="AL45" s="377"/>
      <c r="AM45" s="377"/>
      <c r="AN45" s="378"/>
      <c r="AO45" s="424">
        <v>9</v>
      </c>
      <c r="AP45" s="425">
        <v>5</v>
      </c>
      <c r="AQ45" s="425">
        <v>0</v>
      </c>
      <c r="AR45" s="377">
        <v>1</v>
      </c>
      <c r="AS45" s="377">
        <v>0</v>
      </c>
      <c r="AT45" s="377">
        <v>0</v>
      </c>
      <c r="AU45" s="377"/>
      <c r="AV45" s="377"/>
      <c r="AW45" s="377"/>
      <c r="AX45" s="378"/>
      <c r="AY45" s="424">
        <v>1</v>
      </c>
      <c r="AZ45" s="425">
        <v>3</v>
      </c>
      <c r="BA45" s="425">
        <v>0</v>
      </c>
      <c r="BB45" s="425">
        <v>1</v>
      </c>
      <c r="BC45" s="377">
        <v>0</v>
      </c>
      <c r="BD45" s="377">
        <v>0</v>
      </c>
      <c r="BE45" s="377"/>
      <c r="BF45" s="377"/>
      <c r="BG45" s="377"/>
      <c r="BH45" s="378"/>
      <c r="BI45" s="424">
        <v>7</v>
      </c>
      <c r="BJ45" s="425">
        <v>1</v>
      </c>
      <c r="BK45" s="425">
        <v>4</v>
      </c>
      <c r="BL45" s="377">
        <v>5</v>
      </c>
      <c r="BM45" s="377">
        <v>2</v>
      </c>
      <c r="BN45" s="377">
        <v>0</v>
      </c>
      <c r="BO45" s="377"/>
      <c r="BP45" s="377"/>
      <c r="BQ45" s="377"/>
      <c r="BR45" s="378"/>
      <c r="BS45" s="424">
        <v>1</v>
      </c>
      <c r="BT45" s="425">
        <v>2</v>
      </c>
      <c r="BU45" s="425">
        <v>1</v>
      </c>
      <c r="BV45" s="377">
        <v>2</v>
      </c>
      <c r="BW45" s="377">
        <v>4</v>
      </c>
      <c r="BX45" s="377">
        <v>2</v>
      </c>
      <c r="BY45" s="377"/>
      <c r="BZ45" s="377"/>
      <c r="CA45" s="377"/>
      <c r="CB45" s="378"/>
      <c r="CC45" s="424">
        <v>1</v>
      </c>
      <c r="CD45" s="425">
        <v>3</v>
      </c>
      <c r="CE45" s="425">
        <v>5</v>
      </c>
      <c r="CF45" s="377">
        <v>2</v>
      </c>
      <c r="CG45" s="377">
        <v>2</v>
      </c>
      <c r="CH45" s="377">
        <v>0</v>
      </c>
      <c r="CI45" s="377"/>
      <c r="CJ45" s="377"/>
      <c r="CK45" s="377"/>
      <c r="CL45" s="378"/>
      <c r="CM45" s="424">
        <v>2</v>
      </c>
      <c r="CN45" s="425">
        <v>0</v>
      </c>
      <c r="CO45" s="425">
        <v>2</v>
      </c>
      <c r="CP45" s="377">
        <v>3</v>
      </c>
      <c r="CQ45" s="377">
        <v>1</v>
      </c>
      <c r="CR45" s="377">
        <v>0</v>
      </c>
      <c r="CS45" s="377"/>
      <c r="CT45" s="377"/>
      <c r="CU45" s="377"/>
      <c r="CV45" s="378"/>
      <c r="CW45" s="424">
        <v>1</v>
      </c>
      <c r="CX45" s="425">
        <v>0</v>
      </c>
      <c r="CY45" s="425">
        <v>0</v>
      </c>
      <c r="CZ45" s="377">
        <v>0</v>
      </c>
      <c r="DA45" s="377">
        <v>0</v>
      </c>
      <c r="DB45" s="377">
        <v>0</v>
      </c>
      <c r="DC45" s="377"/>
      <c r="DD45" s="377"/>
      <c r="DE45" s="377"/>
      <c r="DF45" s="378"/>
      <c r="DG45" s="424">
        <v>0</v>
      </c>
      <c r="DH45" s="425">
        <v>0</v>
      </c>
      <c r="DI45" s="425">
        <v>0</v>
      </c>
      <c r="DJ45" s="377">
        <v>0</v>
      </c>
      <c r="DK45" s="377">
        <v>0</v>
      </c>
      <c r="DL45" s="377">
        <v>0</v>
      </c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3"/>
        <v>273</v>
      </c>
      <c r="HN45" s="78">
        <f t="shared" si="85"/>
        <v>1001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6"/>
        <v>#REF!</v>
      </c>
      <c r="HQ45" s="79"/>
      <c r="HR45" s="80">
        <f t="shared" si="74"/>
        <v>108</v>
      </c>
      <c r="HS45" s="80">
        <f t="shared" si="75"/>
        <v>39</v>
      </c>
      <c r="HT45" s="80">
        <f t="shared" si="76"/>
        <v>20</v>
      </c>
      <c r="HU45" s="80">
        <f t="shared" si="77"/>
        <v>77</v>
      </c>
      <c r="HV45" s="80">
        <f t="shared" si="78"/>
        <v>23</v>
      </c>
      <c r="HW45" s="80">
        <f t="shared" si="79"/>
        <v>6</v>
      </c>
      <c r="HX45" s="80">
        <f t="shared" si="80"/>
        <v>0</v>
      </c>
      <c r="HY45" s="80">
        <f t="shared" si="81"/>
        <v>0</v>
      </c>
      <c r="HZ45" s="80">
        <f t="shared" si="82"/>
        <v>0</v>
      </c>
      <c r="IA45" s="80">
        <f t="shared" si="83"/>
        <v>0</v>
      </c>
      <c r="IK45" s="93" t="e">
        <f t="shared" si="84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41</v>
      </c>
      <c r="L46" s="425">
        <v>15</v>
      </c>
      <c r="M46" s="425">
        <v>8</v>
      </c>
      <c r="N46" s="425">
        <v>80</v>
      </c>
      <c r="O46" s="425">
        <v>17</v>
      </c>
      <c r="P46" s="425">
        <v>4</v>
      </c>
      <c r="Q46" s="425"/>
      <c r="R46" s="425"/>
      <c r="S46" s="425"/>
      <c r="T46" s="378"/>
      <c r="U46" s="424">
        <v>27</v>
      </c>
      <c r="V46" s="425">
        <v>1</v>
      </c>
      <c r="W46" s="425">
        <v>4</v>
      </c>
      <c r="X46" s="377">
        <v>9</v>
      </c>
      <c r="Y46" s="377">
        <v>4</v>
      </c>
      <c r="Z46" s="377">
        <v>0</v>
      </c>
      <c r="AA46" s="377"/>
      <c r="AB46" s="377"/>
      <c r="AC46" s="377"/>
      <c r="AD46" s="378"/>
      <c r="AE46" s="424">
        <v>12</v>
      </c>
      <c r="AF46" s="425">
        <v>7</v>
      </c>
      <c r="AG46" s="426">
        <v>0</v>
      </c>
      <c r="AH46" s="425">
        <v>2</v>
      </c>
      <c r="AI46" s="377">
        <v>0</v>
      </c>
      <c r="AJ46" s="377">
        <v>0</v>
      </c>
      <c r="AK46" s="377"/>
      <c r="AL46" s="377"/>
      <c r="AM46" s="377"/>
      <c r="AN46" s="378"/>
      <c r="AO46" s="424">
        <v>8</v>
      </c>
      <c r="AP46" s="425">
        <v>6</v>
      </c>
      <c r="AQ46" s="425">
        <v>0</v>
      </c>
      <c r="AR46" s="377">
        <v>1</v>
      </c>
      <c r="AS46" s="377">
        <v>0</v>
      </c>
      <c r="AT46" s="377">
        <v>0</v>
      </c>
      <c r="AU46" s="377"/>
      <c r="AV46" s="377"/>
      <c r="AW46" s="377"/>
      <c r="AX46" s="378"/>
      <c r="AY46" s="424">
        <v>2</v>
      </c>
      <c r="AZ46" s="425">
        <v>2</v>
      </c>
      <c r="BA46" s="425">
        <v>0</v>
      </c>
      <c r="BB46" s="425">
        <v>1</v>
      </c>
      <c r="BC46" s="377">
        <v>0</v>
      </c>
      <c r="BD46" s="377">
        <v>0</v>
      </c>
      <c r="BE46" s="377"/>
      <c r="BF46" s="377"/>
      <c r="BG46" s="377"/>
      <c r="BH46" s="378"/>
      <c r="BI46" s="424">
        <v>6</v>
      </c>
      <c r="BJ46" s="425">
        <v>1</v>
      </c>
      <c r="BK46" s="425">
        <v>2</v>
      </c>
      <c r="BL46" s="377">
        <v>8</v>
      </c>
      <c r="BM46" s="377">
        <v>2</v>
      </c>
      <c r="BN46" s="377">
        <v>1</v>
      </c>
      <c r="BO46" s="377"/>
      <c r="BP46" s="377"/>
      <c r="BQ46" s="377"/>
      <c r="BR46" s="378"/>
      <c r="BS46" s="424">
        <v>2</v>
      </c>
      <c r="BT46" s="425">
        <v>1</v>
      </c>
      <c r="BU46" s="425">
        <v>0</v>
      </c>
      <c r="BV46" s="377">
        <v>1</v>
      </c>
      <c r="BW46" s="377">
        <v>3</v>
      </c>
      <c r="BX46" s="377">
        <v>1</v>
      </c>
      <c r="BY46" s="377"/>
      <c r="BZ46" s="377"/>
      <c r="CA46" s="377"/>
      <c r="CB46" s="378"/>
      <c r="CC46" s="424">
        <v>2</v>
      </c>
      <c r="CD46" s="425">
        <v>1</v>
      </c>
      <c r="CE46" s="425">
        <v>1</v>
      </c>
      <c r="CF46" s="377">
        <v>1</v>
      </c>
      <c r="CG46" s="377">
        <v>1</v>
      </c>
      <c r="CH46" s="377">
        <v>0</v>
      </c>
      <c r="CI46" s="377"/>
      <c r="CJ46" s="377"/>
      <c r="CK46" s="377"/>
      <c r="CL46" s="378"/>
      <c r="CM46" s="424">
        <v>3</v>
      </c>
      <c r="CN46" s="425">
        <v>0</v>
      </c>
      <c r="CO46" s="425">
        <v>1</v>
      </c>
      <c r="CP46" s="377">
        <v>1</v>
      </c>
      <c r="CQ46" s="377">
        <v>2</v>
      </c>
      <c r="CR46" s="377">
        <v>0</v>
      </c>
      <c r="CS46" s="377"/>
      <c r="CT46" s="377"/>
      <c r="CU46" s="377"/>
      <c r="CV46" s="378"/>
      <c r="CW46" s="424">
        <v>1</v>
      </c>
      <c r="CX46" s="425">
        <v>0</v>
      </c>
      <c r="CY46" s="425">
        <v>0</v>
      </c>
      <c r="CZ46" s="377">
        <v>0</v>
      </c>
      <c r="DA46" s="377">
        <v>0</v>
      </c>
      <c r="DB46" s="377">
        <v>0</v>
      </c>
      <c r="DC46" s="377"/>
      <c r="DD46" s="377"/>
      <c r="DE46" s="377"/>
      <c r="DF46" s="378"/>
      <c r="DG46" s="424">
        <v>0</v>
      </c>
      <c r="DH46" s="425">
        <v>0</v>
      </c>
      <c r="DI46" s="425">
        <v>0</v>
      </c>
      <c r="DJ46" s="377">
        <v>0</v>
      </c>
      <c r="DK46" s="377">
        <v>0</v>
      </c>
      <c r="DL46" s="377">
        <v>0</v>
      </c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3"/>
        <v>293</v>
      </c>
      <c r="HN46" s="78">
        <f t="shared" si="85"/>
        <v>1068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6"/>
        <v>#REF!</v>
      </c>
      <c r="HQ46" s="79"/>
      <c r="HR46" s="80">
        <f t="shared" si="74"/>
        <v>104</v>
      </c>
      <c r="HS46" s="80">
        <f t="shared" si="75"/>
        <v>34</v>
      </c>
      <c r="HT46" s="80">
        <f t="shared" si="76"/>
        <v>16</v>
      </c>
      <c r="HU46" s="80">
        <f t="shared" si="77"/>
        <v>104</v>
      </c>
      <c r="HV46" s="80">
        <f t="shared" si="78"/>
        <v>29</v>
      </c>
      <c r="HW46" s="80">
        <f t="shared" si="79"/>
        <v>6</v>
      </c>
      <c r="HX46" s="80">
        <f t="shared" si="80"/>
        <v>0</v>
      </c>
      <c r="HY46" s="80">
        <f t="shared" si="81"/>
        <v>0</v>
      </c>
      <c r="HZ46" s="80">
        <f t="shared" si="82"/>
        <v>0</v>
      </c>
      <c r="IA46" s="80">
        <f t="shared" si="83"/>
        <v>0</v>
      </c>
      <c r="IK46" s="93" t="e">
        <f t="shared" si="84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7">
        <v>40</v>
      </c>
      <c r="L47" s="428">
        <v>15</v>
      </c>
      <c r="M47" s="428">
        <v>13</v>
      </c>
      <c r="N47" s="428">
        <v>70</v>
      </c>
      <c r="O47" s="428">
        <v>23</v>
      </c>
      <c r="P47" s="428">
        <v>4</v>
      </c>
      <c r="Q47" s="428"/>
      <c r="R47" s="428"/>
      <c r="S47" s="428"/>
      <c r="T47" s="381"/>
      <c r="U47" s="427">
        <v>30</v>
      </c>
      <c r="V47" s="428">
        <v>1</v>
      </c>
      <c r="W47" s="428">
        <v>4</v>
      </c>
      <c r="X47" s="380">
        <v>11</v>
      </c>
      <c r="Y47" s="380">
        <v>2</v>
      </c>
      <c r="Z47" s="380">
        <v>2</v>
      </c>
      <c r="AA47" s="380"/>
      <c r="AB47" s="380"/>
      <c r="AC47" s="380"/>
      <c r="AD47" s="381"/>
      <c r="AE47" s="427">
        <v>15</v>
      </c>
      <c r="AF47" s="428">
        <v>6</v>
      </c>
      <c r="AG47" s="429">
        <v>0</v>
      </c>
      <c r="AH47" s="428">
        <v>3</v>
      </c>
      <c r="AI47" s="380">
        <v>0</v>
      </c>
      <c r="AJ47" s="380">
        <v>0</v>
      </c>
      <c r="AK47" s="380"/>
      <c r="AL47" s="380"/>
      <c r="AM47" s="380"/>
      <c r="AN47" s="381"/>
      <c r="AO47" s="427">
        <v>9</v>
      </c>
      <c r="AP47" s="428">
        <v>6</v>
      </c>
      <c r="AQ47" s="428">
        <v>0</v>
      </c>
      <c r="AR47" s="380">
        <v>2</v>
      </c>
      <c r="AS47" s="380">
        <v>0</v>
      </c>
      <c r="AT47" s="380">
        <v>0</v>
      </c>
      <c r="AU47" s="380"/>
      <c r="AV47" s="380"/>
      <c r="AW47" s="380"/>
      <c r="AX47" s="381"/>
      <c r="AY47" s="427">
        <v>3</v>
      </c>
      <c r="AZ47" s="428">
        <v>2</v>
      </c>
      <c r="BA47" s="428">
        <v>0</v>
      </c>
      <c r="BB47" s="428">
        <v>4</v>
      </c>
      <c r="BC47" s="380">
        <v>0</v>
      </c>
      <c r="BD47" s="380">
        <v>0</v>
      </c>
      <c r="BE47" s="380"/>
      <c r="BF47" s="380"/>
      <c r="BG47" s="380"/>
      <c r="BH47" s="381"/>
      <c r="BI47" s="427">
        <v>7</v>
      </c>
      <c r="BJ47" s="428">
        <v>1</v>
      </c>
      <c r="BK47" s="428">
        <v>3</v>
      </c>
      <c r="BL47" s="380">
        <v>9</v>
      </c>
      <c r="BM47" s="380">
        <v>3</v>
      </c>
      <c r="BN47" s="380">
        <v>0</v>
      </c>
      <c r="BO47" s="380"/>
      <c r="BP47" s="380"/>
      <c r="BQ47" s="380"/>
      <c r="BR47" s="381"/>
      <c r="BS47" s="427">
        <v>3</v>
      </c>
      <c r="BT47" s="428">
        <v>0</v>
      </c>
      <c r="BU47" s="428">
        <v>0</v>
      </c>
      <c r="BV47" s="380">
        <v>2</v>
      </c>
      <c r="BW47" s="380">
        <v>5</v>
      </c>
      <c r="BX47" s="380">
        <v>2</v>
      </c>
      <c r="BY47" s="380"/>
      <c r="BZ47" s="380"/>
      <c r="CA47" s="380"/>
      <c r="CB47" s="381"/>
      <c r="CC47" s="427">
        <v>1</v>
      </c>
      <c r="CD47" s="428">
        <v>4</v>
      </c>
      <c r="CE47" s="428">
        <v>4</v>
      </c>
      <c r="CF47" s="380">
        <v>2</v>
      </c>
      <c r="CG47" s="380">
        <v>1</v>
      </c>
      <c r="CH47" s="380">
        <v>0</v>
      </c>
      <c r="CI47" s="380"/>
      <c r="CJ47" s="380"/>
      <c r="CK47" s="380"/>
      <c r="CL47" s="381"/>
      <c r="CM47" s="427">
        <v>2</v>
      </c>
      <c r="CN47" s="428">
        <v>1</v>
      </c>
      <c r="CO47" s="428">
        <v>1</v>
      </c>
      <c r="CP47" s="380">
        <v>5</v>
      </c>
      <c r="CQ47" s="380">
        <v>4</v>
      </c>
      <c r="CR47" s="380">
        <v>0</v>
      </c>
      <c r="CS47" s="380"/>
      <c r="CT47" s="380"/>
      <c r="CU47" s="380"/>
      <c r="CV47" s="381"/>
      <c r="CW47" s="427">
        <v>3</v>
      </c>
      <c r="CX47" s="428">
        <v>0</v>
      </c>
      <c r="CY47" s="428">
        <v>0</v>
      </c>
      <c r="CZ47" s="380">
        <v>0</v>
      </c>
      <c r="DA47" s="380">
        <v>0</v>
      </c>
      <c r="DB47" s="380">
        <v>0</v>
      </c>
      <c r="DC47" s="380"/>
      <c r="DD47" s="380"/>
      <c r="DE47" s="380"/>
      <c r="DF47" s="381"/>
      <c r="DG47" s="427">
        <v>0</v>
      </c>
      <c r="DH47" s="428">
        <v>0</v>
      </c>
      <c r="DI47" s="428">
        <v>0</v>
      </c>
      <c r="DJ47" s="380">
        <v>0</v>
      </c>
      <c r="DK47" s="380">
        <v>0</v>
      </c>
      <c r="DL47" s="380">
        <v>0</v>
      </c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3"/>
        <v>328</v>
      </c>
      <c r="HN47" s="252">
        <f t="shared" si="85"/>
        <v>1142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>+SUM(HO44:HO47)</f>
        <v>#REF!</v>
      </c>
      <c r="HQ47" s="79"/>
      <c r="HR47" s="253">
        <f t="shared" si="74"/>
        <v>113</v>
      </c>
      <c r="HS47" s="253">
        <f t="shared" si="75"/>
        <v>36</v>
      </c>
      <c r="HT47" s="253">
        <f t="shared" si="76"/>
        <v>25</v>
      </c>
      <c r="HU47" s="253">
        <f t="shared" si="77"/>
        <v>108</v>
      </c>
      <c r="HV47" s="253">
        <f t="shared" si="78"/>
        <v>38</v>
      </c>
      <c r="HW47" s="253">
        <f t="shared" si="79"/>
        <v>8</v>
      </c>
      <c r="HX47" s="253">
        <f t="shared" si="80"/>
        <v>0</v>
      </c>
      <c r="HY47" s="253">
        <f t="shared" si="81"/>
        <v>0</v>
      </c>
      <c r="HZ47" s="253">
        <f t="shared" si="82"/>
        <v>0</v>
      </c>
      <c r="IA47" s="253">
        <f t="shared" si="83"/>
        <v>0</v>
      </c>
      <c r="IK47" s="93" t="e">
        <f t="shared" si="84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30">
        <v>47</v>
      </c>
      <c r="L48" s="431">
        <v>20</v>
      </c>
      <c r="M48" s="431">
        <v>15</v>
      </c>
      <c r="N48" s="431">
        <v>71</v>
      </c>
      <c r="O48" s="431">
        <v>12</v>
      </c>
      <c r="P48" s="431">
        <v>1</v>
      </c>
      <c r="Q48" s="431"/>
      <c r="R48" s="431"/>
      <c r="S48" s="431"/>
      <c r="T48" s="432"/>
      <c r="U48" s="430">
        <v>28</v>
      </c>
      <c r="V48" s="431">
        <v>2</v>
      </c>
      <c r="W48" s="431">
        <v>2</v>
      </c>
      <c r="X48" s="431">
        <v>8</v>
      </c>
      <c r="Y48" s="431">
        <v>3</v>
      </c>
      <c r="Z48" s="431">
        <v>1</v>
      </c>
      <c r="AA48" s="431"/>
      <c r="AB48" s="431"/>
      <c r="AC48" s="431"/>
      <c r="AD48" s="432"/>
      <c r="AE48" s="430">
        <v>15</v>
      </c>
      <c r="AF48" s="431">
        <v>5</v>
      </c>
      <c r="AG48" s="431">
        <v>0</v>
      </c>
      <c r="AH48" s="431">
        <v>5</v>
      </c>
      <c r="AI48" s="431">
        <v>0</v>
      </c>
      <c r="AJ48" s="431">
        <v>0</v>
      </c>
      <c r="AK48" s="431"/>
      <c r="AL48" s="431"/>
      <c r="AM48" s="431"/>
      <c r="AN48" s="432"/>
      <c r="AO48" s="430">
        <v>12</v>
      </c>
      <c r="AP48" s="431">
        <v>13</v>
      </c>
      <c r="AQ48" s="431">
        <v>0</v>
      </c>
      <c r="AR48" s="431">
        <v>3</v>
      </c>
      <c r="AS48" s="431">
        <v>0</v>
      </c>
      <c r="AT48" s="431">
        <v>0</v>
      </c>
      <c r="AU48" s="431"/>
      <c r="AV48" s="431"/>
      <c r="AW48" s="431"/>
      <c r="AX48" s="432"/>
      <c r="AY48" s="430">
        <v>2</v>
      </c>
      <c r="AZ48" s="431">
        <v>3</v>
      </c>
      <c r="BA48" s="431">
        <v>0</v>
      </c>
      <c r="BB48" s="431">
        <v>3</v>
      </c>
      <c r="BC48" s="431">
        <v>0</v>
      </c>
      <c r="BD48" s="431">
        <v>0</v>
      </c>
      <c r="BE48" s="431"/>
      <c r="BF48" s="431"/>
      <c r="BG48" s="431"/>
      <c r="BH48" s="432"/>
      <c r="BI48" s="430">
        <v>9</v>
      </c>
      <c r="BJ48" s="431">
        <v>1</v>
      </c>
      <c r="BK48" s="431">
        <v>2</v>
      </c>
      <c r="BL48" s="431">
        <v>5</v>
      </c>
      <c r="BM48" s="431">
        <v>1</v>
      </c>
      <c r="BN48" s="431">
        <v>1</v>
      </c>
      <c r="BO48" s="431"/>
      <c r="BP48" s="431"/>
      <c r="BQ48" s="431"/>
      <c r="BR48" s="432"/>
      <c r="BS48" s="430">
        <v>1</v>
      </c>
      <c r="BT48" s="431">
        <v>2</v>
      </c>
      <c r="BU48" s="431">
        <v>2</v>
      </c>
      <c r="BV48" s="431">
        <v>1</v>
      </c>
      <c r="BW48" s="431">
        <v>7</v>
      </c>
      <c r="BX48" s="431">
        <v>1</v>
      </c>
      <c r="BY48" s="431"/>
      <c r="BZ48" s="431"/>
      <c r="CA48" s="431"/>
      <c r="CB48" s="432"/>
      <c r="CC48" s="430">
        <v>2</v>
      </c>
      <c r="CD48" s="431">
        <v>1</v>
      </c>
      <c r="CE48" s="431">
        <v>2</v>
      </c>
      <c r="CF48" s="431">
        <v>3</v>
      </c>
      <c r="CG48" s="431">
        <v>1</v>
      </c>
      <c r="CH48" s="431">
        <v>0</v>
      </c>
      <c r="CI48" s="431"/>
      <c r="CJ48" s="431"/>
      <c r="CK48" s="431"/>
      <c r="CL48" s="432"/>
      <c r="CM48" s="430">
        <v>6</v>
      </c>
      <c r="CN48" s="431">
        <v>0</v>
      </c>
      <c r="CO48" s="431">
        <v>0</v>
      </c>
      <c r="CP48" s="431">
        <v>6</v>
      </c>
      <c r="CQ48" s="431">
        <v>2</v>
      </c>
      <c r="CR48" s="431">
        <v>0</v>
      </c>
      <c r="CS48" s="431"/>
      <c r="CT48" s="431"/>
      <c r="CU48" s="431"/>
      <c r="CV48" s="432"/>
      <c r="CW48" s="430">
        <v>2</v>
      </c>
      <c r="CX48" s="431">
        <v>0</v>
      </c>
      <c r="CY48" s="431">
        <v>0</v>
      </c>
      <c r="CZ48" s="431">
        <v>0</v>
      </c>
      <c r="DA48" s="431">
        <v>0</v>
      </c>
      <c r="DB48" s="431">
        <v>0</v>
      </c>
      <c r="DC48" s="431"/>
      <c r="DD48" s="431"/>
      <c r="DE48" s="431"/>
      <c r="DF48" s="432"/>
      <c r="DG48" s="430">
        <v>0</v>
      </c>
      <c r="DH48" s="431">
        <v>0</v>
      </c>
      <c r="DI48" s="431">
        <v>0</v>
      </c>
      <c r="DJ48" s="431">
        <v>0</v>
      </c>
      <c r="DK48" s="431">
        <v>0</v>
      </c>
      <c r="DL48" s="431">
        <v>0</v>
      </c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3"/>
        <v>329</v>
      </c>
      <c r="HN48" s="250">
        <f t="shared" si="85"/>
        <v>1223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6"/>
        <v>#REF!</v>
      </c>
      <c r="HQ48" s="79"/>
      <c r="HR48" s="251">
        <f t="shared" si="74"/>
        <v>124</v>
      </c>
      <c r="HS48" s="251">
        <f t="shared" si="75"/>
        <v>47</v>
      </c>
      <c r="HT48" s="251">
        <f t="shared" si="76"/>
        <v>23</v>
      </c>
      <c r="HU48" s="251">
        <f t="shared" si="77"/>
        <v>105</v>
      </c>
      <c r="HV48" s="251">
        <f t="shared" si="78"/>
        <v>26</v>
      </c>
      <c r="HW48" s="251">
        <f t="shared" si="79"/>
        <v>4</v>
      </c>
      <c r="HX48" s="251">
        <f t="shared" si="80"/>
        <v>0</v>
      </c>
      <c r="HY48" s="251">
        <f t="shared" si="81"/>
        <v>0</v>
      </c>
      <c r="HZ48" s="251">
        <f t="shared" si="82"/>
        <v>0</v>
      </c>
      <c r="IA48" s="251">
        <f t="shared" si="83"/>
        <v>0</v>
      </c>
      <c r="IK48" s="93" t="e">
        <f t="shared" si="84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3">
        <v>79</v>
      </c>
      <c r="L49" s="434">
        <v>18</v>
      </c>
      <c r="M49" s="434">
        <v>6</v>
      </c>
      <c r="N49" s="434">
        <v>50</v>
      </c>
      <c r="O49" s="434">
        <v>11</v>
      </c>
      <c r="P49" s="434">
        <v>2</v>
      </c>
      <c r="Q49" s="434"/>
      <c r="R49" s="434"/>
      <c r="S49" s="434"/>
      <c r="T49" s="435"/>
      <c r="U49" s="433">
        <v>40</v>
      </c>
      <c r="V49" s="434">
        <v>1</v>
      </c>
      <c r="W49" s="434">
        <v>3</v>
      </c>
      <c r="X49" s="434">
        <v>20</v>
      </c>
      <c r="Y49" s="434">
        <v>10</v>
      </c>
      <c r="Z49" s="434">
        <v>4</v>
      </c>
      <c r="AA49" s="434"/>
      <c r="AB49" s="434"/>
      <c r="AC49" s="434"/>
      <c r="AD49" s="435"/>
      <c r="AE49" s="433">
        <v>13</v>
      </c>
      <c r="AF49" s="434">
        <v>7</v>
      </c>
      <c r="AG49" s="434">
        <v>0</v>
      </c>
      <c r="AH49" s="434">
        <v>3</v>
      </c>
      <c r="AI49" s="434">
        <v>0</v>
      </c>
      <c r="AJ49" s="434">
        <v>0</v>
      </c>
      <c r="AK49" s="434"/>
      <c r="AL49" s="434"/>
      <c r="AM49" s="434"/>
      <c r="AN49" s="435"/>
      <c r="AO49" s="433">
        <v>9</v>
      </c>
      <c r="AP49" s="434">
        <v>10</v>
      </c>
      <c r="AQ49" s="434">
        <v>0</v>
      </c>
      <c r="AR49" s="434">
        <v>2</v>
      </c>
      <c r="AS49" s="434">
        <v>0</v>
      </c>
      <c r="AT49" s="434">
        <v>0</v>
      </c>
      <c r="AU49" s="434"/>
      <c r="AV49" s="434"/>
      <c r="AW49" s="434"/>
      <c r="AX49" s="435"/>
      <c r="AY49" s="433">
        <v>4</v>
      </c>
      <c r="AZ49" s="434">
        <v>3</v>
      </c>
      <c r="BA49" s="434">
        <v>0</v>
      </c>
      <c r="BB49" s="434">
        <v>2</v>
      </c>
      <c r="BC49" s="434">
        <v>0</v>
      </c>
      <c r="BD49" s="434">
        <v>0</v>
      </c>
      <c r="BE49" s="434"/>
      <c r="BF49" s="434"/>
      <c r="BG49" s="434"/>
      <c r="BH49" s="435"/>
      <c r="BI49" s="433">
        <v>7</v>
      </c>
      <c r="BJ49" s="434">
        <v>3</v>
      </c>
      <c r="BK49" s="434">
        <v>5</v>
      </c>
      <c r="BL49" s="434">
        <v>5</v>
      </c>
      <c r="BM49" s="434">
        <v>3</v>
      </c>
      <c r="BN49" s="434">
        <v>0</v>
      </c>
      <c r="BO49" s="434"/>
      <c r="BP49" s="434"/>
      <c r="BQ49" s="434"/>
      <c r="BR49" s="435"/>
      <c r="BS49" s="433">
        <v>2</v>
      </c>
      <c r="BT49" s="434">
        <v>1</v>
      </c>
      <c r="BU49" s="434">
        <v>0</v>
      </c>
      <c r="BV49" s="434">
        <v>1</v>
      </c>
      <c r="BW49" s="434">
        <v>2</v>
      </c>
      <c r="BX49" s="434">
        <v>3</v>
      </c>
      <c r="BY49" s="434"/>
      <c r="BZ49" s="434"/>
      <c r="CA49" s="434"/>
      <c r="CB49" s="435"/>
      <c r="CC49" s="433">
        <v>1</v>
      </c>
      <c r="CD49" s="434">
        <v>2</v>
      </c>
      <c r="CE49" s="434">
        <v>2</v>
      </c>
      <c r="CF49" s="434">
        <v>3</v>
      </c>
      <c r="CG49" s="434">
        <v>2</v>
      </c>
      <c r="CH49" s="434">
        <v>1</v>
      </c>
      <c r="CI49" s="434"/>
      <c r="CJ49" s="434"/>
      <c r="CK49" s="434"/>
      <c r="CL49" s="435"/>
      <c r="CM49" s="433">
        <v>5</v>
      </c>
      <c r="CN49" s="434">
        <v>0</v>
      </c>
      <c r="CO49" s="434">
        <v>0</v>
      </c>
      <c r="CP49" s="434">
        <v>2</v>
      </c>
      <c r="CQ49" s="434">
        <v>1</v>
      </c>
      <c r="CR49" s="434">
        <v>0</v>
      </c>
      <c r="CS49" s="434"/>
      <c r="CT49" s="434"/>
      <c r="CU49" s="434"/>
      <c r="CV49" s="435"/>
      <c r="CW49" s="433">
        <v>1</v>
      </c>
      <c r="CX49" s="434">
        <v>0</v>
      </c>
      <c r="CY49" s="434">
        <v>0</v>
      </c>
      <c r="CZ49" s="434">
        <v>0</v>
      </c>
      <c r="DA49" s="434">
        <v>0</v>
      </c>
      <c r="DB49" s="434">
        <v>0</v>
      </c>
      <c r="DC49" s="434"/>
      <c r="DD49" s="434"/>
      <c r="DE49" s="434"/>
      <c r="DF49" s="435"/>
      <c r="DG49" s="433">
        <v>0</v>
      </c>
      <c r="DH49" s="434">
        <v>0</v>
      </c>
      <c r="DI49" s="434">
        <v>0</v>
      </c>
      <c r="DJ49" s="434">
        <v>0</v>
      </c>
      <c r="DK49" s="434">
        <v>0</v>
      </c>
      <c r="DL49" s="434">
        <v>0</v>
      </c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3"/>
        <v>349</v>
      </c>
      <c r="HN49" s="78">
        <f t="shared" si="85"/>
        <v>1299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6"/>
        <v>#REF!</v>
      </c>
      <c r="HQ49" s="79"/>
      <c r="HR49" s="80">
        <f t="shared" si="74"/>
        <v>161</v>
      </c>
      <c r="HS49" s="80">
        <f t="shared" si="75"/>
        <v>45</v>
      </c>
      <c r="HT49" s="80">
        <f t="shared" si="76"/>
        <v>16</v>
      </c>
      <c r="HU49" s="80">
        <f t="shared" si="77"/>
        <v>88</v>
      </c>
      <c r="HV49" s="80">
        <f t="shared" si="78"/>
        <v>29</v>
      </c>
      <c r="HW49" s="80">
        <f t="shared" si="79"/>
        <v>10</v>
      </c>
      <c r="HX49" s="80">
        <f t="shared" si="80"/>
        <v>0</v>
      </c>
      <c r="HY49" s="80">
        <f t="shared" si="81"/>
        <v>0</v>
      </c>
      <c r="HZ49" s="80">
        <f t="shared" si="82"/>
        <v>0</v>
      </c>
      <c r="IA49" s="80">
        <f t="shared" si="83"/>
        <v>0</v>
      </c>
      <c r="IK49" s="93" t="e">
        <f t="shared" si="84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6">
        <v>39</v>
      </c>
      <c r="L50" s="437">
        <v>15</v>
      </c>
      <c r="M50" s="437">
        <v>11</v>
      </c>
      <c r="N50" s="434">
        <v>65</v>
      </c>
      <c r="O50" s="434">
        <v>14</v>
      </c>
      <c r="P50" s="434">
        <v>5</v>
      </c>
      <c r="Q50" s="434"/>
      <c r="R50" s="434"/>
      <c r="S50" s="434"/>
      <c r="T50" s="435"/>
      <c r="U50" s="436">
        <v>35</v>
      </c>
      <c r="V50" s="437">
        <v>1</v>
      </c>
      <c r="W50" s="437">
        <v>1</v>
      </c>
      <c r="X50" s="434">
        <v>21</v>
      </c>
      <c r="Y50" s="434">
        <v>6</v>
      </c>
      <c r="Z50" s="434">
        <v>3</v>
      </c>
      <c r="AA50" s="434"/>
      <c r="AB50" s="434"/>
      <c r="AC50" s="434"/>
      <c r="AD50" s="435"/>
      <c r="AE50" s="436">
        <v>11</v>
      </c>
      <c r="AF50" s="437">
        <v>7</v>
      </c>
      <c r="AG50" s="437">
        <v>0</v>
      </c>
      <c r="AH50" s="434">
        <v>3</v>
      </c>
      <c r="AI50" s="434">
        <v>0</v>
      </c>
      <c r="AJ50" s="434">
        <v>0</v>
      </c>
      <c r="AK50" s="434"/>
      <c r="AL50" s="434"/>
      <c r="AM50" s="434"/>
      <c r="AN50" s="435"/>
      <c r="AO50" s="436">
        <v>8</v>
      </c>
      <c r="AP50" s="437">
        <v>15</v>
      </c>
      <c r="AQ50" s="437">
        <v>0</v>
      </c>
      <c r="AR50" s="434">
        <v>2</v>
      </c>
      <c r="AS50" s="434">
        <v>0</v>
      </c>
      <c r="AT50" s="434">
        <v>0</v>
      </c>
      <c r="AU50" s="434"/>
      <c r="AV50" s="434"/>
      <c r="AW50" s="434"/>
      <c r="AX50" s="435"/>
      <c r="AY50" s="436">
        <v>3</v>
      </c>
      <c r="AZ50" s="437">
        <v>3</v>
      </c>
      <c r="BA50" s="437">
        <v>0</v>
      </c>
      <c r="BB50" s="434">
        <v>5</v>
      </c>
      <c r="BC50" s="434">
        <v>0</v>
      </c>
      <c r="BD50" s="434">
        <v>0</v>
      </c>
      <c r="BE50" s="434"/>
      <c r="BF50" s="434"/>
      <c r="BG50" s="434"/>
      <c r="BH50" s="435"/>
      <c r="BI50" s="436">
        <v>6</v>
      </c>
      <c r="BJ50" s="437">
        <v>3</v>
      </c>
      <c r="BK50" s="437">
        <v>4</v>
      </c>
      <c r="BL50" s="434">
        <v>9</v>
      </c>
      <c r="BM50" s="434">
        <v>2</v>
      </c>
      <c r="BN50" s="434">
        <v>1</v>
      </c>
      <c r="BO50" s="434"/>
      <c r="BP50" s="434"/>
      <c r="BQ50" s="434"/>
      <c r="BR50" s="435"/>
      <c r="BS50" s="436">
        <v>2</v>
      </c>
      <c r="BT50" s="437">
        <v>0</v>
      </c>
      <c r="BU50" s="437">
        <v>0</v>
      </c>
      <c r="BV50" s="434">
        <v>1</v>
      </c>
      <c r="BW50" s="434">
        <v>7</v>
      </c>
      <c r="BX50" s="434">
        <v>4</v>
      </c>
      <c r="BY50" s="434"/>
      <c r="BZ50" s="434"/>
      <c r="CA50" s="434"/>
      <c r="CB50" s="435"/>
      <c r="CC50" s="436">
        <v>1</v>
      </c>
      <c r="CD50" s="437">
        <v>1</v>
      </c>
      <c r="CE50" s="437">
        <v>3</v>
      </c>
      <c r="CF50" s="434">
        <v>1</v>
      </c>
      <c r="CG50" s="434">
        <v>3</v>
      </c>
      <c r="CH50" s="434">
        <v>0</v>
      </c>
      <c r="CI50" s="434"/>
      <c r="CJ50" s="434"/>
      <c r="CK50" s="434"/>
      <c r="CL50" s="435"/>
      <c r="CM50" s="436">
        <v>3</v>
      </c>
      <c r="CN50" s="437">
        <v>0</v>
      </c>
      <c r="CO50" s="437">
        <v>2</v>
      </c>
      <c r="CP50" s="434">
        <v>5</v>
      </c>
      <c r="CQ50" s="434">
        <v>4</v>
      </c>
      <c r="CR50" s="434">
        <v>0</v>
      </c>
      <c r="CS50" s="434"/>
      <c r="CT50" s="434"/>
      <c r="CU50" s="434"/>
      <c r="CV50" s="435"/>
      <c r="CW50" s="436">
        <v>2</v>
      </c>
      <c r="CX50" s="437">
        <v>0</v>
      </c>
      <c r="CY50" s="437">
        <v>0</v>
      </c>
      <c r="CZ50" s="434">
        <v>0</v>
      </c>
      <c r="DA50" s="434">
        <v>0</v>
      </c>
      <c r="DB50" s="434">
        <v>0</v>
      </c>
      <c r="DC50" s="434"/>
      <c r="DD50" s="434"/>
      <c r="DE50" s="434"/>
      <c r="DF50" s="435"/>
      <c r="DG50" s="436">
        <v>0</v>
      </c>
      <c r="DH50" s="437">
        <v>0</v>
      </c>
      <c r="DI50" s="437">
        <v>0</v>
      </c>
      <c r="DJ50" s="434">
        <v>0</v>
      </c>
      <c r="DK50" s="434">
        <v>0</v>
      </c>
      <c r="DL50" s="434">
        <v>0</v>
      </c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3"/>
        <v>337</v>
      </c>
      <c r="HN50" s="78">
        <f t="shared" si="85"/>
        <v>1343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6"/>
        <v>#REF!</v>
      </c>
      <c r="HQ50" s="79"/>
      <c r="HR50" s="80">
        <f t="shared" si="74"/>
        <v>110</v>
      </c>
      <c r="HS50" s="80">
        <f t="shared" si="75"/>
        <v>45</v>
      </c>
      <c r="HT50" s="80">
        <f t="shared" si="76"/>
        <v>21</v>
      </c>
      <c r="HU50" s="80">
        <f t="shared" si="77"/>
        <v>112</v>
      </c>
      <c r="HV50" s="80">
        <f t="shared" si="78"/>
        <v>36</v>
      </c>
      <c r="HW50" s="80">
        <f t="shared" si="79"/>
        <v>13</v>
      </c>
      <c r="HX50" s="80">
        <f t="shared" si="80"/>
        <v>0</v>
      </c>
      <c r="HY50" s="80">
        <f t="shared" si="81"/>
        <v>0</v>
      </c>
      <c r="HZ50" s="80">
        <f t="shared" si="82"/>
        <v>0</v>
      </c>
      <c r="IA50" s="80">
        <f t="shared" si="83"/>
        <v>0</v>
      </c>
      <c r="IK50" s="93" t="e">
        <f t="shared" si="84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8">
        <v>36</v>
      </c>
      <c r="L51" s="439">
        <v>15</v>
      </c>
      <c r="M51" s="439">
        <v>5</v>
      </c>
      <c r="N51" s="439">
        <v>82</v>
      </c>
      <c r="O51" s="439">
        <v>10</v>
      </c>
      <c r="P51" s="439">
        <v>2</v>
      </c>
      <c r="Q51" s="439"/>
      <c r="R51" s="439"/>
      <c r="S51" s="439"/>
      <c r="T51" s="440"/>
      <c r="U51" s="438">
        <v>28</v>
      </c>
      <c r="V51" s="439">
        <v>1</v>
      </c>
      <c r="W51" s="439">
        <v>4</v>
      </c>
      <c r="X51" s="441">
        <v>19</v>
      </c>
      <c r="Y51" s="441">
        <v>10</v>
      </c>
      <c r="Z51" s="441">
        <v>4</v>
      </c>
      <c r="AA51" s="441"/>
      <c r="AB51" s="441"/>
      <c r="AC51" s="441"/>
      <c r="AD51" s="440"/>
      <c r="AE51" s="438">
        <v>11</v>
      </c>
      <c r="AF51" s="439">
        <v>7</v>
      </c>
      <c r="AG51" s="439">
        <v>0</v>
      </c>
      <c r="AH51" s="441">
        <v>2</v>
      </c>
      <c r="AI51" s="441">
        <v>0</v>
      </c>
      <c r="AJ51" s="441">
        <v>0</v>
      </c>
      <c r="AK51" s="441"/>
      <c r="AL51" s="441"/>
      <c r="AM51" s="441"/>
      <c r="AN51" s="440"/>
      <c r="AO51" s="438">
        <v>5</v>
      </c>
      <c r="AP51" s="439">
        <v>15</v>
      </c>
      <c r="AQ51" s="439">
        <v>0</v>
      </c>
      <c r="AR51" s="441">
        <v>1</v>
      </c>
      <c r="AS51" s="441">
        <v>0</v>
      </c>
      <c r="AT51" s="441">
        <v>0</v>
      </c>
      <c r="AU51" s="441"/>
      <c r="AV51" s="441"/>
      <c r="AW51" s="441"/>
      <c r="AX51" s="440"/>
      <c r="AY51" s="438">
        <v>4</v>
      </c>
      <c r="AZ51" s="439">
        <v>3</v>
      </c>
      <c r="BA51" s="439">
        <v>0</v>
      </c>
      <c r="BB51" s="441">
        <v>4</v>
      </c>
      <c r="BC51" s="441">
        <v>0</v>
      </c>
      <c r="BD51" s="441">
        <v>0</v>
      </c>
      <c r="BE51" s="441"/>
      <c r="BF51" s="441"/>
      <c r="BG51" s="441"/>
      <c r="BH51" s="440"/>
      <c r="BI51" s="438">
        <v>5</v>
      </c>
      <c r="BJ51" s="439">
        <v>3</v>
      </c>
      <c r="BK51" s="439">
        <v>1</v>
      </c>
      <c r="BL51" s="441">
        <v>5</v>
      </c>
      <c r="BM51" s="441">
        <v>4</v>
      </c>
      <c r="BN51" s="441">
        <v>1</v>
      </c>
      <c r="BO51" s="441"/>
      <c r="BP51" s="441"/>
      <c r="BQ51" s="441"/>
      <c r="BR51" s="440"/>
      <c r="BS51" s="438">
        <v>3</v>
      </c>
      <c r="BT51" s="439">
        <v>1</v>
      </c>
      <c r="BU51" s="439">
        <v>1</v>
      </c>
      <c r="BV51" s="441">
        <v>1</v>
      </c>
      <c r="BW51" s="441">
        <v>11</v>
      </c>
      <c r="BX51" s="441">
        <v>2</v>
      </c>
      <c r="BY51" s="441"/>
      <c r="BZ51" s="441"/>
      <c r="CA51" s="441"/>
      <c r="CB51" s="440"/>
      <c r="CC51" s="438">
        <v>0</v>
      </c>
      <c r="CD51" s="439">
        <v>1</v>
      </c>
      <c r="CE51" s="439">
        <v>1</v>
      </c>
      <c r="CF51" s="441">
        <v>3</v>
      </c>
      <c r="CG51" s="441">
        <v>4</v>
      </c>
      <c r="CH51" s="441">
        <v>0</v>
      </c>
      <c r="CI51" s="441"/>
      <c r="CJ51" s="441"/>
      <c r="CK51" s="441"/>
      <c r="CL51" s="440"/>
      <c r="CM51" s="438">
        <v>2</v>
      </c>
      <c r="CN51" s="439">
        <v>0</v>
      </c>
      <c r="CO51" s="439">
        <v>3</v>
      </c>
      <c r="CP51" s="441">
        <v>6</v>
      </c>
      <c r="CQ51" s="441">
        <v>1</v>
      </c>
      <c r="CR51" s="441">
        <v>0</v>
      </c>
      <c r="CS51" s="441"/>
      <c r="CT51" s="441"/>
      <c r="CU51" s="441"/>
      <c r="CV51" s="440"/>
      <c r="CW51" s="438">
        <v>2</v>
      </c>
      <c r="CX51" s="439">
        <v>0</v>
      </c>
      <c r="CY51" s="439">
        <v>0</v>
      </c>
      <c r="CZ51" s="441">
        <v>0</v>
      </c>
      <c r="DA51" s="441">
        <v>0</v>
      </c>
      <c r="DB51" s="441">
        <v>0</v>
      </c>
      <c r="DC51" s="441"/>
      <c r="DD51" s="441"/>
      <c r="DE51" s="441"/>
      <c r="DF51" s="440"/>
      <c r="DG51" s="438">
        <v>0</v>
      </c>
      <c r="DH51" s="439">
        <v>0</v>
      </c>
      <c r="DI51" s="439">
        <v>0</v>
      </c>
      <c r="DJ51" s="441">
        <v>0</v>
      </c>
      <c r="DK51" s="441">
        <v>0</v>
      </c>
      <c r="DL51" s="441">
        <v>0</v>
      </c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3"/>
        <v>329</v>
      </c>
      <c r="HN51" s="252">
        <f t="shared" ref="HN51:HN82" si="87">+SUM(HM48:HM51)</f>
        <v>1344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86"/>
        <v>#REF!</v>
      </c>
      <c r="HQ51" s="79"/>
      <c r="HR51" s="253">
        <f t="shared" si="74"/>
        <v>96</v>
      </c>
      <c r="HS51" s="253">
        <f t="shared" si="75"/>
        <v>46</v>
      </c>
      <c r="HT51" s="253">
        <f t="shared" si="76"/>
        <v>15</v>
      </c>
      <c r="HU51" s="253">
        <f t="shared" si="77"/>
        <v>123</v>
      </c>
      <c r="HV51" s="253">
        <f t="shared" si="78"/>
        <v>40</v>
      </c>
      <c r="HW51" s="253">
        <f t="shared" si="79"/>
        <v>9</v>
      </c>
      <c r="HX51" s="253">
        <f t="shared" si="80"/>
        <v>0</v>
      </c>
      <c r="HY51" s="253">
        <f t="shared" si="81"/>
        <v>0</v>
      </c>
      <c r="HZ51" s="253">
        <f t="shared" si="82"/>
        <v>0</v>
      </c>
      <c r="IA51" s="253">
        <f t="shared" si="83"/>
        <v>0</v>
      </c>
      <c r="IK51" s="93" t="e">
        <f t="shared" si="84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2"/>
      <c r="L52" s="443"/>
      <c r="M52" s="443"/>
      <c r="N52" s="410"/>
      <c r="O52" s="410"/>
      <c r="P52" s="410"/>
      <c r="Q52" s="410"/>
      <c r="R52" s="410"/>
      <c r="S52" s="410"/>
      <c r="T52" s="411"/>
      <c r="U52" s="442"/>
      <c r="V52" s="443"/>
      <c r="W52" s="443"/>
      <c r="X52" s="410"/>
      <c r="Y52" s="410"/>
      <c r="Z52" s="410"/>
      <c r="AA52" s="410"/>
      <c r="AB52" s="410"/>
      <c r="AC52" s="410"/>
      <c r="AD52" s="411"/>
      <c r="AE52" s="442"/>
      <c r="AF52" s="443"/>
      <c r="AG52" s="444"/>
      <c r="AH52" s="443"/>
      <c r="AI52" s="410"/>
      <c r="AJ52" s="410"/>
      <c r="AK52" s="410"/>
      <c r="AL52" s="410"/>
      <c r="AM52" s="410"/>
      <c r="AN52" s="411"/>
      <c r="AO52" s="442"/>
      <c r="AP52" s="443"/>
      <c r="AQ52" s="443"/>
      <c r="AR52" s="410">
        <v>0</v>
      </c>
      <c r="AS52" s="410"/>
      <c r="AT52" s="410"/>
      <c r="AU52" s="410"/>
      <c r="AV52" s="410"/>
      <c r="AW52" s="410"/>
      <c r="AX52" s="411"/>
      <c r="AY52" s="442"/>
      <c r="AZ52" s="443"/>
      <c r="BA52" s="443"/>
      <c r="BB52" s="443"/>
      <c r="BC52" s="410"/>
      <c r="BD52" s="410"/>
      <c r="BE52" s="410"/>
      <c r="BF52" s="410"/>
      <c r="BG52" s="410"/>
      <c r="BH52" s="411"/>
      <c r="BI52" s="442"/>
      <c r="BJ52" s="443"/>
      <c r="BK52" s="443"/>
      <c r="BL52" s="410"/>
      <c r="BM52" s="410"/>
      <c r="BN52" s="410"/>
      <c r="BO52" s="410"/>
      <c r="BP52" s="410"/>
      <c r="BQ52" s="410"/>
      <c r="BR52" s="411"/>
      <c r="BS52" s="442"/>
      <c r="BT52" s="443"/>
      <c r="BU52" s="443"/>
      <c r="BV52" s="410"/>
      <c r="BW52" s="410"/>
      <c r="BX52" s="410"/>
      <c r="BY52" s="410"/>
      <c r="BZ52" s="410"/>
      <c r="CA52" s="410"/>
      <c r="CB52" s="411"/>
      <c r="CC52" s="442"/>
      <c r="CD52" s="443"/>
      <c r="CE52" s="443"/>
      <c r="CF52" s="410"/>
      <c r="CG52" s="410"/>
      <c r="CH52" s="410"/>
      <c r="CI52" s="410"/>
      <c r="CJ52" s="410"/>
      <c r="CK52" s="410"/>
      <c r="CL52" s="411"/>
      <c r="CM52" s="442"/>
      <c r="CN52" s="443"/>
      <c r="CO52" s="443"/>
      <c r="CP52" s="410"/>
      <c r="CQ52" s="410"/>
      <c r="CR52" s="410"/>
      <c r="CS52" s="410"/>
      <c r="CT52" s="410"/>
      <c r="CU52" s="410"/>
      <c r="CV52" s="411"/>
      <c r="CW52" s="442"/>
      <c r="CX52" s="443"/>
      <c r="CY52" s="443"/>
      <c r="CZ52" s="410"/>
      <c r="DA52" s="410"/>
      <c r="DB52" s="410"/>
      <c r="DC52" s="410"/>
      <c r="DD52" s="410"/>
      <c r="DE52" s="410"/>
      <c r="DF52" s="411"/>
      <c r="DG52" s="442"/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3"/>
        <v>0</v>
      </c>
      <c r="HN52" s="250">
        <f t="shared" si="87"/>
        <v>1015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6"/>
        <v>#REF!</v>
      </c>
      <c r="HQ52" s="79"/>
      <c r="HR52" s="251">
        <f t="shared" si="74"/>
        <v>0</v>
      </c>
      <c r="HS52" s="251">
        <f t="shared" si="75"/>
        <v>0</v>
      </c>
      <c r="HT52" s="251">
        <f t="shared" si="76"/>
        <v>0</v>
      </c>
      <c r="HU52" s="251">
        <f t="shared" si="77"/>
        <v>0</v>
      </c>
      <c r="HV52" s="251">
        <f t="shared" si="78"/>
        <v>0</v>
      </c>
      <c r="HW52" s="251">
        <f t="shared" si="79"/>
        <v>0</v>
      </c>
      <c r="HX52" s="251">
        <f t="shared" si="80"/>
        <v>0</v>
      </c>
      <c r="HY52" s="251">
        <f t="shared" si="81"/>
        <v>0</v>
      </c>
      <c r="HZ52" s="251">
        <f t="shared" si="82"/>
        <v>0</v>
      </c>
      <c r="IA52" s="251">
        <f t="shared" si="83"/>
        <v>0</v>
      </c>
      <c r="IK52" s="93" t="e">
        <f t="shared" si="84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416"/>
      <c r="M53" s="416"/>
      <c r="N53" s="413"/>
      <c r="O53" s="413"/>
      <c r="P53" s="413"/>
      <c r="Q53" s="413"/>
      <c r="R53" s="413"/>
      <c r="S53" s="413"/>
      <c r="T53" s="414"/>
      <c r="U53" s="415"/>
      <c r="V53" s="416"/>
      <c r="W53" s="416"/>
      <c r="X53" s="413"/>
      <c r="Y53" s="413"/>
      <c r="Z53" s="413"/>
      <c r="AA53" s="413"/>
      <c r="AB53" s="413"/>
      <c r="AC53" s="413"/>
      <c r="AD53" s="414"/>
      <c r="AE53" s="415"/>
      <c r="AF53" s="416"/>
      <c r="AG53" s="445"/>
      <c r="AH53" s="416"/>
      <c r="AI53" s="413"/>
      <c r="AJ53" s="413"/>
      <c r="AK53" s="413"/>
      <c r="AL53" s="413"/>
      <c r="AM53" s="413"/>
      <c r="AN53" s="414"/>
      <c r="AO53" s="415"/>
      <c r="AP53" s="416"/>
      <c r="AQ53" s="416"/>
      <c r="AR53" s="413">
        <v>0</v>
      </c>
      <c r="AS53" s="413"/>
      <c r="AT53" s="413"/>
      <c r="AU53" s="413"/>
      <c r="AV53" s="413"/>
      <c r="AW53" s="413"/>
      <c r="AX53" s="414"/>
      <c r="AY53" s="415"/>
      <c r="AZ53" s="416"/>
      <c r="BA53" s="416"/>
      <c r="BB53" s="416"/>
      <c r="BC53" s="413"/>
      <c r="BD53" s="413"/>
      <c r="BE53" s="413"/>
      <c r="BF53" s="413"/>
      <c r="BG53" s="413"/>
      <c r="BH53" s="414"/>
      <c r="BI53" s="415"/>
      <c r="BJ53" s="416"/>
      <c r="BK53" s="416"/>
      <c r="BL53" s="413"/>
      <c r="BM53" s="413"/>
      <c r="BN53" s="413"/>
      <c r="BO53" s="413"/>
      <c r="BP53" s="413"/>
      <c r="BQ53" s="413"/>
      <c r="BR53" s="414"/>
      <c r="BS53" s="415"/>
      <c r="BT53" s="416"/>
      <c r="BU53" s="416"/>
      <c r="BV53" s="413"/>
      <c r="BW53" s="413"/>
      <c r="BX53" s="413"/>
      <c r="BY53" s="413"/>
      <c r="BZ53" s="413"/>
      <c r="CA53" s="413"/>
      <c r="CB53" s="414"/>
      <c r="CC53" s="415"/>
      <c r="CD53" s="416"/>
      <c r="CE53" s="416"/>
      <c r="CF53" s="413"/>
      <c r="CG53" s="413"/>
      <c r="CH53" s="413"/>
      <c r="CI53" s="413"/>
      <c r="CJ53" s="413"/>
      <c r="CK53" s="413"/>
      <c r="CL53" s="414"/>
      <c r="CM53" s="415"/>
      <c r="CN53" s="416"/>
      <c r="CO53" s="416"/>
      <c r="CP53" s="413"/>
      <c r="CQ53" s="413"/>
      <c r="CR53" s="413"/>
      <c r="CS53" s="413"/>
      <c r="CT53" s="413"/>
      <c r="CU53" s="413"/>
      <c r="CV53" s="414"/>
      <c r="CW53" s="415"/>
      <c r="CX53" s="416"/>
      <c r="CY53" s="416"/>
      <c r="CZ53" s="413"/>
      <c r="DA53" s="413"/>
      <c r="DB53" s="413"/>
      <c r="DC53" s="413"/>
      <c r="DD53" s="413"/>
      <c r="DE53" s="413"/>
      <c r="DF53" s="414"/>
      <c r="DG53" s="415"/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3"/>
        <v>0</v>
      </c>
      <c r="HN53" s="78">
        <f t="shared" si="87"/>
        <v>666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6"/>
        <v>#REF!</v>
      </c>
      <c r="HQ53" s="79"/>
      <c r="HR53" s="80">
        <f t="shared" si="74"/>
        <v>0</v>
      </c>
      <c r="HS53" s="80">
        <f t="shared" si="75"/>
        <v>0</v>
      </c>
      <c r="HT53" s="80">
        <f t="shared" si="76"/>
        <v>0</v>
      </c>
      <c r="HU53" s="80">
        <f t="shared" si="77"/>
        <v>0</v>
      </c>
      <c r="HV53" s="80">
        <f t="shared" si="78"/>
        <v>0</v>
      </c>
      <c r="HW53" s="80">
        <f t="shared" si="79"/>
        <v>0</v>
      </c>
      <c r="HX53" s="80">
        <f t="shared" si="80"/>
        <v>0</v>
      </c>
      <c r="HY53" s="80">
        <f t="shared" si="81"/>
        <v>0</v>
      </c>
      <c r="HZ53" s="80">
        <f t="shared" si="82"/>
        <v>0</v>
      </c>
      <c r="IA53" s="80">
        <f t="shared" si="83"/>
        <v>0</v>
      </c>
      <c r="IK53" s="93" t="e">
        <f t="shared" si="84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416"/>
      <c r="M54" s="416"/>
      <c r="N54" s="413"/>
      <c r="O54" s="413"/>
      <c r="P54" s="413"/>
      <c r="Q54" s="413"/>
      <c r="R54" s="413"/>
      <c r="S54" s="413"/>
      <c r="T54" s="414"/>
      <c r="U54" s="415"/>
      <c r="V54" s="416"/>
      <c r="W54" s="416"/>
      <c r="X54" s="413"/>
      <c r="Y54" s="413"/>
      <c r="Z54" s="413"/>
      <c r="AA54" s="413"/>
      <c r="AB54" s="413"/>
      <c r="AC54" s="413"/>
      <c r="AD54" s="414"/>
      <c r="AE54" s="415"/>
      <c r="AF54" s="416"/>
      <c r="AG54" s="445"/>
      <c r="AH54" s="416"/>
      <c r="AI54" s="413"/>
      <c r="AJ54" s="413"/>
      <c r="AK54" s="413"/>
      <c r="AL54" s="413"/>
      <c r="AM54" s="413"/>
      <c r="AN54" s="414"/>
      <c r="AO54" s="415"/>
      <c r="AP54" s="416"/>
      <c r="AQ54" s="416"/>
      <c r="AR54" s="413">
        <v>0</v>
      </c>
      <c r="AS54" s="413"/>
      <c r="AT54" s="413"/>
      <c r="AU54" s="413"/>
      <c r="AV54" s="413"/>
      <c r="AW54" s="413"/>
      <c r="AX54" s="414"/>
      <c r="AY54" s="415"/>
      <c r="AZ54" s="416"/>
      <c r="BA54" s="416"/>
      <c r="BB54" s="416"/>
      <c r="BC54" s="413"/>
      <c r="BD54" s="413"/>
      <c r="BE54" s="413"/>
      <c r="BF54" s="413"/>
      <c r="BG54" s="413"/>
      <c r="BH54" s="414"/>
      <c r="BI54" s="415"/>
      <c r="BJ54" s="416"/>
      <c r="BK54" s="416"/>
      <c r="BL54" s="413"/>
      <c r="BM54" s="413"/>
      <c r="BN54" s="413"/>
      <c r="BO54" s="413"/>
      <c r="BP54" s="413"/>
      <c r="BQ54" s="413"/>
      <c r="BR54" s="414"/>
      <c r="BS54" s="415"/>
      <c r="BT54" s="416"/>
      <c r="BU54" s="416"/>
      <c r="BV54" s="413"/>
      <c r="BW54" s="413"/>
      <c r="BX54" s="413"/>
      <c r="BY54" s="413"/>
      <c r="BZ54" s="413"/>
      <c r="CA54" s="413"/>
      <c r="CB54" s="414"/>
      <c r="CC54" s="415"/>
      <c r="CD54" s="416"/>
      <c r="CE54" s="416"/>
      <c r="CF54" s="413"/>
      <c r="CG54" s="413"/>
      <c r="CH54" s="413"/>
      <c r="CI54" s="413"/>
      <c r="CJ54" s="413"/>
      <c r="CK54" s="413"/>
      <c r="CL54" s="414"/>
      <c r="CM54" s="415"/>
      <c r="CN54" s="416"/>
      <c r="CO54" s="416"/>
      <c r="CP54" s="413"/>
      <c r="CQ54" s="413"/>
      <c r="CR54" s="413"/>
      <c r="CS54" s="413"/>
      <c r="CT54" s="413"/>
      <c r="CU54" s="413"/>
      <c r="CV54" s="414"/>
      <c r="CW54" s="415"/>
      <c r="CX54" s="416"/>
      <c r="CY54" s="416"/>
      <c r="CZ54" s="413"/>
      <c r="DA54" s="413"/>
      <c r="DB54" s="413"/>
      <c r="DC54" s="413"/>
      <c r="DD54" s="413"/>
      <c r="DE54" s="413"/>
      <c r="DF54" s="414"/>
      <c r="DG54" s="415"/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3"/>
        <v>0</v>
      </c>
      <c r="HN54" s="78">
        <f t="shared" si="87"/>
        <v>329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6"/>
        <v>#REF!</v>
      </c>
      <c r="HQ54" s="79"/>
      <c r="HR54" s="80">
        <f t="shared" si="74"/>
        <v>0</v>
      </c>
      <c r="HS54" s="80">
        <f t="shared" si="75"/>
        <v>0</v>
      </c>
      <c r="HT54" s="80">
        <f t="shared" si="76"/>
        <v>0</v>
      </c>
      <c r="HU54" s="80">
        <f t="shared" si="77"/>
        <v>0</v>
      </c>
      <c r="HV54" s="80">
        <f t="shared" si="78"/>
        <v>0</v>
      </c>
      <c r="HW54" s="80">
        <f t="shared" si="79"/>
        <v>0</v>
      </c>
      <c r="HX54" s="80">
        <f t="shared" si="80"/>
        <v>0</v>
      </c>
      <c r="HY54" s="80">
        <f t="shared" si="81"/>
        <v>0</v>
      </c>
      <c r="HZ54" s="80">
        <f t="shared" si="82"/>
        <v>0</v>
      </c>
      <c r="IA54" s="80">
        <f t="shared" si="83"/>
        <v>0</v>
      </c>
      <c r="IK54" s="93" t="e">
        <f t="shared" si="84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6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>
        <v>0</v>
      </c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3"/>
        <v>0</v>
      </c>
      <c r="HN55" s="252">
        <f t="shared" si="87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6"/>
        <v>#REF!</v>
      </c>
      <c r="HQ55" s="79"/>
      <c r="HR55" s="253">
        <f t="shared" si="74"/>
        <v>0</v>
      </c>
      <c r="HS55" s="253">
        <f t="shared" si="75"/>
        <v>0</v>
      </c>
      <c r="HT55" s="253">
        <f t="shared" si="76"/>
        <v>0</v>
      </c>
      <c r="HU55" s="253">
        <f t="shared" si="77"/>
        <v>0</v>
      </c>
      <c r="HV55" s="253">
        <f t="shared" si="78"/>
        <v>0</v>
      </c>
      <c r="HW55" s="253">
        <f t="shared" si="79"/>
        <v>0</v>
      </c>
      <c r="HX55" s="253">
        <f t="shared" si="80"/>
        <v>0</v>
      </c>
      <c r="HY55" s="253">
        <f t="shared" si="81"/>
        <v>0</v>
      </c>
      <c r="HZ55" s="253">
        <f t="shared" si="82"/>
        <v>0</v>
      </c>
      <c r="IA55" s="253">
        <f t="shared" si="83"/>
        <v>0</v>
      </c>
      <c r="IK55" s="93" t="e">
        <f t="shared" si="84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7"/>
      <c r="L56" s="448"/>
      <c r="M56" s="449"/>
      <c r="N56" s="401"/>
      <c r="O56" s="401"/>
      <c r="P56" s="401"/>
      <c r="Q56" s="401"/>
      <c r="R56" s="401"/>
      <c r="S56" s="401"/>
      <c r="T56" s="402"/>
      <c r="U56" s="447"/>
      <c r="V56" s="449"/>
      <c r="W56" s="449"/>
      <c r="X56" s="401"/>
      <c r="Y56" s="401"/>
      <c r="Z56" s="401"/>
      <c r="AA56" s="401"/>
      <c r="AB56" s="401"/>
      <c r="AC56" s="401"/>
      <c r="AD56" s="402"/>
      <c r="AE56" s="447"/>
      <c r="AF56" s="449"/>
      <c r="AG56" s="448"/>
      <c r="AH56" s="449"/>
      <c r="AI56" s="401"/>
      <c r="AJ56" s="401"/>
      <c r="AK56" s="401"/>
      <c r="AL56" s="401"/>
      <c r="AM56" s="401"/>
      <c r="AN56" s="402"/>
      <c r="AO56" s="447"/>
      <c r="AP56" s="449"/>
      <c r="AQ56" s="449"/>
      <c r="AR56" s="401">
        <v>0</v>
      </c>
      <c r="AS56" s="401"/>
      <c r="AT56" s="401"/>
      <c r="AU56" s="401"/>
      <c r="AV56" s="401"/>
      <c r="AW56" s="401"/>
      <c r="AX56" s="402"/>
      <c r="AY56" s="447"/>
      <c r="AZ56" s="449"/>
      <c r="BA56" s="449"/>
      <c r="BB56" s="449"/>
      <c r="BC56" s="401"/>
      <c r="BD56" s="401"/>
      <c r="BE56" s="401"/>
      <c r="BF56" s="401"/>
      <c r="BG56" s="401"/>
      <c r="BH56" s="402"/>
      <c r="BI56" s="447"/>
      <c r="BJ56" s="449"/>
      <c r="BK56" s="449"/>
      <c r="BL56" s="401"/>
      <c r="BM56" s="401"/>
      <c r="BN56" s="401"/>
      <c r="BO56" s="401"/>
      <c r="BP56" s="401"/>
      <c r="BQ56" s="401"/>
      <c r="BR56" s="402"/>
      <c r="BS56" s="447"/>
      <c r="BT56" s="449"/>
      <c r="BU56" s="449"/>
      <c r="BV56" s="401"/>
      <c r="BW56" s="401"/>
      <c r="BX56" s="401"/>
      <c r="BY56" s="401"/>
      <c r="BZ56" s="401"/>
      <c r="CA56" s="401"/>
      <c r="CB56" s="402"/>
      <c r="CC56" s="447"/>
      <c r="CD56" s="449"/>
      <c r="CE56" s="449"/>
      <c r="CF56" s="401"/>
      <c r="CG56" s="401"/>
      <c r="CH56" s="401"/>
      <c r="CI56" s="401"/>
      <c r="CJ56" s="401"/>
      <c r="CK56" s="401"/>
      <c r="CL56" s="402"/>
      <c r="CM56" s="447"/>
      <c r="CN56" s="449"/>
      <c r="CO56" s="449"/>
      <c r="CP56" s="401"/>
      <c r="CQ56" s="401"/>
      <c r="CR56" s="401"/>
      <c r="CS56" s="401"/>
      <c r="CT56" s="401"/>
      <c r="CU56" s="401"/>
      <c r="CV56" s="402"/>
      <c r="CW56" s="447"/>
      <c r="CX56" s="449"/>
      <c r="CY56" s="449"/>
      <c r="CZ56" s="401"/>
      <c r="DA56" s="401"/>
      <c r="DB56" s="401"/>
      <c r="DC56" s="401"/>
      <c r="DD56" s="401"/>
      <c r="DE56" s="401"/>
      <c r="DF56" s="402"/>
      <c r="DG56" s="447"/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3"/>
        <v>0</v>
      </c>
      <c r="HN56" s="250">
        <f t="shared" si="87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6"/>
        <v>#REF!</v>
      </c>
      <c r="HQ56" s="79"/>
      <c r="HR56" s="251">
        <f t="shared" si="74"/>
        <v>0</v>
      </c>
      <c r="HS56" s="251">
        <f t="shared" si="75"/>
        <v>0</v>
      </c>
      <c r="HT56" s="251">
        <f t="shared" si="76"/>
        <v>0</v>
      </c>
      <c r="HU56" s="251">
        <f t="shared" si="77"/>
        <v>0</v>
      </c>
      <c r="HV56" s="251">
        <f t="shared" si="78"/>
        <v>0</v>
      </c>
      <c r="HW56" s="251">
        <f t="shared" si="79"/>
        <v>0</v>
      </c>
      <c r="HX56" s="251">
        <f t="shared" si="80"/>
        <v>0</v>
      </c>
      <c r="HY56" s="251">
        <f t="shared" si="81"/>
        <v>0</v>
      </c>
      <c r="HZ56" s="251">
        <f t="shared" si="82"/>
        <v>0</v>
      </c>
      <c r="IA56" s="251">
        <f t="shared" si="83"/>
        <v>0</v>
      </c>
      <c r="IK56" s="93" t="e">
        <f t="shared" si="84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50"/>
      <c r="L57" s="451"/>
      <c r="M57" s="452"/>
      <c r="N57" s="404"/>
      <c r="O57" s="404"/>
      <c r="P57" s="404"/>
      <c r="Q57" s="404"/>
      <c r="R57" s="404"/>
      <c r="S57" s="404"/>
      <c r="T57" s="405"/>
      <c r="U57" s="450"/>
      <c r="V57" s="452"/>
      <c r="W57" s="452"/>
      <c r="X57" s="404"/>
      <c r="Y57" s="404"/>
      <c r="Z57" s="404"/>
      <c r="AA57" s="404"/>
      <c r="AB57" s="404"/>
      <c r="AC57" s="404"/>
      <c r="AD57" s="405"/>
      <c r="AE57" s="450"/>
      <c r="AF57" s="452"/>
      <c r="AG57" s="451"/>
      <c r="AH57" s="452"/>
      <c r="AI57" s="404"/>
      <c r="AJ57" s="404"/>
      <c r="AK57" s="404"/>
      <c r="AL57" s="404"/>
      <c r="AM57" s="404"/>
      <c r="AN57" s="405"/>
      <c r="AO57" s="450"/>
      <c r="AP57" s="452"/>
      <c r="AQ57" s="452"/>
      <c r="AR57" s="404">
        <v>0</v>
      </c>
      <c r="AS57" s="404"/>
      <c r="AT57" s="404"/>
      <c r="AU57" s="404"/>
      <c r="AV57" s="404"/>
      <c r="AW57" s="404"/>
      <c r="AX57" s="405"/>
      <c r="AY57" s="450"/>
      <c r="AZ57" s="452"/>
      <c r="BA57" s="452"/>
      <c r="BB57" s="452"/>
      <c r="BC57" s="404"/>
      <c r="BD57" s="404"/>
      <c r="BE57" s="404"/>
      <c r="BF57" s="404"/>
      <c r="BG57" s="404"/>
      <c r="BH57" s="405"/>
      <c r="BI57" s="450"/>
      <c r="BJ57" s="452"/>
      <c r="BK57" s="452"/>
      <c r="BL57" s="404"/>
      <c r="BM57" s="404"/>
      <c r="BN57" s="404"/>
      <c r="BO57" s="404"/>
      <c r="BP57" s="404"/>
      <c r="BQ57" s="404"/>
      <c r="BR57" s="405"/>
      <c r="BS57" s="450"/>
      <c r="BT57" s="452"/>
      <c r="BU57" s="452"/>
      <c r="BV57" s="404"/>
      <c r="BW57" s="404"/>
      <c r="BX57" s="404"/>
      <c r="BY57" s="404"/>
      <c r="BZ57" s="404"/>
      <c r="CA57" s="404"/>
      <c r="CB57" s="405"/>
      <c r="CC57" s="450"/>
      <c r="CD57" s="452"/>
      <c r="CE57" s="452"/>
      <c r="CF57" s="404"/>
      <c r="CG57" s="404"/>
      <c r="CH57" s="404"/>
      <c r="CI57" s="404"/>
      <c r="CJ57" s="404"/>
      <c r="CK57" s="404"/>
      <c r="CL57" s="405"/>
      <c r="CM57" s="450"/>
      <c r="CN57" s="452"/>
      <c r="CO57" s="452"/>
      <c r="CP57" s="404"/>
      <c r="CQ57" s="404"/>
      <c r="CR57" s="404"/>
      <c r="CS57" s="404"/>
      <c r="CT57" s="404"/>
      <c r="CU57" s="404"/>
      <c r="CV57" s="405"/>
      <c r="CW57" s="450"/>
      <c r="CX57" s="452"/>
      <c r="CY57" s="452"/>
      <c r="CZ57" s="404"/>
      <c r="DA57" s="404"/>
      <c r="DB57" s="404"/>
      <c r="DC57" s="404"/>
      <c r="DD57" s="404"/>
      <c r="DE57" s="404"/>
      <c r="DF57" s="405"/>
      <c r="DG57" s="450"/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3"/>
        <v>0</v>
      </c>
      <c r="HN57" s="78">
        <f t="shared" si="87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6"/>
        <v>#REF!</v>
      </c>
      <c r="HQ57" s="79"/>
      <c r="HR57" s="80">
        <f t="shared" si="74"/>
        <v>0</v>
      </c>
      <c r="HS57" s="80">
        <f t="shared" si="75"/>
        <v>0</v>
      </c>
      <c r="HT57" s="80">
        <f t="shared" si="76"/>
        <v>0</v>
      </c>
      <c r="HU57" s="80">
        <f t="shared" si="77"/>
        <v>0</v>
      </c>
      <c r="HV57" s="80">
        <f t="shared" si="78"/>
        <v>0</v>
      </c>
      <c r="HW57" s="80">
        <f t="shared" si="79"/>
        <v>0</v>
      </c>
      <c r="HX57" s="80">
        <f t="shared" si="80"/>
        <v>0</v>
      </c>
      <c r="HY57" s="80">
        <f t="shared" si="81"/>
        <v>0</v>
      </c>
      <c r="HZ57" s="80">
        <f t="shared" si="82"/>
        <v>0</v>
      </c>
      <c r="IA57" s="80">
        <f t="shared" si="83"/>
        <v>0</v>
      </c>
      <c r="IK57" s="93" t="e">
        <f t="shared" si="84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50"/>
      <c r="L58" s="451"/>
      <c r="M58" s="452"/>
      <c r="N58" s="404"/>
      <c r="O58" s="404"/>
      <c r="P58" s="404"/>
      <c r="Q58" s="404"/>
      <c r="R58" s="404"/>
      <c r="S58" s="404"/>
      <c r="T58" s="405"/>
      <c r="U58" s="450"/>
      <c r="V58" s="452"/>
      <c r="W58" s="452"/>
      <c r="X58" s="404"/>
      <c r="Y58" s="404"/>
      <c r="Z58" s="404"/>
      <c r="AA58" s="404"/>
      <c r="AB58" s="404"/>
      <c r="AC58" s="404"/>
      <c r="AD58" s="405"/>
      <c r="AE58" s="450"/>
      <c r="AF58" s="452"/>
      <c r="AG58" s="451"/>
      <c r="AH58" s="452"/>
      <c r="AI58" s="404"/>
      <c r="AJ58" s="404"/>
      <c r="AK58" s="404"/>
      <c r="AL58" s="404"/>
      <c r="AM58" s="404"/>
      <c r="AN58" s="405"/>
      <c r="AO58" s="450"/>
      <c r="AP58" s="452"/>
      <c r="AQ58" s="452"/>
      <c r="AR58" s="404">
        <v>0</v>
      </c>
      <c r="AS58" s="404"/>
      <c r="AT58" s="404"/>
      <c r="AU58" s="404"/>
      <c r="AV58" s="404"/>
      <c r="AW58" s="404"/>
      <c r="AX58" s="405"/>
      <c r="AY58" s="450"/>
      <c r="AZ58" s="452"/>
      <c r="BA58" s="452"/>
      <c r="BB58" s="452"/>
      <c r="BC58" s="404"/>
      <c r="BD58" s="404"/>
      <c r="BE58" s="404"/>
      <c r="BF58" s="404"/>
      <c r="BG58" s="404"/>
      <c r="BH58" s="405"/>
      <c r="BI58" s="450"/>
      <c r="BJ58" s="452"/>
      <c r="BK58" s="452"/>
      <c r="BL58" s="404"/>
      <c r="BM58" s="404"/>
      <c r="BN58" s="404"/>
      <c r="BO58" s="404"/>
      <c r="BP58" s="404"/>
      <c r="BQ58" s="404"/>
      <c r="BR58" s="405"/>
      <c r="BS58" s="450"/>
      <c r="BT58" s="452"/>
      <c r="BU58" s="452"/>
      <c r="BV58" s="404"/>
      <c r="BW58" s="404"/>
      <c r="BX58" s="404"/>
      <c r="BY58" s="404"/>
      <c r="BZ58" s="404"/>
      <c r="CA58" s="404"/>
      <c r="CB58" s="405"/>
      <c r="CC58" s="450"/>
      <c r="CD58" s="452"/>
      <c r="CE58" s="452"/>
      <c r="CF58" s="404"/>
      <c r="CG58" s="404"/>
      <c r="CH58" s="404"/>
      <c r="CI58" s="404"/>
      <c r="CJ58" s="404"/>
      <c r="CK58" s="404"/>
      <c r="CL58" s="405"/>
      <c r="CM58" s="450"/>
      <c r="CN58" s="452"/>
      <c r="CO58" s="452"/>
      <c r="CP58" s="404"/>
      <c r="CQ58" s="404"/>
      <c r="CR58" s="404"/>
      <c r="CS58" s="404"/>
      <c r="CT58" s="404"/>
      <c r="CU58" s="404"/>
      <c r="CV58" s="405"/>
      <c r="CW58" s="450"/>
      <c r="CX58" s="452"/>
      <c r="CY58" s="452"/>
      <c r="CZ58" s="404"/>
      <c r="DA58" s="404"/>
      <c r="DB58" s="404"/>
      <c r="DC58" s="404"/>
      <c r="DD58" s="404"/>
      <c r="DE58" s="404"/>
      <c r="DF58" s="405"/>
      <c r="DG58" s="450"/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3"/>
        <v>0</v>
      </c>
      <c r="HN58" s="78">
        <f t="shared" si="87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6"/>
        <v>#REF!</v>
      </c>
      <c r="HQ58" s="79"/>
      <c r="HR58" s="80">
        <f t="shared" si="74"/>
        <v>0</v>
      </c>
      <c r="HS58" s="80">
        <f t="shared" si="75"/>
        <v>0</v>
      </c>
      <c r="HT58" s="80">
        <f t="shared" si="76"/>
        <v>0</v>
      </c>
      <c r="HU58" s="80">
        <f t="shared" si="77"/>
        <v>0</v>
      </c>
      <c r="HV58" s="80">
        <f t="shared" si="78"/>
        <v>0</v>
      </c>
      <c r="HW58" s="80">
        <f t="shared" si="79"/>
        <v>0</v>
      </c>
      <c r="HX58" s="80">
        <f t="shared" si="80"/>
        <v>0</v>
      </c>
      <c r="HY58" s="80">
        <f t="shared" si="81"/>
        <v>0</v>
      </c>
      <c r="HZ58" s="80">
        <f t="shared" si="82"/>
        <v>0</v>
      </c>
      <c r="IA58" s="80">
        <f t="shared" si="83"/>
        <v>0</v>
      </c>
      <c r="IK58" s="93" t="e">
        <f t="shared" si="84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3"/>
      <c r="L59" s="454"/>
      <c r="M59" s="455"/>
      <c r="N59" s="407"/>
      <c r="O59" s="407"/>
      <c r="P59" s="407"/>
      <c r="Q59" s="407"/>
      <c r="R59" s="407"/>
      <c r="S59" s="407"/>
      <c r="T59" s="408"/>
      <c r="U59" s="453"/>
      <c r="V59" s="455"/>
      <c r="W59" s="455"/>
      <c r="X59" s="407"/>
      <c r="Y59" s="407"/>
      <c r="Z59" s="407"/>
      <c r="AA59" s="407"/>
      <c r="AB59" s="407"/>
      <c r="AC59" s="407"/>
      <c r="AD59" s="408"/>
      <c r="AE59" s="453"/>
      <c r="AF59" s="455"/>
      <c r="AG59" s="454"/>
      <c r="AH59" s="455"/>
      <c r="AI59" s="407"/>
      <c r="AJ59" s="407"/>
      <c r="AK59" s="407"/>
      <c r="AL59" s="407"/>
      <c r="AM59" s="407"/>
      <c r="AN59" s="408"/>
      <c r="AO59" s="453"/>
      <c r="AP59" s="455"/>
      <c r="AQ59" s="455"/>
      <c r="AR59" s="407">
        <v>0</v>
      </c>
      <c r="AS59" s="407"/>
      <c r="AT59" s="407"/>
      <c r="AU59" s="407"/>
      <c r="AV59" s="407"/>
      <c r="AW59" s="407"/>
      <c r="AX59" s="408"/>
      <c r="AY59" s="453"/>
      <c r="AZ59" s="455"/>
      <c r="BA59" s="455"/>
      <c r="BB59" s="455"/>
      <c r="BC59" s="407"/>
      <c r="BD59" s="407"/>
      <c r="BE59" s="407"/>
      <c r="BF59" s="407"/>
      <c r="BG59" s="407"/>
      <c r="BH59" s="408"/>
      <c r="BI59" s="453"/>
      <c r="BJ59" s="455"/>
      <c r="BK59" s="455"/>
      <c r="BL59" s="407"/>
      <c r="BM59" s="407"/>
      <c r="BN59" s="407"/>
      <c r="BO59" s="407"/>
      <c r="BP59" s="407"/>
      <c r="BQ59" s="407"/>
      <c r="BR59" s="408"/>
      <c r="BS59" s="453"/>
      <c r="BT59" s="455"/>
      <c r="BU59" s="455"/>
      <c r="BV59" s="407"/>
      <c r="BW59" s="407"/>
      <c r="BX59" s="407"/>
      <c r="BY59" s="407"/>
      <c r="BZ59" s="407"/>
      <c r="CA59" s="407"/>
      <c r="CB59" s="408"/>
      <c r="CC59" s="453"/>
      <c r="CD59" s="455"/>
      <c r="CE59" s="455"/>
      <c r="CF59" s="407"/>
      <c r="CG59" s="407"/>
      <c r="CH59" s="407"/>
      <c r="CI59" s="407"/>
      <c r="CJ59" s="407"/>
      <c r="CK59" s="407"/>
      <c r="CL59" s="408"/>
      <c r="CM59" s="453"/>
      <c r="CN59" s="455"/>
      <c r="CO59" s="455"/>
      <c r="CP59" s="407"/>
      <c r="CQ59" s="407"/>
      <c r="CR59" s="407"/>
      <c r="CS59" s="407"/>
      <c r="CT59" s="407"/>
      <c r="CU59" s="407"/>
      <c r="CV59" s="408"/>
      <c r="CW59" s="453"/>
      <c r="CX59" s="455"/>
      <c r="CY59" s="455"/>
      <c r="CZ59" s="407"/>
      <c r="DA59" s="407"/>
      <c r="DB59" s="407"/>
      <c r="DC59" s="407"/>
      <c r="DD59" s="407"/>
      <c r="DE59" s="407"/>
      <c r="DF59" s="408"/>
      <c r="DG59" s="453"/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3"/>
        <v>0</v>
      </c>
      <c r="HN59" s="252">
        <f t="shared" si="87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6"/>
        <v>#REF!</v>
      </c>
      <c r="HQ59" s="79"/>
      <c r="HR59" s="253">
        <f t="shared" si="74"/>
        <v>0</v>
      </c>
      <c r="HS59" s="253">
        <f t="shared" si="75"/>
        <v>0</v>
      </c>
      <c r="HT59" s="253">
        <f t="shared" si="76"/>
        <v>0</v>
      </c>
      <c r="HU59" s="253">
        <f t="shared" si="77"/>
        <v>0</v>
      </c>
      <c r="HV59" s="253">
        <f t="shared" si="78"/>
        <v>0</v>
      </c>
      <c r="HW59" s="253">
        <f t="shared" si="79"/>
        <v>0</v>
      </c>
      <c r="HX59" s="253">
        <f t="shared" si="80"/>
        <v>0</v>
      </c>
      <c r="HY59" s="253">
        <f t="shared" si="81"/>
        <v>0</v>
      </c>
      <c r="HZ59" s="253">
        <f t="shared" si="82"/>
        <v>0</v>
      </c>
      <c r="IA59" s="253">
        <f t="shared" si="83"/>
        <v>0</v>
      </c>
      <c r="IK59" s="93" t="e">
        <f t="shared" si="84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156</v>
      </c>
      <c r="K60" s="367"/>
      <c r="L60" s="368"/>
      <c r="M60" s="368"/>
      <c r="N60" s="368"/>
      <c r="O60" s="368"/>
      <c r="P60" s="368"/>
      <c r="Q60" s="368"/>
      <c r="R60" s="368"/>
      <c r="S60" s="368"/>
      <c r="T60" s="369"/>
      <c r="U60" s="367"/>
      <c r="V60" s="368"/>
      <c r="W60" s="368"/>
      <c r="X60" s="368"/>
      <c r="Y60" s="368"/>
      <c r="Z60" s="368"/>
      <c r="AA60" s="368"/>
      <c r="AB60" s="368"/>
      <c r="AC60" s="368"/>
      <c r="AD60" s="369"/>
      <c r="AE60" s="367"/>
      <c r="AF60" s="368"/>
      <c r="AG60" s="368"/>
      <c r="AH60" s="368"/>
      <c r="AI60" s="368"/>
      <c r="AJ60" s="368"/>
      <c r="AK60" s="368"/>
      <c r="AL60" s="368"/>
      <c r="AM60" s="368"/>
      <c r="AN60" s="369"/>
      <c r="AO60" s="367"/>
      <c r="AP60" s="368"/>
      <c r="AQ60" s="368"/>
      <c r="AR60" s="368">
        <v>0</v>
      </c>
      <c r="AS60" s="368"/>
      <c r="AT60" s="368"/>
      <c r="AU60" s="368"/>
      <c r="AV60" s="368"/>
      <c r="AW60" s="368"/>
      <c r="AX60" s="369"/>
      <c r="AY60" s="367"/>
      <c r="AZ60" s="368"/>
      <c r="BA60" s="368"/>
      <c r="BB60" s="368"/>
      <c r="BC60" s="368"/>
      <c r="BD60" s="368"/>
      <c r="BE60" s="368"/>
      <c r="BF60" s="368"/>
      <c r="BG60" s="368"/>
      <c r="BH60" s="369"/>
      <c r="BI60" s="367"/>
      <c r="BJ60" s="368"/>
      <c r="BK60" s="368"/>
      <c r="BL60" s="368"/>
      <c r="BM60" s="368"/>
      <c r="BN60" s="368"/>
      <c r="BO60" s="368"/>
      <c r="BP60" s="368"/>
      <c r="BQ60" s="368"/>
      <c r="BR60" s="369"/>
      <c r="BS60" s="367"/>
      <c r="BT60" s="368"/>
      <c r="BU60" s="368"/>
      <c r="BV60" s="368"/>
      <c r="BW60" s="368"/>
      <c r="BX60" s="368"/>
      <c r="BY60" s="368"/>
      <c r="BZ60" s="368"/>
      <c r="CA60" s="368"/>
      <c r="CB60" s="369"/>
      <c r="CC60" s="367"/>
      <c r="CD60" s="368"/>
      <c r="CE60" s="368"/>
      <c r="CF60" s="368"/>
      <c r="CG60" s="368"/>
      <c r="CH60" s="368"/>
      <c r="CI60" s="368"/>
      <c r="CJ60" s="368"/>
      <c r="CK60" s="368"/>
      <c r="CL60" s="369"/>
      <c r="CM60" s="367"/>
      <c r="CN60" s="368"/>
      <c r="CO60" s="368"/>
      <c r="CP60" s="368"/>
      <c r="CQ60" s="368"/>
      <c r="CR60" s="368"/>
      <c r="CS60" s="368"/>
      <c r="CT60" s="368"/>
      <c r="CU60" s="368"/>
      <c r="CV60" s="369"/>
      <c r="CW60" s="367"/>
      <c r="CX60" s="368"/>
      <c r="CY60" s="368"/>
      <c r="CZ60" s="368"/>
      <c r="DA60" s="368"/>
      <c r="DB60" s="368"/>
      <c r="DC60" s="368"/>
      <c r="DD60" s="368"/>
      <c r="DE60" s="368"/>
      <c r="DF60" s="369"/>
      <c r="DG60" s="367"/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3"/>
        <v>0</v>
      </c>
      <c r="HN60" s="250">
        <f t="shared" si="87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6"/>
        <v>#REF!</v>
      </c>
      <c r="HQ60" s="79"/>
      <c r="HR60" s="251">
        <f t="shared" si="74"/>
        <v>0</v>
      </c>
      <c r="HS60" s="251">
        <f t="shared" si="75"/>
        <v>0</v>
      </c>
      <c r="HT60" s="251">
        <f t="shared" si="76"/>
        <v>0</v>
      </c>
      <c r="HU60" s="251">
        <f t="shared" si="77"/>
        <v>0</v>
      </c>
      <c r="HV60" s="251">
        <f t="shared" si="78"/>
        <v>0</v>
      </c>
      <c r="HW60" s="251">
        <f t="shared" si="79"/>
        <v>0</v>
      </c>
      <c r="HX60" s="251">
        <f t="shared" si="80"/>
        <v>0</v>
      </c>
      <c r="HY60" s="251">
        <f t="shared" si="81"/>
        <v>0</v>
      </c>
      <c r="HZ60" s="251">
        <f t="shared" si="82"/>
        <v>0</v>
      </c>
      <c r="IA60" s="251">
        <f t="shared" si="83"/>
        <v>0</v>
      </c>
      <c r="IK60" s="93" t="e">
        <f t="shared" si="84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368"/>
      <c r="M61" s="368"/>
      <c r="N61" s="368"/>
      <c r="O61" s="368"/>
      <c r="P61" s="368"/>
      <c r="Q61" s="368"/>
      <c r="R61" s="368"/>
      <c r="S61" s="368"/>
      <c r="T61" s="369"/>
      <c r="U61" s="367"/>
      <c r="V61" s="368"/>
      <c r="W61" s="368"/>
      <c r="X61" s="368"/>
      <c r="Y61" s="368"/>
      <c r="Z61" s="368"/>
      <c r="AA61" s="368"/>
      <c r="AB61" s="368"/>
      <c r="AC61" s="368"/>
      <c r="AD61" s="369"/>
      <c r="AE61" s="367"/>
      <c r="AF61" s="368"/>
      <c r="AG61" s="368"/>
      <c r="AH61" s="368"/>
      <c r="AI61" s="368"/>
      <c r="AJ61" s="368"/>
      <c r="AK61" s="368"/>
      <c r="AL61" s="368"/>
      <c r="AM61" s="368"/>
      <c r="AN61" s="369"/>
      <c r="AO61" s="367"/>
      <c r="AP61" s="368"/>
      <c r="AQ61" s="368"/>
      <c r="AR61" s="368">
        <v>0</v>
      </c>
      <c r="AS61" s="368"/>
      <c r="AT61" s="368"/>
      <c r="AU61" s="368"/>
      <c r="AV61" s="368"/>
      <c r="AW61" s="368"/>
      <c r="AX61" s="369"/>
      <c r="AY61" s="367"/>
      <c r="AZ61" s="368"/>
      <c r="BA61" s="368"/>
      <c r="BB61" s="368"/>
      <c r="BC61" s="368"/>
      <c r="BD61" s="368"/>
      <c r="BE61" s="368"/>
      <c r="BF61" s="368"/>
      <c r="BG61" s="368"/>
      <c r="BH61" s="369"/>
      <c r="BI61" s="367"/>
      <c r="BJ61" s="368"/>
      <c r="BK61" s="368"/>
      <c r="BL61" s="368"/>
      <c r="BM61" s="368"/>
      <c r="BN61" s="368"/>
      <c r="BO61" s="368"/>
      <c r="BP61" s="368"/>
      <c r="BQ61" s="368"/>
      <c r="BR61" s="369"/>
      <c r="BS61" s="367"/>
      <c r="BT61" s="368"/>
      <c r="BU61" s="368"/>
      <c r="BV61" s="368"/>
      <c r="BW61" s="368"/>
      <c r="BX61" s="368"/>
      <c r="BY61" s="368"/>
      <c r="BZ61" s="368"/>
      <c r="CA61" s="368"/>
      <c r="CB61" s="369"/>
      <c r="CC61" s="367"/>
      <c r="CD61" s="368"/>
      <c r="CE61" s="368"/>
      <c r="CF61" s="368"/>
      <c r="CG61" s="368"/>
      <c r="CH61" s="368"/>
      <c r="CI61" s="368"/>
      <c r="CJ61" s="368"/>
      <c r="CK61" s="368"/>
      <c r="CL61" s="369"/>
      <c r="CM61" s="367"/>
      <c r="CN61" s="368"/>
      <c r="CO61" s="368"/>
      <c r="CP61" s="368"/>
      <c r="CQ61" s="368"/>
      <c r="CR61" s="368"/>
      <c r="CS61" s="368"/>
      <c r="CT61" s="368"/>
      <c r="CU61" s="368"/>
      <c r="CV61" s="369"/>
      <c r="CW61" s="367"/>
      <c r="CX61" s="368"/>
      <c r="CY61" s="368"/>
      <c r="CZ61" s="368"/>
      <c r="DA61" s="368"/>
      <c r="DB61" s="368"/>
      <c r="DC61" s="368"/>
      <c r="DD61" s="368"/>
      <c r="DE61" s="368"/>
      <c r="DF61" s="369"/>
      <c r="DG61" s="367"/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3"/>
        <v>0</v>
      </c>
      <c r="HN61" s="78">
        <f t="shared" si="87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6"/>
        <v>#REF!</v>
      </c>
      <c r="HQ61" s="79"/>
      <c r="HR61" s="80">
        <f t="shared" si="74"/>
        <v>0</v>
      </c>
      <c r="HS61" s="80">
        <f t="shared" si="75"/>
        <v>0</v>
      </c>
      <c r="HT61" s="80">
        <f t="shared" si="76"/>
        <v>0</v>
      </c>
      <c r="HU61" s="80">
        <f t="shared" si="77"/>
        <v>0</v>
      </c>
      <c r="HV61" s="80">
        <f t="shared" si="78"/>
        <v>0</v>
      </c>
      <c r="HW61" s="80">
        <f t="shared" si="79"/>
        <v>0</v>
      </c>
      <c r="HX61" s="80">
        <f t="shared" si="80"/>
        <v>0</v>
      </c>
      <c r="HY61" s="80">
        <f t="shared" si="81"/>
        <v>0</v>
      </c>
      <c r="HZ61" s="80">
        <f t="shared" si="82"/>
        <v>0</v>
      </c>
      <c r="IA61" s="80">
        <f t="shared" si="83"/>
        <v>0</v>
      </c>
      <c r="IK61" s="93" t="e">
        <f t="shared" si="84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368"/>
      <c r="M62" s="368"/>
      <c r="N62" s="368"/>
      <c r="O62" s="368"/>
      <c r="P62" s="368"/>
      <c r="Q62" s="368"/>
      <c r="R62" s="368"/>
      <c r="S62" s="368"/>
      <c r="T62" s="369"/>
      <c r="U62" s="367"/>
      <c r="V62" s="368"/>
      <c r="W62" s="368"/>
      <c r="X62" s="368"/>
      <c r="Y62" s="368"/>
      <c r="Z62" s="368"/>
      <c r="AA62" s="368"/>
      <c r="AB62" s="368"/>
      <c r="AC62" s="368"/>
      <c r="AD62" s="369"/>
      <c r="AE62" s="367"/>
      <c r="AF62" s="368"/>
      <c r="AG62" s="368"/>
      <c r="AH62" s="368"/>
      <c r="AI62" s="368"/>
      <c r="AJ62" s="368"/>
      <c r="AK62" s="368"/>
      <c r="AL62" s="368"/>
      <c r="AM62" s="368"/>
      <c r="AN62" s="369"/>
      <c r="AO62" s="367"/>
      <c r="AP62" s="368"/>
      <c r="AQ62" s="368"/>
      <c r="AR62" s="368">
        <v>0</v>
      </c>
      <c r="AS62" s="368"/>
      <c r="AT62" s="368"/>
      <c r="AU62" s="368"/>
      <c r="AV62" s="368"/>
      <c r="AW62" s="368"/>
      <c r="AX62" s="369"/>
      <c r="AY62" s="367"/>
      <c r="AZ62" s="368"/>
      <c r="BA62" s="368"/>
      <c r="BB62" s="368"/>
      <c r="BC62" s="368"/>
      <c r="BD62" s="368"/>
      <c r="BE62" s="368"/>
      <c r="BF62" s="368"/>
      <c r="BG62" s="368"/>
      <c r="BH62" s="369"/>
      <c r="BI62" s="367"/>
      <c r="BJ62" s="368"/>
      <c r="BK62" s="368"/>
      <c r="BL62" s="368"/>
      <c r="BM62" s="368"/>
      <c r="BN62" s="368"/>
      <c r="BO62" s="368"/>
      <c r="BP62" s="368"/>
      <c r="BQ62" s="368"/>
      <c r="BR62" s="369"/>
      <c r="BS62" s="367"/>
      <c r="BT62" s="368"/>
      <c r="BU62" s="368"/>
      <c r="BV62" s="368"/>
      <c r="BW62" s="368"/>
      <c r="BX62" s="368"/>
      <c r="BY62" s="368"/>
      <c r="BZ62" s="368"/>
      <c r="CA62" s="368"/>
      <c r="CB62" s="369"/>
      <c r="CC62" s="367"/>
      <c r="CD62" s="368"/>
      <c r="CE62" s="368"/>
      <c r="CF62" s="368"/>
      <c r="CG62" s="368"/>
      <c r="CH62" s="368"/>
      <c r="CI62" s="368"/>
      <c r="CJ62" s="368"/>
      <c r="CK62" s="368"/>
      <c r="CL62" s="369"/>
      <c r="CM62" s="367"/>
      <c r="CN62" s="368"/>
      <c r="CO62" s="368"/>
      <c r="CP62" s="368"/>
      <c r="CQ62" s="368"/>
      <c r="CR62" s="368"/>
      <c r="CS62" s="368"/>
      <c r="CT62" s="368"/>
      <c r="CU62" s="368"/>
      <c r="CV62" s="369"/>
      <c r="CW62" s="367"/>
      <c r="CX62" s="368"/>
      <c r="CY62" s="368"/>
      <c r="CZ62" s="368"/>
      <c r="DA62" s="368"/>
      <c r="DB62" s="368"/>
      <c r="DC62" s="368"/>
      <c r="DD62" s="368"/>
      <c r="DE62" s="368"/>
      <c r="DF62" s="369"/>
      <c r="DG62" s="367"/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3"/>
        <v>0</v>
      </c>
      <c r="HN62" s="78">
        <f t="shared" si="87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6"/>
        <v>#REF!</v>
      </c>
      <c r="HQ62" s="79"/>
      <c r="HR62" s="80">
        <f t="shared" si="74"/>
        <v>0</v>
      </c>
      <c r="HS62" s="80">
        <f t="shared" si="75"/>
        <v>0</v>
      </c>
      <c r="HT62" s="80">
        <f t="shared" si="76"/>
        <v>0</v>
      </c>
      <c r="HU62" s="80">
        <f t="shared" si="77"/>
        <v>0</v>
      </c>
      <c r="HV62" s="80">
        <f t="shared" si="78"/>
        <v>0</v>
      </c>
      <c r="HW62" s="80">
        <f t="shared" si="79"/>
        <v>0</v>
      </c>
      <c r="HX62" s="80">
        <f t="shared" si="80"/>
        <v>0</v>
      </c>
      <c r="HY62" s="80">
        <f t="shared" si="81"/>
        <v>0</v>
      </c>
      <c r="HZ62" s="80">
        <f t="shared" si="82"/>
        <v>0</v>
      </c>
      <c r="IA62" s="80">
        <f t="shared" si="83"/>
        <v>0</v>
      </c>
      <c r="IK62" s="93" t="e">
        <f t="shared" si="84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368"/>
      <c r="M63" s="368"/>
      <c r="N63" s="368"/>
      <c r="O63" s="368"/>
      <c r="P63" s="368"/>
      <c r="Q63" s="368"/>
      <c r="R63" s="368"/>
      <c r="S63" s="368"/>
      <c r="T63" s="369"/>
      <c r="U63" s="367"/>
      <c r="V63" s="368"/>
      <c r="W63" s="368"/>
      <c r="X63" s="368"/>
      <c r="Y63" s="368"/>
      <c r="Z63" s="368"/>
      <c r="AA63" s="368"/>
      <c r="AB63" s="368"/>
      <c r="AC63" s="368"/>
      <c r="AD63" s="369"/>
      <c r="AE63" s="367"/>
      <c r="AF63" s="368"/>
      <c r="AG63" s="368"/>
      <c r="AH63" s="368"/>
      <c r="AI63" s="368"/>
      <c r="AJ63" s="368"/>
      <c r="AK63" s="368"/>
      <c r="AL63" s="368"/>
      <c r="AM63" s="368"/>
      <c r="AN63" s="369"/>
      <c r="AO63" s="367"/>
      <c r="AP63" s="368"/>
      <c r="AQ63" s="368"/>
      <c r="AR63" s="368">
        <v>0</v>
      </c>
      <c r="AS63" s="368"/>
      <c r="AT63" s="368"/>
      <c r="AU63" s="368"/>
      <c r="AV63" s="368"/>
      <c r="AW63" s="368"/>
      <c r="AX63" s="369"/>
      <c r="AY63" s="367"/>
      <c r="AZ63" s="368"/>
      <c r="BA63" s="368"/>
      <c r="BB63" s="368"/>
      <c r="BC63" s="368"/>
      <c r="BD63" s="368"/>
      <c r="BE63" s="368"/>
      <c r="BF63" s="368"/>
      <c r="BG63" s="368"/>
      <c r="BH63" s="369"/>
      <c r="BI63" s="367"/>
      <c r="BJ63" s="368"/>
      <c r="BK63" s="368"/>
      <c r="BL63" s="368"/>
      <c r="BM63" s="368"/>
      <c r="BN63" s="368"/>
      <c r="BO63" s="368"/>
      <c r="BP63" s="368"/>
      <c r="BQ63" s="368"/>
      <c r="BR63" s="369"/>
      <c r="BS63" s="367"/>
      <c r="BT63" s="368"/>
      <c r="BU63" s="368"/>
      <c r="BV63" s="368"/>
      <c r="BW63" s="368"/>
      <c r="BX63" s="368"/>
      <c r="BY63" s="368"/>
      <c r="BZ63" s="368"/>
      <c r="CA63" s="368"/>
      <c r="CB63" s="369"/>
      <c r="CC63" s="367"/>
      <c r="CD63" s="368"/>
      <c r="CE63" s="368"/>
      <c r="CF63" s="368"/>
      <c r="CG63" s="368"/>
      <c r="CH63" s="368"/>
      <c r="CI63" s="368"/>
      <c r="CJ63" s="368"/>
      <c r="CK63" s="368"/>
      <c r="CL63" s="369"/>
      <c r="CM63" s="367"/>
      <c r="CN63" s="368"/>
      <c r="CO63" s="368"/>
      <c r="CP63" s="368"/>
      <c r="CQ63" s="368"/>
      <c r="CR63" s="368"/>
      <c r="CS63" s="368"/>
      <c r="CT63" s="368"/>
      <c r="CU63" s="368"/>
      <c r="CV63" s="369"/>
      <c r="CW63" s="367"/>
      <c r="CX63" s="368"/>
      <c r="CY63" s="368"/>
      <c r="CZ63" s="368"/>
      <c r="DA63" s="368"/>
      <c r="DB63" s="368"/>
      <c r="DC63" s="368"/>
      <c r="DD63" s="368"/>
      <c r="DE63" s="368"/>
      <c r="DF63" s="369"/>
      <c r="DG63" s="367"/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3"/>
        <v>0</v>
      </c>
      <c r="HN63" s="252">
        <f t="shared" si="87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6"/>
        <v>#REF!</v>
      </c>
      <c r="HQ63" s="79"/>
      <c r="HR63" s="253">
        <f t="shared" si="74"/>
        <v>0</v>
      </c>
      <c r="HS63" s="253">
        <f t="shared" si="75"/>
        <v>0</v>
      </c>
      <c r="HT63" s="253">
        <f t="shared" si="76"/>
        <v>0</v>
      </c>
      <c r="HU63" s="253">
        <f t="shared" si="77"/>
        <v>0</v>
      </c>
      <c r="HV63" s="253">
        <f t="shared" si="78"/>
        <v>0</v>
      </c>
      <c r="HW63" s="253">
        <f t="shared" si="79"/>
        <v>0</v>
      </c>
      <c r="HX63" s="253">
        <f t="shared" si="80"/>
        <v>0</v>
      </c>
      <c r="HY63" s="253">
        <f t="shared" si="81"/>
        <v>0</v>
      </c>
      <c r="HZ63" s="253">
        <f t="shared" si="82"/>
        <v>0</v>
      </c>
      <c r="IA63" s="253">
        <f t="shared" si="83"/>
        <v>0</v>
      </c>
      <c r="IK63" s="93" t="e">
        <f t="shared" si="84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>
        <v>0</v>
      </c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3"/>
        <v>0</v>
      </c>
      <c r="HN64" s="250">
        <f t="shared" si="87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6"/>
        <v>#REF!</v>
      </c>
      <c r="HQ64" s="79"/>
      <c r="HR64" s="251">
        <f t="shared" si="74"/>
        <v>0</v>
      </c>
      <c r="HS64" s="251">
        <f>+L64+V64+AF64+AP64+AZ64+BJ64+BT64+CD64+CN64+CX64+DG64</f>
        <v>0</v>
      </c>
      <c r="HT64" s="251">
        <f t="shared" si="76"/>
        <v>0</v>
      </c>
      <c r="HU64" s="251">
        <f t="shared" si="77"/>
        <v>0</v>
      </c>
      <c r="HV64" s="251">
        <f t="shared" si="78"/>
        <v>0</v>
      </c>
      <c r="HW64" s="251">
        <f t="shared" si="79"/>
        <v>0</v>
      </c>
      <c r="HX64" s="251">
        <f t="shared" si="80"/>
        <v>0</v>
      </c>
      <c r="HY64" s="251">
        <f t="shared" si="81"/>
        <v>0</v>
      </c>
      <c r="HZ64" s="251">
        <f t="shared" si="82"/>
        <v>0</v>
      </c>
      <c r="IA64" s="251">
        <f t="shared" si="83"/>
        <v>0</v>
      </c>
      <c r="IK64" s="93" t="e">
        <f t="shared" si="84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377"/>
      <c r="M65" s="377"/>
      <c r="N65" s="377"/>
      <c r="O65" s="377"/>
      <c r="P65" s="377"/>
      <c r="Q65" s="377"/>
      <c r="R65" s="377"/>
      <c r="S65" s="377"/>
      <c r="T65" s="378"/>
      <c r="U65" s="376"/>
      <c r="V65" s="377"/>
      <c r="W65" s="377"/>
      <c r="X65" s="377"/>
      <c r="Y65" s="377"/>
      <c r="Z65" s="377"/>
      <c r="AA65" s="377"/>
      <c r="AB65" s="377"/>
      <c r="AC65" s="377"/>
      <c r="AD65" s="378"/>
      <c r="AE65" s="376"/>
      <c r="AF65" s="377"/>
      <c r="AG65" s="377"/>
      <c r="AH65" s="377"/>
      <c r="AI65" s="377"/>
      <c r="AJ65" s="377"/>
      <c r="AK65" s="377"/>
      <c r="AL65" s="377"/>
      <c r="AM65" s="377"/>
      <c r="AN65" s="378"/>
      <c r="AO65" s="376"/>
      <c r="AP65" s="377"/>
      <c r="AQ65" s="377"/>
      <c r="AR65" s="377">
        <v>0</v>
      </c>
      <c r="AS65" s="377"/>
      <c r="AT65" s="377"/>
      <c r="AU65" s="377"/>
      <c r="AV65" s="377"/>
      <c r="AW65" s="377"/>
      <c r="AX65" s="378"/>
      <c r="AY65" s="376"/>
      <c r="AZ65" s="377"/>
      <c r="BA65" s="377"/>
      <c r="BB65" s="377"/>
      <c r="BC65" s="377"/>
      <c r="BD65" s="377"/>
      <c r="BE65" s="377"/>
      <c r="BF65" s="377"/>
      <c r="BG65" s="377"/>
      <c r="BH65" s="378"/>
      <c r="BI65" s="376"/>
      <c r="BJ65" s="377"/>
      <c r="BK65" s="377"/>
      <c r="BL65" s="377"/>
      <c r="BM65" s="377"/>
      <c r="BN65" s="377"/>
      <c r="BO65" s="377"/>
      <c r="BP65" s="377"/>
      <c r="BQ65" s="377"/>
      <c r="BR65" s="378"/>
      <c r="BS65" s="376"/>
      <c r="BT65" s="377"/>
      <c r="BU65" s="377"/>
      <c r="BV65" s="377"/>
      <c r="BW65" s="377"/>
      <c r="BX65" s="377"/>
      <c r="BY65" s="377"/>
      <c r="BZ65" s="377"/>
      <c r="CA65" s="377"/>
      <c r="CB65" s="378"/>
      <c r="CC65" s="376"/>
      <c r="CD65" s="377"/>
      <c r="CE65" s="377"/>
      <c r="CF65" s="377"/>
      <c r="CG65" s="377"/>
      <c r="CH65" s="377"/>
      <c r="CI65" s="377"/>
      <c r="CJ65" s="377"/>
      <c r="CK65" s="377"/>
      <c r="CL65" s="378"/>
      <c r="CM65" s="376"/>
      <c r="CN65" s="377"/>
      <c r="CO65" s="377"/>
      <c r="CP65" s="377"/>
      <c r="CQ65" s="377"/>
      <c r="CR65" s="377"/>
      <c r="CS65" s="377"/>
      <c r="CT65" s="377"/>
      <c r="CU65" s="377"/>
      <c r="CV65" s="378"/>
      <c r="CW65" s="376"/>
      <c r="CX65" s="377"/>
      <c r="CY65" s="377"/>
      <c r="CZ65" s="377"/>
      <c r="DA65" s="377"/>
      <c r="DB65" s="377"/>
      <c r="DC65" s="377"/>
      <c r="DD65" s="377"/>
      <c r="DE65" s="377"/>
      <c r="DF65" s="378"/>
      <c r="DG65" s="376"/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3"/>
        <v>0</v>
      </c>
      <c r="HN65" s="78">
        <f t="shared" si="87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6"/>
        <v>#REF!</v>
      </c>
      <c r="HQ65" s="79"/>
      <c r="HR65" s="80">
        <f t="shared" si="74"/>
        <v>0</v>
      </c>
      <c r="HS65" s="80">
        <f>+L65+V65+AF65+AP65+AZ65+BJ65+BT65+CD65+CN65+CX65+DG65</f>
        <v>0</v>
      </c>
      <c r="HT65" s="80">
        <f t="shared" si="76"/>
        <v>0</v>
      </c>
      <c r="HU65" s="80">
        <f t="shared" si="77"/>
        <v>0</v>
      </c>
      <c r="HV65" s="80">
        <f t="shared" si="78"/>
        <v>0</v>
      </c>
      <c r="HW65" s="80">
        <f t="shared" si="79"/>
        <v>0</v>
      </c>
      <c r="HX65" s="80">
        <f t="shared" si="80"/>
        <v>0</v>
      </c>
      <c r="HY65" s="80">
        <f t="shared" si="81"/>
        <v>0</v>
      </c>
      <c r="HZ65" s="80">
        <f t="shared" si="82"/>
        <v>0</v>
      </c>
      <c r="IA65" s="80">
        <f t="shared" si="83"/>
        <v>0</v>
      </c>
      <c r="IK65" s="93" t="e">
        <f t="shared" si="84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377"/>
      <c r="M66" s="377"/>
      <c r="N66" s="377"/>
      <c r="O66" s="377"/>
      <c r="P66" s="377"/>
      <c r="Q66" s="377"/>
      <c r="R66" s="377"/>
      <c r="S66" s="377"/>
      <c r="T66" s="378"/>
      <c r="U66" s="376"/>
      <c r="V66" s="377"/>
      <c r="W66" s="377"/>
      <c r="X66" s="377"/>
      <c r="Y66" s="377"/>
      <c r="Z66" s="377"/>
      <c r="AA66" s="377"/>
      <c r="AB66" s="377"/>
      <c r="AC66" s="377"/>
      <c r="AD66" s="378"/>
      <c r="AE66" s="376"/>
      <c r="AF66" s="377"/>
      <c r="AG66" s="377"/>
      <c r="AH66" s="377"/>
      <c r="AI66" s="377"/>
      <c r="AJ66" s="377"/>
      <c r="AK66" s="377"/>
      <c r="AL66" s="377"/>
      <c r="AM66" s="377"/>
      <c r="AN66" s="378"/>
      <c r="AO66" s="376"/>
      <c r="AP66" s="377"/>
      <c r="AQ66" s="377"/>
      <c r="AR66" s="377">
        <v>0</v>
      </c>
      <c r="AS66" s="377"/>
      <c r="AT66" s="377"/>
      <c r="AU66" s="377"/>
      <c r="AV66" s="377"/>
      <c r="AW66" s="377"/>
      <c r="AX66" s="378"/>
      <c r="AY66" s="376"/>
      <c r="AZ66" s="377"/>
      <c r="BA66" s="377"/>
      <c r="BB66" s="377"/>
      <c r="BC66" s="377"/>
      <c r="BD66" s="377"/>
      <c r="BE66" s="377"/>
      <c r="BF66" s="377"/>
      <c r="BG66" s="377"/>
      <c r="BH66" s="378"/>
      <c r="BI66" s="376"/>
      <c r="BJ66" s="377"/>
      <c r="BK66" s="377"/>
      <c r="BL66" s="377"/>
      <c r="BM66" s="377"/>
      <c r="BN66" s="377"/>
      <c r="BO66" s="377"/>
      <c r="BP66" s="377"/>
      <c r="BQ66" s="377"/>
      <c r="BR66" s="378"/>
      <c r="BS66" s="376"/>
      <c r="BT66" s="377"/>
      <c r="BU66" s="377"/>
      <c r="BV66" s="377"/>
      <c r="BW66" s="377"/>
      <c r="BX66" s="377"/>
      <c r="BY66" s="377"/>
      <c r="BZ66" s="377"/>
      <c r="CA66" s="377"/>
      <c r="CB66" s="378"/>
      <c r="CC66" s="376"/>
      <c r="CD66" s="377"/>
      <c r="CE66" s="377"/>
      <c r="CF66" s="377"/>
      <c r="CG66" s="377"/>
      <c r="CH66" s="377"/>
      <c r="CI66" s="377"/>
      <c r="CJ66" s="377"/>
      <c r="CK66" s="377"/>
      <c r="CL66" s="378"/>
      <c r="CM66" s="376"/>
      <c r="CN66" s="377"/>
      <c r="CO66" s="377"/>
      <c r="CP66" s="377"/>
      <c r="CQ66" s="377"/>
      <c r="CR66" s="377"/>
      <c r="CS66" s="377"/>
      <c r="CT66" s="377"/>
      <c r="CU66" s="377"/>
      <c r="CV66" s="378"/>
      <c r="CW66" s="376"/>
      <c r="CX66" s="377"/>
      <c r="CY66" s="377"/>
      <c r="CZ66" s="377"/>
      <c r="DA66" s="377"/>
      <c r="DB66" s="377"/>
      <c r="DC66" s="377"/>
      <c r="DD66" s="377"/>
      <c r="DE66" s="377"/>
      <c r="DF66" s="378"/>
      <c r="DG66" s="376"/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3"/>
        <v>0</v>
      </c>
      <c r="HN66" s="78">
        <f t="shared" si="87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6"/>
        <v>#REF!</v>
      </c>
      <c r="HQ66" s="79"/>
      <c r="HR66" s="80">
        <f t="shared" si="74"/>
        <v>0</v>
      </c>
      <c r="HS66" s="80">
        <f>+L66+V66+AF66+AP66+AZ66+BJ66+BT66+CD66+CN66+CX66+DG66</f>
        <v>0</v>
      </c>
      <c r="HT66" s="80">
        <f t="shared" si="76"/>
        <v>0</v>
      </c>
      <c r="HU66" s="80">
        <f t="shared" si="77"/>
        <v>0</v>
      </c>
      <c r="HV66" s="80">
        <f t="shared" si="78"/>
        <v>0</v>
      </c>
      <c r="HW66" s="80">
        <f t="shared" si="79"/>
        <v>0</v>
      </c>
      <c r="HX66" s="80">
        <f t="shared" si="80"/>
        <v>0</v>
      </c>
      <c r="HY66" s="80">
        <f t="shared" si="81"/>
        <v>0</v>
      </c>
      <c r="HZ66" s="80">
        <f t="shared" si="82"/>
        <v>0</v>
      </c>
      <c r="IA66" s="80">
        <f t="shared" si="83"/>
        <v>0</v>
      </c>
      <c r="IK66" s="93" t="e">
        <f t="shared" si="84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>
        <v>0</v>
      </c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3"/>
        <v>0</v>
      </c>
      <c r="HN67" s="252">
        <f t="shared" si="87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6"/>
        <v>#REF!</v>
      </c>
      <c r="HQ67" s="79"/>
      <c r="HR67" s="253">
        <f t="shared" si="74"/>
        <v>0</v>
      </c>
      <c r="HS67" s="253">
        <f>+L67+V67+AF67+AP67+AZ67+BJ67+BT67+CD67+CN67+CX67+DG67</f>
        <v>0</v>
      </c>
      <c r="HT67" s="253">
        <f t="shared" si="76"/>
        <v>0</v>
      </c>
      <c r="HU67" s="253">
        <f t="shared" si="77"/>
        <v>0</v>
      </c>
      <c r="HV67" s="253">
        <f t="shared" si="78"/>
        <v>0</v>
      </c>
      <c r="HW67" s="253">
        <f t="shared" si="79"/>
        <v>0</v>
      </c>
      <c r="HX67" s="253">
        <f t="shared" si="80"/>
        <v>0</v>
      </c>
      <c r="HY67" s="253">
        <f t="shared" si="81"/>
        <v>0</v>
      </c>
      <c r="HZ67" s="253">
        <f t="shared" si="82"/>
        <v>0</v>
      </c>
      <c r="IA67" s="253">
        <f t="shared" si="83"/>
        <v>0</v>
      </c>
      <c r="IK67" s="93" t="e">
        <f t="shared" si="84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>
        <v>0</v>
      </c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3"/>
        <v>0</v>
      </c>
      <c r="HN68" s="250">
        <f t="shared" si="87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6"/>
        <v>#REF!</v>
      </c>
      <c r="HQ68" s="79"/>
      <c r="HR68" s="251">
        <f t="shared" si="74"/>
        <v>0</v>
      </c>
      <c r="HS68" s="251">
        <f>+L68+V68+AF68+AP68+AZ68+BJ68+BT68+CD68+CN68+CX68+DG68</f>
        <v>0</v>
      </c>
      <c r="HT68" s="251">
        <f t="shared" si="76"/>
        <v>0</v>
      </c>
      <c r="HU68" s="251">
        <f t="shared" si="77"/>
        <v>0</v>
      </c>
      <c r="HV68" s="251">
        <f t="shared" si="78"/>
        <v>0</v>
      </c>
      <c r="HW68" s="251">
        <f t="shared" si="79"/>
        <v>0</v>
      </c>
      <c r="HX68" s="251">
        <f t="shared" si="80"/>
        <v>0</v>
      </c>
      <c r="HY68" s="251">
        <f t="shared" si="81"/>
        <v>0</v>
      </c>
      <c r="HZ68" s="251">
        <f t="shared" si="82"/>
        <v>0</v>
      </c>
      <c r="IA68" s="251">
        <f t="shared" si="83"/>
        <v>0</v>
      </c>
      <c r="IK68" s="93" t="e">
        <f t="shared" si="84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386"/>
      <c r="M69" s="386"/>
      <c r="N69" s="386"/>
      <c r="O69" s="386"/>
      <c r="P69" s="386"/>
      <c r="Q69" s="386"/>
      <c r="R69" s="386"/>
      <c r="S69" s="386"/>
      <c r="T69" s="387"/>
      <c r="U69" s="385"/>
      <c r="V69" s="386"/>
      <c r="W69" s="386"/>
      <c r="X69" s="386"/>
      <c r="Y69" s="386"/>
      <c r="Z69" s="386"/>
      <c r="AA69" s="386"/>
      <c r="AB69" s="386"/>
      <c r="AC69" s="386"/>
      <c r="AD69" s="387"/>
      <c r="AE69" s="385"/>
      <c r="AF69" s="386"/>
      <c r="AG69" s="386"/>
      <c r="AH69" s="386"/>
      <c r="AI69" s="386"/>
      <c r="AJ69" s="386"/>
      <c r="AK69" s="386"/>
      <c r="AL69" s="386"/>
      <c r="AM69" s="386"/>
      <c r="AN69" s="387"/>
      <c r="AO69" s="385"/>
      <c r="AP69" s="386"/>
      <c r="AQ69" s="386"/>
      <c r="AR69" s="386">
        <v>0</v>
      </c>
      <c r="AS69" s="386"/>
      <c r="AT69" s="386"/>
      <c r="AU69" s="386"/>
      <c r="AV69" s="386"/>
      <c r="AW69" s="386"/>
      <c r="AX69" s="387"/>
      <c r="AY69" s="385"/>
      <c r="AZ69" s="386"/>
      <c r="BA69" s="386"/>
      <c r="BB69" s="386"/>
      <c r="BC69" s="386"/>
      <c r="BD69" s="386"/>
      <c r="BE69" s="386"/>
      <c r="BF69" s="386"/>
      <c r="BG69" s="386"/>
      <c r="BH69" s="387"/>
      <c r="BI69" s="385"/>
      <c r="BJ69" s="386"/>
      <c r="BK69" s="386"/>
      <c r="BL69" s="386"/>
      <c r="BM69" s="386"/>
      <c r="BN69" s="386"/>
      <c r="BO69" s="386"/>
      <c r="BP69" s="386"/>
      <c r="BQ69" s="386"/>
      <c r="BR69" s="387"/>
      <c r="BS69" s="385"/>
      <c r="BT69" s="386"/>
      <c r="BU69" s="386"/>
      <c r="BV69" s="386"/>
      <c r="BW69" s="386"/>
      <c r="BX69" s="386"/>
      <c r="BY69" s="386"/>
      <c r="BZ69" s="386"/>
      <c r="CA69" s="386"/>
      <c r="CB69" s="387"/>
      <c r="CC69" s="385"/>
      <c r="CD69" s="386"/>
      <c r="CE69" s="386"/>
      <c r="CF69" s="386"/>
      <c r="CG69" s="386"/>
      <c r="CH69" s="386"/>
      <c r="CI69" s="386"/>
      <c r="CJ69" s="386"/>
      <c r="CK69" s="386"/>
      <c r="CL69" s="387"/>
      <c r="CM69" s="385"/>
      <c r="CN69" s="386"/>
      <c r="CO69" s="386"/>
      <c r="CP69" s="386"/>
      <c r="CQ69" s="386"/>
      <c r="CR69" s="386"/>
      <c r="CS69" s="386"/>
      <c r="CT69" s="386"/>
      <c r="CU69" s="386"/>
      <c r="CV69" s="387"/>
      <c r="CW69" s="385"/>
      <c r="CX69" s="386"/>
      <c r="CY69" s="386"/>
      <c r="CZ69" s="386"/>
      <c r="DA69" s="386"/>
      <c r="DB69" s="386"/>
      <c r="DC69" s="386"/>
      <c r="DD69" s="386"/>
      <c r="DE69" s="386"/>
      <c r="DF69" s="387"/>
      <c r="DG69" s="385"/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3"/>
        <v>0</v>
      </c>
      <c r="HN69" s="78">
        <f t="shared" si="87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6"/>
        <v>#REF!</v>
      </c>
      <c r="HQ69" s="79"/>
      <c r="HR69" s="80">
        <f t="shared" si="74"/>
        <v>0</v>
      </c>
      <c r="HS69" s="80">
        <f t="shared" si="75"/>
        <v>0</v>
      </c>
      <c r="HT69" s="80">
        <f t="shared" si="76"/>
        <v>0</v>
      </c>
      <c r="HU69" s="80">
        <f t="shared" si="77"/>
        <v>0</v>
      </c>
      <c r="HV69" s="80">
        <f t="shared" si="78"/>
        <v>0</v>
      </c>
      <c r="HW69" s="80">
        <f t="shared" si="79"/>
        <v>0</v>
      </c>
      <c r="HX69" s="80">
        <f t="shared" si="80"/>
        <v>0</v>
      </c>
      <c r="HY69" s="80">
        <f t="shared" si="81"/>
        <v>0</v>
      </c>
      <c r="HZ69" s="80">
        <f t="shared" si="82"/>
        <v>0</v>
      </c>
      <c r="IA69" s="80">
        <f t="shared" si="83"/>
        <v>0</v>
      </c>
      <c r="IK69" s="93" t="e">
        <f t="shared" si="84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386"/>
      <c r="M70" s="386"/>
      <c r="N70" s="386"/>
      <c r="O70" s="386"/>
      <c r="P70" s="386"/>
      <c r="Q70" s="386"/>
      <c r="R70" s="386"/>
      <c r="S70" s="386"/>
      <c r="T70" s="387"/>
      <c r="U70" s="385"/>
      <c r="V70" s="386"/>
      <c r="W70" s="386"/>
      <c r="X70" s="386"/>
      <c r="Y70" s="386"/>
      <c r="Z70" s="386"/>
      <c r="AA70" s="386"/>
      <c r="AB70" s="386"/>
      <c r="AC70" s="386"/>
      <c r="AD70" s="387"/>
      <c r="AE70" s="385"/>
      <c r="AF70" s="386"/>
      <c r="AG70" s="386"/>
      <c r="AH70" s="386"/>
      <c r="AI70" s="386"/>
      <c r="AJ70" s="386"/>
      <c r="AK70" s="386"/>
      <c r="AL70" s="386"/>
      <c r="AM70" s="386"/>
      <c r="AN70" s="387"/>
      <c r="AO70" s="385"/>
      <c r="AP70" s="386"/>
      <c r="AQ70" s="386"/>
      <c r="AR70" s="386">
        <v>0</v>
      </c>
      <c r="AS70" s="386"/>
      <c r="AT70" s="386"/>
      <c r="AU70" s="386"/>
      <c r="AV70" s="386"/>
      <c r="AW70" s="386"/>
      <c r="AX70" s="387"/>
      <c r="AY70" s="385"/>
      <c r="AZ70" s="386"/>
      <c r="BA70" s="386"/>
      <c r="BB70" s="386"/>
      <c r="BC70" s="386"/>
      <c r="BD70" s="386"/>
      <c r="BE70" s="386"/>
      <c r="BF70" s="386"/>
      <c r="BG70" s="386"/>
      <c r="BH70" s="387"/>
      <c r="BI70" s="385"/>
      <c r="BJ70" s="386"/>
      <c r="BK70" s="386"/>
      <c r="BL70" s="386"/>
      <c r="BM70" s="386"/>
      <c r="BN70" s="386"/>
      <c r="BO70" s="386"/>
      <c r="BP70" s="386"/>
      <c r="BQ70" s="386"/>
      <c r="BR70" s="387"/>
      <c r="BS70" s="385"/>
      <c r="BT70" s="386"/>
      <c r="BU70" s="386"/>
      <c r="BV70" s="386"/>
      <c r="BW70" s="386"/>
      <c r="BX70" s="386"/>
      <c r="BY70" s="386"/>
      <c r="BZ70" s="386"/>
      <c r="CA70" s="386"/>
      <c r="CB70" s="387"/>
      <c r="CC70" s="385"/>
      <c r="CD70" s="386"/>
      <c r="CE70" s="386"/>
      <c r="CF70" s="386"/>
      <c r="CG70" s="386"/>
      <c r="CH70" s="386"/>
      <c r="CI70" s="386"/>
      <c r="CJ70" s="386"/>
      <c r="CK70" s="386"/>
      <c r="CL70" s="387"/>
      <c r="CM70" s="385"/>
      <c r="CN70" s="386"/>
      <c r="CO70" s="386"/>
      <c r="CP70" s="386"/>
      <c r="CQ70" s="386"/>
      <c r="CR70" s="386"/>
      <c r="CS70" s="386"/>
      <c r="CT70" s="386"/>
      <c r="CU70" s="386"/>
      <c r="CV70" s="387"/>
      <c r="CW70" s="385"/>
      <c r="CX70" s="386"/>
      <c r="CY70" s="386"/>
      <c r="CZ70" s="386"/>
      <c r="DA70" s="386"/>
      <c r="DB70" s="386"/>
      <c r="DC70" s="386"/>
      <c r="DD70" s="386"/>
      <c r="DE70" s="386"/>
      <c r="DF70" s="387"/>
      <c r="DG70" s="385"/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3"/>
        <v>0</v>
      </c>
      <c r="HN70" s="78">
        <f t="shared" si="87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6"/>
        <v>#REF!</v>
      </c>
      <c r="HQ70" s="79"/>
      <c r="HR70" s="80">
        <f t="shared" si="74"/>
        <v>0</v>
      </c>
      <c r="HS70" s="80">
        <f t="shared" si="75"/>
        <v>0</v>
      </c>
      <c r="HT70" s="80">
        <f t="shared" si="76"/>
        <v>0</v>
      </c>
      <c r="HU70" s="80">
        <f t="shared" si="77"/>
        <v>0</v>
      </c>
      <c r="HV70" s="80">
        <f t="shared" si="78"/>
        <v>0</v>
      </c>
      <c r="HW70" s="80">
        <f t="shared" si="79"/>
        <v>0</v>
      </c>
      <c r="HX70" s="80">
        <f t="shared" si="80"/>
        <v>0</v>
      </c>
      <c r="HY70" s="80">
        <f t="shared" si="81"/>
        <v>0</v>
      </c>
      <c r="HZ70" s="80">
        <f t="shared" si="82"/>
        <v>0</v>
      </c>
      <c r="IA70" s="80">
        <f t="shared" si="83"/>
        <v>0</v>
      </c>
      <c r="IK70" s="93" t="e">
        <f t="shared" si="84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>
        <v>0</v>
      </c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3"/>
        <v>0</v>
      </c>
      <c r="HN71" s="252">
        <f t="shared" si="87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6"/>
        <v>#REF!</v>
      </c>
      <c r="HQ71" s="79"/>
      <c r="HR71" s="253">
        <f t="shared" si="74"/>
        <v>0</v>
      </c>
      <c r="HS71" s="253">
        <f t="shared" si="75"/>
        <v>0</v>
      </c>
      <c r="HT71" s="253">
        <f t="shared" si="76"/>
        <v>0</v>
      </c>
      <c r="HU71" s="253">
        <f t="shared" si="77"/>
        <v>0</v>
      </c>
      <c r="HV71" s="253">
        <f t="shared" si="78"/>
        <v>0</v>
      </c>
      <c r="HW71" s="253">
        <f t="shared" si="79"/>
        <v>0</v>
      </c>
      <c r="HX71" s="253">
        <f t="shared" si="80"/>
        <v>0</v>
      </c>
      <c r="HY71" s="253">
        <f t="shared" si="81"/>
        <v>0</v>
      </c>
      <c r="HZ71" s="253">
        <f t="shared" si="82"/>
        <v>0</v>
      </c>
      <c r="IA71" s="253">
        <f t="shared" si="83"/>
        <v>0</v>
      </c>
      <c r="IK71" s="93" t="e">
        <f t="shared" si="84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>
        <v>0</v>
      </c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3"/>
        <v>0</v>
      </c>
      <c r="HN72" s="250">
        <f t="shared" si="87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6"/>
        <v>#REF!</v>
      </c>
      <c r="HQ72" s="79"/>
      <c r="HR72" s="251">
        <f t="shared" si="74"/>
        <v>0</v>
      </c>
      <c r="HS72" s="251">
        <f t="shared" si="75"/>
        <v>0</v>
      </c>
      <c r="HT72" s="251">
        <f t="shared" si="76"/>
        <v>0</v>
      </c>
      <c r="HU72" s="251">
        <f t="shared" si="77"/>
        <v>0</v>
      </c>
      <c r="HV72" s="251">
        <f t="shared" si="78"/>
        <v>0</v>
      </c>
      <c r="HW72" s="251">
        <f t="shared" si="79"/>
        <v>0</v>
      </c>
      <c r="HX72" s="251">
        <f t="shared" si="80"/>
        <v>0</v>
      </c>
      <c r="HY72" s="251">
        <f t="shared" si="81"/>
        <v>0</v>
      </c>
      <c r="HZ72" s="251">
        <f t="shared" si="82"/>
        <v>0</v>
      </c>
      <c r="IA72" s="251">
        <f t="shared" si="83"/>
        <v>0</v>
      </c>
      <c r="IK72" s="93" t="e">
        <f t="shared" si="84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395"/>
      <c r="M73" s="395"/>
      <c r="N73" s="395"/>
      <c r="O73" s="395"/>
      <c r="P73" s="395"/>
      <c r="Q73" s="395"/>
      <c r="R73" s="395"/>
      <c r="S73" s="395"/>
      <c r="T73" s="396"/>
      <c r="U73" s="394"/>
      <c r="V73" s="395"/>
      <c r="W73" s="395"/>
      <c r="X73" s="395"/>
      <c r="Y73" s="395"/>
      <c r="Z73" s="395"/>
      <c r="AA73" s="395"/>
      <c r="AB73" s="395"/>
      <c r="AC73" s="395"/>
      <c r="AD73" s="396"/>
      <c r="AE73" s="394"/>
      <c r="AF73" s="395"/>
      <c r="AG73" s="395"/>
      <c r="AH73" s="395"/>
      <c r="AI73" s="395"/>
      <c r="AJ73" s="395"/>
      <c r="AK73" s="395"/>
      <c r="AL73" s="395"/>
      <c r="AM73" s="395"/>
      <c r="AN73" s="396"/>
      <c r="AO73" s="394"/>
      <c r="AP73" s="395"/>
      <c r="AQ73" s="395"/>
      <c r="AR73" s="395">
        <v>0</v>
      </c>
      <c r="AS73" s="395"/>
      <c r="AT73" s="395"/>
      <c r="AU73" s="395"/>
      <c r="AV73" s="395"/>
      <c r="AW73" s="395"/>
      <c r="AX73" s="396"/>
      <c r="AY73" s="394"/>
      <c r="AZ73" s="395"/>
      <c r="BA73" s="395"/>
      <c r="BB73" s="395"/>
      <c r="BC73" s="395"/>
      <c r="BD73" s="395"/>
      <c r="BE73" s="395"/>
      <c r="BF73" s="395"/>
      <c r="BG73" s="395"/>
      <c r="BH73" s="396"/>
      <c r="BI73" s="394"/>
      <c r="BJ73" s="395"/>
      <c r="BK73" s="395"/>
      <c r="BL73" s="395"/>
      <c r="BM73" s="395"/>
      <c r="BN73" s="395"/>
      <c r="BO73" s="395"/>
      <c r="BP73" s="395"/>
      <c r="BQ73" s="395"/>
      <c r="BR73" s="396"/>
      <c r="BS73" s="394"/>
      <c r="BT73" s="395"/>
      <c r="BU73" s="395"/>
      <c r="BV73" s="395"/>
      <c r="BW73" s="395"/>
      <c r="BX73" s="395"/>
      <c r="BY73" s="395"/>
      <c r="BZ73" s="395"/>
      <c r="CA73" s="395"/>
      <c r="CB73" s="396"/>
      <c r="CC73" s="394"/>
      <c r="CD73" s="395"/>
      <c r="CE73" s="395"/>
      <c r="CF73" s="395"/>
      <c r="CG73" s="395"/>
      <c r="CH73" s="395"/>
      <c r="CI73" s="395"/>
      <c r="CJ73" s="395"/>
      <c r="CK73" s="395"/>
      <c r="CL73" s="396"/>
      <c r="CM73" s="394"/>
      <c r="CN73" s="395"/>
      <c r="CO73" s="395"/>
      <c r="CP73" s="395"/>
      <c r="CQ73" s="395"/>
      <c r="CR73" s="395"/>
      <c r="CS73" s="395"/>
      <c r="CT73" s="395"/>
      <c r="CU73" s="395"/>
      <c r="CV73" s="396"/>
      <c r="CW73" s="394"/>
      <c r="CX73" s="395"/>
      <c r="CY73" s="395"/>
      <c r="CZ73" s="395"/>
      <c r="DA73" s="395"/>
      <c r="DB73" s="395"/>
      <c r="DC73" s="395"/>
      <c r="DD73" s="395"/>
      <c r="DE73" s="395"/>
      <c r="DF73" s="396"/>
      <c r="DG73" s="394"/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3"/>
        <v>0</v>
      </c>
      <c r="HN73" s="78">
        <f t="shared" si="87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6"/>
        <v>#REF!</v>
      </c>
      <c r="HQ73" s="79"/>
      <c r="HR73" s="80">
        <f t="shared" si="74"/>
        <v>0</v>
      </c>
      <c r="HS73" s="80">
        <f t="shared" si="75"/>
        <v>0</v>
      </c>
      <c r="HT73" s="80">
        <f t="shared" si="76"/>
        <v>0</v>
      </c>
      <c r="HU73" s="80">
        <f t="shared" si="77"/>
        <v>0</v>
      </c>
      <c r="HV73" s="80">
        <f t="shared" si="78"/>
        <v>0</v>
      </c>
      <c r="HW73" s="80">
        <f t="shared" si="79"/>
        <v>0</v>
      </c>
      <c r="HX73" s="80">
        <f t="shared" si="80"/>
        <v>0</v>
      </c>
      <c r="HY73" s="80">
        <f t="shared" si="81"/>
        <v>0</v>
      </c>
      <c r="HZ73" s="80">
        <f t="shared" si="82"/>
        <v>0</v>
      </c>
      <c r="IA73" s="80">
        <f t="shared" si="83"/>
        <v>0</v>
      </c>
      <c r="IK73" s="93" t="e">
        <f t="shared" si="84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395"/>
      <c r="M74" s="395"/>
      <c r="N74" s="395"/>
      <c r="O74" s="395"/>
      <c r="P74" s="395"/>
      <c r="Q74" s="395"/>
      <c r="R74" s="395"/>
      <c r="S74" s="395"/>
      <c r="T74" s="396"/>
      <c r="U74" s="394"/>
      <c r="V74" s="395"/>
      <c r="W74" s="395"/>
      <c r="X74" s="395"/>
      <c r="Y74" s="395"/>
      <c r="Z74" s="395"/>
      <c r="AA74" s="395"/>
      <c r="AB74" s="395"/>
      <c r="AC74" s="395"/>
      <c r="AD74" s="396"/>
      <c r="AE74" s="394"/>
      <c r="AF74" s="395"/>
      <c r="AG74" s="395"/>
      <c r="AH74" s="395"/>
      <c r="AI74" s="395"/>
      <c r="AJ74" s="395"/>
      <c r="AK74" s="395"/>
      <c r="AL74" s="395"/>
      <c r="AM74" s="395"/>
      <c r="AN74" s="396"/>
      <c r="AO74" s="394"/>
      <c r="AP74" s="395"/>
      <c r="AQ74" s="395"/>
      <c r="AR74" s="395">
        <v>0</v>
      </c>
      <c r="AS74" s="395"/>
      <c r="AT74" s="395"/>
      <c r="AU74" s="395"/>
      <c r="AV74" s="395"/>
      <c r="AW74" s="395"/>
      <c r="AX74" s="396"/>
      <c r="AY74" s="394"/>
      <c r="AZ74" s="395"/>
      <c r="BA74" s="395"/>
      <c r="BB74" s="395"/>
      <c r="BC74" s="395"/>
      <c r="BD74" s="395"/>
      <c r="BE74" s="395"/>
      <c r="BF74" s="395"/>
      <c r="BG74" s="395"/>
      <c r="BH74" s="396"/>
      <c r="BI74" s="394"/>
      <c r="BJ74" s="395"/>
      <c r="BK74" s="395"/>
      <c r="BL74" s="395"/>
      <c r="BM74" s="395"/>
      <c r="BN74" s="395"/>
      <c r="BO74" s="395"/>
      <c r="BP74" s="395"/>
      <c r="BQ74" s="395"/>
      <c r="BR74" s="396"/>
      <c r="BS74" s="394"/>
      <c r="BT74" s="395"/>
      <c r="BU74" s="395"/>
      <c r="BV74" s="395"/>
      <c r="BW74" s="395"/>
      <c r="BX74" s="395"/>
      <c r="BY74" s="395"/>
      <c r="BZ74" s="395"/>
      <c r="CA74" s="395"/>
      <c r="CB74" s="396"/>
      <c r="CC74" s="394"/>
      <c r="CD74" s="395"/>
      <c r="CE74" s="395"/>
      <c r="CF74" s="395"/>
      <c r="CG74" s="395"/>
      <c r="CH74" s="395"/>
      <c r="CI74" s="395"/>
      <c r="CJ74" s="395"/>
      <c r="CK74" s="395"/>
      <c r="CL74" s="396"/>
      <c r="CM74" s="394"/>
      <c r="CN74" s="395"/>
      <c r="CO74" s="395"/>
      <c r="CP74" s="395"/>
      <c r="CQ74" s="395"/>
      <c r="CR74" s="395"/>
      <c r="CS74" s="395"/>
      <c r="CT74" s="395"/>
      <c r="CU74" s="395"/>
      <c r="CV74" s="396"/>
      <c r="CW74" s="394"/>
      <c r="CX74" s="395"/>
      <c r="CY74" s="395"/>
      <c r="CZ74" s="395"/>
      <c r="DA74" s="395"/>
      <c r="DB74" s="395"/>
      <c r="DC74" s="395"/>
      <c r="DD74" s="395"/>
      <c r="DE74" s="395"/>
      <c r="DF74" s="396"/>
      <c r="DG74" s="394"/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3"/>
        <v>0</v>
      </c>
      <c r="HN74" s="78">
        <f t="shared" si="87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6"/>
        <v>#REF!</v>
      </c>
      <c r="HQ74" s="79"/>
      <c r="HR74" s="80">
        <f t="shared" si="74"/>
        <v>0</v>
      </c>
      <c r="HS74" s="80">
        <f t="shared" si="75"/>
        <v>0</v>
      </c>
      <c r="HT74" s="80">
        <f t="shared" si="76"/>
        <v>0</v>
      </c>
      <c r="HU74" s="80">
        <f t="shared" si="77"/>
        <v>0</v>
      </c>
      <c r="HV74" s="80">
        <f t="shared" si="78"/>
        <v>0</v>
      </c>
      <c r="HW74" s="80">
        <f t="shared" si="79"/>
        <v>0</v>
      </c>
      <c r="HX74" s="80">
        <f t="shared" si="80"/>
        <v>0</v>
      </c>
      <c r="HY74" s="80">
        <f t="shared" si="81"/>
        <v>0</v>
      </c>
      <c r="HZ74" s="80">
        <f t="shared" si="82"/>
        <v>0</v>
      </c>
      <c r="IA74" s="80">
        <f t="shared" si="83"/>
        <v>0</v>
      </c>
      <c r="IK74" s="93" t="e">
        <f t="shared" si="84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>
        <v>0</v>
      </c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3"/>
        <v>0</v>
      </c>
      <c r="HN75" s="252">
        <f t="shared" si="87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6"/>
        <v>#REF!</v>
      </c>
      <c r="HQ75" s="79"/>
      <c r="HR75" s="253">
        <f t="shared" si="74"/>
        <v>0</v>
      </c>
      <c r="HS75" s="253">
        <f t="shared" si="75"/>
        <v>0</v>
      </c>
      <c r="HT75" s="253">
        <f t="shared" si="76"/>
        <v>0</v>
      </c>
      <c r="HU75" s="253">
        <f t="shared" si="77"/>
        <v>0</v>
      </c>
      <c r="HV75" s="253">
        <f t="shared" si="78"/>
        <v>0</v>
      </c>
      <c r="HW75" s="253">
        <f t="shared" si="79"/>
        <v>0</v>
      </c>
      <c r="HX75" s="253">
        <f t="shared" si="80"/>
        <v>0</v>
      </c>
      <c r="HY75" s="253">
        <f t="shared" si="81"/>
        <v>0</v>
      </c>
      <c r="HZ75" s="253">
        <f t="shared" si="82"/>
        <v>0</v>
      </c>
      <c r="IA75" s="253">
        <f t="shared" si="83"/>
        <v>0</v>
      </c>
      <c r="IK75" s="93" t="e">
        <f t="shared" si="84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6">
        <v>84</v>
      </c>
      <c r="L76" s="457">
        <v>10</v>
      </c>
      <c r="M76" s="457">
        <v>12</v>
      </c>
      <c r="N76" s="457">
        <v>67</v>
      </c>
      <c r="O76" s="457">
        <v>8</v>
      </c>
      <c r="P76" s="457">
        <v>1</v>
      </c>
      <c r="Q76" s="457"/>
      <c r="R76" s="457"/>
      <c r="S76" s="457"/>
      <c r="T76" s="458"/>
      <c r="U76" s="456">
        <v>34</v>
      </c>
      <c r="V76" s="457">
        <v>1</v>
      </c>
      <c r="W76" s="457">
        <v>3</v>
      </c>
      <c r="X76" s="457">
        <v>17</v>
      </c>
      <c r="Y76" s="457">
        <v>9</v>
      </c>
      <c r="Z76" s="457">
        <v>1</v>
      </c>
      <c r="AA76" s="457"/>
      <c r="AB76" s="457"/>
      <c r="AC76" s="457"/>
      <c r="AD76" s="458"/>
      <c r="AE76" s="456">
        <v>14</v>
      </c>
      <c r="AF76" s="457">
        <v>7</v>
      </c>
      <c r="AG76" s="457">
        <v>0</v>
      </c>
      <c r="AH76" s="457">
        <v>2</v>
      </c>
      <c r="AI76" s="457">
        <v>0</v>
      </c>
      <c r="AJ76" s="457">
        <v>0</v>
      </c>
      <c r="AK76" s="457"/>
      <c r="AL76" s="457"/>
      <c r="AM76" s="457"/>
      <c r="AN76" s="458"/>
      <c r="AO76" s="456">
        <v>10</v>
      </c>
      <c r="AP76" s="457">
        <v>9</v>
      </c>
      <c r="AQ76" s="457">
        <v>0</v>
      </c>
      <c r="AR76" s="457">
        <v>1</v>
      </c>
      <c r="AS76" s="457">
        <v>0</v>
      </c>
      <c r="AT76" s="457">
        <v>0</v>
      </c>
      <c r="AU76" s="457"/>
      <c r="AV76" s="457"/>
      <c r="AW76" s="457"/>
      <c r="AX76" s="458"/>
      <c r="AY76" s="456">
        <v>2</v>
      </c>
      <c r="AZ76" s="457">
        <v>1</v>
      </c>
      <c r="BA76" s="457">
        <v>0</v>
      </c>
      <c r="BB76" s="457">
        <v>2</v>
      </c>
      <c r="BC76" s="457">
        <v>0</v>
      </c>
      <c r="BD76" s="457">
        <v>0</v>
      </c>
      <c r="BE76" s="457"/>
      <c r="BF76" s="457"/>
      <c r="BG76" s="457"/>
      <c r="BH76" s="458"/>
      <c r="BI76" s="456">
        <v>33</v>
      </c>
      <c r="BJ76" s="457">
        <v>2</v>
      </c>
      <c r="BK76" s="457">
        <v>2</v>
      </c>
      <c r="BL76" s="457">
        <v>16</v>
      </c>
      <c r="BM76" s="457">
        <v>2</v>
      </c>
      <c r="BN76" s="457">
        <v>0</v>
      </c>
      <c r="BO76" s="457"/>
      <c r="BP76" s="457"/>
      <c r="BQ76" s="457"/>
      <c r="BR76" s="458"/>
      <c r="BS76" s="456">
        <v>1</v>
      </c>
      <c r="BT76" s="457">
        <v>0</v>
      </c>
      <c r="BU76" s="457">
        <v>2</v>
      </c>
      <c r="BV76" s="457">
        <v>2</v>
      </c>
      <c r="BW76" s="457">
        <v>2</v>
      </c>
      <c r="BX76" s="457">
        <v>0</v>
      </c>
      <c r="BY76" s="457"/>
      <c r="BZ76" s="457"/>
      <c r="CA76" s="457"/>
      <c r="CB76" s="458"/>
      <c r="CC76" s="456">
        <v>1</v>
      </c>
      <c r="CD76" s="457">
        <v>1</v>
      </c>
      <c r="CE76" s="457">
        <v>3</v>
      </c>
      <c r="CF76" s="457">
        <v>3</v>
      </c>
      <c r="CG76" s="457">
        <v>1</v>
      </c>
      <c r="CH76" s="457">
        <v>0</v>
      </c>
      <c r="CI76" s="457"/>
      <c r="CJ76" s="457"/>
      <c r="CK76" s="457"/>
      <c r="CL76" s="458"/>
      <c r="CM76" s="456">
        <v>4</v>
      </c>
      <c r="CN76" s="457">
        <v>0</v>
      </c>
      <c r="CO76" s="457">
        <v>2</v>
      </c>
      <c r="CP76" s="457">
        <v>5</v>
      </c>
      <c r="CQ76" s="457">
        <v>1</v>
      </c>
      <c r="CR76" s="457">
        <v>0</v>
      </c>
      <c r="CS76" s="457"/>
      <c r="CT76" s="457"/>
      <c r="CU76" s="457"/>
      <c r="CV76" s="458"/>
      <c r="CW76" s="456">
        <v>2</v>
      </c>
      <c r="CX76" s="457">
        <v>0</v>
      </c>
      <c r="CY76" s="457">
        <v>0</v>
      </c>
      <c r="CZ76" s="457">
        <v>0</v>
      </c>
      <c r="DA76" s="457">
        <v>0</v>
      </c>
      <c r="DB76" s="457">
        <v>0</v>
      </c>
      <c r="DC76" s="457"/>
      <c r="DD76" s="457"/>
      <c r="DE76" s="457"/>
      <c r="DF76" s="458"/>
      <c r="DG76" s="456">
        <v>0</v>
      </c>
      <c r="DH76" s="457">
        <v>0</v>
      </c>
      <c r="DI76" s="457">
        <v>0</v>
      </c>
      <c r="DJ76" s="457">
        <v>0</v>
      </c>
      <c r="DK76" s="457">
        <v>0</v>
      </c>
      <c r="DL76" s="457">
        <v>0</v>
      </c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3"/>
        <v>380</v>
      </c>
      <c r="HN76" s="250">
        <f t="shared" si="87"/>
        <v>380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6"/>
        <v>#REF!</v>
      </c>
      <c r="HQ76" s="79"/>
      <c r="HR76" s="251">
        <f t="shared" si="74"/>
        <v>185</v>
      </c>
      <c r="HS76" s="251">
        <f t="shared" si="75"/>
        <v>31</v>
      </c>
      <c r="HT76" s="251">
        <f t="shared" si="76"/>
        <v>24</v>
      </c>
      <c r="HU76" s="251">
        <f t="shared" si="77"/>
        <v>115</v>
      </c>
      <c r="HV76" s="251">
        <f t="shared" si="78"/>
        <v>23</v>
      </c>
      <c r="HW76" s="251">
        <f t="shared" si="79"/>
        <v>2</v>
      </c>
      <c r="HX76" s="251">
        <f t="shared" si="80"/>
        <v>0</v>
      </c>
      <c r="HY76" s="251">
        <f t="shared" si="81"/>
        <v>0</v>
      </c>
      <c r="HZ76" s="251">
        <f t="shared" si="82"/>
        <v>0</v>
      </c>
      <c r="IA76" s="251">
        <f t="shared" si="83"/>
        <v>0</v>
      </c>
      <c r="IK76" s="93" t="e">
        <f t="shared" si="84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9">
        <v>86</v>
      </c>
      <c r="L77" s="460">
        <v>13</v>
      </c>
      <c r="M77" s="460">
        <v>17</v>
      </c>
      <c r="N77" s="460">
        <v>95</v>
      </c>
      <c r="O77" s="460">
        <v>8</v>
      </c>
      <c r="P77" s="460">
        <v>2</v>
      </c>
      <c r="Q77" s="460"/>
      <c r="R77" s="460"/>
      <c r="S77" s="460"/>
      <c r="T77" s="461"/>
      <c r="U77" s="459">
        <v>30</v>
      </c>
      <c r="V77" s="460">
        <v>1</v>
      </c>
      <c r="W77" s="460">
        <v>8</v>
      </c>
      <c r="X77" s="460">
        <v>17</v>
      </c>
      <c r="Y77" s="460">
        <v>8</v>
      </c>
      <c r="Z77" s="460">
        <v>2</v>
      </c>
      <c r="AA77" s="460"/>
      <c r="AB77" s="460"/>
      <c r="AC77" s="460"/>
      <c r="AD77" s="461"/>
      <c r="AE77" s="459">
        <v>11</v>
      </c>
      <c r="AF77" s="460">
        <v>6</v>
      </c>
      <c r="AG77" s="460">
        <v>0</v>
      </c>
      <c r="AH77" s="460">
        <v>2</v>
      </c>
      <c r="AI77" s="460">
        <v>0</v>
      </c>
      <c r="AJ77" s="460">
        <v>0</v>
      </c>
      <c r="AK77" s="460"/>
      <c r="AL77" s="460"/>
      <c r="AM77" s="460"/>
      <c r="AN77" s="461"/>
      <c r="AO77" s="459">
        <v>10</v>
      </c>
      <c r="AP77" s="460">
        <v>7</v>
      </c>
      <c r="AQ77" s="460">
        <v>0</v>
      </c>
      <c r="AR77" s="460">
        <v>1</v>
      </c>
      <c r="AS77" s="460">
        <v>0</v>
      </c>
      <c r="AT77" s="460">
        <v>0</v>
      </c>
      <c r="AU77" s="460"/>
      <c r="AV77" s="460"/>
      <c r="AW77" s="460"/>
      <c r="AX77" s="461"/>
      <c r="AY77" s="459">
        <v>2</v>
      </c>
      <c r="AZ77" s="460">
        <v>1</v>
      </c>
      <c r="BA77" s="460">
        <v>0</v>
      </c>
      <c r="BB77" s="460">
        <v>3</v>
      </c>
      <c r="BC77" s="460">
        <v>0</v>
      </c>
      <c r="BD77" s="460">
        <v>0</v>
      </c>
      <c r="BE77" s="460"/>
      <c r="BF77" s="460"/>
      <c r="BG77" s="460"/>
      <c r="BH77" s="461"/>
      <c r="BI77" s="459">
        <v>30</v>
      </c>
      <c r="BJ77" s="460">
        <v>3</v>
      </c>
      <c r="BK77" s="460">
        <v>4</v>
      </c>
      <c r="BL77" s="460">
        <v>14</v>
      </c>
      <c r="BM77" s="460">
        <v>1</v>
      </c>
      <c r="BN77" s="460">
        <v>0</v>
      </c>
      <c r="BO77" s="460"/>
      <c r="BP77" s="460"/>
      <c r="BQ77" s="460"/>
      <c r="BR77" s="461"/>
      <c r="BS77" s="459">
        <v>2</v>
      </c>
      <c r="BT77" s="460">
        <v>1</v>
      </c>
      <c r="BU77" s="460">
        <v>0</v>
      </c>
      <c r="BV77" s="460">
        <v>1</v>
      </c>
      <c r="BW77" s="460">
        <v>1</v>
      </c>
      <c r="BX77" s="460">
        <v>1</v>
      </c>
      <c r="BY77" s="460"/>
      <c r="BZ77" s="460"/>
      <c r="CA77" s="460"/>
      <c r="CB77" s="461"/>
      <c r="CC77" s="459">
        <v>1</v>
      </c>
      <c r="CD77" s="460">
        <v>2</v>
      </c>
      <c r="CE77" s="460">
        <v>2</v>
      </c>
      <c r="CF77" s="460">
        <v>2</v>
      </c>
      <c r="CG77" s="460">
        <v>2</v>
      </c>
      <c r="CH77" s="460">
        <v>2</v>
      </c>
      <c r="CI77" s="460"/>
      <c r="CJ77" s="460"/>
      <c r="CK77" s="460"/>
      <c r="CL77" s="461"/>
      <c r="CM77" s="459">
        <v>3</v>
      </c>
      <c r="CN77" s="460">
        <v>1</v>
      </c>
      <c r="CO77" s="460">
        <v>0</v>
      </c>
      <c r="CP77" s="460">
        <v>7</v>
      </c>
      <c r="CQ77" s="460">
        <v>3</v>
      </c>
      <c r="CR77" s="460">
        <v>0</v>
      </c>
      <c r="CS77" s="460"/>
      <c r="CT77" s="460"/>
      <c r="CU77" s="460"/>
      <c r="CV77" s="461"/>
      <c r="CW77" s="459">
        <v>1</v>
      </c>
      <c r="CX77" s="460">
        <v>0</v>
      </c>
      <c r="CY77" s="460">
        <v>0</v>
      </c>
      <c r="CZ77" s="460">
        <v>0</v>
      </c>
      <c r="DA77" s="460">
        <v>0</v>
      </c>
      <c r="DB77" s="460">
        <v>0</v>
      </c>
      <c r="DC77" s="460"/>
      <c r="DD77" s="460"/>
      <c r="DE77" s="460"/>
      <c r="DF77" s="461"/>
      <c r="DG77" s="459">
        <v>0</v>
      </c>
      <c r="DH77" s="460">
        <v>0</v>
      </c>
      <c r="DI77" s="460">
        <v>0</v>
      </c>
      <c r="DJ77" s="460">
        <v>0</v>
      </c>
      <c r="DK77" s="460">
        <v>0</v>
      </c>
      <c r="DL77" s="460">
        <v>0</v>
      </c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3"/>
        <v>414</v>
      </c>
      <c r="HN77" s="78">
        <f t="shared" si="87"/>
        <v>794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6"/>
        <v>#REF!</v>
      </c>
      <c r="HQ77" s="79"/>
      <c r="HR77" s="80">
        <f t="shared" si="74"/>
        <v>176</v>
      </c>
      <c r="HS77" s="80">
        <f t="shared" si="75"/>
        <v>35</v>
      </c>
      <c r="HT77" s="80">
        <f t="shared" si="76"/>
        <v>31</v>
      </c>
      <c r="HU77" s="80">
        <f t="shared" si="77"/>
        <v>142</v>
      </c>
      <c r="HV77" s="80">
        <f t="shared" si="78"/>
        <v>23</v>
      </c>
      <c r="HW77" s="80">
        <f t="shared" si="79"/>
        <v>7</v>
      </c>
      <c r="HX77" s="80">
        <f t="shared" si="80"/>
        <v>0</v>
      </c>
      <c r="HY77" s="80">
        <f t="shared" si="81"/>
        <v>0</v>
      </c>
      <c r="HZ77" s="80">
        <f t="shared" si="82"/>
        <v>0</v>
      </c>
      <c r="IA77" s="80">
        <f t="shared" si="83"/>
        <v>0</v>
      </c>
      <c r="IK77" s="93" t="e">
        <f t="shared" si="84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9">
        <v>80</v>
      </c>
      <c r="L78" s="460">
        <v>10</v>
      </c>
      <c r="M78" s="460">
        <v>23</v>
      </c>
      <c r="N78" s="460">
        <v>120</v>
      </c>
      <c r="O78" s="460">
        <v>23</v>
      </c>
      <c r="P78" s="460">
        <v>2</v>
      </c>
      <c r="Q78" s="460"/>
      <c r="R78" s="460"/>
      <c r="S78" s="460"/>
      <c r="T78" s="461"/>
      <c r="U78" s="459">
        <v>30</v>
      </c>
      <c r="V78" s="460">
        <v>1</v>
      </c>
      <c r="W78" s="460">
        <v>11</v>
      </c>
      <c r="X78" s="460">
        <v>35</v>
      </c>
      <c r="Y78" s="460">
        <v>13</v>
      </c>
      <c r="Z78" s="460">
        <v>1</v>
      </c>
      <c r="AA78" s="460"/>
      <c r="AB78" s="460"/>
      <c r="AC78" s="460"/>
      <c r="AD78" s="461"/>
      <c r="AE78" s="459">
        <v>12</v>
      </c>
      <c r="AF78" s="460">
        <v>6</v>
      </c>
      <c r="AG78" s="460">
        <v>0</v>
      </c>
      <c r="AH78" s="460">
        <v>3</v>
      </c>
      <c r="AI78" s="460">
        <v>0</v>
      </c>
      <c r="AJ78" s="460">
        <v>0</v>
      </c>
      <c r="AK78" s="460"/>
      <c r="AL78" s="460"/>
      <c r="AM78" s="460"/>
      <c r="AN78" s="461"/>
      <c r="AO78" s="459">
        <v>11</v>
      </c>
      <c r="AP78" s="460">
        <v>5</v>
      </c>
      <c r="AQ78" s="460">
        <v>0</v>
      </c>
      <c r="AR78" s="460">
        <v>2</v>
      </c>
      <c r="AS78" s="460">
        <v>0</v>
      </c>
      <c r="AT78" s="460">
        <v>0</v>
      </c>
      <c r="AU78" s="460"/>
      <c r="AV78" s="460"/>
      <c r="AW78" s="460"/>
      <c r="AX78" s="461"/>
      <c r="AY78" s="459">
        <v>1</v>
      </c>
      <c r="AZ78" s="460">
        <v>1</v>
      </c>
      <c r="BA78" s="460">
        <v>0</v>
      </c>
      <c r="BB78" s="460">
        <v>1</v>
      </c>
      <c r="BC78" s="460">
        <v>0</v>
      </c>
      <c r="BD78" s="460">
        <v>0</v>
      </c>
      <c r="BE78" s="460"/>
      <c r="BF78" s="460"/>
      <c r="BG78" s="460"/>
      <c r="BH78" s="461"/>
      <c r="BI78" s="459">
        <v>30</v>
      </c>
      <c r="BJ78" s="460">
        <v>4</v>
      </c>
      <c r="BK78" s="460">
        <v>2</v>
      </c>
      <c r="BL78" s="460">
        <v>11</v>
      </c>
      <c r="BM78" s="460">
        <v>2</v>
      </c>
      <c r="BN78" s="460">
        <v>0</v>
      </c>
      <c r="BO78" s="460"/>
      <c r="BP78" s="460"/>
      <c r="BQ78" s="460"/>
      <c r="BR78" s="461"/>
      <c r="BS78" s="459">
        <v>1</v>
      </c>
      <c r="BT78" s="460">
        <v>0</v>
      </c>
      <c r="BU78" s="460">
        <v>1</v>
      </c>
      <c r="BV78" s="460">
        <v>5</v>
      </c>
      <c r="BW78" s="460">
        <v>1</v>
      </c>
      <c r="BX78" s="460">
        <v>0</v>
      </c>
      <c r="BY78" s="460"/>
      <c r="BZ78" s="460"/>
      <c r="CA78" s="460"/>
      <c r="CB78" s="461"/>
      <c r="CC78" s="459">
        <v>1</v>
      </c>
      <c r="CD78" s="460">
        <v>0</v>
      </c>
      <c r="CE78" s="460">
        <v>2</v>
      </c>
      <c r="CF78" s="460">
        <v>1</v>
      </c>
      <c r="CG78" s="460">
        <v>0</v>
      </c>
      <c r="CH78" s="460">
        <v>1</v>
      </c>
      <c r="CI78" s="460"/>
      <c r="CJ78" s="460"/>
      <c r="CK78" s="460"/>
      <c r="CL78" s="461"/>
      <c r="CM78" s="459">
        <v>3</v>
      </c>
      <c r="CN78" s="460">
        <v>0</v>
      </c>
      <c r="CO78" s="460">
        <v>4</v>
      </c>
      <c r="CP78" s="460">
        <v>8</v>
      </c>
      <c r="CQ78" s="460">
        <v>1</v>
      </c>
      <c r="CR78" s="460">
        <v>0</v>
      </c>
      <c r="CS78" s="460"/>
      <c r="CT78" s="460"/>
      <c r="CU78" s="460"/>
      <c r="CV78" s="461"/>
      <c r="CW78" s="459">
        <v>2</v>
      </c>
      <c r="CX78" s="460">
        <v>0</v>
      </c>
      <c r="CY78" s="460">
        <v>0</v>
      </c>
      <c r="CZ78" s="460">
        <v>0</v>
      </c>
      <c r="DA78" s="460">
        <v>0</v>
      </c>
      <c r="DB78" s="460">
        <v>0</v>
      </c>
      <c r="DC78" s="460"/>
      <c r="DD78" s="460"/>
      <c r="DE78" s="460"/>
      <c r="DF78" s="461"/>
      <c r="DG78" s="459">
        <v>0</v>
      </c>
      <c r="DH78" s="460">
        <v>0</v>
      </c>
      <c r="DI78" s="460">
        <v>0</v>
      </c>
      <c r="DJ78" s="460">
        <v>0</v>
      </c>
      <c r="DK78" s="460">
        <v>0</v>
      </c>
      <c r="DL78" s="460">
        <v>0</v>
      </c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3"/>
        <v>471</v>
      </c>
      <c r="HN78" s="78">
        <f t="shared" si="87"/>
        <v>1265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6"/>
        <v>#REF!</v>
      </c>
      <c r="HQ78" s="79"/>
      <c r="HR78" s="80">
        <f t="shared" si="74"/>
        <v>171</v>
      </c>
      <c r="HS78" s="80">
        <f t="shared" si="75"/>
        <v>27</v>
      </c>
      <c r="HT78" s="80">
        <f t="shared" si="76"/>
        <v>43</v>
      </c>
      <c r="HU78" s="80">
        <f t="shared" si="77"/>
        <v>186</v>
      </c>
      <c r="HV78" s="80">
        <f t="shared" si="78"/>
        <v>40</v>
      </c>
      <c r="HW78" s="80">
        <f t="shared" si="79"/>
        <v>4</v>
      </c>
      <c r="HX78" s="80">
        <f t="shared" si="80"/>
        <v>0</v>
      </c>
      <c r="HY78" s="80">
        <f t="shared" si="81"/>
        <v>0</v>
      </c>
      <c r="HZ78" s="80">
        <f t="shared" si="82"/>
        <v>0</v>
      </c>
      <c r="IA78" s="80">
        <f t="shared" si="83"/>
        <v>0</v>
      </c>
      <c r="IK78" s="93" t="e">
        <f t="shared" si="84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2">
        <v>71</v>
      </c>
      <c r="L79" s="463">
        <v>12</v>
      </c>
      <c r="M79" s="463">
        <v>16</v>
      </c>
      <c r="N79" s="463">
        <v>89</v>
      </c>
      <c r="O79" s="463">
        <v>20</v>
      </c>
      <c r="P79" s="463">
        <v>3</v>
      </c>
      <c r="Q79" s="463"/>
      <c r="R79" s="463"/>
      <c r="S79" s="463"/>
      <c r="T79" s="464"/>
      <c r="U79" s="462">
        <v>28</v>
      </c>
      <c r="V79" s="463">
        <v>1</v>
      </c>
      <c r="W79" s="463">
        <v>7</v>
      </c>
      <c r="X79" s="463">
        <v>33</v>
      </c>
      <c r="Y79" s="463">
        <v>9</v>
      </c>
      <c r="Z79" s="463">
        <v>4</v>
      </c>
      <c r="AA79" s="463"/>
      <c r="AB79" s="463"/>
      <c r="AC79" s="463"/>
      <c r="AD79" s="464"/>
      <c r="AE79" s="462">
        <v>14</v>
      </c>
      <c r="AF79" s="463">
        <v>7</v>
      </c>
      <c r="AG79" s="463">
        <v>0</v>
      </c>
      <c r="AH79" s="463">
        <v>1</v>
      </c>
      <c r="AI79" s="463">
        <v>0</v>
      </c>
      <c r="AJ79" s="463">
        <v>0</v>
      </c>
      <c r="AK79" s="463"/>
      <c r="AL79" s="463"/>
      <c r="AM79" s="463"/>
      <c r="AN79" s="464"/>
      <c r="AO79" s="462">
        <v>9</v>
      </c>
      <c r="AP79" s="463">
        <v>6</v>
      </c>
      <c r="AQ79" s="463">
        <v>0</v>
      </c>
      <c r="AR79" s="463">
        <v>0</v>
      </c>
      <c r="AS79" s="463">
        <v>0</v>
      </c>
      <c r="AT79" s="463">
        <v>0</v>
      </c>
      <c r="AU79" s="463"/>
      <c r="AV79" s="463"/>
      <c r="AW79" s="463"/>
      <c r="AX79" s="464"/>
      <c r="AY79" s="462">
        <v>1</v>
      </c>
      <c r="AZ79" s="463">
        <v>1</v>
      </c>
      <c r="BA79" s="463">
        <v>0</v>
      </c>
      <c r="BB79" s="463">
        <v>1</v>
      </c>
      <c r="BC79" s="463">
        <v>0</v>
      </c>
      <c r="BD79" s="463">
        <v>0</v>
      </c>
      <c r="BE79" s="463"/>
      <c r="BF79" s="463"/>
      <c r="BG79" s="463"/>
      <c r="BH79" s="464"/>
      <c r="BI79" s="462">
        <v>30</v>
      </c>
      <c r="BJ79" s="463">
        <v>1</v>
      </c>
      <c r="BK79" s="463">
        <v>6</v>
      </c>
      <c r="BL79" s="463">
        <v>24</v>
      </c>
      <c r="BM79" s="463">
        <v>5</v>
      </c>
      <c r="BN79" s="463">
        <v>1</v>
      </c>
      <c r="BO79" s="463"/>
      <c r="BP79" s="463"/>
      <c r="BQ79" s="463"/>
      <c r="BR79" s="464"/>
      <c r="BS79" s="462">
        <v>1</v>
      </c>
      <c r="BT79" s="463">
        <v>2</v>
      </c>
      <c r="BU79" s="463">
        <v>1</v>
      </c>
      <c r="BV79" s="463">
        <v>8</v>
      </c>
      <c r="BW79" s="463">
        <v>4</v>
      </c>
      <c r="BX79" s="463">
        <v>2</v>
      </c>
      <c r="BY79" s="463"/>
      <c r="BZ79" s="463"/>
      <c r="CA79" s="463"/>
      <c r="CB79" s="464"/>
      <c r="CC79" s="462">
        <v>2</v>
      </c>
      <c r="CD79" s="463">
        <v>1</v>
      </c>
      <c r="CE79" s="463">
        <v>1</v>
      </c>
      <c r="CF79" s="463">
        <v>3</v>
      </c>
      <c r="CG79" s="463">
        <v>1</v>
      </c>
      <c r="CH79" s="463">
        <v>0</v>
      </c>
      <c r="CI79" s="463"/>
      <c r="CJ79" s="463"/>
      <c r="CK79" s="463"/>
      <c r="CL79" s="464"/>
      <c r="CM79" s="462">
        <v>3</v>
      </c>
      <c r="CN79" s="463">
        <v>0</v>
      </c>
      <c r="CO79" s="463">
        <v>1</v>
      </c>
      <c r="CP79" s="463">
        <v>7</v>
      </c>
      <c r="CQ79" s="463">
        <v>3</v>
      </c>
      <c r="CR79" s="463">
        <v>0</v>
      </c>
      <c r="CS79" s="463"/>
      <c r="CT79" s="463"/>
      <c r="CU79" s="463"/>
      <c r="CV79" s="464"/>
      <c r="CW79" s="462">
        <v>1</v>
      </c>
      <c r="CX79" s="463">
        <v>0</v>
      </c>
      <c r="CY79" s="463">
        <v>0</v>
      </c>
      <c r="CZ79" s="463">
        <v>0</v>
      </c>
      <c r="DA79" s="463">
        <v>0</v>
      </c>
      <c r="DB79" s="463">
        <v>0</v>
      </c>
      <c r="DC79" s="463"/>
      <c r="DD79" s="463"/>
      <c r="DE79" s="463"/>
      <c r="DF79" s="464"/>
      <c r="DG79" s="462">
        <v>0</v>
      </c>
      <c r="DH79" s="463">
        <v>0</v>
      </c>
      <c r="DI79" s="463">
        <v>0</v>
      </c>
      <c r="DJ79" s="463">
        <v>0</v>
      </c>
      <c r="DK79" s="463">
        <v>0</v>
      </c>
      <c r="DL79" s="463">
        <v>0</v>
      </c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3"/>
        <v>441</v>
      </c>
      <c r="HN79" s="252">
        <f t="shared" si="87"/>
        <v>1706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6"/>
        <v>#REF!</v>
      </c>
      <c r="HQ79" s="79"/>
      <c r="HR79" s="253">
        <f t="shared" si="74"/>
        <v>160</v>
      </c>
      <c r="HS79" s="253">
        <f t="shared" si="75"/>
        <v>31</v>
      </c>
      <c r="HT79" s="253">
        <f t="shared" si="76"/>
        <v>32</v>
      </c>
      <c r="HU79" s="253">
        <f t="shared" si="77"/>
        <v>166</v>
      </c>
      <c r="HV79" s="253">
        <f t="shared" si="78"/>
        <v>42</v>
      </c>
      <c r="HW79" s="253">
        <f t="shared" si="79"/>
        <v>10</v>
      </c>
      <c r="HX79" s="253">
        <f t="shared" si="80"/>
        <v>0</v>
      </c>
      <c r="HY79" s="253">
        <f t="shared" si="81"/>
        <v>0</v>
      </c>
      <c r="HZ79" s="253">
        <f t="shared" si="82"/>
        <v>0</v>
      </c>
      <c r="IA79" s="253">
        <f t="shared" si="83"/>
        <v>0</v>
      </c>
      <c r="IK79" s="93" t="e">
        <f t="shared" si="84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5">
        <v>69</v>
      </c>
      <c r="L80" s="466">
        <v>16</v>
      </c>
      <c r="M80" s="466">
        <v>18</v>
      </c>
      <c r="N80" s="466">
        <v>79</v>
      </c>
      <c r="O80" s="466">
        <v>12</v>
      </c>
      <c r="P80" s="466">
        <v>3</v>
      </c>
      <c r="Q80" s="466"/>
      <c r="R80" s="466"/>
      <c r="S80" s="466"/>
      <c r="T80" s="467"/>
      <c r="U80" s="465">
        <v>27</v>
      </c>
      <c r="V80" s="466">
        <v>1</v>
      </c>
      <c r="W80" s="466">
        <v>5</v>
      </c>
      <c r="X80" s="466">
        <v>20</v>
      </c>
      <c r="Y80" s="466">
        <v>5</v>
      </c>
      <c r="Z80" s="466">
        <v>2</v>
      </c>
      <c r="AA80" s="466"/>
      <c r="AB80" s="466"/>
      <c r="AC80" s="466"/>
      <c r="AD80" s="467"/>
      <c r="AE80" s="465">
        <v>13</v>
      </c>
      <c r="AF80" s="466">
        <v>5</v>
      </c>
      <c r="AG80" s="466">
        <v>0</v>
      </c>
      <c r="AH80" s="466">
        <v>2</v>
      </c>
      <c r="AI80" s="466">
        <v>0</v>
      </c>
      <c r="AJ80" s="466">
        <v>0</v>
      </c>
      <c r="AK80" s="466"/>
      <c r="AL80" s="466"/>
      <c r="AM80" s="466"/>
      <c r="AN80" s="467"/>
      <c r="AO80" s="465">
        <v>9</v>
      </c>
      <c r="AP80" s="466">
        <v>5</v>
      </c>
      <c r="AQ80" s="466">
        <v>0</v>
      </c>
      <c r="AR80" s="466">
        <v>1</v>
      </c>
      <c r="AS80" s="466">
        <v>0</v>
      </c>
      <c r="AT80" s="466">
        <v>0</v>
      </c>
      <c r="AU80" s="466"/>
      <c r="AV80" s="466"/>
      <c r="AW80" s="466"/>
      <c r="AX80" s="467"/>
      <c r="AY80" s="465">
        <v>1</v>
      </c>
      <c r="AZ80" s="466">
        <v>1</v>
      </c>
      <c r="BA80" s="466">
        <v>0</v>
      </c>
      <c r="BB80" s="466">
        <v>2</v>
      </c>
      <c r="BC80" s="466">
        <v>0</v>
      </c>
      <c r="BD80" s="466">
        <v>0</v>
      </c>
      <c r="BE80" s="466"/>
      <c r="BF80" s="466"/>
      <c r="BG80" s="466"/>
      <c r="BH80" s="467"/>
      <c r="BI80" s="465">
        <v>10</v>
      </c>
      <c r="BJ80" s="466">
        <v>2</v>
      </c>
      <c r="BK80" s="466">
        <v>3</v>
      </c>
      <c r="BL80" s="466">
        <v>14</v>
      </c>
      <c r="BM80" s="466">
        <v>1</v>
      </c>
      <c r="BN80" s="466">
        <v>0</v>
      </c>
      <c r="BO80" s="466"/>
      <c r="BP80" s="466"/>
      <c r="BQ80" s="466"/>
      <c r="BR80" s="467"/>
      <c r="BS80" s="465">
        <v>1</v>
      </c>
      <c r="BT80" s="466">
        <v>0</v>
      </c>
      <c r="BU80" s="466">
        <v>2</v>
      </c>
      <c r="BV80" s="466">
        <v>5</v>
      </c>
      <c r="BW80" s="466">
        <v>1</v>
      </c>
      <c r="BX80" s="466">
        <v>0</v>
      </c>
      <c r="BY80" s="466"/>
      <c r="BZ80" s="466"/>
      <c r="CA80" s="466"/>
      <c r="CB80" s="467"/>
      <c r="CC80" s="465">
        <v>1</v>
      </c>
      <c r="CD80" s="466">
        <v>2</v>
      </c>
      <c r="CE80" s="466">
        <v>4</v>
      </c>
      <c r="CF80" s="466">
        <v>4</v>
      </c>
      <c r="CG80" s="466">
        <v>2</v>
      </c>
      <c r="CH80" s="466">
        <v>2</v>
      </c>
      <c r="CI80" s="466"/>
      <c r="CJ80" s="466"/>
      <c r="CK80" s="466"/>
      <c r="CL80" s="467"/>
      <c r="CM80" s="465">
        <v>1</v>
      </c>
      <c r="CN80" s="466">
        <v>0</v>
      </c>
      <c r="CO80" s="466">
        <v>1</v>
      </c>
      <c r="CP80" s="466">
        <v>2</v>
      </c>
      <c r="CQ80" s="466">
        <v>2</v>
      </c>
      <c r="CR80" s="466">
        <v>0</v>
      </c>
      <c r="CS80" s="466"/>
      <c r="CT80" s="466"/>
      <c r="CU80" s="466"/>
      <c r="CV80" s="467"/>
      <c r="CW80" s="465">
        <v>1</v>
      </c>
      <c r="CX80" s="466">
        <v>0</v>
      </c>
      <c r="CY80" s="466">
        <v>0</v>
      </c>
      <c r="CZ80" s="466">
        <v>0</v>
      </c>
      <c r="DA80" s="466">
        <v>0</v>
      </c>
      <c r="DB80" s="466">
        <v>0</v>
      </c>
      <c r="DC80" s="466"/>
      <c r="DD80" s="466"/>
      <c r="DE80" s="466"/>
      <c r="DF80" s="467"/>
      <c r="DG80" s="465">
        <v>0</v>
      </c>
      <c r="DH80" s="466">
        <v>0</v>
      </c>
      <c r="DI80" s="466">
        <v>0</v>
      </c>
      <c r="DJ80" s="466">
        <v>0</v>
      </c>
      <c r="DK80" s="466">
        <v>0</v>
      </c>
      <c r="DL80" s="466">
        <v>0</v>
      </c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3"/>
        <v>357</v>
      </c>
      <c r="HN80" s="250">
        <f t="shared" si="87"/>
        <v>1683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6"/>
        <v>#REF!</v>
      </c>
      <c r="HQ80" s="79"/>
      <c r="HR80" s="251">
        <f t="shared" si="74"/>
        <v>133</v>
      </c>
      <c r="HS80" s="251">
        <f t="shared" si="75"/>
        <v>32</v>
      </c>
      <c r="HT80" s="251">
        <f t="shared" si="76"/>
        <v>33</v>
      </c>
      <c r="HU80" s="251">
        <f t="shared" si="77"/>
        <v>129</v>
      </c>
      <c r="HV80" s="251">
        <f t="shared" si="78"/>
        <v>23</v>
      </c>
      <c r="HW80" s="251">
        <f t="shared" si="79"/>
        <v>7</v>
      </c>
      <c r="HX80" s="251">
        <f t="shared" si="80"/>
        <v>0</v>
      </c>
      <c r="HY80" s="251">
        <f t="shared" si="81"/>
        <v>0</v>
      </c>
      <c r="HZ80" s="251">
        <f t="shared" si="82"/>
        <v>0</v>
      </c>
      <c r="IA80" s="251">
        <f t="shared" si="83"/>
        <v>0</v>
      </c>
      <c r="IK80" s="93" t="e">
        <f t="shared" si="84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8">
        <v>50</v>
      </c>
      <c r="L81" s="469">
        <v>10</v>
      </c>
      <c r="M81" s="469">
        <v>22</v>
      </c>
      <c r="N81" s="469">
        <v>80</v>
      </c>
      <c r="O81" s="469">
        <v>12</v>
      </c>
      <c r="P81" s="469">
        <v>3</v>
      </c>
      <c r="Q81" s="469"/>
      <c r="R81" s="469"/>
      <c r="S81" s="469"/>
      <c r="T81" s="470"/>
      <c r="U81" s="468">
        <v>25</v>
      </c>
      <c r="V81" s="469">
        <v>2</v>
      </c>
      <c r="W81" s="469">
        <v>6</v>
      </c>
      <c r="X81" s="469">
        <v>36</v>
      </c>
      <c r="Y81" s="469">
        <v>8</v>
      </c>
      <c r="Z81" s="469">
        <v>3</v>
      </c>
      <c r="AA81" s="469"/>
      <c r="AB81" s="469"/>
      <c r="AC81" s="469"/>
      <c r="AD81" s="470"/>
      <c r="AE81" s="468">
        <v>10</v>
      </c>
      <c r="AF81" s="469">
        <v>5</v>
      </c>
      <c r="AG81" s="469">
        <v>0</v>
      </c>
      <c r="AH81" s="469">
        <v>1</v>
      </c>
      <c r="AI81" s="469">
        <v>0</v>
      </c>
      <c r="AJ81" s="469">
        <v>0</v>
      </c>
      <c r="AK81" s="469"/>
      <c r="AL81" s="469"/>
      <c r="AM81" s="469"/>
      <c r="AN81" s="470"/>
      <c r="AO81" s="468">
        <v>5</v>
      </c>
      <c r="AP81" s="469">
        <v>10</v>
      </c>
      <c r="AQ81" s="469">
        <v>0</v>
      </c>
      <c r="AR81" s="469">
        <v>0</v>
      </c>
      <c r="AS81" s="469">
        <v>0</v>
      </c>
      <c r="AT81" s="469">
        <v>0</v>
      </c>
      <c r="AU81" s="469"/>
      <c r="AV81" s="469"/>
      <c r="AW81" s="469"/>
      <c r="AX81" s="470"/>
      <c r="AY81" s="468">
        <v>1</v>
      </c>
      <c r="AZ81" s="469">
        <v>1</v>
      </c>
      <c r="BA81" s="469">
        <v>0</v>
      </c>
      <c r="BB81" s="469">
        <v>2</v>
      </c>
      <c r="BC81" s="469">
        <v>0</v>
      </c>
      <c r="BD81" s="469">
        <v>0</v>
      </c>
      <c r="BE81" s="469"/>
      <c r="BF81" s="469"/>
      <c r="BG81" s="469"/>
      <c r="BH81" s="470"/>
      <c r="BI81" s="468">
        <v>9</v>
      </c>
      <c r="BJ81" s="469">
        <v>3</v>
      </c>
      <c r="BK81" s="469">
        <v>6</v>
      </c>
      <c r="BL81" s="469">
        <v>26</v>
      </c>
      <c r="BM81" s="469">
        <v>2</v>
      </c>
      <c r="BN81" s="469">
        <v>0</v>
      </c>
      <c r="BO81" s="469"/>
      <c r="BP81" s="469"/>
      <c r="BQ81" s="469"/>
      <c r="BR81" s="470"/>
      <c r="BS81" s="468">
        <v>2</v>
      </c>
      <c r="BT81" s="469">
        <v>1</v>
      </c>
      <c r="BU81" s="469">
        <v>0</v>
      </c>
      <c r="BV81" s="469">
        <v>0</v>
      </c>
      <c r="BW81" s="469">
        <v>2</v>
      </c>
      <c r="BX81" s="469">
        <v>1</v>
      </c>
      <c r="BY81" s="469"/>
      <c r="BZ81" s="469"/>
      <c r="CA81" s="469"/>
      <c r="CB81" s="470"/>
      <c r="CC81" s="468">
        <v>0</v>
      </c>
      <c r="CD81" s="469">
        <v>0</v>
      </c>
      <c r="CE81" s="469">
        <v>5</v>
      </c>
      <c r="CF81" s="469">
        <v>4</v>
      </c>
      <c r="CG81" s="469">
        <v>4</v>
      </c>
      <c r="CH81" s="469">
        <v>0</v>
      </c>
      <c r="CI81" s="469"/>
      <c r="CJ81" s="469"/>
      <c r="CK81" s="469"/>
      <c r="CL81" s="470"/>
      <c r="CM81" s="468">
        <v>1</v>
      </c>
      <c r="CN81" s="469">
        <v>0</v>
      </c>
      <c r="CO81" s="469">
        <v>0</v>
      </c>
      <c r="CP81" s="469">
        <v>5</v>
      </c>
      <c r="CQ81" s="469">
        <v>1</v>
      </c>
      <c r="CR81" s="469">
        <v>0</v>
      </c>
      <c r="CS81" s="469"/>
      <c r="CT81" s="469"/>
      <c r="CU81" s="469"/>
      <c r="CV81" s="470"/>
      <c r="CW81" s="468">
        <v>1</v>
      </c>
      <c r="CX81" s="469">
        <v>0</v>
      </c>
      <c r="CY81" s="469">
        <v>0</v>
      </c>
      <c r="CZ81" s="469">
        <v>0</v>
      </c>
      <c r="DA81" s="469">
        <v>0</v>
      </c>
      <c r="DB81" s="469">
        <v>0</v>
      </c>
      <c r="DC81" s="469"/>
      <c r="DD81" s="469"/>
      <c r="DE81" s="469"/>
      <c r="DF81" s="470"/>
      <c r="DG81" s="468">
        <v>0</v>
      </c>
      <c r="DH81" s="469">
        <v>0</v>
      </c>
      <c r="DI81" s="469">
        <v>0</v>
      </c>
      <c r="DJ81" s="469">
        <v>0</v>
      </c>
      <c r="DK81" s="469">
        <v>0</v>
      </c>
      <c r="DL81" s="469">
        <v>0</v>
      </c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88">+SUMIF($K$11:$HB$11,1,K81:HB81)</f>
        <v>365</v>
      </c>
      <c r="HN81" s="78">
        <f t="shared" si="87"/>
        <v>1634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6"/>
        <v>#REF!</v>
      </c>
      <c r="HQ81" s="79"/>
      <c r="HR81" s="80">
        <f t="shared" ref="HR81:HR111" si="89">+K81+U81+AE81+AO81+AY81+BI81+BS81+CC81+CM81+CW81+DF81</f>
        <v>104</v>
      </c>
      <c r="HS81" s="80">
        <f t="shared" ref="HS81:HS111" si="90">+L81+V81+AF81+AP81+AZ81+BJ81+BT81+CD81+CN81+CX81+DG81</f>
        <v>32</v>
      </c>
      <c r="HT81" s="80">
        <f t="shared" ref="HT81:HT111" si="91">+M81+W81+AG81+AQ81+BA81+BK81+BU81+CE81+CO81+CY81+DH81</f>
        <v>39</v>
      </c>
      <c r="HU81" s="80">
        <f t="shared" ref="HU81:HU111" si="92">+N81+X81+AH81+AR81+BB81+BL81+BV81+CF81+CP81+CZ81+DI81</f>
        <v>154</v>
      </c>
      <c r="HV81" s="80">
        <f t="shared" ref="HV81:HV111" si="93">+O81+Y81+AI81+AS81+BC81+BM81+BW81+CG81+CQ81+DA81+DJ81</f>
        <v>29</v>
      </c>
      <c r="HW81" s="80">
        <f t="shared" ref="HW81:HW111" si="94">+P81+Z81+AJ81+AT81+BD81+BN81+BX81+CH81+CR81+DB81+DK81</f>
        <v>7</v>
      </c>
      <c r="HX81" s="80">
        <f t="shared" ref="HX81:HX111" si="95">+Q81+AA81+AK81+AU81+BE81+BO81+BY81+CI81+CS81+DC81+DL81</f>
        <v>0</v>
      </c>
      <c r="HY81" s="80">
        <f t="shared" ref="HY81:HY111" si="96">+R81+AB81+AL81+AV81+BF81+BP81+BZ81+CJ81+CT81+DD81+DM81</f>
        <v>0</v>
      </c>
      <c r="HZ81" s="80">
        <f t="shared" ref="HZ81:HZ111" si="97">+S81+AC81+AM81+AW81+BG81+BQ81+CA81+CK81+CU81+DE81+DN81</f>
        <v>0</v>
      </c>
      <c r="IA81" s="80">
        <f t="shared" ref="IA81:IA111" si="98">+T81+AD81+AN81+AX81+BH81+BR81+CB81+CL81+CV81+DF81+DO81</f>
        <v>0</v>
      </c>
      <c r="IK81" s="93" t="e">
        <f t="shared" ref="IK81:IK111" si="9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8">
        <v>49</v>
      </c>
      <c r="L82" s="469">
        <v>6</v>
      </c>
      <c r="M82" s="469">
        <v>22</v>
      </c>
      <c r="N82" s="469">
        <v>68</v>
      </c>
      <c r="O82" s="469">
        <v>10</v>
      </c>
      <c r="P82" s="469">
        <v>3</v>
      </c>
      <c r="Q82" s="469"/>
      <c r="R82" s="469"/>
      <c r="S82" s="469"/>
      <c r="T82" s="470"/>
      <c r="U82" s="468">
        <v>19</v>
      </c>
      <c r="V82" s="469">
        <v>3</v>
      </c>
      <c r="W82" s="469">
        <v>8</v>
      </c>
      <c r="X82" s="469">
        <v>30</v>
      </c>
      <c r="Y82" s="469">
        <v>6</v>
      </c>
      <c r="Z82" s="469">
        <v>2</v>
      </c>
      <c r="AA82" s="469"/>
      <c r="AB82" s="469"/>
      <c r="AC82" s="469"/>
      <c r="AD82" s="470"/>
      <c r="AE82" s="468">
        <v>10</v>
      </c>
      <c r="AF82" s="469">
        <v>4</v>
      </c>
      <c r="AG82" s="469">
        <v>0</v>
      </c>
      <c r="AH82" s="469">
        <v>2</v>
      </c>
      <c r="AI82" s="469">
        <v>0</v>
      </c>
      <c r="AJ82" s="469">
        <v>0</v>
      </c>
      <c r="AK82" s="469"/>
      <c r="AL82" s="469"/>
      <c r="AM82" s="469"/>
      <c r="AN82" s="470"/>
      <c r="AO82" s="468">
        <v>3</v>
      </c>
      <c r="AP82" s="469">
        <v>11</v>
      </c>
      <c r="AQ82" s="469">
        <v>0</v>
      </c>
      <c r="AR82" s="469">
        <v>1</v>
      </c>
      <c r="AS82" s="469">
        <v>0</v>
      </c>
      <c r="AT82" s="469">
        <v>0</v>
      </c>
      <c r="AU82" s="469"/>
      <c r="AV82" s="469"/>
      <c r="AW82" s="469"/>
      <c r="AX82" s="470"/>
      <c r="AY82" s="468">
        <v>1</v>
      </c>
      <c r="AZ82" s="469">
        <v>2</v>
      </c>
      <c r="BA82" s="469">
        <v>0</v>
      </c>
      <c r="BB82" s="469">
        <v>3</v>
      </c>
      <c r="BC82" s="469">
        <v>0</v>
      </c>
      <c r="BD82" s="469">
        <v>0</v>
      </c>
      <c r="BE82" s="469"/>
      <c r="BF82" s="469"/>
      <c r="BG82" s="469"/>
      <c r="BH82" s="470"/>
      <c r="BI82" s="468">
        <v>12</v>
      </c>
      <c r="BJ82" s="469">
        <v>2</v>
      </c>
      <c r="BK82" s="469">
        <v>4</v>
      </c>
      <c r="BL82" s="469">
        <v>8</v>
      </c>
      <c r="BM82" s="469">
        <v>3</v>
      </c>
      <c r="BN82" s="469">
        <v>2</v>
      </c>
      <c r="BO82" s="469"/>
      <c r="BP82" s="469"/>
      <c r="BQ82" s="469"/>
      <c r="BR82" s="470"/>
      <c r="BS82" s="468">
        <v>2</v>
      </c>
      <c r="BT82" s="469">
        <v>0</v>
      </c>
      <c r="BU82" s="469">
        <v>1</v>
      </c>
      <c r="BV82" s="469">
        <v>2</v>
      </c>
      <c r="BW82" s="469">
        <v>2</v>
      </c>
      <c r="BX82" s="469">
        <v>0</v>
      </c>
      <c r="BY82" s="469"/>
      <c r="BZ82" s="469"/>
      <c r="CA82" s="469"/>
      <c r="CB82" s="470"/>
      <c r="CC82" s="468">
        <v>0</v>
      </c>
      <c r="CD82" s="469">
        <v>1</v>
      </c>
      <c r="CE82" s="469">
        <v>3</v>
      </c>
      <c r="CF82" s="469">
        <v>2</v>
      </c>
      <c r="CG82" s="469">
        <v>3</v>
      </c>
      <c r="CH82" s="469">
        <v>0</v>
      </c>
      <c r="CI82" s="469"/>
      <c r="CJ82" s="469"/>
      <c r="CK82" s="469"/>
      <c r="CL82" s="470"/>
      <c r="CM82" s="468">
        <v>1</v>
      </c>
      <c r="CN82" s="469">
        <v>0</v>
      </c>
      <c r="CO82" s="469">
        <v>1</v>
      </c>
      <c r="CP82" s="469">
        <v>4</v>
      </c>
      <c r="CQ82" s="469">
        <v>2</v>
      </c>
      <c r="CR82" s="469">
        <v>0</v>
      </c>
      <c r="CS82" s="469"/>
      <c r="CT82" s="469"/>
      <c r="CU82" s="469"/>
      <c r="CV82" s="470"/>
      <c r="CW82" s="468">
        <v>1</v>
      </c>
      <c r="CX82" s="469">
        <v>0</v>
      </c>
      <c r="CY82" s="469">
        <v>0</v>
      </c>
      <c r="CZ82" s="469">
        <v>0</v>
      </c>
      <c r="DA82" s="469">
        <v>0</v>
      </c>
      <c r="DB82" s="469">
        <v>0</v>
      </c>
      <c r="DC82" s="469"/>
      <c r="DD82" s="469"/>
      <c r="DE82" s="469"/>
      <c r="DF82" s="470"/>
      <c r="DG82" s="468">
        <v>0</v>
      </c>
      <c r="DH82" s="469">
        <v>0</v>
      </c>
      <c r="DI82" s="469">
        <v>0</v>
      </c>
      <c r="DJ82" s="469">
        <v>0</v>
      </c>
      <c r="DK82" s="469">
        <v>0</v>
      </c>
      <c r="DL82" s="469">
        <v>0</v>
      </c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88"/>
        <v>319</v>
      </c>
      <c r="HN82" s="78">
        <f t="shared" si="87"/>
        <v>1482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6"/>
        <v>#REF!</v>
      </c>
      <c r="HQ82" s="79"/>
      <c r="HR82" s="80">
        <f t="shared" si="89"/>
        <v>98</v>
      </c>
      <c r="HS82" s="80">
        <f t="shared" si="90"/>
        <v>29</v>
      </c>
      <c r="HT82" s="80">
        <f t="shared" si="91"/>
        <v>39</v>
      </c>
      <c r="HU82" s="80">
        <f t="shared" si="92"/>
        <v>120</v>
      </c>
      <c r="HV82" s="80">
        <f t="shared" si="93"/>
        <v>26</v>
      </c>
      <c r="HW82" s="80">
        <f t="shared" si="94"/>
        <v>7</v>
      </c>
      <c r="HX82" s="80">
        <f t="shared" si="95"/>
        <v>0</v>
      </c>
      <c r="HY82" s="80">
        <f t="shared" si="96"/>
        <v>0</v>
      </c>
      <c r="HZ82" s="80">
        <f t="shared" si="97"/>
        <v>0</v>
      </c>
      <c r="IA82" s="80">
        <f t="shared" si="98"/>
        <v>0</v>
      </c>
      <c r="IK82" s="93" t="e">
        <f t="shared" si="9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1">
        <v>33</v>
      </c>
      <c r="L83" s="472">
        <v>8</v>
      </c>
      <c r="M83" s="472">
        <v>20</v>
      </c>
      <c r="N83" s="472">
        <v>74</v>
      </c>
      <c r="O83" s="472">
        <v>13</v>
      </c>
      <c r="P83" s="472">
        <v>4</v>
      </c>
      <c r="Q83" s="472"/>
      <c r="R83" s="472"/>
      <c r="S83" s="472"/>
      <c r="T83" s="473"/>
      <c r="U83" s="471">
        <v>15</v>
      </c>
      <c r="V83" s="472">
        <v>1</v>
      </c>
      <c r="W83" s="472">
        <v>4</v>
      </c>
      <c r="X83" s="472">
        <v>44</v>
      </c>
      <c r="Y83" s="472">
        <v>8</v>
      </c>
      <c r="Z83" s="472">
        <v>1</v>
      </c>
      <c r="AA83" s="472"/>
      <c r="AB83" s="472"/>
      <c r="AC83" s="472"/>
      <c r="AD83" s="473"/>
      <c r="AE83" s="471">
        <v>9</v>
      </c>
      <c r="AF83" s="472">
        <v>3</v>
      </c>
      <c r="AG83" s="472">
        <v>0</v>
      </c>
      <c r="AH83" s="472">
        <v>1</v>
      </c>
      <c r="AI83" s="472">
        <v>0</v>
      </c>
      <c r="AJ83" s="472">
        <v>0</v>
      </c>
      <c r="AK83" s="472"/>
      <c r="AL83" s="472"/>
      <c r="AM83" s="472"/>
      <c r="AN83" s="473"/>
      <c r="AO83" s="471">
        <v>5</v>
      </c>
      <c r="AP83" s="472">
        <v>11</v>
      </c>
      <c r="AQ83" s="472">
        <v>0</v>
      </c>
      <c r="AR83" s="472">
        <v>0</v>
      </c>
      <c r="AS83" s="472">
        <v>0</v>
      </c>
      <c r="AT83" s="472">
        <v>0</v>
      </c>
      <c r="AU83" s="472"/>
      <c r="AV83" s="472"/>
      <c r="AW83" s="472"/>
      <c r="AX83" s="473"/>
      <c r="AY83" s="471">
        <v>4</v>
      </c>
      <c r="AZ83" s="472">
        <v>1</v>
      </c>
      <c r="BA83" s="472">
        <v>0</v>
      </c>
      <c r="BB83" s="472">
        <v>2</v>
      </c>
      <c r="BC83" s="472">
        <v>0</v>
      </c>
      <c r="BD83" s="472">
        <v>0</v>
      </c>
      <c r="BE83" s="472"/>
      <c r="BF83" s="472"/>
      <c r="BG83" s="472"/>
      <c r="BH83" s="473"/>
      <c r="BI83" s="471">
        <v>10</v>
      </c>
      <c r="BJ83" s="472">
        <v>4</v>
      </c>
      <c r="BK83" s="472">
        <v>5</v>
      </c>
      <c r="BL83" s="472">
        <v>17</v>
      </c>
      <c r="BM83" s="472">
        <v>4</v>
      </c>
      <c r="BN83" s="472">
        <v>0</v>
      </c>
      <c r="BO83" s="472"/>
      <c r="BP83" s="472"/>
      <c r="BQ83" s="472"/>
      <c r="BR83" s="473"/>
      <c r="BS83" s="471">
        <v>2</v>
      </c>
      <c r="BT83" s="472">
        <v>2</v>
      </c>
      <c r="BU83" s="472">
        <v>2</v>
      </c>
      <c r="BV83" s="472">
        <v>6</v>
      </c>
      <c r="BW83" s="472">
        <v>3</v>
      </c>
      <c r="BX83" s="472">
        <v>2</v>
      </c>
      <c r="BY83" s="472"/>
      <c r="BZ83" s="472"/>
      <c r="CA83" s="472"/>
      <c r="CB83" s="473"/>
      <c r="CC83" s="471">
        <v>1</v>
      </c>
      <c r="CD83" s="472">
        <v>2</v>
      </c>
      <c r="CE83" s="472">
        <v>7</v>
      </c>
      <c r="CF83" s="472">
        <v>2</v>
      </c>
      <c r="CG83" s="472">
        <v>2</v>
      </c>
      <c r="CH83" s="472">
        <v>1</v>
      </c>
      <c r="CI83" s="472"/>
      <c r="CJ83" s="472"/>
      <c r="CK83" s="472"/>
      <c r="CL83" s="473"/>
      <c r="CM83" s="471">
        <v>2</v>
      </c>
      <c r="CN83" s="472">
        <v>1</v>
      </c>
      <c r="CO83" s="472">
        <v>2</v>
      </c>
      <c r="CP83" s="472">
        <v>4</v>
      </c>
      <c r="CQ83" s="472">
        <v>2</v>
      </c>
      <c r="CR83" s="472">
        <v>0</v>
      </c>
      <c r="CS83" s="472"/>
      <c r="CT83" s="472"/>
      <c r="CU83" s="472"/>
      <c r="CV83" s="473"/>
      <c r="CW83" s="471">
        <v>0</v>
      </c>
      <c r="CX83" s="472">
        <v>0</v>
      </c>
      <c r="CY83" s="472">
        <v>0</v>
      </c>
      <c r="CZ83" s="472">
        <v>0</v>
      </c>
      <c r="DA83" s="472">
        <v>0</v>
      </c>
      <c r="DB83" s="472">
        <v>0</v>
      </c>
      <c r="DC83" s="472"/>
      <c r="DD83" s="472"/>
      <c r="DE83" s="472"/>
      <c r="DF83" s="473"/>
      <c r="DG83" s="471">
        <v>0</v>
      </c>
      <c r="DH83" s="472">
        <v>0</v>
      </c>
      <c r="DI83" s="472">
        <v>0</v>
      </c>
      <c r="DJ83" s="472">
        <v>0</v>
      </c>
      <c r="DK83" s="472">
        <v>0</v>
      </c>
      <c r="DL83" s="472">
        <v>0</v>
      </c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88"/>
        <v>344</v>
      </c>
      <c r="HN83" s="252">
        <f t="shared" ref="HN83:HN111" si="100">+SUM(HM80:HM83)</f>
        <v>1385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6"/>
        <v>#REF!</v>
      </c>
      <c r="HQ83" s="79"/>
      <c r="HR83" s="253">
        <f t="shared" si="89"/>
        <v>81</v>
      </c>
      <c r="HS83" s="253">
        <f t="shared" si="90"/>
        <v>33</v>
      </c>
      <c r="HT83" s="253">
        <f t="shared" si="91"/>
        <v>40</v>
      </c>
      <c r="HU83" s="253">
        <f t="shared" si="92"/>
        <v>150</v>
      </c>
      <c r="HV83" s="253">
        <f t="shared" si="93"/>
        <v>32</v>
      </c>
      <c r="HW83" s="253">
        <f t="shared" si="94"/>
        <v>8</v>
      </c>
      <c r="HX83" s="253">
        <f t="shared" si="95"/>
        <v>0</v>
      </c>
      <c r="HY83" s="253">
        <f t="shared" si="96"/>
        <v>0</v>
      </c>
      <c r="HZ83" s="253">
        <f t="shared" si="97"/>
        <v>0</v>
      </c>
      <c r="IA83" s="253">
        <f t="shared" si="98"/>
        <v>0</v>
      </c>
      <c r="IK83" s="93" t="e">
        <f t="shared" si="9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41</v>
      </c>
      <c r="L84" s="374">
        <v>2</v>
      </c>
      <c r="M84" s="374">
        <v>27</v>
      </c>
      <c r="N84" s="374">
        <v>96</v>
      </c>
      <c r="O84" s="374">
        <v>9</v>
      </c>
      <c r="P84" s="374">
        <v>4</v>
      </c>
      <c r="Q84" s="374"/>
      <c r="R84" s="374"/>
      <c r="S84" s="374"/>
      <c r="T84" s="375"/>
      <c r="U84" s="373">
        <v>18</v>
      </c>
      <c r="V84" s="374">
        <v>5</v>
      </c>
      <c r="W84" s="374">
        <v>11</v>
      </c>
      <c r="X84" s="374">
        <v>40</v>
      </c>
      <c r="Y84" s="374">
        <v>11</v>
      </c>
      <c r="Z84" s="374">
        <v>1</v>
      </c>
      <c r="AA84" s="374"/>
      <c r="AB84" s="374"/>
      <c r="AC84" s="374"/>
      <c r="AD84" s="375"/>
      <c r="AE84" s="373">
        <v>12</v>
      </c>
      <c r="AF84" s="374">
        <v>8</v>
      </c>
      <c r="AG84" s="374">
        <v>0</v>
      </c>
      <c r="AH84" s="374">
        <v>1</v>
      </c>
      <c r="AI84" s="374">
        <v>0</v>
      </c>
      <c r="AJ84" s="374">
        <v>0</v>
      </c>
      <c r="AK84" s="374"/>
      <c r="AL84" s="374"/>
      <c r="AM84" s="374"/>
      <c r="AN84" s="375"/>
      <c r="AO84" s="373">
        <v>2</v>
      </c>
      <c r="AP84" s="374">
        <v>7</v>
      </c>
      <c r="AQ84" s="374">
        <v>0</v>
      </c>
      <c r="AR84" s="374">
        <v>0</v>
      </c>
      <c r="AS84" s="374">
        <v>0</v>
      </c>
      <c r="AT84" s="374">
        <v>0</v>
      </c>
      <c r="AU84" s="374"/>
      <c r="AV84" s="374"/>
      <c r="AW84" s="374"/>
      <c r="AX84" s="375"/>
      <c r="AY84" s="373">
        <v>3</v>
      </c>
      <c r="AZ84" s="374">
        <v>1</v>
      </c>
      <c r="BA84" s="374">
        <v>0</v>
      </c>
      <c r="BB84" s="374">
        <v>1</v>
      </c>
      <c r="BC84" s="374">
        <v>0</v>
      </c>
      <c r="BD84" s="374">
        <v>0</v>
      </c>
      <c r="BE84" s="374"/>
      <c r="BF84" s="374"/>
      <c r="BG84" s="374"/>
      <c r="BH84" s="375"/>
      <c r="BI84" s="373">
        <v>15</v>
      </c>
      <c r="BJ84" s="374">
        <v>3</v>
      </c>
      <c r="BK84" s="374">
        <v>7</v>
      </c>
      <c r="BL84" s="374">
        <v>14</v>
      </c>
      <c r="BM84" s="374">
        <v>2</v>
      </c>
      <c r="BN84" s="374">
        <v>2</v>
      </c>
      <c r="BO84" s="374"/>
      <c r="BP84" s="374"/>
      <c r="BQ84" s="374"/>
      <c r="BR84" s="375"/>
      <c r="BS84" s="373">
        <v>3</v>
      </c>
      <c r="BT84" s="374">
        <v>0</v>
      </c>
      <c r="BU84" s="374">
        <v>1</v>
      </c>
      <c r="BV84" s="374">
        <v>5</v>
      </c>
      <c r="BW84" s="374">
        <v>1</v>
      </c>
      <c r="BX84" s="374">
        <v>1</v>
      </c>
      <c r="BY84" s="374"/>
      <c r="BZ84" s="374"/>
      <c r="CA84" s="374"/>
      <c r="CB84" s="375"/>
      <c r="CC84" s="373">
        <v>4</v>
      </c>
      <c r="CD84" s="374">
        <v>0</v>
      </c>
      <c r="CE84" s="374">
        <v>6</v>
      </c>
      <c r="CF84" s="374">
        <v>6</v>
      </c>
      <c r="CG84" s="374">
        <v>2</v>
      </c>
      <c r="CH84" s="374">
        <v>0</v>
      </c>
      <c r="CI84" s="374"/>
      <c r="CJ84" s="374"/>
      <c r="CK84" s="374"/>
      <c r="CL84" s="375"/>
      <c r="CM84" s="373">
        <v>4</v>
      </c>
      <c r="CN84" s="374">
        <v>0</v>
      </c>
      <c r="CO84" s="374">
        <v>2</v>
      </c>
      <c r="CP84" s="374">
        <v>9</v>
      </c>
      <c r="CQ84" s="374">
        <v>0</v>
      </c>
      <c r="CR84" s="374">
        <v>0</v>
      </c>
      <c r="CS84" s="374"/>
      <c r="CT84" s="374"/>
      <c r="CU84" s="374"/>
      <c r="CV84" s="375"/>
      <c r="CW84" s="373">
        <v>1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/>
      <c r="DD84" s="374"/>
      <c r="DE84" s="374"/>
      <c r="DF84" s="375"/>
      <c r="DG84" s="373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88"/>
        <v>388</v>
      </c>
      <c r="HN84" s="250">
        <f t="shared" si="100"/>
        <v>1416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01">+SUM(HO81:HO84)</f>
        <v>#REF!</v>
      </c>
      <c r="HQ84" s="79"/>
      <c r="HR84" s="251">
        <f t="shared" si="89"/>
        <v>103</v>
      </c>
      <c r="HS84" s="251">
        <f t="shared" si="90"/>
        <v>26</v>
      </c>
      <c r="HT84" s="251">
        <f t="shared" si="91"/>
        <v>54</v>
      </c>
      <c r="HU84" s="251">
        <f t="shared" si="92"/>
        <v>172</v>
      </c>
      <c r="HV84" s="251">
        <f t="shared" si="93"/>
        <v>25</v>
      </c>
      <c r="HW84" s="251">
        <f t="shared" si="94"/>
        <v>8</v>
      </c>
      <c r="HX84" s="251">
        <f t="shared" si="95"/>
        <v>0</v>
      </c>
      <c r="HY84" s="251">
        <f t="shared" si="96"/>
        <v>0</v>
      </c>
      <c r="HZ84" s="251">
        <f t="shared" si="97"/>
        <v>0</v>
      </c>
      <c r="IA84" s="251">
        <f t="shared" si="98"/>
        <v>0</v>
      </c>
      <c r="IK84" s="93" t="e">
        <f t="shared" si="9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33</v>
      </c>
      <c r="L85" s="377">
        <v>1</v>
      </c>
      <c r="M85" s="377">
        <v>13</v>
      </c>
      <c r="N85" s="377">
        <v>97</v>
      </c>
      <c r="O85" s="377">
        <v>20</v>
      </c>
      <c r="P85" s="377">
        <v>3</v>
      </c>
      <c r="Q85" s="377"/>
      <c r="R85" s="377"/>
      <c r="S85" s="377"/>
      <c r="T85" s="378"/>
      <c r="U85" s="376">
        <v>21</v>
      </c>
      <c r="V85" s="377">
        <v>4</v>
      </c>
      <c r="W85" s="377">
        <v>8</v>
      </c>
      <c r="X85" s="377">
        <v>38</v>
      </c>
      <c r="Y85" s="377">
        <v>1</v>
      </c>
      <c r="Z85" s="377">
        <v>1</v>
      </c>
      <c r="AA85" s="377"/>
      <c r="AB85" s="377"/>
      <c r="AC85" s="377"/>
      <c r="AD85" s="378"/>
      <c r="AE85" s="376">
        <v>9</v>
      </c>
      <c r="AF85" s="377">
        <v>6</v>
      </c>
      <c r="AG85" s="377">
        <v>0</v>
      </c>
      <c r="AH85" s="377">
        <v>4</v>
      </c>
      <c r="AI85" s="377">
        <v>0</v>
      </c>
      <c r="AJ85" s="377">
        <v>0</v>
      </c>
      <c r="AK85" s="377"/>
      <c r="AL85" s="377"/>
      <c r="AM85" s="377"/>
      <c r="AN85" s="378"/>
      <c r="AO85" s="376">
        <v>2</v>
      </c>
      <c r="AP85" s="377">
        <v>6</v>
      </c>
      <c r="AQ85" s="377">
        <v>0</v>
      </c>
      <c r="AR85" s="377">
        <v>2</v>
      </c>
      <c r="AS85" s="377">
        <v>0</v>
      </c>
      <c r="AT85" s="377">
        <v>0</v>
      </c>
      <c r="AU85" s="377"/>
      <c r="AV85" s="377"/>
      <c r="AW85" s="377"/>
      <c r="AX85" s="378"/>
      <c r="AY85" s="376">
        <v>3</v>
      </c>
      <c r="AZ85" s="377">
        <v>1</v>
      </c>
      <c r="BA85" s="377">
        <v>0</v>
      </c>
      <c r="BB85" s="377">
        <v>2</v>
      </c>
      <c r="BC85" s="377">
        <v>0</v>
      </c>
      <c r="BD85" s="377">
        <v>0</v>
      </c>
      <c r="BE85" s="377"/>
      <c r="BF85" s="377"/>
      <c r="BG85" s="377"/>
      <c r="BH85" s="378"/>
      <c r="BI85" s="376">
        <v>14</v>
      </c>
      <c r="BJ85" s="377">
        <v>2</v>
      </c>
      <c r="BK85" s="377">
        <v>8</v>
      </c>
      <c r="BL85" s="377">
        <v>14</v>
      </c>
      <c r="BM85" s="377">
        <v>2</v>
      </c>
      <c r="BN85" s="377">
        <v>1</v>
      </c>
      <c r="BO85" s="377"/>
      <c r="BP85" s="377"/>
      <c r="BQ85" s="377"/>
      <c r="BR85" s="378"/>
      <c r="BS85" s="376">
        <v>1</v>
      </c>
      <c r="BT85" s="377">
        <v>1</v>
      </c>
      <c r="BU85" s="377">
        <v>2</v>
      </c>
      <c r="BV85" s="377">
        <v>3</v>
      </c>
      <c r="BW85" s="377">
        <v>5</v>
      </c>
      <c r="BX85" s="377">
        <v>0</v>
      </c>
      <c r="BY85" s="377"/>
      <c r="BZ85" s="377"/>
      <c r="CA85" s="377"/>
      <c r="CB85" s="378"/>
      <c r="CC85" s="376">
        <v>2</v>
      </c>
      <c r="CD85" s="377">
        <v>1</v>
      </c>
      <c r="CE85" s="377">
        <v>6</v>
      </c>
      <c r="CF85" s="377">
        <v>0</v>
      </c>
      <c r="CG85" s="377">
        <v>4</v>
      </c>
      <c r="CH85" s="377">
        <v>0</v>
      </c>
      <c r="CI85" s="377"/>
      <c r="CJ85" s="377"/>
      <c r="CK85" s="377"/>
      <c r="CL85" s="378"/>
      <c r="CM85" s="376">
        <v>3</v>
      </c>
      <c r="CN85" s="377">
        <v>0</v>
      </c>
      <c r="CO85" s="377">
        <v>1</v>
      </c>
      <c r="CP85" s="377">
        <v>5</v>
      </c>
      <c r="CQ85" s="377">
        <v>1</v>
      </c>
      <c r="CR85" s="377">
        <v>0</v>
      </c>
      <c r="CS85" s="377"/>
      <c r="CT85" s="377"/>
      <c r="CU85" s="377"/>
      <c r="CV85" s="378"/>
      <c r="CW85" s="376">
        <v>1</v>
      </c>
      <c r="CX85" s="377">
        <v>0</v>
      </c>
      <c r="CY85" s="377">
        <v>0</v>
      </c>
      <c r="CZ85" s="377">
        <v>0</v>
      </c>
      <c r="DA85" s="377">
        <v>0</v>
      </c>
      <c r="DB85" s="377">
        <v>0</v>
      </c>
      <c r="DC85" s="377"/>
      <c r="DD85" s="377"/>
      <c r="DE85" s="377"/>
      <c r="DF85" s="378"/>
      <c r="DG85" s="376">
        <v>0</v>
      </c>
      <c r="DH85" s="377">
        <v>0</v>
      </c>
      <c r="DI85" s="377">
        <v>0</v>
      </c>
      <c r="DJ85" s="377">
        <v>0</v>
      </c>
      <c r="DK85" s="377">
        <v>0</v>
      </c>
      <c r="DL85" s="377">
        <v>0</v>
      </c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88"/>
        <v>352</v>
      </c>
      <c r="HN85" s="78">
        <f t="shared" si="100"/>
        <v>1403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01"/>
        <v>#REF!</v>
      </c>
      <c r="HQ85" s="79"/>
      <c r="HR85" s="80">
        <f t="shared" si="89"/>
        <v>89</v>
      </c>
      <c r="HS85" s="80">
        <f t="shared" si="90"/>
        <v>22</v>
      </c>
      <c r="HT85" s="80">
        <f t="shared" si="91"/>
        <v>38</v>
      </c>
      <c r="HU85" s="80">
        <f t="shared" si="92"/>
        <v>165</v>
      </c>
      <c r="HV85" s="80">
        <f t="shared" si="93"/>
        <v>33</v>
      </c>
      <c r="HW85" s="80">
        <f t="shared" si="94"/>
        <v>5</v>
      </c>
      <c r="HX85" s="80">
        <f t="shared" si="95"/>
        <v>0</v>
      </c>
      <c r="HY85" s="80">
        <f t="shared" si="96"/>
        <v>0</v>
      </c>
      <c r="HZ85" s="80">
        <f t="shared" si="97"/>
        <v>0</v>
      </c>
      <c r="IA85" s="80">
        <f t="shared" si="98"/>
        <v>0</v>
      </c>
      <c r="IK85" s="93" t="e">
        <f t="shared" si="9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37</v>
      </c>
      <c r="L86" s="425">
        <v>1</v>
      </c>
      <c r="M86" s="425">
        <v>7</v>
      </c>
      <c r="N86" s="377">
        <v>78</v>
      </c>
      <c r="O86" s="377">
        <v>8</v>
      </c>
      <c r="P86" s="377">
        <v>5</v>
      </c>
      <c r="Q86" s="377"/>
      <c r="R86" s="377"/>
      <c r="S86" s="377"/>
      <c r="T86" s="378"/>
      <c r="U86" s="424">
        <v>19</v>
      </c>
      <c r="V86" s="425">
        <v>3</v>
      </c>
      <c r="W86" s="425">
        <v>12</v>
      </c>
      <c r="X86" s="377">
        <v>38</v>
      </c>
      <c r="Y86" s="377">
        <v>1</v>
      </c>
      <c r="Z86" s="377">
        <v>4</v>
      </c>
      <c r="AA86" s="377"/>
      <c r="AB86" s="377"/>
      <c r="AC86" s="377"/>
      <c r="AD86" s="378"/>
      <c r="AE86" s="424">
        <v>10</v>
      </c>
      <c r="AF86" s="425">
        <v>5</v>
      </c>
      <c r="AG86" s="425">
        <v>0</v>
      </c>
      <c r="AH86" s="377">
        <v>2</v>
      </c>
      <c r="AI86" s="377">
        <v>0</v>
      </c>
      <c r="AJ86" s="377">
        <v>0</v>
      </c>
      <c r="AK86" s="377"/>
      <c r="AL86" s="377"/>
      <c r="AM86" s="377"/>
      <c r="AN86" s="378"/>
      <c r="AO86" s="424">
        <v>4</v>
      </c>
      <c r="AP86" s="425">
        <v>6</v>
      </c>
      <c r="AQ86" s="425">
        <v>0</v>
      </c>
      <c r="AR86" s="377">
        <v>1</v>
      </c>
      <c r="AS86" s="377">
        <v>0</v>
      </c>
      <c r="AT86" s="377">
        <v>0</v>
      </c>
      <c r="AU86" s="377"/>
      <c r="AV86" s="377"/>
      <c r="AW86" s="377"/>
      <c r="AX86" s="378"/>
      <c r="AY86" s="424">
        <v>4</v>
      </c>
      <c r="AZ86" s="425">
        <v>3</v>
      </c>
      <c r="BA86" s="425">
        <v>0</v>
      </c>
      <c r="BB86" s="377">
        <v>0</v>
      </c>
      <c r="BC86" s="377">
        <v>0</v>
      </c>
      <c r="BD86" s="377">
        <v>0</v>
      </c>
      <c r="BE86" s="377"/>
      <c r="BF86" s="377"/>
      <c r="BG86" s="377"/>
      <c r="BH86" s="378"/>
      <c r="BI86" s="424">
        <v>12</v>
      </c>
      <c r="BJ86" s="425">
        <v>3</v>
      </c>
      <c r="BK86" s="425">
        <v>7</v>
      </c>
      <c r="BL86" s="377">
        <v>11</v>
      </c>
      <c r="BM86" s="377">
        <v>3</v>
      </c>
      <c r="BN86" s="377">
        <v>0</v>
      </c>
      <c r="BO86" s="377"/>
      <c r="BP86" s="377"/>
      <c r="BQ86" s="377"/>
      <c r="BR86" s="378"/>
      <c r="BS86" s="424">
        <v>0</v>
      </c>
      <c r="BT86" s="425">
        <v>0</v>
      </c>
      <c r="BU86" s="425">
        <v>1</v>
      </c>
      <c r="BV86" s="377">
        <v>1</v>
      </c>
      <c r="BW86" s="377">
        <v>3</v>
      </c>
      <c r="BX86" s="377">
        <v>2</v>
      </c>
      <c r="BY86" s="377"/>
      <c r="BZ86" s="377"/>
      <c r="CA86" s="377"/>
      <c r="CB86" s="378"/>
      <c r="CC86" s="424">
        <v>2</v>
      </c>
      <c r="CD86" s="425">
        <v>2</v>
      </c>
      <c r="CE86" s="425">
        <v>4</v>
      </c>
      <c r="CF86" s="377">
        <v>2</v>
      </c>
      <c r="CG86" s="377">
        <v>2</v>
      </c>
      <c r="CH86" s="377">
        <v>0</v>
      </c>
      <c r="CI86" s="377"/>
      <c r="CJ86" s="377"/>
      <c r="CK86" s="377"/>
      <c r="CL86" s="378"/>
      <c r="CM86" s="424">
        <v>3</v>
      </c>
      <c r="CN86" s="425">
        <v>0</v>
      </c>
      <c r="CO86" s="425">
        <v>1</v>
      </c>
      <c r="CP86" s="377">
        <v>4</v>
      </c>
      <c r="CQ86" s="377">
        <v>1</v>
      </c>
      <c r="CR86" s="377">
        <v>0</v>
      </c>
      <c r="CS86" s="377"/>
      <c r="CT86" s="377"/>
      <c r="CU86" s="377"/>
      <c r="CV86" s="378"/>
      <c r="CW86" s="424">
        <v>0</v>
      </c>
      <c r="CX86" s="425">
        <v>0</v>
      </c>
      <c r="CY86" s="425">
        <v>0</v>
      </c>
      <c r="CZ86" s="377">
        <v>0</v>
      </c>
      <c r="DA86" s="377">
        <v>0</v>
      </c>
      <c r="DB86" s="377">
        <v>0</v>
      </c>
      <c r="DC86" s="377"/>
      <c r="DD86" s="377"/>
      <c r="DE86" s="377"/>
      <c r="DF86" s="378"/>
      <c r="DG86" s="424">
        <v>0</v>
      </c>
      <c r="DH86" s="425">
        <v>0</v>
      </c>
      <c r="DI86" s="425">
        <v>0</v>
      </c>
      <c r="DJ86" s="377">
        <v>0</v>
      </c>
      <c r="DK86" s="377">
        <v>0</v>
      </c>
      <c r="DL86" s="377">
        <v>0</v>
      </c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88"/>
        <v>312</v>
      </c>
      <c r="HN86" s="78">
        <f t="shared" si="100"/>
        <v>1396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01"/>
        <v>#REF!</v>
      </c>
      <c r="HQ86" s="79"/>
      <c r="HR86" s="80">
        <f t="shared" si="89"/>
        <v>91</v>
      </c>
      <c r="HS86" s="80">
        <f t="shared" si="90"/>
        <v>23</v>
      </c>
      <c r="HT86" s="80">
        <f t="shared" si="91"/>
        <v>32</v>
      </c>
      <c r="HU86" s="80">
        <f t="shared" si="92"/>
        <v>137</v>
      </c>
      <c r="HV86" s="80">
        <f t="shared" si="93"/>
        <v>18</v>
      </c>
      <c r="HW86" s="80">
        <f t="shared" si="94"/>
        <v>11</v>
      </c>
      <c r="HX86" s="80">
        <f t="shared" si="95"/>
        <v>0</v>
      </c>
      <c r="HY86" s="80">
        <f t="shared" si="96"/>
        <v>0</v>
      </c>
      <c r="HZ86" s="80">
        <f t="shared" si="97"/>
        <v>0</v>
      </c>
      <c r="IA86" s="80">
        <f t="shared" si="98"/>
        <v>0</v>
      </c>
      <c r="IK86" s="93" t="e">
        <f t="shared" si="9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7">
        <v>40</v>
      </c>
      <c r="L87" s="428">
        <v>1</v>
      </c>
      <c r="M87" s="428">
        <v>16</v>
      </c>
      <c r="N87" s="428">
        <v>79</v>
      </c>
      <c r="O87" s="428">
        <v>9</v>
      </c>
      <c r="P87" s="428">
        <v>4</v>
      </c>
      <c r="Q87" s="428"/>
      <c r="R87" s="428"/>
      <c r="S87" s="428"/>
      <c r="T87" s="381"/>
      <c r="U87" s="427">
        <v>22</v>
      </c>
      <c r="V87" s="428">
        <v>5</v>
      </c>
      <c r="W87" s="428">
        <v>9</v>
      </c>
      <c r="X87" s="380">
        <v>43</v>
      </c>
      <c r="Y87" s="380">
        <v>9</v>
      </c>
      <c r="Z87" s="380">
        <v>2</v>
      </c>
      <c r="AA87" s="380"/>
      <c r="AB87" s="380"/>
      <c r="AC87" s="380"/>
      <c r="AD87" s="381"/>
      <c r="AE87" s="427">
        <v>13</v>
      </c>
      <c r="AF87" s="428">
        <v>2</v>
      </c>
      <c r="AG87" s="428">
        <v>0</v>
      </c>
      <c r="AH87" s="380">
        <v>3</v>
      </c>
      <c r="AI87" s="380">
        <v>0</v>
      </c>
      <c r="AJ87" s="380">
        <v>0</v>
      </c>
      <c r="AK87" s="380"/>
      <c r="AL87" s="380"/>
      <c r="AM87" s="380"/>
      <c r="AN87" s="381"/>
      <c r="AO87" s="427">
        <v>2</v>
      </c>
      <c r="AP87" s="428">
        <v>7</v>
      </c>
      <c r="AQ87" s="428">
        <v>0</v>
      </c>
      <c r="AR87" s="380">
        <v>2</v>
      </c>
      <c r="AS87" s="380">
        <v>0</v>
      </c>
      <c r="AT87" s="380">
        <v>0</v>
      </c>
      <c r="AU87" s="380"/>
      <c r="AV87" s="380"/>
      <c r="AW87" s="380"/>
      <c r="AX87" s="381"/>
      <c r="AY87" s="427">
        <v>3</v>
      </c>
      <c r="AZ87" s="428">
        <v>1</v>
      </c>
      <c r="BA87" s="428">
        <v>0</v>
      </c>
      <c r="BB87" s="380">
        <v>1</v>
      </c>
      <c r="BC87" s="380">
        <v>0</v>
      </c>
      <c r="BD87" s="380">
        <v>0</v>
      </c>
      <c r="BE87" s="380"/>
      <c r="BF87" s="380"/>
      <c r="BG87" s="380"/>
      <c r="BH87" s="381"/>
      <c r="BI87" s="427">
        <v>14</v>
      </c>
      <c r="BJ87" s="428">
        <v>1</v>
      </c>
      <c r="BK87" s="428">
        <v>5</v>
      </c>
      <c r="BL87" s="380">
        <v>12</v>
      </c>
      <c r="BM87" s="380">
        <v>1</v>
      </c>
      <c r="BN87" s="380">
        <v>2</v>
      </c>
      <c r="BO87" s="380"/>
      <c r="BP87" s="380"/>
      <c r="BQ87" s="380"/>
      <c r="BR87" s="381"/>
      <c r="BS87" s="427">
        <v>1</v>
      </c>
      <c r="BT87" s="428">
        <v>0</v>
      </c>
      <c r="BU87" s="428">
        <v>1</v>
      </c>
      <c r="BV87" s="380">
        <v>2</v>
      </c>
      <c r="BW87" s="380">
        <v>4</v>
      </c>
      <c r="BX87" s="380">
        <v>1</v>
      </c>
      <c r="BY87" s="380"/>
      <c r="BZ87" s="380"/>
      <c r="CA87" s="380"/>
      <c r="CB87" s="381"/>
      <c r="CC87" s="427">
        <v>3</v>
      </c>
      <c r="CD87" s="428">
        <v>0</v>
      </c>
      <c r="CE87" s="428">
        <v>4</v>
      </c>
      <c r="CF87" s="380">
        <v>1</v>
      </c>
      <c r="CG87" s="380">
        <v>3</v>
      </c>
      <c r="CH87" s="380">
        <v>0</v>
      </c>
      <c r="CI87" s="380"/>
      <c r="CJ87" s="380"/>
      <c r="CK87" s="380"/>
      <c r="CL87" s="381"/>
      <c r="CM87" s="427">
        <v>3</v>
      </c>
      <c r="CN87" s="428">
        <v>0</v>
      </c>
      <c r="CO87" s="428">
        <v>1</v>
      </c>
      <c r="CP87" s="380">
        <v>6</v>
      </c>
      <c r="CQ87" s="380">
        <v>1</v>
      </c>
      <c r="CR87" s="380">
        <v>0</v>
      </c>
      <c r="CS87" s="380"/>
      <c r="CT87" s="380"/>
      <c r="CU87" s="380"/>
      <c r="CV87" s="381"/>
      <c r="CW87" s="427">
        <v>1</v>
      </c>
      <c r="CX87" s="428">
        <v>0</v>
      </c>
      <c r="CY87" s="428">
        <v>0</v>
      </c>
      <c r="CZ87" s="380">
        <v>0</v>
      </c>
      <c r="DA87" s="380">
        <v>0</v>
      </c>
      <c r="DB87" s="380">
        <v>0</v>
      </c>
      <c r="DC87" s="380"/>
      <c r="DD87" s="380"/>
      <c r="DE87" s="380"/>
      <c r="DF87" s="381"/>
      <c r="DG87" s="427">
        <v>0</v>
      </c>
      <c r="DH87" s="428">
        <v>0</v>
      </c>
      <c r="DI87" s="428">
        <v>0</v>
      </c>
      <c r="DJ87" s="380">
        <v>0</v>
      </c>
      <c r="DK87" s="380">
        <v>0</v>
      </c>
      <c r="DL87" s="380">
        <v>0</v>
      </c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88"/>
        <v>340</v>
      </c>
      <c r="HN87" s="252">
        <f t="shared" si="100"/>
        <v>1392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01"/>
        <v>#REF!</v>
      </c>
      <c r="HQ87" s="79"/>
      <c r="HR87" s="253">
        <f t="shared" si="89"/>
        <v>102</v>
      </c>
      <c r="HS87" s="253">
        <f t="shared" si="90"/>
        <v>17</v>
      </c>
      <c r="HT87" s="253">
        <f t="shared" si="91"/>
        <v>36</v>
      </c>
      <c r="HU87" s="253">
        <f t="shared" si="92"/>
        <v>149</v>
      </c>
      <c r="HV87" s="253">
        <f t="shared" si="93"/>
        <v>27</v>
      </c>
      <c r="HW87" s="253">
        <f t="shared" si="94"/>
        <v>9</v>
      </c>
      <c r="HX87" s="253">
        <f t="shared" si="95"/>
        <v>0</v>
      </c>
      <c r="HY87" s="253">
        <f t="shared" si="96"/>
        <v>0</v>
      </c>
      <c r="HZ87" s="253">
        <f t="shared" si="97"/>
        <v>0</v>
      </c>
      <c r="IA87" s="253">
        <f t="shared" si="98"/>
        <v>0</v>
      </c>
      <c r="IK87" s="93" t="e">
        <f t="shared" si="9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88"/>
        <v>0</v>
      </c>
      <c r="HN88" s="250">
        <f t="shared" si="100"/>
        <v>1004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01"/>
        <v>#REF!</v>
      </c>
      <c r="HQ88" s="79"/>
      <c r="HR88" s="251">
        <f t="shared" si="89"/>
        <v>0</v>
      </c>
      <c r="HS88" s="251">
        <f t="shared" si="90"/>
        <v>0</v>
      </c>
      <c r="HT88" s="251">
        <f t="shared" si="91"/>
        <v>0</v>
      </c>
      <c r="HU88" s="251">
        <f t="shared" si="92"/>
        <v>0</v>
      </c>
      <c r="HV88" s="251">
        <f t="shared" si="93"/>
        <v>0</v>
      </c>
      <c r="HW88" s="251">
        <f t="shared" si="94"/>
        <v>0</v>
      </c>
      <c r="HX88" s="251">
        <f t="shared" si="95"/>
        <v>0</v>
      </c>
      <c r="HY88" s="251">
        <f t="shared" si="96"/>
        <v>0</v>
      </c>
      <c r="HZ88" s="251">
        <f t="shared" si="97"/>
        <v>0</v>
      </c>
      <c r="IA88" s="251">
        <f t="shared" si="98"/>
        <v>0</v>
      </c>
      <c r="IK88" s="93" t="e">
        <f t="shared" si="9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88"/>
        <v>0</v>
      </c>
      <c r="HN89" s="78">
        <f t="shared" si="100"/>
        <v>652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01"/>
        <v>#REF!</v>
      </c>
      <c r="HQ89" s="79"/>
      <c r="HR89" s="80">
        <f t="shared" si="89"/>
        <v>0</v>
      </c>
      <c r="HS89" s="80">
        <f t="shared" si="90"/>
        <v>0</v>
      </c>
      <c r="HT89" s="80">
        <f t="shared" si="91"/>
        <v>0</v>
      </c>
      <c r="HU89" s="80">
        <f t="shared" si="92"/>
        <v>0</v>
      </c>
      <c r="HV89" s="80">
        <f t="shared" si="93"/>
        <v>0</v>
      </c>
      <c r="HW89" s="80">
        <f t="shared" si="94"/>
        <v>0</v>
      </c>
      <c r="HX89" s="80">
        <f t="shared" si="95"/>
        <v>0</v>
      </c>
      <c r="HY89" s="80">
        <f t="shared" si="96"/>
        <v>0</v>
      </c>
      <c r="HZ89" s="80">
        <f t="shared" si="97"/>
        <v>0</v>
      </c>
      <c r="IA89" s="80">
        <f t="shared" si="98"/>
        <v>0</v>
      </c>
      <c r="IK89" s="93" t="e">
        <f t="shared" si="9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88"/>
        <v>0</v>
      </c>
      <c r="HN90" s="78">
        <f t="shared" si="100"/>
        <v>340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01"/>
        <v>#REF!</v>
      </c>
      <c r="HQ90" s="79"/>
      <c r="HR90" s="80">
        <f t="shared" si="89"/>
        <v>0</v>
      </c>
      <c r="HS90" s="80">
        <f t="shared" si="90"/>
        <v>0</v>
      </c>
      <c r="HT90" s="80">
        <f t="shared" si="91"/>
        <v>0</v>
      </c>
      <c r="HU90" s="80">
        <f t="shared" si="92"/>
        <v>0</v>
      </c>
      <c r="HV90" s="80">
        <f t="shared" si="93"/>
        <v>0</v>
      </c>
      <c r="HW90" s="80">
        <f t="shared" si="94"/>
        <v>0</v>
      </c>
      <c r="HX90" s="80">
        <f t="shared" si="95"/>
        <v>0</v>
      </c>
      <c r="HY90" s="80">
        <f t="shared" si="96"/>
        <v>0</v>
      </c>
      <c r="HZ90" s="80">
        <f t="shared" si="97"/>
        <v>0</v>
      </c>
      <c r="IA90" s="80">
        <f t="shared" si="98"/>
        <v>0</v>
      </c>
      <c r="IK90" s="93" t="e">
        <f t="shared" si="9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88"/>
        <v>0</v>
      </c>
      <c r="HN91" s="252">
        <f t="shared" si="10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01"/>
        <v>#REF!</v>
      </c>
      <c r="HQ91" s="79"/>
      <c r="HR91" s="253">
        <f t="shared" si="89"/>
        <v>0</v>
      </c>
      <c r="HS91" s="253">
        <f t="shared" si="90"/>
        <v>0</v>
      </c>
      <c r="HT91" s="253">
        <f t="shared" si="91"/>
        <v>0</v>
      </c>
      <c r="HU91" s="253">
        <f t="shared" si="92"/>
        <v>0</v>
      </c>
      <c r="HV91" s="253">
        <f t="shared" si="93"/>
        <v>0</v>
      </c>
      <c r="HW91" s="253">
        <f t="shared" si="94"/>
        <v>0</v>
      </c>
      <c r="HX91" s="253">
        <f t="shared" si="95"/>
        <v>0</v>
      </c>
      <c r="HY91" s="253">
        <f t="shared" si="96"/>
        <v>0</v>
      </c>
      <c r="HZ91" s="253">
        <f t="shared" si="97"/>
        <v>0</v>
      </c>
      <c r="IA91" s="253">
        <f t="shared" si="98"/>
        <v>0</v>
      </c>
      <c r="IK91" s="93" t="e">
        <f t="shared" si="9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88"/>
        <v>0</v>
      </c>
      <c r="HN92" s="250">
        <f t="shared" si="10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01"/>
        <v>#REF!</v>
      </c>
      <c r="HQ92" s="79"/>
      <c r="HR92" s="251">
        <f t="shared" si="89"/>
        <v>0</v>
      </c>
      <c r="HS92" s="251">
        <f t="shared" si="90"/>
        <v>0</v>
      </c>
      <c r="HT92" s="251">
        <f t="shared" si="91"/>
        <v>0</v>
      </c>
      <c r="HU92" s="251">
        <f t="shared" si="92"/>
        <v>0</v>
      </c>
      <c r="HV92" s="251">
        <f t="shared" si="93"/>
        <v>0</v>
      </c>
      <c r="HW92" s="251">
        <f t="shared" si="94"/>
        <v>0</v>
      </c>
      <c r="HX92" s="251">
        <f t="shared" si="95"/>
        <v>0</v>
      </c>
      <c r="HY92" s="251">
        <f t="shared" si="96"/>
        <v>0</v>
      </c>
      <c r="HZ92" s="251">
        <f t="shared" si="97"/>
        <v>0</v>
      </c>
      <c r="IA92" s="251">
        <f t="shared" si="98"/>
        <v>0</v>
      </c>
      <c r="IK92" s="93" t="e">
        <f t="shared" si="9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88"/>
        <v>0</v>
      </c>
      <c r="HN93" s="78">
        <f t="shared" si="10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01"/>
        <v>#REF!</v>
      </c>
      <c r="HQ93" s="79"/>
      <c r="HR93" s="80">
        <f t="shared" si="89"/>
        <v>0</v>
      </c>
      <c r="HS93" s="80">
        <f t="shared" si="90"/>
        <v>0</v>
      </c>
      <c r="HT93" s="80">
        <f t="shared" si="91"/>
        <v>0</v>
      </c>
      <c r="HU93" s="80">
        <f t="shared" si="92"/>
        <v>0</v>
      </c>
      <c r="HV93" s="80">
        <f t="shared" si="93"/>
        <v>0</v>
      </c>
      <c r="HW93" s="80">
        <f t="shared" si="94"/>
        <v>0</v>
      </c>
      <c r="HX93" s="80">
        <f t="shared" si="95"/>
        <v>0</v>
      </c>
      <c r="HY93" s="80">
        <f t="shared" si="96"/>
        <v>0</v>
      </c>
      <c r="HZ93" s="80">
        <f t="shared" si="97"/>
        <v>0</v>
      </c>
      <c r="IA93" s="80">
        <f t="shared" si="98"/>
        <v>0</v>
      </c>
      <c r="IK93" s="93" t="e">
        <f t="shared" si="9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88"/>
        <v>0</v>
      </c>
      <c r="HN94" s="78">
        <f t="shared" si="10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01"/>
        <v>#REF!</v>
      </c>
      <c r="HQ94" s="79"/>
      <c r="HR94" s="80">
        <f t="shared" si="89"/>
        <v>0</v>
      </c>
      <c r="HS94" s="80">
        <f t="shared" si="90"/>
        <v>0</v>
      </c>
      <c r="HT94" s="80">
        <f t="shared" si="91"/>
        <v>0</v>
      </c>
      <c r="HU94" s="80">
        <f t="shared" si="92"/>
        <v>0</v>
      </c>
      <c r="HV94" s="80">
        <f t="shared" si="93"/>
        <v>0</v>
      </c>
      <c r="HW94" s="80">
        <f t="shared" si="94"/>
        <v>0</v>
      </c>
      <c r="HX94" s="80">
        <f t="shared" si="95"/>
        <v>0</v>
      </c>
      <c r="HY94" s="80">
        <f t="shared" si="96"/>
        <v>0</v>
      </c>
      <c r="HZ94" s="80">
        <f t="shared" si="97"/>
        <v>0</v>
      </c>
      <c r="IA94" s="80">
        <f t="shared" si="98"/>
        <v>0</v>
      </c>
      <c r="IK94" s="93" t="e">
        <f t="shared" si="9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88"/>
        <v>0</v>
      </c>
      <c r="HN95" s="252">
        <f t="shared" si="10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01"/>
        <v>#REF!</v>
      </c>
      <c r="HQ95" s="79"/>
      <c r="HR95" s="253">
        <f t="shared" si="89"/>
        <v>0</v>
      </c>
      <c r="HS95" s="253">
        <f t="shared" si="90"/>
        <v>0</v>
      </c>
      <c r="HT95" s="253">
        <f t="shared" si="91"/>
        <v>0</v>
      </c>
      <c r="HU95" s="253">
        <f t="shared" si="92"/>
        <v>0</v>
      </c>
      <c r="HV95" s="253">
        <f t="shared" si="93"/>
        <v>0</v>
      </c>
      <c r="HW95" s="253">
        <f t="shared" si="94"/>
        <v>0</v>
      </c>
      <c r="HX95" s="253">
        <f t="shared" si="95"/>
        <v>0</v>
      </c>
      <c r="HY95" s="253">
        <f t="shared" si="96"/>
        <v>0</v>
      </c>
      <c r="HZ95" s="253">
        <f t="shared" si="97"/>
        <v>0</v>
      </c>
      <c r="IA95" s="253">
        <f t="shared" si="98"/>
        <v>0</v>
      </c>
      <c r="IK95" s="93" t="e">
        <f t="shared" si="9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88"/>
        <v>0</v>
      </c>
      <c r="HN96" s="250">
        <f t="shared" si="10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01"/>
        <v>#REF!</v>
      </c>
      <c r="HQ96" s="79"/>
      <c r="HR96" s="251">
        <f t="shared" si="89"/>
        <v>0</v>
      </c>
      <c r="HS96" s="251">
        <f t="shared" si="90"/>
        <v>0</v>
      </c>
      <c r="HT96" s="251">
        <f t="shared" si="91"/>
        <v>0</v>
      </c>
      <c r="HU96" s="251">
        <f t="shared" si="92"/>
        <v>0</v>
      </c>
      <c r="HV96" s="251">
        <f t="shared" si="93"/>
        <v>0</v>
      </c>
      <c r="HW96" s="251">
        <f t="shared" si="94"/>
        <v>0</v>
      </c>
      <c r="HX96" s="251">
        <f t="shared" si="95"/>
        <v>0</v>
      </c>
      <c r="HY96" s="251">
        <f t="shared" si="96"/>
        <v>0</v>
      </c>
      <c r="HZ96" s="251">
        <f t="shared" si="97"/>
        <v>0</v>
      </c>
      <c r="IA96" s="251">
        <f t="shared" si="98"/>
        <v>0</v>
      </c>
      <c r="IK96" s="93" t="e">
        <f t="shared" si="9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88"/>
        <v>0</v>
      </c>
      <c r="HN97" s="78">
        <f t="shared" si="10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01"/>
        <v>#REF!</v>
      </c>
      <c r="HQ97" s="79"/>
      <c r="HR97" s="80">
        <f t="shared" si="89"/>
        <v>0</v>
      </c>
      <c r="HS97" s="80">
        <f t="shared" si="90"/>
        <v>0</v>
      </c>
      <c r="HT97" s="80">
        <f t="shared" si="91"/>
        <v>0</v>
      </c>
      <c r="HU97" s="80">
        <f t="shared" si="92"/>
        <v>0</v>
      </c>
      <c r="HV97" s="80">
        <f t="shared" si="93"/>
        <v>0</v>
      </c>
      <c r="HW97" s="80">
        <f t="shared" si="94"/>
        <v>0</v>
      </c>
      <c r="HX97" s="80">
        <f t="shared" si="95"/>
        <v>0</v>
      </c>
      <c r="HY97" s="80">
        <f t="shared" si="96"/>
        <v>0</v>
      </c>
      <c r="HZ97" s="80">
        <f t="shared" si="97"/>
        <v>0</v>
      </c>
      <c r="IA97" s="80">
        <f t="shared" si="98"/>
        <v>0</v>
      </c>
      <c r="IK97" s="93" t="e">
        <f t="shared" si="9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88"/>
        <v>0</v>
      </c>
      <c r="HN98" s="78">
        <f t="shared" si="10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01"/>
        <v>#REF!</v>
      </c>
      <c r="HQ98" s="79"/>
      <c r="HR98" s="80">
        <f t="shared" si="89"/>
        <v>0</v>
      </c>
      <c r="HS98" s="80">
        <f t="shared" si="90"/>
        <v>0</v>
      </c>
      <c r="HT98" s="80">
        <f t="shared" si="91"/>
        <v>0</v>
      </c>
      <c r="HU98" s="80">
        <f t="shared" si="92"/>
        <v>0</v>
      </c>
      <c r="HV98" s="80">
        <f t="shared" si="93"/>
        <v>0</v>
      </c>
      <c r="HW98" s="80">
        <f t="shared" si="94"/>
        <v>0</v>
      </c>
      <c r="HX98" s="80">
        <f t="shared" si="95"/>
        <v>0</v>
      </c>
      <c r="HY98" s="80">
        <f t="shared" si="96"/>
        <v>0</v>
      </c>
      <c r="HZ98" s="80">
        <f t="shared" si="97"/>
        <v>0</v>
      </c>
      <c r="IA98" s="80">
        <f t="shared" si="98"/>
        <v>0</v>
      </c>
      <c r="IK98" s="93" t="e">
        <f t="shared" si="9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88"/>
        <v>0</v>
      </c>
      <c r="HN99" s="252">
        <f t="shared" si="10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01"/>
        <v>#REF!</v>
      </c>
      <c r="HQ99" s="79"/>
      <c r="HR99" s="253">
        <f t="shared" si="89"/>
        <v>0</v>
      </c>
      <c r="HS99" s="253">
        <f t="shared" si="90"/>
        <v>0</v>
      </c>
      <c r="HT99" s="253">
        <f t="shared" si="91"/>
        <v>0</v>
      </c>
      <c r="HU99" s="253">
        <f t="shared" si="92"/>
        <v>0</v>
      </c>
      <c r="HV99" s="253">
        <f t="shared" si="93"/>
        <v>0</v>
      </c>
      <c r="HW99" s="253">
        <f t="shared" si="94"/>
        <v>0</v>
      </c>
      <c r="HX99" s="253">
        <f t="shared" si="95"/>
        <v>0</v>
      </c>
      <c r="HY99" s="253">
        <f t="shared" si="96"/>
        <v>0</v>
      </c>
      <c r="HZ99" s="253">
        <f t="shared" si="97"/>
        <v>0</v>
      </c>
      <c r="IA99" s="253">
        <f t="shared" si="98"/>
        <v>0</v>
      </c>
      <c r="IK99" s="93" t="e">
        <f t="shared" si="9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88"/>
        <v>0</v>
      </c>
      <c r="HN100" s="250">
        <f t="shared" si="10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01"/>
        <v>#REF!</v>
      </c>
      <c r="HQ100" s="79"/>
      <c r="HR100" s="251">
        <f t="shared" si="89"/>
        <v>0</v>
      </c>
      <c r="HS100" s="251">
        <f t="shared" si="90"/>
        <v>0</v>
      </c>
      <c r="HT100" s="251">
        <f t="shared" si="91"/>
        <v>0</v>
      </c>
      <c r="HU100" s="251">
        <f t="shared" si="92"/>
        <v>0</v>
      </c>
      <c r="HV100" s="251">
        <f t="shared" si="93"/>
        <v>0</v>
      </c>
      <c r="HW100" s="251">
        <f t="shared" si="94"/>
        <v>0</v>
      </c>
      <c r="HX100" s="251">
        <f t="shared" si="95"/>
        <v>0</v>
      </c>
      <c r="HY100" s="251">
        <f t="shared" si="96"/>
        <v>0</v>
      </c>
      <c r="HZ100" s="251">
        <f t="shared" si="97"/>
        <v>0</v>
      </c>
      <c r="IA100" s="251">
        <f t="shared" si="98"/>
        <v>0</v>
      </c>
      <c r="IK100" s="93" t="e">
        <f t="shared" si="9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88"/>
        <v>0</v>
      </c>
      <c r="HN101" s="78">
        <f t="shared" si="10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01"/>
        <v>#REF!</v>
      </c>
      <c r="HQ101" s="79"/>
      <c r="HR101" s="80">
        <f t="shared" si="89"/>
        <v>0</v>
      </c>
      <c r="HS101" s="80">
        <f t="shared" si="90"/>
        <v>0</v>
      </c>
      <c r="HT101" s="80">
        <f t="shared" si="91"/>
        <v>0</v>
      </c>
      <c r="HU101" s="80">
        <f t="shared" si="92"/>
        <v>0</v>
      </c>
      <c r="HV101" s="80">
        <f t="shared" si="93"/>
        <v>0</v>
      </c>
      <c r="HW101" s="80">
        <f t="shared" si="94"/>
        <v>0</v>
      </c>
      <c r="HX101" s="80">
        <f t="shared" si="95"/>
        <v>0</v>
      </c>
      <c r="HY101" s="80">
        <f t="shared" si="96"/>
        <v>0</v>
      </c>
      <c r="HZ101" s="80">
        <f t="shared" si="97"/>
        <v>0</v>
      </c>
      <c r="IA101" s="80">
        <f t="shared" si="98"/>
        <v>0</v>
      </c>
      <c r="IK101" s="93" t="e">
        <f t="shared" si="9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88"/>
        <v>0</v>
      </c>
      <c r="HN102" s="78">
        <f t="shared" si="10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01"/>
        <v>#REF!</v>
      </c>
      <c r="HQ102" s="79"/>
      <c r="HR102" s="80">
        <f t="shared" si="89"/>
        <v>0</v>
      </c>
      <c r="HS102" s="80">
        <f t="shared" si="90"/>
        <v>0</v>
      </c>
      <c r="HT102" s="80">
        <f t="shared" si="91"/>
        <v>0</v>
      </c>
      <c r="HU102" s="80">
        <f t="shared" si="92"/>
        <v>0</v>
      </c>
      <c r="HV102" s="80">
        <f t="shared" si="93"/>
        <v>0</v>
      </c>
      <c r="HW102" s="80">
        <f t="shared" si="94"/>
        <v>0</v>
      </c>
      <c r="HX102" s="80">
        <f t="shared" si="95"/>
        <v>0</v>
      </c>
      <c r="HY102" s="80">
        <f t="shared" si="96"/>
        <v>0</v>
      </c>
      <c r="HZ102" s="80">
        <f t="shared" si="97"/>
        <v>0</v>
      </c>
      <c r="IA102" s="80">
        <f t="shared" si="98"/>
        <v>0</v>
      </c>
      <c r="IK102" s="93" t="e">
        <f t="shared" si="9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88"/>
        <v>0</v>
      </c>
      <c r="HN103" s="252">
        <f t="shared" si="10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01"/>
        <v>#REF!</v>
      </c>
      <c r="HQ103" s="79"/>
      <c r="HR103" s="253">
        <f t="shared" si="89"/>
        <v>0</v>
      </c>
      <c r="HS103" s="253">
        <f t="shared" si="90"/>
        <v>0</v>
      </c>
      <c r="HT103" s="253">
        <f t="shared" si="91"/>
        <v>0</v>
      </c>
      <c r="HU103" s="253">
        <f t="shared" si="92"/>
        <v>0</v>
      </c>
      <c r="HV103" s="253">
        <f t="shared" si="93"/>
        <v>0</v>
      </c>
      <c r="HW103" s="253">
        <f t="shared" si="94"/>
        <v>0</v>
      </c>
      <c r="HX103" s="253">
        <f t="shared" si="95"/>
        <v>0</v>
      </c>
      <c r="HY103" s="253">
        <f t="shared" si="96"/>
        <v>0</v>
      </c>
      <c r="HZ103" s="253">
        <f t="shared" si="97"/>
        <v>0</v>
      </c>
      <c r="IA103" s="253">
        <f t="shared" si="98"/>
        <v>0</v>
      </c>
      <c r="IK103" s="93" t="e">
        <f t="shared" si="9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88"/>
        <v>0</v>
      </c>
      <c r="HN104" s="250">
        <f t="shared" si="10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01"/>
        <v>#REF!</v>
      </c>
      <c r="HQ104" s="79"/>
      <c r="HR104" s="251">
        <f t="shared" si="89"/>
        <v>0</v>
      </c>
      <c r="HS104" s="251">
        <f t="shared" si="90"/>
        <v>0</v>
      </c>
      <c r="HT104" s="251">
        <f t="shared" si="91"/>
        <v>0</v>
      </c>
      <c r="HU104" s="251">
        <f t="shared" si="92"/>
        <v>0</v>
      </c>
      <c r="HV104" s="251">
        <f t="shared" si="93"/>
        <v>0</v>
      </c>
      <c r="HW104" s="251">
        <f t="shared" si="94"/>
        <v>0</v>
      </c>
      <c r="HX104" s="251">
        <f t="shared" si="95"/>
        <v>0</v>
      </c>
      <c r="HY104" s="251">
        <f t="shared" si="96"/>
        <v>0</v>
      </c>
      <c r="HZ104" s="251">
        <f t="shared" si="97"/>
        <v>0</v>
      </c>
      <c r="IA104" s="251">
        <f t="shared" si="98"/>
        <v>0</v>
      </c>
      <c r="IK104" s="93" t="e">
        <f t="shared" si="9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88"/>
        <v>0</v>
      </c>
      <c r="HN105" s="78">
        <f t="shared" si="10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01"/>
        <v>#REF!</v>
      </c>
      <c r="HQ105" s="79"/>
      <c r="HR105" s="80">
        <f t="shared" si="89"/>
        <v>0</v>
      </c>
      <c r="HS105" s="80">
        <f t="shared" si="90"/>
        <v>0</v>
      </c>
      <c r="HT105" s="80">
        <f t="shared" si="91"/>
        <v>0</v>
      </c>
      <c r="HU105" s="80">
        <f t="shared" si="92"/>
        <v>0</v>
      </c>
      <c r="HV105" s="80">
        <f t="shared" si="93"/>
        <v>0</v>
      </c>
      <c r="HW105" s="80">
        <f t="shared" si="94"/>
        <v>0</v>
      </c>
      <c r="HX105" s="80">
        <f t="shared" si="95"/>
        <v>0</v>
      </c>
      <c r="HY105" s="80">
        <f t="shared" si="96"/>
        <v>0</v>
      </c>
      <c r="HZ105" s="80">
        <f t="shared" si="97"/>
        <v>0</v>
      </c>
      <c r="IA105" s="80">
        <f t="shared" si="98"/>
        <v>0</v>
      </c>
      <c r="IK105" s="93" t="e">
        <f t="shared" si="9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88"/>
        <v>0</v>
      </c>
      <c r="HN106" s="78">
        <f t="shared" si="10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01"/>
        <v>#REF!</v>
      </c>
      <c r="HQ106" s="79"/>
      <c r="HR106" s="80">
        <f t="shared" si="89"/>
        <v>0</v>
      </c>
      <c r="HS106" s="80">
        <f t="shared" si="90"/>
        <v>0</v>
      </c>
      <c r="HT106" s="80">
        <f t="shared" si="91"/>
        <v>0</v>
      </c>
      <c r="HU106" s="80">
        <f t="shared" si="92"/>
        <v>0</v>
      </c>
      <c r="HV106" s="80">
        <f t="shared" si="93"/>
        <v>0</v>
      </c>
      <c r="HW106" s="80">
        <f t="shared" si="94"/>
        <v>0</v>
      </c>
      <c r="HX106" s="80">
        <f t="shared" si="95"/>
        <v>0</v>
      </c>
      <c r="HY106" s="80">
        <f t="shared" si="96"/>
        <v>0</v>
      </c>
      <c r="HZ106" s="80">
        <f t="shared" si="97"/>
        <v>0</v>
      </c>
      <c r="IA106" s="80">
        <f t="shared" si="98"/>
        <v>0</v>
      </c>
      <c r="IK106" s="93" t="e">
        <f t="shared" si="9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88"/>
        <v>0</v>
      </c>
      <c r="HN107" s="252">
        <f t="shared" si="10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01"/>
        <v>#REF!</v>
      </c>
      <c r="HQ107" s="79"/>
      <c r="HR107" s="253">
        <f t="shared" si="89"/>
        <v>0</v>
      </c>
      <c r="HS107" s="253">
        <f t="shared" si="90"/>
        <v>0</v>
      </c>
      <c r="HT107" s="253">
        <f t="shared" si="91"/>
        <v>0</v>
      </c>
      <c r="HU107" s="253">
        <f t="shared" si="92"/>
        <v>0</v>
      </c>
      <c r="HV107" s="253">
        <f t="shared" si="93"/>
        <v>0</v>
      </c>
      <c r="HW107" s="253">
        <f t="shared" si="94"/>
        <v>0</v>
      </c>
      <c r="HX107" s="253">
        <f t="shared" si="95"/>
        <v>0</v>
      </c>
      <c r="HY107" s="253">
        <f t="shared" si="96"/>
        <v>0</v>
      </c>
      <c r="HZ107" s="253">
        <f t="shared" si="97"/>
        <v>0</v>
      </c>
      <c r="IA107" s="253">
        <f t="shared" si="98"/>
        <v>0</v>
      </c>
      <c r="IK107" s="93" t="e">
        <f t="shared" si="9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88"/>
        <v>0</v>
      </c>
      <c r="HN108" s="250">
        <f t="shared" si="10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01"/>
        <v>#REF!</v>
      </c>
      <c r="HQ108" s="79"/>
      <c r="HR108" s="251">
        <f t="shared" si="89"/>
        <v>0</v>
      </c>
      <c r="HS108" s="251">
        <f t="shared" si="90"/>
        <v>0</v>
      </c>
      <c r="HT108" s="251">
        <f t="shared" si="91"/>
        <v>0</v>
      </c>
      <c r="HU108" s="251">
        <f t="shared" si="92"/>
        <v>0</v>
      </c>
      <c r="HV108" s="251">
        <f t="shared" si="93"/>
        <v>0</v>
      </c>
      <c r="HW108" s="251">
        <f t="shared" si="94"/>
        <v>0</v>
      </c>
      <c r="HX108" s="251">
        <f t="shared" si="95"/>
        <v>0</v>
      </c>
      <c r="HY108" s="251">
        <f t="shared" si="96"/>
        <v>0</v>
      </c>
      <c r="HZ108" s="251">
        <f t="shared" si="97"/>
        <v>0</v>
      </c>
      <c r="IA108" s="251">
        <f t="shared" si="98"/>
        <v>0</v>
      </c>
      <c r="IK108" s="93" t="e">
        <f t="shared" si="9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88"/>
        <v>0</v>
      </c>
      <c r="HN109" s="78">
        <f t="shared" si="10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01"/>
        <v>#REF!</v>
      </c>
      <c r="HQ109" s="79"/>
      <c r="HR109" s="80">
        <f t="shared" si="89"/>
        <v>0</v>
      </c>
      <c r="HS109" s="80">
        <f t="shared" si="90"/>
        <v>0</v>
      </c>
      <c r="HT109" s="80">
        <f t="shared" si="91"/>
        <v>0</v>
      </c>
      <c r="HU109" s="80">
        <f t="shared" si="92"/>
        <v>0</v>
      </c>
      <c r="HV109" s="80">
        <f t="shared" si="93"/>
        <v>0</v>
      </c>
      <c r="HW109" s="80">
        <f t="shared" si="94"/>
        <v>0</v>
      </c>
      <c r="HX109" s="80">
        <f t="shared" si="95"/>
        <v>0</v>
      </c>
      <c r="HY109" s="80">
        <f t="shared" si="96"/>
        <v>0</v>
      </c>
      <c r="HZ109" s="80">
        <f t="shared" si="97"/>
        <v>0</v>
      </c>
      <c r="IA109" s="80">
        <f t="shared" si="98"/>
        <v>0</v>
      </c>
      <c r="IK109" s="93" t="e">
        <f t="shared" si="9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88"/>
        <v>0</v>
      </c>
      <c r="HN110" s="78">
        <f t="shared" si="10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01"/>
        <v>#REF!</v>
      </c>
      <c r="HQ110" s="79"/>
      <c r="HR110" s="80">
        <f t="shared" si="89"/>
        <v>0</v>
      </c>
      <c r="HS110" s="80">
        <f t="shared" si="90"/>
        <v>0</v>
      </c>
      <c r="HT110" s="80">
        <f t="shared" si="91"/>
        <v>0</v>
      </c>
      <c r="HU110" s="80">
        <f t="shared" si="92"/>
        <v>0</v>
      </c>
      <c r="HV110" s="80">
        <f t="shared" si="93"/>
        <v>0</v>
      </c>
      <c r="HW110" s="80">
        <f t="shared" si="94"/>
        <v>0</v>
      </c>
      <c r="HX110" s="80">
        <f t="shared" si="95"/>
        <v>0</v>
      </c>
      <c r="HY110" s="80">
        <f t="shared" si="96"/>
        <v>0</v>
      </c>
      <c r="HZ110" s="80">
        <f t="shared" si="97"/>
        <v>0</v>
      </c>
      <c r="IA110" s="80">
        <f t="shared" si="98"/>
        <v>0</v>
      </c>
      <c r="IK110" s="93" t="e">
        <f t="shared" si="9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88"/>
        <v>0</v>
      </c>
      <c r="HN111" s="252">
        <f t="shared" si="10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01"/>
        <v>#REF!</v>
      </c>
      <c r="HQ111" s="245"/>
      <c r="HR111" s="253">
        <f t="shared" si="89"/>
        <v>0</v>
      </c>
      <c r="HS111" s="253">
        <f t="shared" si="90"/>
        <v>0</v>
      </c>
      <c r="HT111" s="253">
        <f t="shared" si="91"/>
        <v>0</v>
      </c>
      <c r="HU111" s="253">
        <f t="shared" si="92"/>
        <v>0</v>
      </c>
      <c r="HV111" s="253">
        <f t="shared" si="93"/>
        <v>0</v>
      </c>
      <c r="HW111" s="253">
        <f t="shared" si="94"/>
        <v>0</v>
      </c>
      <c r="HX111" s="253">
        <f t="shared" si="95"/>
        <v>0</v>
      </c>
      <c r="HY111" s="253">
        <f t="shared" si="96"/>
        <v>0</v>
      </c>
      <c r="HZ111" s="253">
        <f t="shared" si="97"/>
        <v>0</v>
      </c>
      <c r="IA111" s="253">
        <f t="shared" si="98"/>
        <v>0</v>
      </c>
      <c r="IK111" s="94" t="e">
        <f t="shared" si="99"/>
        <v>#REF!</v>
      </c>
    </row>
    <row r="112" spans="1:245" s="9" customFormat="1" ht="27.95" hidden="1" customHeight="1">
      <c r="B112" s="551" t="s">
        <v>782</v>
      </c>
      <c r="C112" s="551"/>
      <c r="D112" s="551"/>
      <c r="E112" s="551"/>
      <c r="F112" s="551"/>
      <c r="G112" s="551"/>
      <c r="H112" s="551"/>
      <c r="I112" s="551"/>
      <c r="J112" s="96" t="s">
        <v>108</v>
      </c>
      <c r="K112" s="88">
        <f>+SUMIF($B$16:$B$111,1,K16:K111)</f>
        <v>0</v>
      </c>
      <c r="L112" s="88">
        <f t="shared" ref="L112:BW112" si="102">+SUMIF($B$16:$B$111,1,L16:L111)</f>
        <v>0</v>
      </c>
      <c r="M112" s="88">
        <f t="shared" si="102"/>
        <v>0</v>
      </c>
      <c r="N112" s="88">
        <f t="shared" si="102"/>
        <v>0</v>
      </c>
      <c r="O112" s="88">
        <f t="shared" si="102"/>
        <v>0</v>
      </c>
      <c r="P112" s="88">
        <f t="shared" si="102"/>
        <v>0</v>
      </c>
      <c r="Q112" s="88">
        <f t="shared" si="102"/>
        <v>0</v>
      </c>
      <c r="R112" s="88">
        <f t="shared" si="102"/>
        <v>0</v>
      </c>
      <c r="S112" s="88">
        <f t="shared" si="102"/>
        <v>0</v>
      </c>
      <c r="T112" s="88">
        <f t="shared" si="102"/>
        <v>0</v>
      </c>
      <c r="U112" s="88">
        <f t="shared" si="102"/>
        <v>0</v>
      </c>
      <c r="V112" s="88">
        <f t="shared" si="102"/>
        <v>0</v>
      </c>
      <c r="W112" s="88">
        <f t="shared" si="102"/>
        <v>0</v>
      </c>
      <c r="X112" s="88">
        <f t="shared" si="102"/>
        <v>0</v>
      </c>
      <c r="Y112" s="88">
        <f t="shared" si="102"/>
        <v>0</v>
      </c>
      <c r="Z112" s="88">
        <f t="shared" si="102"/>
        <v>0</v>
      </c>
      <c r="AA112" s="88">
        <f t="shared" si="102"/>
        <v>0</v>
      </c>
      <c r="AB112" s="88">
        <f t="shared" si="102"/>
        <v>0</v>
      </c>
      <c r="AC112" s="88">
        <f t="shared" si="102"/>
        <v>0</v>
      </c>
      <c r="AD112" s="88">
        <f t="shared" si="102"/>
        <v>0</v>
      </c>
      <c r="AE112" s="88">
        <f t="shared" si="102"/>
        <v>0</v>
      </c>
      <c r="AF112" s="88">
        <f t="shared" si="102"/>
        <v>0</v>
      </c>
      <c r="AG112" s="88">
        <f t="shared" si="102"/>
        <v>0</v>
      </c>
      <c r="AH112" s="88">
        <f t="shared" si="102"/>
        <v>0</v>
      </c>
      <c r="AI112" s="88">
        <f t="shared" si="102"/>
        <v>0</v>
      </c>
      <c r="AJ112" s="88">
        <f t="shared" si="102"/>
        <v>0</v>
      </c>
      <c r="AK112" s="88">
        <f t="shared" si="102"/>
        <v>0</v>
      </c>
      <c r="AL112" s="88">
        <f t="shared" si="102"/>
        <v>0</v>
      </c>
      <c r="AM112" s="88">
        <f t="shared" si="102"/>
        <v>0</v>
      </c>
      <c r="AN112" s="88">
        <f t="shared" si="102"/>
        <v>0</v>
      </c>
      <c r="AO112" s="88">
        <f t="shared" si="102"/>
        <v>0</v>
      </c>
      <c r="AP112" s="88">
        <f t="shared" si="102"/>
        <v>0</v>
      </c>
      <c r="AQ112" s="88">
        <f t="shared" si="102"/>
        <v>0</v>
      </c>
      <c r="AR112" s="88">
        <f t="shared" si="102"/>
        <v>0</v>
      </c>
      <c r="AS112" s="88">
        <f t="shared" si="102"/>
        <v>0</v>
      </c>
      <c r="AT112" s="88">
        <f t="shared" si="102"/>
        <v>0</v>
      </c>
      <c r="AU112" s="88">
        <f t="shared" si="102"/>
        <v>0</v>
      </c>
      <c r="AV112" s="88">
        <f t="shared" si="102"/>
        <v>0</v>
      </c>
      <c r="AW112" s="88">
        <f t="shared" si="102"/>
        <v>0</v>
      </c>
      <c r="AX112" s="88">
        <f t="shared" si="102"/>
        <v>0</v>
      </c>
      <c r="AY112" s="88">
        <f t="shared" si="102"/>
        <v>0</v>
      </c>
      <c r="AZ112" s="88">
        <f t="shared" si="102"/>
        <v>0</v>
      </c>
      <c r="BA112" s="88">
        <f t="shared" si="102"/>
        <v>0</v>
      </c>
      <c r="BB112" s="88">
        <f t="shared" si="102"/>
        <v>0</v>
      </c>
      <c r="BC112" s="88">
        <f t="shared" si="102"/>
        <v>0</v>
      </c>
      <c r="BD112" s="88">
        <f t="shared" si="102"/>
        <v>0</v>
      </c>
      <c r="BE112" s="88">
        <f t="shared" si="102"/>
        <v>0</v>
      </c>
      <c r="BF112" s="88">
        <f t="shared" si="102"/>
        <v>0</v>
      </c>
      <c r="BG112" s="88">
        <f t="shared" si="102"/>
        <v>0</v>
      </c>
      <c r="BH112" s="88">
        <f t="shared" si="102"/>
        <v>0</v>
      </c>
      <c r="BI112" s="88">
        <f t="shared" si="102"/>
        <v>0</v>
      </c>
      <c r="BJ112" s="88">
        <f t="shared" si="102"/>
        <v>0</v>
      </c>
      <c r="BK112" s="88">
        <f t="shared" si="102"/>
        <v>0</v>
      </c>
      <c r="BL112" s="88">
        <f t="shared" si="102"/>
        <v>0</v>
      </c>
      <c r="BM112" s="88">
        <f t="shared" si="102"/>
        <v>0</v>
      </c>
      <c r="BN112" s="88">
        <f t="shared" si="102"/>
        <v>0</v>
      </c>
      <c r="BO112" s="88">
        <f t="shared" si="102"/>
        <v>0</v>
      </c>
      <c r="BP112" s="88">
        <f t="shared" si="102"/>
        <v>0</v>
      </c>
      <c r="BQ112" s="88">
        <f t="shared" si="102"/>
        <v>0</v>
      </c>
      <c r="BR112" s="88">
        <f t="shared" si="102"/>
        <v>0</v>
      </c>
      <c r="BS112" s="88">
        <f t="shared" si="102"/>
        <v>0</v>
      </c>
      <c r="BT112" s="88">
        <f t="shared" si="102"/>
        <v>0</v>
      </c>
      <c r="BU112" s="88">
        <f t="shared" si="102"/>
        <v>0</v>
      </c>
      <c r="BV112" s="88">
        <f t="shared" si="102"/>
        <v>0</v>
      </c>
      <c r="BW112" s="88">
        <f t="shared" si="102"/>
        <v>0</v>
      </c>
      <c r="BX112" s="88">
        <f t="shared" ref="BX112:EI112" si="103">+SUMIF($B$16:$B$111,1,BX16:BX111)</f>
        <v>0</v>
      </c>
      <c r="BY112" s="88">
        <f t="shared" si="103"/>
        <v>0</v>
      </c>
      <c r="BZ112" s="88">
        <f t="shared" si="103"/>
        <v>0</v>
      </c>
      <c r="CA112" s="88">
        <f t="shared" si="103"/>
        <v>0</v>
      </c>
      <c r="CB112" s="88">
        <f t="shared" si="103"/>
        <v>0</v>
      </c>
      <c r="CC112" s="88">
        <f t="shared" si="103"/>
        <v>0</v>
      </c>
      <c r="CD112" s="88">
        <f t="shared" si="103"/>
        <v>0</v>
      </c>
      <c r="CE112" s="88">
        <f t="shared" si="103"/>
        <v>0</v>
      </c>
      <c r="CF112" s="88">
        <f t="shared" si="103"/>
        <v>0</v>
      </c>
      <c r="CG112" s="88">
        <f t="shared" si="103"/>
        <v>0</v>
      </c>
      <c r="CH112" s="88">
        <f t="shared" si="103"/>
        <v>0</v>
      </c>
      <c r="CI112" s="88">
        <f t="shared" si="103"/>
        <v>0</v>
      </c>
      <c r="CJ112" s="88">
        <f t="shared" si="103"/>
        <v>0</v>
      </c>
      <c r="CK112" s="88">
        <f t="shared" si="103"/>
        <v>0</v>
      </c>
      <c r="CL112" s="88">
        <f t="shared" si="103"/>
        <v>0</v>
      </c>
      <c r="CM112" s="88">
        <f t="shared" si="103"/>
        <v>0</v>
      </c>
      <c r="CN112" s="88">
        <f t="shared" si="103"/>
        <v>0</v>
      </c>
      <c r="CO112" s="88">
        <f t="shared" si="103"/>
        <v>0</v>
      </c>
      <c r="CP112" s="88">
        <f t="shared" si="103"/>
        <v>0</v>
      </c>
      <c r="CQ112" s="88">
        <f t="shared" si="103"/>
        <v>0</v>
      </c>
      <c r="CR112" s="88">
        <f t="shared" si="103"/>
        <v>0</v>
      </c>
      <c r="CS112" s="88">
        <f t="shared" si="103"/>
        <v>0</v>
      </c>
      <c r="CT112" s="88">
        <f t="shared" si="103"/>
        <v>0</v>
      </c>
      <c r="CU112" s="88">
        <f t="shared" si="103"/>
        <v>0</v>
      </c>
      <c r="CV112" s="88">
        <f t="shared" si="103"/>
        <v>0</v>
      </c>
      <c r="CW112" s="88">
        <f t="shared" si="103"/>
        <v>0</v>
      </c>
      <c r="CX112" s="88">
        <f t="shared" si="103"/>
        <v>0</v>
      </c>
      <c r="CY112" s="88">
        <f t="shared" si="103"/>
        <v>0</v>
      </c>
      <c r="CZ112" s="88">
        <f t="shared" si="103"/>
        <v>0</v>
      </c>
      <c r="DA112" s="88">
        <f t="shared" si="103"/>
        <v>0</v>
      </c>
      <c r="DB112" s="88">
        <f t="shared" si="103"/>
        <v>0</v>
      </c>
      <c r="DC112" s="88">
        <f t="shared" si="103"/>
        <v>0</v>
      </c>
      <c r="DD112" s="88">
        <f t="shared" si="103"/>
        <v>0</v>
      </c>
      <c r="DE112" s="88">
        <f t="shared" si="103"/>
        <v>0</v>
      </c>
      <c r="DF112" s="88">
        <f t="shared" si="103"/>
        <v>0</v>
      </c>
      <c r="DG112" s="88">
        <f t="shared" si="103"/>
        <v>0</v>
      </c>
      <c r="DH112" s="88">
        <f t="shared" si="103"/>
        <v>0</v>
      </c>
      <c r="DI112" s="88">
        <f t="shared" si="103"/>
        <v>0</v>
      </c>
      <c r="DJ112" s="88">
        <f t="shared" si="103"/>
        <v>0</v>
      </c>
      <c r="DK112" s="88">
        <f t="shared" si="103"/>
        <v>0</v>
      </c>
      <c r="DL112" s="88">
        <f t="shared" si="103"/>
        <v>0</v>
      </c>
      <c r="DM112" s="88">
        <f t="shared" si="103"/>
        <v>0</v>
      </c>
      <c r="DN112" s="88">
        <f t="shared" si="103"/>
        <v>0</v>
      </c>
      <c r="DO112" s="88">
        <f t="shared" si="103"/>
        <v>0</v>
      </c>
      <c r="DP112" s="88">
        <f t="shared" si="103"/>
        <v>0</v>
      </c>
      <c r="DQ112" s="88">
        <f t="shared" si="103"/>
        <v>0</v>
      </c>
      <c r="DR112" s="88">
        <f t="shared" si="103"/>
        <v>0</v>
      </c>
      <c r="DS112" s="88">
        <f t="shared" si="103"/>
        <v>0</v>
      </c>
      <c r="DT112" s="88">
        <f t="shared" si="103"/>
        <v>0</v>
      </c>
      <c r="DU112" s="88">
        <f t="shared" si="103"/>
        <v>0</v>
      </c>
      <c r="DV112" s="88">
        <f t="shared" si="103"/>
        <v>0</v>
      </c>
      <c r="DW112" s="88">
        <f t="shared" si="103"/>
        <v>0</v>
      </c>
      <c r="DX112" s="88">
        <f t="shared" si="103"/>
        <v>0</v>
      </c>
      <c r="DY112" s="88">
        <f t="shared" si="103"/>
        <v>0</v>
      </c>
      <c r="DZ112" s="88">
        <f t="shared" si="103"/>
        <v>0</v>
      </c>
      <c r="EA112" s="88">
        <f t="shared" si="103"/>
        <v>0</v>
      </c>
      <c r="EB112" s="88">
        <f t="shared" si="103"/>
        <v>0</v>
      </c>
      <c r="EC112" s="88">
        <f t="shared" si="103"/>
        <v>0</v>
      </c>
      <c r="ED112" s="88">
        <f t="shared" si="103"/>
        <v>0</v>
      </c>
      <c r="EE112" s="88">
        <f t="shared" si="103"/>
        <v>0</v>
      </c>
      <c r="EF112" s="88">
        <f t="shared" si="103"/>
        <v>0</v>
      </c>
      <c r="EG112" s="88">
        <f t="shared" si="103"/>
        <v>0</v>
      </c>
      <c r="EH112" s="88">
        <f t="shared" si="103"/>
        <v>0</v>
      </c>
      <c r="EI112" s="88">
        <f t="shared" si="103"/>
        <v>0</v>
      </c>
      <c r="EJ112" s="88">
        <f t="shared" ref="EJ112:GU112" si="104">+SUMIF($B$16:$B$111,1,EJ16:EJ111)</f>
        <v>0</v>
      </c>
      <c r="EK112" s="88">
        <f t="shared" si="104"/>
        <v>0</v>
      </c>
      <c r="EL112" s="88">
        <f t="shared" si="104"/>
        <v>0</v>
      </c>
      <c r="EM112" s="88">
        <f t="shared" si="104"/>
        <v>0</v>
      </c>
      <c r="EN112" s="88">
        <f t="shared" si="104"/>
        <v>0</v>
      </c>
      <c r="EO112" s="88">
        <f t="shared" si="104"/>
        <v>0</v>
      </c>
      <c r="EP112" s="88">
        <f t="shared" si="104"/>
        <v>0</v>
      </c>
      <c r="EQ112" s="88">
        <f t="shared" si="104"/>
        <v>0</v>
      </c>
      <c r="ER112" s="88">
        <f t="shared" si="104"/>
        <v>0</v>
      </c>
      <c r="ES112" s="88">
        <f t="shared" si="104"/>
        <v>0</v>
      </c>
      <c r="ET112" s="88">
        <f t="shared" si="104"/>
        <v>0</v>
      </c>
      <c r="EU112" s="88">
        <f t="shared" si="104"/>
        <v>0</v>
      </c>
      <c r="EV112" s="88">
        <f t="shared" si="104"/>
        <v>0</v>
      </c>
      <c r="EW112" s="88">
        <f t="shared" si="104"/>
        <v>0</v>
      </c>
      <c r="EX112" s="88">
        <f t="shared" si="104"/>
        <v>0</v>
      </c>
      <c r="EY112" s="88">
        <f t="shared" si="104"/>
        <v>0</v>
      </c>
      <c r="EZ112" s="88">
        <f t="shared" si="104"/>
        <v>0</v>
      </c>
      <c r="FA112" s="88">
        <f t="shared" si="104"/>
        <v>0</v>
      </c>
      <c r="FB112" s="88">
        <f t="shared" si="104"/>
        <v>0</v>
      </c>
      <c r="FC112" s="88">
        <f t="shared" si="104"/>
        <v>0</v>
      </c>
      <c r="FD112" s="88">
        <f t="shared" si="104"/>
        <v>0</v>
      </c>
      <c r="FE112" s="88">
        <f t="shared" si="104"/>
        <v>0</v>
      </c>
      <c r="FF112" s="88">
        <f t="shared" si="104"/>
        <v>0</v>
      </c>
      <c r="FG112" s="88">
        <f t="shared" si="104"/>
        <v>0</v>
      </c>
      <c r="FH112" s="88">
        <f t="shared" si="104"/>
        <v>0</v>
      </c>
      <c r="FI112" s="88">
        <f t="shared" si="104"/>
        <v>0</v>
      </c>
      <c r="FJ112" s="88">
        <f t="shared" si="104"/>
        <v>0</v>
      </c>
      <c r="FK112" s="88">
        <f t="shared" si="104"/>
        <v>0</v>
      </c>
      <c r="FL112" s="88">
        <f t="shared" si="104"/>
        <v>0</v>
      </c>
      <c r="FM112" s="88">
        <f t="shared" si="104"/>
        <v>0</v>
      </c>
      <c r="FN112" s="88">
        <f t="shared" si="104"/>
        <v>0</v>
      </c>
      <c r="FO112" s="88">
        <f t="shared" si="104"/>
        <v>0</v>
      </c>
      <c r="FP112" s="88">
        <f t="shared" si="104"/>
        <v>0</v>
      </c>
      <c r="FQ112" s="88">
        <f t="shared" si="104"/>
        <v>0</v>
      </c>
      <c r="FR112" s="88">
        <f t="shared" si="104"/>
        <v>0</v>
      </c>
      <c r="FS112" s="88">
        <f t="shared" si="104"/>
        <v>0</v>
      </c>
      <c r="FT112" s="88">
        <f t="shared" si="104"/>
        <v>0</v>
      </c>
      <c r="FU112" s="88">
        <f t="shared" si="104"/>
        <v>0</v>
      </c>
      <c r="FV112" s="88">
        <f t="shared" si="104"/>
        <v>0</v>
      </c>
      <c r="FW112" s="88">
        <f t="shared" si="104"/>
        <v>0</v>
      </c>
      <c r="FX112" s="88">
        <f t="shared" si="104"/>
        <v>0</v>
      </c>
      <c r="FY112" s="88">
        <f t="shared" si="104"/>
        <v>0</v>
      </c>
      <c r="FZ112" s="88">
        <f t="shared" si="104"/>
        <v>0</v>
      </c>
      <c r="GA112" s="88">
        <f t="shared" si="104"/>
        <v>0</v>
      </c>
      <c r="GB112" s="88">
        <f t="shared" si="104"/>
        <v>0</v>
      </c>
      <c r="GC112" s="88">
        <f t="shared" si="104"/>
        <v>0</v>
      </c>
      <c r="GD112" s="88">
        <f t="shared" si="104"/>
        <v>0</v>
      </c>
      <c r="GE112" s="88">
        <f t="shared" si="104"/>
        <v>0</v>
      </c>
      <c r="GF112" s="88">
        <f t="shared" si="104"/>
        <v>0</v>
      </c>
      <c r="GG112" s="88">
        <f t="shared" si="104"/>
        <v>0</v>
      </c>
      <c r="GH112" s="88">
        <f t="shared" si="104"/>
        <v>0</v>
      </c>
      <c r="GI112" s="88">
        <f t="shared" si="104"/>
        <v>0</v>
      </c>
      <c r="GJ112" s="88">
        <f t="shared" si="104"/>
        <v>0</v>
      </c>
      <c r="GK112" s="88">
        <f t="shared" si="104"/>
        <v>0</v>
      </c>
      <c r="GL112" s="88">
        <f t="shared" si="104"/>
        <v>0</v>
      </c>
      <c r="GM112" s="88">
        <f t="shared" si="104"/>
        <v>0</v>
      </c>
      <c r="GN112" s="88">
        <f t="shared" si="104"/>
        <v>0</v>
      </c>
      <c r="GO112" s="88">
        <f t="shared" si="104"/>
        <v>0</v>
      </c>
      <c r="GP112" s="88">
        <f t="shared" si="104"/>
        <v>0</v>
      </c>
      <c r="GQ112" s="88">
        <f t="shared" si="104"/>
        <v>0</v>
      </c>
      <c r="GR112" s="88">
        <f t="shared" si="104"/>
        <v>0</v>
      </c>
      <c r="GS112" s="88">
        <f t="shared" si="104"/>
        <v>0</v>
      </c>
      <c r="GT112" s="88">
        <f t="shared" si="104"/>
        <v>0</v>
      </c>
      <c r="GU112" s="88">
        <f t="shared" si="104"/>
        <v>0</v>
      </c>
      <c r="GV112" s="88">
        <f t="shared" ref="GV112:HB112" si="105">+SUMIF($B$16:$B$111,1,GV16:GV111)</f>
        <v>0</v>
      </c>
      <c r="GW112" s="88">
        <f t="shared" si="105"/>
        <v>0</v>
      </c>
      <c r="GX112" s="88">
        <f t="shared" si="105"/>
        <v>0</v>
      </c>
      <c r="GY112" s="88">
        <f t="shared" si="105"/>
        <v>0</v>
      </c>
      <c r="GZ112" s="88">
        <f t="shared" si="105"/>
        <v>0</v>
      </c>
      <c r="HA112" s="88">
        <f t="shared" si="105"/>
        <v>0</v>
      </c>
      <c r="HB112" s="88">
        <f t="shared" si="10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06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7.95" customHeight="1">
      <c r="B113" s="551" t="s">
        <v>782</v>
      </c>
      <c r="C113" s="551"/>
      <c r="D113" s="551"/>
      <c r="E113" s="551"/>
      <c r="F113" s="551"/>
      <c r="G113" s="551"/>
      <c r="H113" s="551"/>
      <c r="I113" s="551"/>
      <c r="J113" s="96" t="s">
        <v>9</v>
      </c>
      <c r="K113" s="88">
        <f>+SUMIF($C$16:$C$111,1,K16:K111)</f>
        <v>0</v>
      </c>
      <c r="L113" s="88">
        <f t="shared" ref="L113:BW113" si="107">+SUMIF($C$16:$C$111,1,L16:L111)</f>
        <v>0</v>
      </c>
      <c r="M113" s="88">
        <f t="shared" si="107"/>
        <v>0</v>
      </c>
      <c r="N113" s="88">
        <f t="shared" si="107"/>
        <v>0</v>
      </c>
      <c r="O113" s="88">
        <f t="shared" si="107"/>
        <v>0</v>
      </c>
      <c r="P113" s="88">
        <f t="shared" si="107"/>
        <v>0</v>
      </c>
      <c r="Q113" s="88">
        <f t="shared" si="107"/>
        <v>0</v>
      </c>
      <c r="R113" s="88">
        <f t="shared" si="107"/>
        <v>0</v>
      </c>
      <c r="S113" s="88">
        <f t="shared" si="107"/>
        <v>0</v>
      </c>
      <c r="T113" s="88">
        <f t="shared" si="107"/>
        <v>0</v>
      </c>
      <c r="U113" s="88">
        <f t="shared" si="107"/>
        <v>0</v>
      </c>
      <c r="V113" s="88">
        <f t="shared" si="107"/>
        <v>0</v>
      </c>
      <c r="W113" s="88">
        <f t="shared" si="107"/>
        <v>0</v>
      </c>
      <c r="X113" s="88">
        <f t="shared" si="107"/>
        <v>0</v>
      </c>
      <c r="Y113" s="88">
        <f t="shared" si="107"/>
        <v>0</v>
      </c>
      <c r="Z113" s="88">
        <f t="shared" si="107"/>
        <v>0</v>
      </c>
      <c r="AA113" s="88">
        <f t="shared" si="107"/>
        <v>0</v>
      </c>
      <c r="AB113" s="88">
        <f t="shared" si="107"/>
        <v>0</v>
      </c>
      <c r="AC113" s="88">
        <f t="shared" si="107"/>
        <v>0</v>
      </c>
      <c r="AD113" s="88">
        <f t="shared" si="107"/>
        <v>0</v>
      </c>
      <c r="AE113" s="88">
        <f t="shared" si="107"/>
        <v>0</v>
      </c>
      <c r="AF113" s="88">
        <f t="shared" si="107"/>
        <v>0</v>
      </c>
      <c r="AG113" s="88">
        <f t="shared" si="107"/>
        <v>0</v>
      </c>
      <c r="AH113" s="88">
        <f t="shared" si="107"/>
        <v>0</v>
      </c>
      <c r="AI113" s="88">
        <f t="shared" si="107"/>
        <v>0</v>
      </c>
      <c r="AJ113" s="88">
        <f t="shared" si="107"/>
        <v>0</v>
      </c>
      <c r="AK113" s="88">
        <f t="shared" si="107"/>
        <v>0</v>
      </c>
      <c r="AL113" s="88">
        <f t="shared" si="107"/>
        <v>0</v>
      </c>
      <c r="AM113" s="88">
        <f t="shared" si="107"/>
        <v>0</v>
      </c>
      <c r="AN113" s="88">
        <f t="shared" si="107"/>
        <v>0</v>
      </c>
      <c r="AO113" s="88">
        <f t="shared" si="107"/>
        <v>0</v>
      </c>
      <c r="AP113" s="88">
        <f t="shared" si="107"/>
        <v>0</v>
      </c>
      <c r="AQ113" s="88">
        <f t="shared" si="107"/>
        <v>0</v>
      </c>
      <c r="AR113" s="88">
        <f t="shared" si="107"/>
        <v>0</v>
      </c>
      <c r="AS113" s="88">
        <f t="shared" si="107"/>
        <v>0</v>
      </c>
      <c r="AT113" s="88">
        <f t="shared" si="107"/>
        <v>0</v>
      </c>
      <c r="AU113" s="88">
        <f t="shared" si="107"/>
        <v>0</v>
      </c>
      <c r="AV113" s="88">
        <f t="shared" si="107"/>
        <v>0</v>
      </c>
      <c r="AW113" s="88">
        <f t="shared" si="107"/>
        <v>0</v>
      </c>
      <c r="AX113" s="88">
        <f t="shared" si="107"/>
        <v>0</v>
      </c>
      <c r="AY113" s="88">
        <f t="shared" si="107"/>
        <v>0</v>
      </c>
      <c r="AZ113" s="88">
        <f t="shared" si="107"/>
        <v>0</v>
      </c>
      <c r="BA113" s="88">
        <f t="shared" si="107"/>
        <v>0</v>
      </c>
      <c r="BB113" s="88">
        <f t="shared" ref="BB113" si="108">+SUMIF($B$16:$B$111,1,BB17:BB112)</f>
        <v>0</v>
      </c>
      <c r="BC113" s="88">
        <f t="shared" si="107"/>
        <v>0</v>
      </c>
      <c r="BD113" s="88">
        <f t="shared" si="107"/>
        <v>0</v>
      </c>
      <c r="BE113" s="88">
        <f t="shared" si="107"/>
        <v>0</v>
      </c>
      <c r="BF113" s="88">
        <f t="shared" si="107"/>
        <v>0</v>
      </c>
      <c r="BG113" s="88">
        <f t="shared" si="107"/>
        <v>0</v>
      </c>
      <c r="BH113" s="88">
        <f t="shared" si="107"/>
        <v>0</v>
      </c>
      <c r="BI113" s="88">
        <f t="shared" si="107"/>
        <v>0</v>
      </c>
      <c r="BJ113" s="88">
        <f t="shared" si="107"/>
        <v>0</v>
      </c>
      <c r="BK113" s="88">
        <f t="shared" si="107"/>
        <v>0</v>
      </c>
      <c r="BL113" s="88">
        <f t="shared" si="107"/>
        <v>0</v>
      </c>
      <c r="BM113" s="88">
        <f t="shared" si="107"/>
        <v>0</v>
      </c>
      <c r="BN113" s="88">
        <f t="shared" si="107"/>
        <v>0</v>
      </c>
      <c r="BO113" s="88">
        <f t="shared" si="107"/>
        <v>0</v>
      </c>
      <c r="BP113" s="88">
        <f t="shared" si="107"/>
        <v>0</v>
      </c>
      <c r="BQ113" s="88">
        <f t="shared" si="107"/>
        <v>0</v>
      </c>
      <c r="BR113" s="88">
        <f t="shared" si="107"/>
        <v>0</v>
      </c>
      <c r="BS113" s="88">
        <f t="shared" si="107"/>
        <v>0</v>
      </c>
      <c r="BT113" s="88">
        <f t="shared" si="107"/>
        <v>0</v>
      </c>
      <c r="BU113" s="88">
        <f t="shared" si="107"/>
        <v>0</v>
      </c>
      <c r="BV113" s="88">
        <f t="shared" si="107"/>
        <v>0</v>
      </c>
      <c r="BW113" s="88">
        <f t="shared" si="107"/>
        <v>0</v>
      </c>
      <c r="BX113" s="88">
        <f t="shared" ref="BX113:EI113" si="109">+SUMIF($C$16:$C$111,1,BX16:BX111)</f>
        <v>0</v>
      </c>
      <c r="BY113" s="88">
        <f t="shared" si="109"/>
        <v>0</v>
      </c>
      <c r="BZ113" s="88">
        <f t="shared" si="109"/>
        <v>0</v>
      </c>
      <c r="CA113" s="88">
        <f t="shared" si="109"/>
        <v>0</v>
      </c>
      <c r="CB113" s="88">
        <f t="shared" si="109"/>
        <v>0</v>
      </c>
      <c r="CC113" s="88">
        <f t="shared" si="109"/>
        <v>0</v>
      </c>
      <c r="CD113" s="88">
        <f t="shared" si="109"/>
        <v>0</v>
      </c>
      <c r="CE113" s="88">
        <f t="shared" si="109"/>
        <v>0</v>
      </c>
      <c r="CF113" s="88">
        <f t="shared" si="109"/>
        <v>0</v>
      </c>
      <c r="CG113" s="88">
        <f t="shared" si="109"/>
        <v>0</v>
      </c>
      <c r="CH113" s="88">
        <f t="shared" si="109"/>
        <v>0</v>
      </c>
      <c r="CI113" s="88">
        <f t="shared" si="109"/>
        <v>0</v>
      </c>
      <c r="CJ113" s="88">
        <f t="shared" si="109"/>
        <v>0</v>
      </c>
      <c r="CK113" s="88">
        <f t="shared" si="109"/>
        <v>0</v>
      </c>
      <c r="CL113" s="88">
        <f t="shared" si="109"/>
        <v>0</v>
      </c>
      <c r="CM113" s="88">
        <f t="shared" si="109"/>
        <v>0</v>
      </c>
      <c r="CN113" s="88">
        <f t="shared" si="109"/>
        <v>0</v>
      </c>
      <c r="CO113" s="88">
        <f t="shared" si="109"/>
        <v>0</v>
      </c>
      <c r="CP113" s="88">
        <f t="shared" si="109"/>
        <v>0</v>
      </c>
      <c r="CQ113" s="88">
        <f t="shared" si="109"/>
        <v>0</v>
      </c>
      <c r="CR113" s="88">
        <f t="shared" si="109"/>
        <v>0</v>
      </c>
      <c r="CS113" s="88">
        <f t="shared" si="109"/>
        <v>0</v>
      </c>
      <c r="CT113" s="88">
        <f t="shared" si="109"/>
        <v>0</v>
      </c>
      <c r="CU113" s="88">
        <f t="shared" si="109"/>
        <v>0</v>
      </c>
      <c r="CV113" s="88">
        <f t="shared" si="109"/>
        <v>0</v>
      </c>
      <c r="CW113" s="88">
        <f t="shared" si="109"/>
        <v>0</v>
      </c>
      <c r="CX113" s="88">
        <f t="shared" si="109"/>
        <v>0</v>
      </c>
      <c r="CY113" s="88">
        <f t="shared" si="109"/>
        <v>0</v>
      </c>
      <c r="CZ113" s="88">
        <f t="shared" si="109"/>
        <v>0</v>
      </c>
      <c r="DA113" s="88">
        <f t="shared" si="109"/>
        <v>0</v>
      </c>
      <c r="DB113" s="88">
        <f t="shared" si="109"/>
        <v>0</v>
      </c>
      <c r="DC113" s="88">
        <f t="shared" si="109"/>
        <v>0</v>
      </c>
      <c r="DD113" s="88">
        <f t="shared" si="109"/>
        <v>0</v>
      </c>
      <c r="DE113" s="88">
        <f t="shared" si="109"/>
        <v>0</v>
      </c>
      <c r="DF113" s="88">
        <f t="shared" si="109"/>
        <v>0</v>
      </c>
      <c r="DG113" s="88">
        <f t="shared" si="109"/>
        <v>0</v>
      </c>
      <c r="DH113" s="88">
        <f t="shared" si="109"/>
        <v>0</v>
      </c>
      <c r="DI113" s="88">
        <f t="shared" si="109"/>
        <v>0</v>
      </c>
      <c r="DJ113" s="88">
        <f t="shared" si="109"/>
        <v>0</v>
      </c>
      <c r="DK113" s="88">
        <f t="shared" si="109"/>
        <v>0</v>
      </c>
      <c r="DL113" s="88">
        <f t="shared" si="109"/>
        <v>0</v>
      </c>
      <c r="DM113" s="88">
        <f t="shared" si="109"/>
        <v>0</v>
      </c>
      <c r="DN113" s="88">
        <f t="shared" si="109"/>
        <v>0</v>
      </c>
      <c r="DO113" s="88">
        <f t="shared" si="109"/>
        <v>0</v>
      </c>
      <c r="DP113" s="88">
        <f t="shared" si="109"/>
        <v>0</v>
      </c>
      <c r="DQ113" s="88">
        <f t="shared" si="109"/>
        <v>0</v>
      </c>
      <c r="DR113" s="88">
        <f t="shared" si="109"/>
        <v>0</v>
      </c>
      <c r="DS113" s="88">
        <f t="shared" si="109"/>
        <v>0</v>
      </c>
      <c r="DT113" s="88">
        <f t="shared" si="109"/>
        <v>0</v>
      </c>
      <c r="DU113" s="88">
        <f t="shared" si="109"/>
        <v>0</v>
      </c>
      <c r="DV113" s="88">
        <f t="shared" si="109"/>
        <v>0</v>
      </c>
      <c r="DW113" s="88">
        <f t="shared" si="109"/>
        <v>0</v>
      </c>
      <c r="DX113" s="88">
        <f t="shared" si="109"/>
        <v>0</v>
      </c>
      <c r="DY113" s="88">
        <f t="shared" si="109"/>
        <v>0</v>
      </c>
      <c r="DZ113" s="88">
        <f t="shared" si="109"/>
        <v>0</v>
      </c>
      <c r="EA113" s="88">
        <f t="shared" si="109"/>
        <v>0</v>
      </c>
      <c r="EB113" s="88">
        <f t="shared" si="109"/>
        <v>0</v>
      </c>
      <c r="EC113" s="88">
        <f t="shared" si="109"/>
        <v>0</v>
      </c>
      <c r="ED113" s="88">
        <f t="shared" si="109"/>
        <v>0</v>
      </c>
      <c r="EE113" s="88">
        <f t="shared" si="109"/>
        <v>0</v>
      </c>
      <c r="EF113" s="88">
        <f t="shared" si="109"/>
        <v>0</v>
      </c>
      <c r="EG113" s="88">
        <f t="shared" si="109"/>
        <v>0</v>
      </c>
      <c r="EH113" s="88">
        <f t="shared" si="109"/>
        <v>0</v>
      </c>
      <c r="EI113" s="88">
        <f t="shared" si="109"/>
        <v>0</v>
      </c>
      <c r="EJ113" s="88">
        <f t="shared" ref="EJ113:GU113" si="110">+SUMIF($C$16:$C$111,1,EJ16:EJ111)</f>
        <v>0</v>
      </c>
      <c r="EK113" s="88">
        <f t="shared" si="110"/>
        <v>0</v>
      </c>
      <c r="EL113" s="88">
        <f t="shared" si="110"/>
        <v>0</v>
      </c>
      <c r="EM113" s="88">
        <f t="shared" si="110"/>
        <v>0</v>
      </c>
      <c r="EN113" s="88">
        <f t="shared" si="110"/>
        <v>0</v>
      </c>
      <c r="EO113" s="88">
        <f t="shared" si="110"/>
        <v>0</v>
      </c>
      <c r="EP113" s="88">
        <f t="shared" si="110"/>
        <v>0</v>
      </c>
      <c r="EQ113" s="88">
        <f t="shared" si="110"/>
        <v>0</v>
      </c>
      <c r="ER113" s="88">
        <f t="shared" si="110"/>
        <v>0</v>
      </c>
      <c r="ES113" s="88">
        <f t="shared" si="110"/>
        <v>0</v>
      </c>
      <c r="ET113" s="88">
        <f t="shared" si="110"/>
        <v>0</v>
      </c>
      <c r="EU113" s="88">
        <f t="shared" si="110"/>
        <v>0</v>
      </c>
      <c r="EV113" s="88">
        <f t="shared" si="110"/>
        <v>0</v>
      </c>
      <c r="EW113" s="88">
        <f t="shared" si="110"/>
        <v>0</v>
      </c>
      <c r="EX113" s="88">
        <f t="shared" si="110"/>
        <v>0</v>
      </c>
      <c r="EY113" s="88">
        <f t="shared" si="110"/>
        <v>0</v>
      </c>
      <c r="EZ113" s="88">
        <f t="shared" si="110"/>
        <v>0</v>
      </c>
      <c r="FA113" s="88">
        <f t="shared" si="110"/>
        <v>0</v>
      </c>
      <c r="FB113" s="88">
        <f t="shared" si="110"/>
        <v>0</v>
      </c>
      <c r="FC113" s="88">
        <f t="shared" si="110"/>
        <v>0</v>
      </c>
      <c r="FD113" s="88">
        <f t="shared" si="110"/>
        <v>0</v>
      </c>
      <c r="FE113" s="88">
        <f t="shared" si="110"/>
        <v>0</v>
      </c>
      <c r="FF113" s="88">
        <f t="shared" si="110"/>
        <v>0</v>
      </c>
      <c r="FG113" s="88">
        <f t="shared" si="110"/>
        <v>0</v>
      </c>
      <c r="FH113" s="88">
        <f t="shared" si="110"/>
        <v>0</v>
      </c>
      <c r="FI113" s="88">
        <f t="shared" si="110"/>
        <v>0</v>
      </c>
      <c r="FJ113" s="88">
        <f t="shared" si="110"/>
        <v>0</v>
      </c>
      <c r="FK113" s="88">
        <f t="shared" si="110"/>
        <v>0</v>
      </c>
      <c r="FL113" s="88">
        <f t="shared" si="110"/>
        <v>0</v>
      </c>
      <c r="FM113" s="88">
        <f t="shared" si="110"/>
        <v>0</v>
      </c>
      <c r="FN113" s="88">
        <f t="shared" si="110"/>
        <v>0</v>
      </c>
      <c r="FO113" s="88">
        <f t="shared" si="110"/>
        <v>0</v>
      </c>
      <c r="FP113" s="88">
        <f t="shared" si="110"/>
        <v>0</v>
      </c>
      <c r="FQ113" s="88">
        <f t="shared" si="110"/>
        <v>0</v>
      </c>
      <c r="FR113" s="88">
        <f t="shared" si="110"/>
        <v>0</v>
      </c>
      <c r="FS113" s="88">
        <f t="shared" si="110"/>
        <v>0</v>
      </c>
      <c r="FT113" s="88">
        <f t="shared" si="110"/>
        <v>0</v>
      </c>
      <c r="FU113" s="88">
        <f t="shared" si="110"/>
        <v>0</v>
      </c>
      <c r="FV113" s="88">
        <f t="shared" si="110"/>
        <v>0</v>
      </c>
      <c r="FW113" s="88">
        <f t="shared" si="110"/>
        <v>0</v>
      </c>
      <c r="FX113" s="88">
        <f t="shared" si="110"/>
        <v>0</v>
      </c>
      <c r="FY113" s="88">
        <f t="shared" si="110"/>
        <v>0</v>
      </c>
      <c r="FZ113" s="88">
        <f t="shared" si="110"/>
        <v>0</v>
      </c>
      <c r="GA113" s="88">
        <f t="shared" si="110"/>
        <v>0</v>
      </c>
      <c r="GB113" s="88">
        <f t="shared" si="110"/>
        <v>0</v>
      </c>
      <c r="GC113" s="88">
        <f t="shared" si="110"/>
        <v>0</v>
      </c>
      <c r="GD113" s="88">
        <f t="shared" si="110"/>
        <v>0</v>
      </c>
      <c r="GE113" s="88">
        <f t="shared" si="110"/>
        <v>0</v>
      </c>
      <c r="GF113" s="88">
        <f t="shared" si="110"/>
        <v>0</v>
      </c>
      <c r="GG113" s="88">
        <f t="shared" si="110"/>
        <v>0</v>
      </c>
      <c r="GH113" s="88">
        <f t="shared" si="110"/>
        <v>0</v>
      </c>
      <c r="GI113" s="88">
        <f t="shared" si="110"/>
        <v>0</v>
      </c>
      <c r="GJ113" s="88">
        <f t="shared" si="110"/>
        <v>0</v>
      </c>
      <c r="GK113" s="88">
        <f t="shared" si="110"/>
        <v>0</v>
      </c>
      <c r="GL113" s="88">
        <f t="shared" si="110"/>
        <v>0</v>
      </c>
      <c r="GM113" s="88">
        <f t="shared" si="110"/>
        <v>0</v>
      </c>
      <c r="GN113" s="88">
        <f t="shared" si="110"/>
        <v>0</v>
      </c>
      <c r="GO113" s="88">
        <f t="shared" si="110"/>
        <v>0</v>
      </c>
      <c r="GP113" s="88">
        <f t="shared" si="110"/>
        <v>0</v>
      </c>
      <c r="GQ113" s="88">
        <f t="shared" si="110"/>
        <v>0</v>
      </c>
      <c r="GR113" s="88">
        <f t="shared" si="110"/>
        <v>0</v>
      </c>
      <c r="GS113" s="88">
        <f t="shared" si="110"/>
        <v>0</v>
      </c>
      <c r="GT113" s="88">
        <f t="shared" si="110"/>
        <v>0</v>
      </c>
      <c r="GU113" s="88">
        <f t="shared" si="110"/>
        <v>0</v>
      </c>
      <c r="GV113" s="88">
        <f t="shared" ref="GV113:HB113" si="111">+SUMIF($C$16:$C$111,1,GV16:GV111)</f>
        <v>0</v>
      </c>
      <c r="GW113" s="88">
        <f t="shared" si="111"/>
        <v>0</v>
      </c>
      <c r="GX113" s="88">
        <f t="shared" si="111"/>
        <v>0</v>
      </c>
      <c r="GY113" s="88">
        <f t="shared" si="111"/>
        <v>0</v>
      </c>
      <c r="GZ113" s="88">
        <f t="shared" si="111"/>
        <v>0</v>
      </c>
      <c r="HA113" s="88">
        <f t="shared" si="111"/>
        <v>0</v>
      </c>
      <c r="HB113" s="88">
        <f t="shared" si="111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06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7.95" hidden="1" customHeight="1">
      <c r="B114" s="551" t="s">
        <v>782</v>
      </c>
      <c r="C114" s="551"/>
      <c r="D114" s="551"/>
      <c r="E114" s="551"/>
      <c r="F114" s="551"/>
      <c r="G114" s="551"/>
      <c r="H114" s="551"/>
      <c r="I114" s="551"/>
      <c r="J114" s="96" t="s">
        <v>10</v>
      </c>
      <c r="K114" s="88">
        <f>+SUMIF($D$16:$D$111,1,K16:K111)</f>
        <v>0</v>
      </c>
      <c r="L114" s="88">
        <f t="shared" ref="L114:BW114" si="112">+SUMIF($D$16:$D$111,1,L16:L111)</f>
        <v>0</v>
      </c>
      <c r="M114" s="88">
        <f>+SUMIF($D$16:$D$111,1,M16:M111)</f>
        <v>0</v>
      </c>
      <c r="N114" s="88">
        <f t="shared" si="112"/>
        <v>0</v>
      </c>
      <c r="O114" s="88">
        <f t="shared" si="112"/>
        <v>0</v>
      </c>
      <c r="P114" s="88">
        <f t="shared" si="112"/>
        <v>0</v>
      </c>
      <c r="Q114" s="88">
        <f t="shared" si="112"/>
        <v>0</v>
      </c>
      <c r="R114" s="88">
        <f t="shared" si="112"/>
        <v>0</v>
      </c>
      <c r="S114" s="88">
        <f t="shared" si="112"/>
        <v>0</v>
      </c>
      <c r="T114" s="88">
        <f t="shared" si="112"/>
        <v>0</v>
      </c>
      <c r="U114" s="88">
        <f t="shared" si="112"/>
        <v>0</v>
      </c>
      <c r="V114" s="88">
        <f t="shared" si="112"/>
        <v>0</v>
      </c>
      <c r="W114" s="88">
        <f t="shared" si="112"/>
        <v>0</v>
      </c>
      <c r="X114" s="88">
        <f t="shared" si="112"/>
        <v>0</v>
      </c>
      <c r="Y114" s="88">
        <f t="shared" si="112"/>
        <v>0</v>
      </c>
      <c r="Z114" s="88">
        <f t="shared" si="112"/>
        <v>0</v>
      </c>
      <c r="AA114" s="88">
        <f t="shared" si="112"/>
        <v>0</v>
      </c>
      <c r="AB114" s="88">
        <f t="shared" si="112"/>
        <v>0</v>
      </c>
      <c r="AC114" s="88">
        <f t="shared" si="112"/>
        <v>0</v>
      </c>
      <c r="AD114" s="88">
        <f t="shared" si="112"/>
        <v>0</v>
      </c>
      <c r="AE114" s="88">
        <f t="shared" si="112"/>
        <v>0</v>
      </c>
      <c r="AF114" s="88">
        <f t="shared" si="112"/>
        <v>0</v>
      </c>
      <c r="AG114" s="88">
        <f t="shared" si="112"/>
        <v>0</v>
      </c>
      <c r="AH114" s="88">
        <f t="shared" si="112"/>
        <v>0</v>
      </c>
      <c r="AI114" s="88">
        <f t="shared" si="112"/>
        <v>0</v>
      </c>
      <c r="AJ114" s="88">
        <f t="shared" si="112"/>
        <v>0</v>
      </c>
      <c r="AK114" s="88">
        <f t="shared" si="112"/>
        <v>0</v>
      </c>
      <c r="AL114" s="88">
        <f t="shared" si="112"/>
        <v>0</v>
      </c>
      <c r="AM114" s="88">
        <f t="shared" si="112"/>
        <v>0</v>
      </c>
      <c r="AN114" s="88">
        <f t="shared" si="112"/>
        <v>0</v>
      </c>
      <c r="AO114" s="88">
        <f t="shared" si="112"/>
        <v>0</v>
      </c>
      <c r="AP114" s="88">
        <f t="shared" si="112"/>
        <v>0</v>
      </c>
      <c r="AQ114" s="88">
        <f t="shared" si="112"/>
        <v>0</v>
      </c>
      <c r="AR114" s="88">
        <f t="shared" si="112"/>
        <v>0</v>
      </c>
      <c r="AS114" s="88">
        <f t="shared" si="112"/>
        <v>0</v>
      </c>
      <c r="AT114" s="88">
        <f t="shared" si="112"/>
        <v>0</v>
      </c>
      <c r="AU114" s="88">
        <f t="shared" si="112"/>
        <v>0</v>
      </c>
      <c r="AV114" s="88">
        <f t="shared" si="112"/>
        <v>0</v>
      </c>
      <c r="AW114" s="88">
        <f t="shared" si="112"/>
        <v>0</v>
      </c>
      <c r="AX114" s="88">
        <f t="shared" si="112"/>
        <v>0</v>
      </c>
      <c r="AY114" s="88">
        <f t="shared" si="112"/>
        <v>0</v>
      </c>
      <c r="AZ114" s="88">
        <f t="shared" si="112"/>
        <v>0</v>
      </c>
      <c r="BA114" s="88">
        <f t="shared" si="112"/>
        <v>0</v>
      </c>
      <c r="BB114" s="88">
        <f t="shared" ref="BB114" si="113">+SUMIF($B$16:$B$111,1,BB18:BB113)</f>
        <v>0</v>
      </c>
      <c r="BC114" s="88">
        <f t="shared" si="112"/>
        <v>0</v>
      </c>
      <c r="BD114" s="88">
        <f t="shared" si="112"/>
        <v>0</v>
      </c>
      <c r="BE114" s="88">
        <f t="shared" si="112"/>
        <v>0</v>
      </c>
      <c r="BF114" s="88">
        <f t="shared" si="112"/>
        <v>0</v>
      </c>
      <c r="BG114" s="88">
        <f t="shared" si="112"/>
        <v>0</v>
      </c>
      <c r="BH114" s="88">
        <f t="shared" si="112"/>
        <v>0</v>
      </c>
      <c r="BI114" s="88">
        <f t="shared" si="112"/>
        <v>0</v>
      </c>
      <c r="BJ114" s="88">
        <f t="shared" si="112"/>
        <v>0</v>
      </c>
      <c r="BK114" s="88">
        <f t="shared" si="112"/>
        <v>0</v>
      </c>
      <c r="BL114" s="88">
        <f t="shared" si="112"/>
        <v>0</v>
      </c>
      <c r="BM114" s="88">
        <f t="shared" si="112"/>
        <v>0</v>
      </c>
      <c r="BN114" s="88">
        <f t="shared" si="112"/>
        <v>0</v>
      </c>
      <c r="BO114" s="88">
        <f t="shared" si="112"/>
        <v>0</v>
      </c>
      <c r="BP114" s="88">
        <f t="shared" si="112"/>
        <v>0</v>
      </c>
      <c r="BQ114" s="88">
        <f t="shared" si="112"/>
        <v>0</v>
      </c>
      <c r="BR114" s="88">
        <f t="shared" si="112"/>
        <v>0</v>
      </c>
      <c r="BS114" s="88">
        <f t="shared" si="112"/>
        <v>0</v>
      </c>
      <c r="BT114" s="88">
        <f t="shared" si="112"/>
        <v>0</v>
      </c>
      <c r="BU114" s="88">
        <f t="shared" si="112"/>
        <v>0</v>
      </c>
      <c r="BV114" s="88">
        <f t="shared" si="112"/>
        <v>0</v>
      </c>
      <c r="BW114" s="88">
        <f t="shared" si="112"/>
        <v>0</v>
      </c>
      <c r="BX114" s="88">
        <f t="shared" ref="BX114:EI114" si="114">+SUMIF($D$16:$D$111,1,BX16:BX111)</f>
        <v>0</v>
      </c>
      <c r="BY114" s="88">
        <f t="shared" si="114"/>
        <v>0</v>
      </c>
      <c r="BZ114" s="88">
        <f t="shared" si="114"/>
        <v>0</v>
      </c>
      <c r="CA114" s="88">
        <f t="shared" si="114"/>
        <v>0</v>
      </c>
      <c r="CB114" s="88">
        <f t="shared" si="114"/>
        <v>0</v>
      </c>
      <c r="CC114" s="88">
        <f t="shared" si="114"/>
        <v>0</v>
      </c>
      <c r="CD114" s="88">
        <f t="shared" si="114"/>
        <v>0</v>
      </c>
      <c r="CE114" s="88">
        <f t="shared" si="114"/>
        <v>0</v>
      </c>
      <c r="CF114" s="88">
        <f t="shared" si="114"/>
        <v>0</v>
      </c>
      <c r="CG114" s="88">
        <f t="shared" si="114"/>
        <v>0</v>
      </c>
      <c r="CH114" s="88">
        <f t="shared" si="114"/>
        <v>0</v>
      </c>
      <c r="CI114" s="88">
        <f t="shared" si="114"/>
        <v>0</v>
      </c>
      <c r="CJ114" s="88">
        <f t="shared" si="114"/>
        <v>0</v>
      </c>
      <c r="CK114" s="88">
        <f t="shared" si="114"/>
        <v>0</v>
      </c>
      <c r="CL114" s="88">
        <f t="shared" si="114"/>
        <v>0</v>
      </c>
      <c r="CM114" s="88">
        <f t="shared" si="114"/>
        <v>0</v>
      </c>
      <c r="CN114" s="88">
        <f t="shared" si="114"/>
        <v>0</v>
      </c>
      <c r="CO114" s="88">
        <f t="shared" si="114"/>
        <v>0</v>
      </c>
      <c r="CP114" s="88">
        <f t="shared" si="114"/>
        <v>0</v>
      </c>
      <c r="CQ114" s="88">
        <f t="shared" si="114"/>
        <v>0</v>
      </c>
      <c r="CR114" s="88">
        <f t="shared" si="114"/>
        <v>0</v>
      </c>
      <c r="CS114" s="88">
        <f t="shared" si="114"/>
        <v>0</v>
      </c>
      <c r="CT114" s="88">
        <f t="shared" si="114"/>
        <v>0</v>
      </c>
      <c r="CU114" s="88">
        <f t="shared" si="114"/>
        <v>0</v>
      </c>
      <c r="CV114" s="88">
        <f t="shared" si="114"/>
        <v>0</v>
      </c>
      <c r="CW114" s="88">
        <f t="shared" si="114"/>
        <v>0</v>
      </c>
      <c r="CX114" s="88">
        <f t="shared" si="114"/>
        <v>0</v>
      </c>
      <c r="CY114" s="88">
        <f t="shared" si="114"/>
        <v>0</v>
      </c>
      <c r="CZ114" s="88">
        <f t="shared" si="114"/>
        <v>0</v>
      </c>
      <c r="DA114" s="88">
        <f t="shared" si="114"/>
        <v>0</v>
      </c>
      <c r="DB114" s="88">
        <f t="shared" si="114"/>
        <v>0</v>
      </c>
      <c r="DC114" s="88">
        <f t="shared" si="114"/>
        <v>0</v>
      </c>
      <c r="DD114" s="88">
        <f t="shared" si="114"/>
        <v>0</v>
      </c>
      <c r="DE114" s="88">
        <f t="shared" si="114"/>
        <v>0</v>
      </c>
      <c r="DF114" s="88">
        <f t="shared" si="114"/>
        <v>0</v>
      </c>
      <c r="DG114" s="88">
        <f t="shared" si="114"/>
        <v>0</v>
      </c>
      <c r="DH114" s="88">
        <f t="shared" si="114"/>
        <v>0</v>
      </c>
      <c r="DI114" s="88">
        <f t="shared" si="114"/>
        <v>0</v>
      </c>
      <c r="DJ114" s="88">
        <f t="shared" si="114"/>
        <v>0</v>
      </c>
      <c r="DK114" s="88">
        <f t="shared" si="114"/>
        <v>0</v>
      </c>
      <c r="DL114" s="88">
        <f t="shared" si="114"/>
        <v>0</v>
      </c>
      <c r="DM114" s="88">
        <f t="shared" si="114"/>
        <v>0</v>
      </c>
      <c r="DN114" s="88">
        <f t="shared" si="114"/>
        <v>0</v>
      </c>
      <c r="DO114" s="88">
        <f t="shared" si="114"/>
        <v>0</v>
      </c>
      <c r="DP114" s="88">
        <f t="shared" si="114"/>
        <v>0</v>
      </c>
      <c r="DQ114" s="88">
        <f t="shared" si="114"/>
        <v>0</v>
      </c>
      <c r="DR114" s="88">
        <f t="shared" si="114"/>
        <v>0</v>
      </c>
      <c r="DS114" s="88">
        <f t="shared" si="114"/>
        <v>0</v>
      </c>
      <c r="DT114" s="88">
        <f t="shared" si="114"/>
        <v>0</v>
      </c>
      <c r="DU114" s="88">
        <f t="shared" si="114"/>
        <v>0</v>
      </c>
      <c r="DV114" s="88">
        <f t="shared" si="114"/>
        <v>0</v>
      </c>
      <c r="DW114" s="88">
        <f t="shared" si="114"/>
        <v>0</v>
      </c>
      <c r="DX114" s="88">
        <f t="shared" si="114"/>
        <v>0</v>
      </c>
      <c r="DY114" s="88">
        <f t="shared" si="114"/>
        <v>0</v>
      </c>
      <c r="DZ114" s="88">
        <f t="shared" si="114"/>
        <v>0</v>
      </c>
      <c r="EA114" s="88">
        <f t="shared" si="114"/>
        <v>0</v>
      </c>
      <c r="EB114" s="88">
        <f t="shared" si="114"/>
        <v>0</v>
      </c>
      <c r="EC114" s="88">
        <f t="shared" si="114"/>
        <v>0</v>
      </c>
      <c r="ED114" s="88">
        <f t="shared" si="114"/>
        <v>0</v>
      </c>
      <c r="EE114" s="88">
        <f t="shared" si="114"/>
        <v>0</v>
      </c>
      <c r="EF114" s="88">
        <f t="shared" si="114"/>
        <v>0</v>
      </c>
      <c r="EG114" s="88">
        <f t="shared" si="114"/>
        <v>0</v>
      </c>
      <c r="EH114" s="88">
        <f t="shared" si="114"/>
        <v>0</v>
      </c>
      <c r="EI114" s="88">
        <f t="shared" si="114"/>
        <v>0</v>
      </c>
      <c r="EJ114" s="88">
        <f t="shared" ref="EJ114:GU114" si="115">+SUMIF($D$16:$D$111,1,EJ16:EJ111)</f>
        <v>0</v>
      </c>
      <c r="EK114" s="88">
        <f t="shared" si="115"/>
        <v>0</v>
      </c>
      <c r="EL114" s="88">
        <f t="shared" si="115"/>
        <v>0</v>
      </c>
      <c r="EM114" s="88">
        <f t="shared" si="115"/>
        <v>0</v>
      </c>
      <c r="EN114" s="88">
        <f t="shared" si="115"/>
        <v>0</v>
      </c>
      <c r="EO114" s="88">
        <f t="shared" si="115"/>
        <v>0</v>
      </c>
      <c r="EP114" s="88">
        <f t="shared" si="115"/>
        <v>0</v>
      </c>
      <c r="EQ114" s="88">
        <f t="shared" si="115"/>
        <v>0</v>
      </c>
      <c r="ER114" s="88">
        <f t="shared" si="115"/>
        <v>0</v>
      </c>
      <c r="ES114" s="88">
        <f t="shared" si="115"/>
        <v>0</v>
      </c>
      <c r="ET114" s="88">
        <f t="shared" si="115"/>
        <v>0</v>
      </c>
      <c r="EU114" s="88">
        <f t="shared" si="115"/>
        <v>0</v>
      </c>
      <c r="EV114" s="88">
        <f t="shared" si="115"/>
        <v>0</v>
      </c>
      <c r="EW114" s="88">
        <f t="shared" si="115"/>
        <v>0</v>
      </c>
      <c r="EX114" s="88">
        <f t="shared" si="115"/>
        <v>0</v>
      </c>
      <c r="EY114" s="88">
        <f t="shared" si="115"/>
        <v>0</v>
      </c>
      <c r="EZ114" s="88">
        <f t="shared" si="115"/>
        <v>0</v>
      </c>
      <c r="FA114" s="88">
        <f t="shared" si="115"/>
        <v>0</v>
      </c>
      <c r="FB114" s="88">
        <f t="shared" si="115"/>
        <v>0</v>
      </c>
      <c r="FC114" s="88">
        <f t="shared" si="115"/>
        <v>0</v>
      </c>
      <c r="FD114" s="88">
        <f t="shared" si="115"/>
        <v>0</v>
      </c>
      <c r="FE114" s="88">
        <f t="shared" si="115"/>
        <v>0</v>
      </c>
      <c r="FF114" s="88">
        <f t="shared" si="115"/>
        <v>0</v>
      </c>
      <c r="FG114" s="88">
        <f t="shared" si="115"/>
        <v>0</v>
      </c>
      <c r="FH114" s="88">
        <f t="shared" si="115"/>
        <v>0</v>
      </c>
      <c r="FI114" s="88">
        <f t="shared" si="115"/>
        <v>0</v>
      </c>
      <c r="FJ114" s="88">
        <f t="shared" si="115"/>
        <v>0</v>
      </c>
      <c r="FK114" s="88">
        <f t="shared" si="115"/>
        <v>0</v>
      </c>
      <c r="FL114" s="88">
        <f t="shared" si="115"/>
        <v>0</v>
      </c>
      <c r="FM114" s="88">
        <f t="shared" si="115"/>
        <v>0</v>
      </c>
      <c r="FN114" s="88">
        <f t="shared" si="115"/>
        <v>0</v>
      </c>
      <c r="FO114" s="88">
        <f t="shared" si="115"/>
        <v>0</v>
      </c>
      <c r="FP114" s="88">
        <f t="shared" si="115"/>
        <v>0</v>
      </c>
      <c r="FQ114" s="88">
        <f t="shared" si="115"/>
        <v>0</v>
      </c>
      <c r="FR114" s="88">
        <f t="shared" si="115"/>
        <v>0</v>
      </c>
      <c r="FS114" s="88">
        <f t="shared" si="115"/>
        <v>0</v>
      </c>
      <c r="FT114" s="88">
        <f t="shared" si="115"/>
        <v>0</v>
      </c>
      <c r="FU114" s="88">
        <f t="shared" si="115"/>
        <v>0</v>
      </c>
      <c r="FV114" s="88">
        <f t="shared" si="115"/>
        <v>0</v>
      </c>
      <c r="FW114" s="88">
        <f t="shared" si="115"/>
        <v>0</v>
      </c>
      <c r="FX114" s="88">
        <f t="shared" si="115"/>
        <v>0</v>
      </c>
      <c r="FY114" s="88">
        <f t="shared" si="115"/>
        <v>0</v>
      </c>
      <c r="FZ114" s="88">
        <f t="shared" si="115"/>
        <v>0</v>
      </c>
      <c r="GA114" s="88">
        <f t="shared" si="115"/>
        <v>0</v>
      </c>
      <c r="GB114" s="88">
        <f t="shared" si="115"/>
        <v>0</v>
      </c>
      <c r="GC114" s="88">
        <f t="shared" si="115"/>
        <v>0</v>
      </c>
      <c r="GD114" s="88">
        <f t="shared" si="115"/>
        <v>0</v>
      </c>
      <c r="GE114" s="88">
        <f t="shared" si="115"/>
        <v>0</v>
      </c>
      <c r="GF114" s="88">
        <f t="shared" si="115"/>
        <v>0</v>
      </c>
      <c r="GG114" s="88">
        <f t="shared" si="115"/>
        <v>0</v>
      </c>
      <c r="GH114" s="88">
        <f t="shared" si="115"/>
        <v>0</v>
      </c>
      <c r="GI114" s="88">
        <f t="shared" si="115"/>
        <v>0</v>
      </c>
      <c r="GJ114" s="88">
        <f t="shared" si="115"/>
        <v>0</v>
      </c>
      <c r="GK114" s="88">
        <f t="shared" si="115"/>
        <v>0</v>
      </c>
      <c r="GL114" s="88">
        <f t="shared" si="115"/>
        <v>0</v>
      </c>
      <c r="GM114" s="88">
        <f t="shared" si="115"/>
        <v>0</v>
      </c>
      <c r="GN114" s="88">
        <f t="shared" si="115"/>
        <v>0</v>
      </c>
      <c r="GO114" s="88">
        <f t="shared" si="115"/>
        <v>0</v>
      </c>
      <c r="GP114" s="88">
        <f t="shared" si="115"/>
        <v>0</v>
      </c>
      <c r="GQ114" s="88">
        <f t="shared" si="115"/>
        <v>0</v>
      </c>
      <c r="GR114" s="88">
        <f t="shared" si="115"/>
        <v>0</v>
      </c>
      <c r="GS114" s="88">
        <f t="shared" si="115"/>
        <v>0</v>
      </c>
      <c r="GT114" s="88">
        <f t="shared" si="115"/>
        <v>0</v>
      </c>
      <c r="GU114" s="88">
        <f t="shared" si="115"/>
        <v>0</v>
      </c>
      <c r="GV114" s="88">
        <f t="shared" ref="GV114:HB114" si="116">+SUMIF($D$16:$D$111,1,GV16:GV111)</f>
        <v>0</v>
      </c>
      <c r="GW114" s="88">
        <f t="shared" si="116"/>
        <v>0</v>
      </c>
      <c r="GX114" s="88">
        <f t="shared" si="116"/>
        <v>0</v>
      </c>
      <c r="GY114" s="88">
        <f t="shared" si="116"/>
        <v>0</v>
      </c>
      <c r="GZ114" s="88">
        <f t="shared" si="116"/>
        <v>0</v>
      </c>
      <c r="HA114" s="88">
        <f t="shared" si="116"/>
        <v>0</v>
      </c>
      <c r="HB114" s="88">
        <f t="shared" si="116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06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7.95" customHeight="1">
      <c r="B115" s="551" t="s">
        <v>782</v>
      </c>
      <c r="C115" s="551"/>
      <c r="D115" s="551"/>
      <c r="E115" s="551"/>
      <c r="F115" s="551"/>
      <c r="G115" s="551"/>
      <c r="H115" s="551"/>
      <c r="I115" s="551"/>
      <c r="J115" s="96" t="s">
        <v>11</v>
      </c>
      <c r="K115" s="88">
        <f>+SUMIF($E$16:$E$111,1,K16:K111)</f>
        <v>0</v>
      </c>
      <c r="L115" s="88">
        <f t="shared" ref="L115:BW115" si="117">+SUMIF($E$16:$E$111,1,L16:L111)</f>
        <v>0</v>
      </c>
      <c r="M115" s="88">
        <f t="shared" si="117"/>
        <v>0</v>
      </c>
      <c r="N115" s="88">
        <f t="shared" si="117"/>
        <v>0</v>
      </c>
      <c r="O115" s="88">
        <f t="shared" si="117"/>
        <v>0</v>
      </c>
      <c r="P115" s="88">
        <f t="shared" si="117"/>
        <v>0</v>
      </c>
      <c r="Q115" s="88">
        <f t="shared" si="117"/>
        <v>0</v>
      </c>
      <c r="R115" s="88">
        <f t="shared" si="117"/>
        <v>0</v>
      </c>
      <c r="S115" s="88">
        <f t="shared" si="117"/>
        <v>0</v>
      </c>
      <c r="T115" s="88">
        <f t="shared" si="117"/>
        <v>0</v>
      </c>
      <c r="U115" s="88">
        <f t="shared" si="117"/>
        <v>0</v>
      </c>
      <c r="V115" s="88">
        <f t="shared" si="117"/>
        <v>0</v>
      </c>
      <c r="W115" s="88">
        <f t="shared" si="117"/>
        <v>0</v>
      </c>
      <c r="X115" s="88">
        <f t="shared" si="117"/>
        <v>0</v>
      </c>
      <c r="Y115" s="88">
        <f t="shared" si="117"/>
        <v>0</v>
      </c>
      <c r="Z115" s="88">
        <f t="shared" si="117"/>
        <v>0</v>
      </c>
      <c r="AA115" s="88">
        <f t="shared" si="117"/>
        <v>0</v>
      </c>
      <c r="AB115" s="88">
        <f t="shared" si="117"/>
        <v>0</v>
      </c>
      <c r="AC115" s="88">
        <f t="shared" si="117"/>
        <v>0</v>
      </c>
      <c r="AD115" s="88">
        <f t="shared" si="117"/>
        <v>0</v>
      </c>
      <c r="AE115" s="88">
        <f t="shared" si="117"/>
        <v>0</v>
      </c>
      <c r="AF115" s="88">
        <f t="shared" si="117"/>
        <v>0</v>
      </c>
      <c r="AG115" s="88">
        <f t="shared" si="117"/>
        <v>0</v>
      </c>
      <c r="AH115" s="88">
        <f t="shared" si="117"/>
        <v>0</v>
      </c>
      <c r="AI115" s="88">
        <f t="shared" si="117"/>
        <v>0</v>
      </c>
      <c r="AJ115" s="88">
        <f t="shared" si="117"/>
        <v>0</v>
      </c>
      <c r="AK115" s="88">
        <f t="shared" si="117"/>
        <v>0</v>
      </c>
      <c r="AL115" s="88">
        <f t="shared" si="117"/>
        <v>0</v>
      </c>
      <c r="AM115" s="88">
        <f t="shared" si="117"/>
        <v>0</v>
      </c>
      <c r="AN115" s="88">
        <f t="shared" si="117"/>
        <v>0</v>
      </c>
      <c r="AO115" s="88">
        <f t="shared" si="117"/>
        <v>0</v>
      </c>
      <c r="AP115" s="88">
        <f t="shared" si="117"/>
        <v>0</v>
      </c>
      <c r="AQ115" s="88">
        <f t="shared" si="117"/>
        <v>0</v>
      </c>
      <c r="AR115" s="88">
        <f t="shared" si="117"/>
        <v>0</v>
      </c>
      <c r="AS115" s="88">
        <f t="shared" si="117"/>
        <v>0</v>
      </c>
      <c r="AT115" s="88">
        <f t="shared" si="117"/>
        <v>0</v>
      </c>
      <c r="AU115" s="88">
        <f t="shared" si="117"/>
        <v>0</v>
      </c>
      <c r="AV115" s="88">
        <f t="shared" si="117"/>
        <v>0</v>
      </c>
      <c r="AW115" s="88">
        <f t="shared" si="117"/>
        <v>0</v>
      </c>
      <c r="AX115" s="88">
        <f t="shared" si="117"/>
        <v>0</v>
      </c>
      <c r="AY115" s="88">
        <f t="shared" si="117"/>
        <v>0</v>
      </c>
      <c r="AZ115" s="88">
        <f t="shared" si="117"/>
        <v>0</v>
      </c>
      <c r="BA115" s="88">
        <f t="shared" si="117"/>
        <v>0</v>
      </c>
      <c r="BB115" s="88">
        <f t="shared" ref="BB115" si="118">+SUMIF($B$16:$B$111,1,BB19:BB114)</f>
        <v>0</v>
      </c>
      <c r="BC115" s="88">
        <f t="shared" si="117"/>
        <v>0</v>
      </c>
      <c r="BD115" s="88">
        <f t="shared" si="117"/>
        <v>0</v>
      </c>
      <c r="BE115" s="88">
        <f t="shared" si="117"/>
        <v>0</v>
      </c>
      <c r="BF115" s="88">
        <f t="shared" si="117"/>
        <v>0</v>
      </c>
      <c r="BG115" s="88">
        <f t="shared" si="117"/>
        <v>0</v>
      </c>
      <c r="BH115" s="88">
        <f t="shared" si="117"/>
        <v>0</v>
      </c>
      <c r="BI115" s="88">
        <f t="shared" si="117"/>
        <v>0</v>
      </c>
      <c r="BJ115" s="88">
        <f t="shared" si="117"/>
        <v>0</v>
      </c>
      <c r="BK115" s="88">
        <f t="shared" si="117"/>
        <v>0</v>
      </c>
      <c r="BL115" s="88">
        <f t="shared" si="117"/>
        <v>0</v>
      </c>
      <c r="BM115" s="88">
        <f t="shared" si="117"/>
        <v>0</v>
      </c>
      <c r="BN115" s="88">
        <f t="shared" si="117"/>
        <v>0</v>
      </c>
      <c r="BO115" s="88">
        <f t="shared" si="117"/>
        <v>0</v>
      </c>
      <c r="BP115" s="88">
        <f t="shared" si="117"/>
        <v>0</v>
      </c>
      <c r="BQ115" s="88">
        <f t="shared" si="117"/>
        <v>0</v>
      </c>
      <c r="BR115" s="88">
        <f t="shared" si="117"/>
        <v>0</v>
      </c>
      <c r="BS115" s="88">
        <f t="shared" si="117"/>
        <v>0</v>
      </c>
      <c r="BT115" s="88">
        <f t="shared" si="117"/>
        <v>0</v>
      </c>
      <c r="BU115" s="88">
        <f t="shared" si="117"/>
        <v>0</v>
      </c>
      <c r="BV115" s="88">
        <f t="shared" si="117"/>
        <v>0</v>
      </c>
      <c r="BW115" s="88">
        <f t="shared" si="117"/>
        <v>0</v>
      </c>
      <c r="BX115" s="88">
        <f t="shared" ref="BX115:EI115" si="119">+SUMIF($E$16:$E$111,1,BX16:BX111)</f>
        <v>0</v>
      </c>
      <c r="BY115" s="88">
        <f t="shared" si="119"/>
        <v>0</v>
      </c>
      <c r="BZ115" s="88">
        <f t="shared" si="119"/>
        <v>0</v>
      </c>
      <c r="CA115" s="88">
        <f t="shared" si="119"/>
        <v>0</v>
      </c>
      <c r="CB115" s="88">
        <f t="shared" si="119"/>
        <v>0</v>
      </c>
      <c r="CC115" s="88">
        <f t="shared" si="119"/>
        <v>0</v>
      </c>
      <c r="CD115" s="88">
        <f t="shared" si="119"/>
        <v>0</v>
      </c>
      <c r="CE115" s="88">
        <f t="shared" si="119"/>
        <v>0</v>
      </c>
      <c r="CF115" s="88">
        <f t="shared" si="119"/>
        <v>0</v>
      </c>
      <c r="CG115" s="88">
        <f t="shared" si="119"/>
        <v>0</v>
      </c>
      <c r="CH115" s="88">
        <f t="shared" si="119"/>
        <v>0</v>
      </c>
      <c r="CI115" s="88">
        <f t="shared" si="119"/>
        <v>0</v>
      </c>
      <c r="CJ115" s="88">
        <f t="shared" si="119"/>
        <v>0</v>
      </c>
      <c r="CK115" s="88">
        <f t="shared" si="119"/>
        <v>0</v>
      </c>
      <c r="CL115" s="88">
        <f t="shared" si="119"/>
        <v>0</v>
      </c>
      <c r="CM115" s="88">
        <f t="shared" si="119"/>
        <v>0</v>
      </c>
      <c r="CN115" s="88">
        <f t="shared" si="119"/>
        <v>0</v>
      </c>
      <c r="CO115" s="88">
        <f t="shared" si="119"/>
        <v>0</v>
      </c>
      <c r="CP115" s="88">
        <f t="shared" si="119"/>
        <v>0</v>
      </c>
      <c r="CQ115" s="88">
        <f t="shared" si="119"/>
        <v>0</v>
      </c>
      <c r="CR115" s="88">
        <f t="shared" si="119"/>
        <v>0</v>
      </c>
      <c r="CS115" s="88">
        <f t="shared" si="119"/>
        <v>0</v>
      </c>
      <c r="CT115" s="88">
        <f t="shared" si="119"/>
        <v>0</v>
      </c>
      <c r="CU115" s="88">
        <f t="shared" si="119"/>
        <v>0</v>
      </c>
      <c r="CV115" s="88">
        <f t="shared" si="119"/>
        <v>0</v>
      </c>
      <c r="CW115" s="88">
        <f t="shared" si="119"/>
        <v>0</v>
      </c>
      <c r="CX115" s="88">
        <f t="shared" si="119"/>
        <v>0</v>
      </c>
      <c r="CY115" s="88">
        <f t="shared" si="119"/>
        <v>0</v>
      </c>
      <c r="CZ115" s="88">
        <f t="shared" si="119"/>
        <v>0</v>
      </c>
      <c r="DA115" s="88">
        <f t="shared" si="119"/>
        <v>0</v>
      </c>
      <c r="DB115" s="88">
        <f t="shared" si="119"/>
        <v>0</v>
      </c>
      <c r="DC115" s="88">
        <f t="shared" si="119"/>
        <v>0</v>
      </c>
      <c r="DD115" s="88">
        <f t="shared" si="119"/>
        <v>0</v>
      </c>
      <c r="DE115" s="88">
        <f t="shared" si="119"/>
        <v>0</v>
      </c>
      <c r="DF115" s="88">
        <f t="shared" si="119"/>
        <v>0</v>
      </c>
      <c r="DG115" s="88">
        <f t="shared" si="119"/>
        <v>0</v>
      </c>
      <c r="DH115" s="88">
        <f t="shared" si="119"/>
        <v>0</v>
      </c>
      <c r="DI115" s="88">
        <f t="shared" si="119"/>
        <v>0</v>
      </c>
      <c r="DJ115" s="88">
        <f t="shared" si="119"/>
        <v>0</v>
      </c>
      <c r="DK115" s="88">
        <f t="shared" si="119"/>
        <v>0</v>
      </c>
      <c r="DL115" s="88">
        <f t="shared" si="119"/>
        <v>0</v>
      </c>
      <c r="DM115" s="88">
        <f t="shared" si="119"/>
        <v>0</v>
      </c>
      <c r="DN115" s="88">
        <f t="shared" si="119"/>
        <v>0</v>
      </c>
      <c r="DO115" s="88">
        <f t="shared" si="119"/>
        <v>0</v>
      </c>
      <c r="DP115" s="88">
        <f t="shared" si="119"/>
        <v>0</v>
      </c>
      <c r="DQ115" s="88">
        <f t="shared" si="119"/>
        <v>0</v>
      </c>
      <c r="DR115" s="88">
        <f t="shared" si="119"/>
        <v>0</v>
      </c>
      <c r="DS115" s="88">
        <f t="shared" si="119"/>
        <v>0</v>
      </c>
      <c r="DT115" s="88">
        <f t="shared" si="119"/>
        <v>0</v>
      </c>
      <c r="DU115" s="88">
        <f t="shared" si="119"/>
        <v>0</v>
      </c>
      <c r="DV115" s="88">
        <f t="shared" si="119"/>
        <v>0</v>
      </c>
      <c r="DW115" s="88">
        <f t="shared" si="119"/>
        <v>0</v>
      </c>
      <c r="DX115" s="88">
        <f t="shared" si="119"/>
        <v>0</v>
      </c>
      <c r="DY115" s="88">
        <f t="shared" si="119"/>
        <v>0</v>
      </c>
      <c r="DZ115" s="88">
        <f t="shared" si="119"/>
        <v>0</v>
      </c>
      <c r="EA115" s="88">
        <f t="shared" si="119"/>
        <v>0</v>
      </c>
      <c r="EB115" s="88">
        <f t="shared" si="119"/>
        <v>0</v>
      </c>
      <c r="EC115" s="88">
        <f t="shared" si="119"/>
        <v>0</v>
      </c>
      <c r="ED115" s="88">
        <f t="shared" si="119"/>
        <v>0</v>
      </c>
      <c r="EE115" s="88">
        <f t="shared" si="119"/>
        <v>0</v>
      </c>
      <c r="EF115" s="88">
        <f t="shared" si="119"/>
        <v>0</v>
      </c>
      <c r="EG115" s="88">
        <f t="shared" si="119"/>
        <v>0</v>
      </c>
      <c r="EH115" s="88">
        <f t="shared" si="119"/>
        <v>0</v>
      </c>
      <c r="EI115" s="88">
        <f t="shared" si="119"/>
        <v>0</v>
      </c>
      <c r="EJ115" s="88">
        <f t="shared" ref="EJ115:GU115" si="120">+SUMIF($E$16:$E$111,1,EJ16:EJ111)</f>
        <v>0</v>
      </c>
      <c r="EK115" s="88">
        <f t="shared" si="120"/>
        <v>0</v>
      </c>
      <c r="EL115" s="88">
        <f t="shared" si="120"/>
        <v>0</v>
      </c>
      <c r="EM115" s="88">
        <f t="shared" si="120"/>
        <v>0</v>
      </c>
      <c r="EN115" s="88">
        <f t="shared" si="120"/>
        <v>0</v>
      </c>
      <c r="EO115" s="88">
        <f t="shared" si="120"/>
        <v>0</v>
      </c>
      <c r="EP115" s="88">
        <f t="shared" si="120"/>
        <v>0</v>
      </c>
      <c r="EQ115" s="88">
        <f t="shared" si="120"/>
        <v>0</v>
      </c>
      <c r="ER115" s="88">
        <f t="shared" si="120"/>
        <v>0</v>
      </c>
      <c r="ES115" s="88">
        <f t="shared" si="120"/>
        <v>0</v>
      </c>
      <c r="ET115" s="88">
        <f t="shared" si="120"/>
        <v>0</v>
      </c>
      <c r="EU115" s="88">
        <f t="shared" si="120"/>
        <v>0</v>
      </c>
      <c r="EV115" s="88">
        <f t="shared" si="120"/>
        <v>0</v>
      </c>
      <c r="EW115" s="88">
        <f t="shared" si="120"/>
        <v>0</v>
      </c>
      <c r="EX115" s="88">
        <f t="shared" si="120"/>
        <v>0</v>
      </c>
      <c r="EY115" s="88">
        <f t="shared" si="120"/>
        <v>0</v>
      </c>
      <c r="EZ115" s="88">
        <f t="shared" si="120"/>
        <v>0</v>
      </c>
      <c r="FA115" s="88">
        <f t="shared" si="120"/>
        <v>0</v>
      </c>
      <c r="FB115" s="88">
        <f t="shared" si="120"/>
        <v>0</v>
      </c>
      <c r="FC115" s="88">
        <f t="shared" si="120"/>
        <v>0</v>
      </c>
      <c r="FD115" s="88">
        <f t="shared" si="120"/>
        <v>0</v>
      </c>
      <c r="FE115" s="88">
        <f t="shared" si="120"/>
        <v>0</v>
      </c>
      <c r="FF115" s="88">
        <f t="shared" si="120"/>
        <v>0</v>
      </c>
      <c r="FG115" s="88">
        <f t="shared" si="120"/>
        <v>0</v>
      </c>
      <c r="FH115" s="88">
        <f t="shared" si="120"/>
        <v>0</v>
      </c>
      <c r="FI115" s="88">
        <f t="shared" si="120"/>
        <v>0</v>
      </c>
      <c r="FJ115" s="88">
        <f t="shared" si="120"/>
        <v>0</v>
      </c>
      <c r="FK115" s="88">
        <f t="shared" si="120"/>
        <v>0</v>
      </c>
      <c r="FL115" s="88">
        <f t="shared" si="120"/>
        <v>0</v>
      </c>
      <c r="FM115" s="88">
        <f t="shared" si="120"/>
        <v>0</v>
      </c>
      <c r="FN115" s="88">
        <f t="shared" si="120"/>
        <v>0</v>
      </c>
      <c r="FO115" s="88">
        <f t="shared" si="120"/>
        <v>0</v>
      </c>
      <c r="FP115" s="88">
        <f t="shared" si="120"/>
        <v>0</v>
      </c>
      <c r="FQ115" s="88">
        <f t="shared" si="120"/>
        <v>0</v>
      </c>
      <c r="FR115" s="88">
        <f t="shared" si="120"/>
        <v>0</v>
      </c>
      <c r="FS115" s="88">
        <f t="shared" si="120"/>
        <v>0</v>
      </c>
      <c r="FT115" s="88">
        <f t="shared" si="120"/>
        <v>0</v>
      </c>
      <c r="FU115" s="88">
        <f t="shared" si="120"/>
        <v>0</v>
      </c>
      <c r="FV115" s="88">
        <f t="shared" si="120"/>
        <v>0</v>
      </c>
      <c r="FW115" s="88">
        <f t="shared" si="120"/>
        <v>0</v>
      </c>
      <c r="FX115" s="88">
        <f t="shared" si="120"/>
        <v>0</v>
      </c>
      <c r="FY115" s="88">
        <f t="shared" si="120"/>
        <v>0</v>
      </c>
      <c r="FZ115" s="88">
        <f t="shared" si="120"/>
        <v>0</v>
      </c>
      <c r="GA115" s="88">
        <f t="shared" si="120"/>
        <v>0</v>
      </c>
      <c r="GB115" s="88">
        <f t="shared" si="120"/>
        <v>0</v>
      </c>
      <c r="GC115" s="88">
        <f t="shared" si="120"/>
        <v>0</v>
      </c>
      <c r="GD115" s="88">
        <f t="shared" si="120"/>
        <v>0</v>
      </c>
      <c r="GE115" s="88">
        <f t="shared" si="120"/>
        <v>0</v>
      </c>
      <c r="GF115" s="88">
        <f t="shared" si="120"/>
        <v>0</v>
      </c>
      <c r="GG115" s="88">
        <f t="shared" si="120"/>
        <v>0</v>
      </c>
      <c r="GH115" s="88">
        <f t="shared" si="120"/>
        <v>0</v>
      </c>
      <c r="GI115" s="88">
        <f t="shared" si="120"/>
        <v>0</v>
      </c>
      <c r="GJ115" s="88">
        <f t="shared" si="120"/>
        <v>0</v>
      </c>
      <c r="GK115" s="88">
        <f t="shared" si="120"/>
        <v>0</v>
      </c>
      <c r="GL115" s="88">
        <f t="shared" si="120"/>
        <v>0</v>
      </c>
      <c r="GM115" s="88">
        <f t="shared" si="120"/>
        <v>0</v>
      </c>
      <c r="GN115" s="88">
        <f t="shared" si="120"/>
        <v>0</v>
      </c>
      <c r="GO115" s="88">
        <f t="shared" si="120"/>
        <v>0</v>
      </c>
      <c r="GP115" s="88">
        <f t="shared" si="120"/>
        <v>0</v>
      </c>
      <c r="GQ115" s="88">
        <f t="shared" si="120"/>
        <v>0</v>
      </c>
      <c r="GR115" s="88">
        <f t="shared" si="120"/>
        <v>0</v>
      </c>
      <c r="GS115" s="88">
        <f t="shared" si="120"/>
        <v>0</v>
      </c>
      <c r="GT115" s="88">
        <f t="shared" si="120"/>
        <v>0</v>
      </c>
      <c r="GU115" s="88">
        <f t="shared" si="120"/>
        <v>0</v>
      </c>
      <c r="GV115" s="88">
        <f t="shared" ref="GV115:HB115" si="121">+SUMIF($E$16:$E$111,1,GV16:GV111)</f>
        <v>0</v>
      </c>
      <c r="GW115" s="88">
        <f t="shared" si="121"/>
        <v>0</v>
      </c>
      <c r="GX115" s="88">
        <f t="shared" si="121"/>
        <v>0</v>
      </c>
      <c r="GY115" s="88">
        <f t="shared" si="121"/>
        <v>0</v>
      </c>
      <c r="GZ115" s="88">
        <f t="shared" si="121"/>
        <v>0</v>
      </c>
      <c r="HA115" s="88">
        <f t="shared" si="121"/>
        <v>0</v>
      </c>
      <c r="HB115" s="88">
        <f t="shared" si="121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06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95" hidden="1" customHeight="1">
      <c r="B116" s="552" t="s">
        <v>783</v>
      </c>
      <c r="C116" s="553"/>
      <c r="D116" s="553"/>
      <c r="E116" s="553"/>
      <c r="F116" s="553"/>
      <c r="G116" s="553"/>
      <c r="H116" s="553"/>
      <c r="I116" s="554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88">
        <f t="shared" ref="BB116" si="122">+SUMIF($B$16:$B$111,1,BB20:BB115)</f>
        <v>0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06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7.95" hidden="1" customHeight="1">
      <c r="B117" s="552" t="s">
        <v>783</v>
      </c>
      <c r="C117" s="553"/>
      <c r="D117" s="553"/>
      <c r="E117" s="553"/>
      <c r="F117" s="553"/>
      <c r="G117" s="553"/>
      <c r="H117" s="553"/>
      <c r="I117" s="554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88">
        <f t="shared" ref="BB117" si="123">+SUMIF($B$16:$B$111,1,BB21:BB116)</f>
        <v>0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06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7.95" hidden="1" customHeight="1">
      <c r="B118" s="552" t="s">
        <v>783</v>
      </c>
      <c r="C118" s="553"/>
      <c r="D118" s="553"/>
      <c r="E118" s="553"/>
      <c r="F118" s="553"/>
      <c r="G118" s="553"/>
      <c r="H118" s="553"/>
      <c r="I118" s="554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88">
        <f t="shared" ref="BB118" si="124">+SUMIF($B$16:$B$111,1,BB22:BB117)</f>
        <v>0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06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7.95" hidden="1" customHeight="1">
      <c r="B119" s="552" t="s">
        <v>783</v>
      </c>
      <c r="C119" s="553"/>
      <c r="D119" s="553"/>
      <c r="E119" s="553"/>
      <c r="F119" s="553"/>
      <c r="G119" s="553"/>
      <c r="H119" s="553"/>
      <c r="I119" s="554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88">
        <f t="shared" ref="BB119" si="125">+SUMIF($B$16:$B$111,1,BB23:BB118)</f>
        <v>0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06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7.95" hidden="1" customHeight="1">
      <c r="B120" s="555" t="s">
        <v>784</v>
      </c>
      <c r="C120" s="556"/>
      <c r="D120" s="556"/>
      <c r="E120" s="556"/>
      <c r="F120" s="556"/>
      <c r="G120" s="556"/>
      <c r="H120" s="556"/>
      <c r="I120" s="557"/>
      <c r="J120" s="285" t="s">
        <v>108</v>
      </c>
      <c r="K120" s="286">
        <f>+SUMIF($F$16:$F$111,1,K16:K111)</f>
        <v>0</v>
      </c>
      <c r="L120" s="286">
        <f t="shared" ref="L120:BW120" si="126">+SUMIF($F$16:$F$111,1,L16:L111)</f>
        <v>0</v>
      </c>
      <c r="M120" s="286">
        <f t="shared" si="126"/>
        <v>0</v>
      </c>
      <c r="N120" s="286">
        <f t="shared" si="126"/>
        <v>0</v>
      </c>
      <c r="O120" s="286">
        <f t="shared" si="126"/>
        <v>0</v>
      </c>
      <c r="P120" s="286">
        <f t="shared" si="126"/>
        <v>0</v>
      </c>
      <c r="Q120" s="286">
        <f t="shared" si="126"/>
        <v>0</v>
      </c>
      <c r="R120" s="286">
        <f t="shared" si="126"/>
        <v>0</v>
      </c>
      <c r="S120" s="286">
        <f t="shared" si="126"/>
        <v>0</v>
      </c>
      <c r="T120" s="286">
        <f t="shared" si="126"/>
        <v>0</v>
      </c>
      <c r="U120" s="286">
        <f t="shared" si="126"/>
        <v>0</v>
      </c>
      <c r="V120" s="286">
        <f t="shared" si="126"/>
        <v>0</v>
      </c>
      <c r="W120" s="286">
        <f t="shared" si="126"/>
        <v>0</v>
      </c>
      <c r="X120" s="286">
        <f t="shared" si="126"/>
        <v>0</v>
      </c>
      <c r="Y120" s="286">
        <f t="shared" si="126"/>
        <v>0</v>
      </c>
      <c r="Z120" s="286">
        <f t="shared" si="126"/>
        <v>0</v>
      </c>
      <c r="AA120" s="286">
        <f t="shared" si="126"/>
        <v>0</v>
      </c>
      <c r="AB120" s="286">
        <f t="shared" si="126"/>
        <v>0</v>
      </c>
      <c r="AC120" s="286">
        <f t="shared" si="126"/>
        <v>0</v>
      </c>
      <c r="AD120" s="286">
        <f t="shared" si="126"/>
        <v>0</v>
      </c>
      <c r="AE120" s="286">
        <f t="shared" si="126"/>
        <v>0</v>
      </c>
      <c r="AF120" s="286">
        <f t="shared" si="126"/>
        <v>0</v>
      </c>
      <c r="AG120" s="286">
        <f t="shared" si="126"/>
        <v>0</v>
      </c>
      <c r="AH120" s="286">
        <f t="shared" si="126"/>
        <v>0</v>
      </c>
      <c r="AI120" s="286">
        <f t="shared" si="126"/>
        <v>0</v>
      </c>
      <c r="AJ120" s="286">
        <f t="shared" si="126"/>
        <v>0</v>
      </c>
      <c r="AK120" s="286">
        <f t="shared" si="126"/>
        <v>0</v>
      </c>
      <c r="AL120" s="286">
        <f t="shared" si="126"/>
        <v>0</v>
      </c>
      <c r="AM120" s="286">
        <f t="shared" si="126"/>
        <v>0</v>
      </c>
      <c r="AN120" s="286">
        <f t="shared" si="126"/>
        <v>0</v>
      </c>
      <c r="AO120" s="286">
        <f t="shared" si="126"/>
        <v>0</v>
      </c>
      <c r="AP120" s="286">
        <f t="shared" si="126"/>
        <v>0</v>
      </c>
      <c r="AQ120" s="286">
        <f t="shared" si="126"/>
        <v>0</v>
      </c>
      <c r="AR120" s="286">
        <f t="shared" si="126"/>
        <v>0</v>
      </c>
      <c r="AS120" s="286">
        <f t="shared" si="126"/>
        <v>0</v>
      </c>
      <c r="AT120" s="286">
        <f t="shared" si="126"/>
        <v>0</v>
      </c>
      <c r="AU120" s="286">
        <f t="shared" si="126"/>
        <v>0</v>
      </c>
      <c r="AV120" s="286">
        <f t="shared" si="126"/>
        <v>0</v>
      </c>
      <c r="AW120" s="286">
        <f t="shared" si="126"/>
        <v>0</v>
      </c>
      <c r="AX120" s="286">
        <f t="shared" si="126"/>
        <v>0</v>
      </c>
      <c r="AY120" s="286">
        <f t="shared" si="126"/>
        <v>0</v>
      </c>
      <c r="AZ120" s="286">
        <f t="shared" si="126"/>
        <v>0</v>
      </c>
      <c r="BA120" s="286">
        <f t="shared" si="126"/>
        <v>0</v>
      </c>
      <c r="BB120" s="88">
        <f t="shared" ref="BB120" si="127">+SUMIF($B$16:$B$111,1,BB24:BB119)</f>
        <v>0</v>
      </c>
      <c r="BC120" s="286">
        <f t="shared" si="126"/>
        <v>0</v>
      </c>
      <c r="BD120" s="286">
        <f t="shared" si="126"/>
        <v>0</v>
      </c>
      <c r="BE120" s="286">
        <f t="shared" si="126"/>
        <v>0</v>
      </c>
      <c r="BF120" s="286">
        <f t="shared" si="126"/>
        <v>0</v>
      </c>
      <c r="BG120" s="286">
        <f t="shared" si="126"/>
        <v>0</v>
      </c>
      <c r="BH120" s="286">
        <f t="shared" si="126"/>
        <v>0</v>
      </c>
      <c r="BI120" s="286">
        <f t="shared" si="126"/>
        <v>0</v>
      </c>
      <c r="BJ120" s="286">
        <f t="shared" si="126"/>
        <v>0</v>
      </c>
      <c r="BK120" s="286">
        <f t="shared" si="126"/>
        <v>0</v>
      </c>
      <c r="BL120" s="286">
        <f t="shared" si="126"/>
        <v>0</v>
      </c>
      <c r="BM120" s="286">
        <f t="shared" si="126"/>
        <v>0</v>
      </c>
      <c r="BN120" s="286">
        <f t="shared" si="126"/>
        <v>0</v>
      </c>
      <c r="BO120" s="286">
        <f t="shared" si="126"/>
        <v>0</v>
      </c>
      <c r="BP120" s="286">
        <f t="shared" si="126"/>
        <v>0</v>
      </c>
      <c r="BQ120" s="286">
        <f t="shared" si="126"/>
        <v>0</v>
      </c>
      <c r="BR120" s="286">
        <f t="shared" si="126"/>
        <v>0</v>
      </c>
      <c r="BS120" s="286">
        <f t="shared" si="126"/>
        <v>0</v>
      </c>
      <c r="BT120" s="286">
        <f t="shared" si="126"/>
        <v>0</v>
      </c>
      <c r="BU120" s="286">
        <f t="shared" si="126"/>
        <v>0</v>
      </c>
      <c r="BV120" s="286">
        <f t="shared" si="126"/>
        <v>0</v>
      </c>
      <c r="BW120" s="286">
        <f t="shared" si="126"/>
        <v>0</v>
      </c>
      <c r="BX120" s="286">
        <f t="shared" ref="BX120:EI120" si="128">+SUMIF($F$16:$F$111,1,BX16:BX111)</f>
        <v>0</v>
      </c>
      <c r="BY120" s="286">
        <f t="shared" si="128"/>
        <v>0</v>
      </c>
      <c r="BZ120" s="286">
        <f t="shared" si="128"/>
        <v>0</v>
      </c>
      <c r="CA120" s="286">
        <f t="shared" si="128"/>
        <v>0</v>
      </c>
      <c r="CB120" s="286">
        <f t="shared" si="128"/>
        <v>0</v>
      </c>
      <c r="CC120" s="286">
        <f t="shared" si="128"/>
        <v>0</v>
      </c>
      <c r="CD120" s="286">
        <f t="shared" si="128"/>
        <v>0</v>
      </c>
      <c r="CE120" s="286">
        <f t="shared" si="128"/>
        <v>0</v>
      </c>
      <c r="CF120" s="286">
        <f t="shared" si="128"/>
        <v>0</v>
      </c>
      <c r="CG120" s="286">
        <f t="shared" si="128"/>
        <v>0</v>
      </c>
      <c r="CH120" s="286">
        <f t="shared" si="128"/>
        <v>0</v>
      </c>
      <c r="CI120" s="286">
        <f t="shared" si="128"/>
        <v>0</v>
      </c>
      <c r="CJ120" s="286">
        <f t="shared" si="128"/>
        <v>0</v>
      </c>
      <c r="CK120" s="286">
        <f t="shared" si="128"/>
        <v>0</v>
      </c>
      <c r="CL120" s="286">
        <f t="shared" si="128"/>
        <v>0</v>
      </c>
      <c r="CM120" s="286">
        <f t="shared" si="128"/>
        <v>0</v>
      </c>
      <c r="CN120" s="286">
        <f t="shared" si="128"/>
        <v>0</v>
      </c>
      <c r="CO120" s="286">
        <f t="shared" si="128"/>
        <v>0</v>
      </c>
      <c r="CP120" s="286">
        <f t="shared" si="128"/>
        <v>0</v>
      </c>
      <c r="CQ120" s="286">
        <f t="shared" si="128"/>
        <v>0</v>
      </c>
      <c r="CR120" s="286">
        <f t="shared" si="128"/>
        <v>0</v>
      </c>
      <c r="CS120" s="286">
        <f t="shared" si="128"/>
        <v>0</v>
      </c>
      <c r="CT120" s="286">
        <f t="shared" si="128"/>
        <v>0</v>
      </c>
      <c r="CU120" s="286">
        <f t="shared" si="128"/>
        <v>0</v>
      </c>
      <c r="CV120" s="286">
        <f t="shared" si="128"/>
        <v>0</v>
      </c>
      <c r="CW120" s="286">
        <f t="shared" si="128"/>
        <v>0</v>
      </c>
      <c r="CX120" s="286">
        <f t="shared" si="128"/>
        <v>0</v>
      </c>
      <c r="CY120" s="286">
        <f t="shared" si="128"/>
        <v>0</v>
      </c>
      <c r="CZ120" s="286">
        <f t="shared" si="128"/>
        <v>0</v>
      </c>
      <c r="DA120" s="286">
        <f t="shared" si="128"/>
        <v>0</v>
      </c>
      <c r="DB120" s="286">
        <f t="shared" si="128"/>
        <v>0</v>
      </c>
      <c r="DC120" s="286">
        <f t="shared" si="128"/>
        <v>0</v>
      </c>
      <c r="DD120" s="286">
        <f t="shared" si="128"/>
        <v>0</v>
      </c>
      <c r="DE120" s="286">
        <f t="shared" si="128"/>
        <v>0</v>
      </c>
      <c r="DF120" s="286">
        <f t="shared" si="128"/>
        <v>0</v>
      </c>
      <c r="DG120" s="286">
        <f t="shared" si="128"/>
        <v>0</v>
      </c>
      <c r="DH120" s="286">
        <f t="shared" si="128"/>
        <v>0</v>
      </c>
      <c r="DI120" s="286">
        <f t="shared" si="128"/>
        <v>0</v>
      </c>
      <c r="DJ120" s="286">
        <f t="shared" si="128"/>
        <v>0</v>
      </c>
      <c r="DK120" s="286">
        <f t="shared" si="128"/>
        <v>0</v>
      </c>
      <c r="DL120" s="286">
        <f t="shared" si="128"/>
        <v>0</v>
      </c>
      <c r="DM120" s="286">
        <f t="shared" si="128"/>
        <v>0</v>
      </c>
      <c r="DN120" s="286">
        <f t="shared" si="128"/>
        <v>0</v>
      </c>
      <c r="DO120" s="286">
        <f t="shared" si="128"/>
        <v>0</v>
      </c>
      <c r="DP120" s="286">
        <f t="shared" si="128"/>
        <v>0</v>
      </c>
      <c r="DQ120" s="286">
        <f t="shared" si="128"/>
        <v>0</v>
      </c>
      <c r="DR120" s="286">
        <f t="shared" si="128"/>
        <v>0</v>
      </c>
      <c r="DS120" s="286">
        <f t="shared" si="128"/>
        <v>0</v>
      </c>
      <c r="DT120" s="286">
        <f t="shared" si="128"/>
        <v>0</v>
      </c>
      <c r="DU120" s="286">
        <f t="shared" si="128"/>
        <v>0</v>
      </c>
      <c r="DV120" s="286">
        <f t="shared" si="128"/>
        <v>0</v>
      </c>
      <c r="DW120" s="286">
        <f t="shared" si="128"/>
        <v>0</v>
      </c>
      <c r="DX120" s="286">
        <f t="shared" si="128"/>
        <v>0</v>
      </c>
      <c r="DY120" s="286">
        <f t="shared" si="128"/>
        <v>0</v>
      </c>
      <c r="DZ120" s="286">
        <f t="shared" si="128"/>
        <v>0</v>
      </c>
      <c r="EA120" s="286">
        <f t="shared" si="128"/>
        <v>0</v>
      </c>
      <c r="EB120" s="286">
        <f t="shared" si="128"/>
        <v>0</v>
      </c>
      <c r="EC120" s="286">
        <f t="shared" si="128"/>
        <v>0</v>
      </c>
      <c r="ED120" s="286">
        <f t="shared" si="128"/>
        <v>0</v>
      </c>
      <c r="EE120" s="286">
        <f t="shared" si="128"/>
        <v>0</v>
      </c>
      <c r="EF120" s="286">
        <f t="shared" si="128"/>
        <v>0</v>
      </c>
      <c r="EG120" s="286">
        <f t="shared" si="128"/>
        <v>0</v>
      </c>
      <c r="EH120" s="286">
        <f t="shared" si="128"/>
        <v>0</v>
      </c>
      <c r="EI120" s="286">
        <f t="shared" si="128"/>
        <v>0</v>
      </c>
      <c r="EJ120" s="286">
        <f t="shared" ref="EJ120:GU120" si="129">+SUMIF($F$16:$F$111,1,EJ16:EJ111)</f>
        <v>0</v>
      </c>
      <c r="EK120" s="286">
        <f t="shared" si="129"/>
        <v>0</v>
      </c>
      <c r="EL120" s="286">
        <f t="shared" si="129"/>
        <v>0</v>
      </c>
      <c r="EM120" s="286">
        <f t="shared" si="129"/>
        <v>0</v>
      </c>
      <c r="EN120" s="286">
        <f t="shared" si="129"/>
        <v>0</v>
      </c>
      <c r="EO120" s="286">
        <f t="shared" si="129"/>
        <v>0</v>
      </c>
      <c r="EP120" s="286">
        <f t="shared" si="129"/>
        <v>0</v>
      </c>
      <c r="EQ120" s="286">
        <f t="shared" si="129"/>
        <v>0</v>
      </c>
      <c r="ER120" s="286">
        <f t="shared" si="129"/>
        <v>0</v>
      </c>
      <c r="ES120" s="286">
        <f t="shared" si="129"/>
        <v>0</v>
      </c>
      <c r="ET120" s="286">
        <f t="shared" si="129"/>
        <v>0</v>
      </c>
      <c r="EU120" s="286">
        <f t="shared" si="129"/>
        <v>0</v>
      </c>
      <c r="EV120" s="286">
        <f t="shared" si="129"/>
        <v>0</v>
      </c>
      <c r="EW120" s="286">
        <f t="shared" si="129"/>
        <v>0</v>
      </c>
      <c r="EX120" s="286">
        <f t="shared" si="129"/>
        <v>0</v>
      </c>
      <c r="EY120" s="286">
        <f t="shared" si="129"/>
        <v>0</v>
      </c>
      <c r="EZ120" s="286">
        <f t="shared" si="129"/>
        <v>0</v>
      </c>
      <c r="FA120" s="286">
        <f t="shared" si="129"/>
        <v>0</v>
      </c>
      <c r="FB120" s="286">
        <f t="shared" si="129"/>
        <v>0</v>
      </c>
      <c r="FC120" s="286">
        <f t="shared" si="129"/>
        <v>0</v>
      </c>
      <c r="FD120" s="286">
        <f t="shared" si="129"/>
        <v>0</v>
      </c>
      <c r="FE120" s="286">
        <f t="shared" si="129"/>
        <v>0</v>
      </c>
      <c r="FF120" s="286">
        <f t="shared" si="129"/>
        <v>0</v>
      </c>
      <c r="FG120" s="286">
        <f t="shared" si="129"/>
        <v>0</v>
      </c>
      <c r="FH120" s="286">
        <f t="shared" si="129"/>
        <v>0</v>
      </c>
      <c r="FI120" s="286">
        <f t="shared" si="129"/>
        <v>0</v>
      </c>
      <c r="FJ120" s="286">
        <f t="shared" si="129"/>
        <v>0</v>
      </c>
      <c r="FK120" s="286">
        <f t="shared" si="129"/>
        <v>0</v>
      </c>
      <c r="FL120" s="286">
        <f t="shared" si="129"/>
        <v>0</v>
      </c>
      <c r="FM120" s="286">
        <f t="shared" si="129"/>
        <v>0</v>
      </c>
      <c r="FN120" s="286">
        <f t="shared" si="129"/>
        <v>0</v>
      </c>
      <c r="FO120" s="286">
        <f t="shared" si="129"/>
        <v>0</v>
      </c>
      <c r="FP120" s="286">
        <f t="shared" si="129"/>
        <v>0</v>
      </c>
      <c r="FQ120" s="286">
        <f t="shared" si="129"/>
        <v>0</v>
      </c>
      <c r="FR120" s="286">
        <f t="shared" si="129"/>
        <v>0</v>
      </c>
      <c r="FS120" s="286">
        <f t="shared" si="129"/>
        <v>0</v>
      </c>
      <c r="FT120" s="286">
        <f t="shared" si="129"/>
        <v>0</v>
      </c>
      <c r="FU120" s="286">
        <f t="shared" si="129"/>
        <v>0</v>
      </c>
      <c r="FV120" s="286">
        <f t="shared" si="129"/>
        <v>0</v>
      </c>
      <c r="FW120" s="286">
        <f t="shared" si="129"/>
        <v>0</v>
      </c>
      <c r="FX120" s="286">
        <f t="shared" si="129"/>
        <v>0</v>
      </c>
      <c r="FY120" s="286">
        <f t="shared" si="129"/>
        <v>0</v>
      </c>
      <c r="FZ120" s="286">
        <f t="shared" si="129"/>
        <v>0</v>
      </c>
      <c r="GA120" s="286">
        <f t="shared" si="129"/>
        <v>0</v>
      </c>
      <c r="GB120" s="286">
        <f t="shared" si="129"/>
        <v>0</v>
      </c>
      <c r="GC120" s="286">
        <f t="shared" si="129"/>
        <v>0</v>
      </c>
      <c r="GD120" s="286">
        <f t="shared" si="129"/>
        <v>0</v>
      </c>
      <c r="GE120" s="286">
        <f t="shared" si="129"/>
        <v>0</v>
      </c>
      <c r="GF120" s="286">
        <f t="shared" si="129"/>
        <v>0</v>
      </c>
      <c r="GG120" s="286">
        <f t="shared" si="129"/>
        <v>0</v>
      </c>
      <c r="GH120" s="286">
        <f t="shared" si="129"/>
        <v>0</v>
      </c>
      <c r="GI120" s="286">
        <f t="shared" si="129"/>
        <v>0</v>
      </c>
      <c r="GJ120" s="286">
        <f t="shared" si="129"/>
        <v>0</v>
      </c>
      <c r="GK120" s="286">
        <f t="shared" si="129"/>
        <v>0</v>
      </c>
      <c r="GL120" s="286">
        <f t="shared" si="129"/>
        <v>0</v>
      </c>
      <c r="GM120" s="286">
        <f t="shared" si="129"/>
        <v>0</v>
      </c>
      <c r="GN120" s="286">
        <f t="shared" si="129"/>
        <v>0</v>
      </c>
      <c r="GO120" s="286">
        <f t="shared" si="129"/>
        <v>0</v>
      </c>
      <c r="GP120" s="286">
        <f t="shared" si="129"/>
        <v>0</v>
      </c>
      <c r="GQ120" s="286">
        <f t="shared" si="129"/>
        <v>0</v>
      </c>
      <c r="GR120" s="286">
        <f t="shared" si="129"/>
        <v>0</v>
      </c>
      <c r="GS120" s="286">
        <f t="shared" si="129"/>
        <v>0</v>
      </c>
      <c r="GT120" s="286">
        <f t="shared" si="129"/>
        <v>0</v>
      </c>
      <c r="GU120" s="286">
        <f t="shared" si="129"/>
        <v>0</v>
      </c>
      <c r="GV120" s="286">
        <f t="shared" ref="GV120:HB120" si="130">+SUMIF($F$16:$F$111,1,GV16:GV111)</f>
        <v>0</v>
      </c>
      <c r="GW120" s="286">
        <f t="shared" si="130"/>
        <v>0</v>
      </c>
      <c r="GX120" s="286">
        <f t="shared" si="130"/>
        <v>0</v>
      </c>
      <c r="GY120" s="286">
        <f t="shared" si="130"/>
        <v>0</v>
      </c>
      <c r="GZ120" s="286">
        <f t="shared" si="130"/>
        <v>0</v>
      </c>
      <c r="HA120" s="286">
        <f t="shared" si="130"/>
        <v>0</v>
      </c>
      <c r="HB120" s="286">
        <f t="shared" si="130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06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7.95" hidden="1" customHeight="1">
      <c r="B121" s="555" t="s">
        <v>784</v>
      </c>
      <c r="C121" s="556"/>
      <c r="D121" s="556"/>
      <c r="E121" s="556"/>
      <c r="F121" s="556"/>
      <c r="G121" s="556"/>
      <c r="H121" s="556"/>
      <c r="I121" s="557"/>
      <c r="J121" s="285" t="s">
        <v>9</v>
      </c>
      <c r="K121" s="286">
        <f t="shared" ref="K121:BV121" si="131">+SUMIF($G$16:$G$111,1,K16:K111)</f>
        <v>0</v>
      </c>
      <c r="L121" s="286">
        <f t="shared" si="131"/>
        <v>0</v>
      </c>
      <c r="M121" s="286">
        <f t="shared" si="131"/>
        <v>0</v>
      </c>
      <c r="N121" s="286">
        <f t="shared" si="131"/>
        <v>0</v>
      </c>
      <c r="O121" s="286">
        <f t="shared" si="131"/>
        <v>0</v>
      </c>
      <c r="P121" s="286">
        <f t="shared" si="131"/>
        <v>0</v>
      </c>
      <c r="Q121" s="286">
        <f t="shared" si="131"/>
        <v>0</v>
      </c>
      <c r="R121" s="286">
        <f t="shared" si="131"/>
        <v>0</v>
      </c>
      <c r="S121" s="286">
        <f t="shared" si="131"/>
        <v>0</v>
      </c>
      <c r="T121" s="286">
        <f t="shared" si="131"/>
        <v>0</v>
      </c>
      <c r="U121" s="286">
        <f t="shared" si="131"/>
        <v>0</v>
      </c>
      <c r="V121" s="286">
        <f t="shared" si="131"/>
        <v>0</v>
      </c>
      <c r="W121" s="286">
        <f t="shared" si="131"/>
        <v>0</v>
      </c>
      <c r="X121" s="286">
        <f t="shared" si="131"/>
        <v>0</v>
      </c>
      <c r="Y121" s="286">
        <f t="shared" si="131"/>
        <v>0</v>
      </c>
      <c r="Z121" s="286">
        <f t="shared" si="131"/>
        <v>0</v>
      </c>
      <c r="AA121" s="286">
        <f t="shared" si="131"/>
        <v>0</v>
      </c>
      <c r="AB121" s="286">
        <f t="shared" si="131"/>
        <v>0</v>
      </c>
      <c r="AC121" s="286">
        <f t="shared" si="131"/>
        <v>0</v>
      </c>
      <c r="AD121" s="286">
        <f t="shared" si="131"/>
        <v>0</v>
      </c>
      <c r="AE121" s="286">
        <f t="shared" si="131"/>
        <v>0</v>
      </c>
      <c r="AF121" s="286">
        <f t="shared" si="131"/>
        <v>0</v>
      </c>
      <c r="AG121" s="286">
        <f t="shared" si="131"/>
        <v>0</v>
      </c>
      <c r="AH121" s="286">
        <f t="shared" si="131"/>
        <v>0</v>
      </c>
      <c r="AI121" s="286">
        <f t="shared" si="131"/>
        <v>0</v>
      </c>
      <c r="AJ121" s="286">
        <f t="shared" si="131"/>
        <v>0</v>
      </c>
      <c r="AK121" s="286">
        <f t="shared" si="131"/>
        <v>0</v>
      </c>
      <c r="AL121" s="286">
        <f t="shared" si="131"/>
        <v>0</v>
      </c>
      <c r="AM121" s="286">
        <f t="shared" si="131"/>
        <v>0</v>
      </c>
      <c r="AN121" s="286">
        <f t="shared" si="131"/>
        <v>0</v>
      </c>
      <c r="AO121" s="286">
        <f t="shared" si="131"/>
        <v>0</v>
      </c>
      <c r="AP121" s="286">
        <f t="shared" si="131"/>
        <v>0</v>
      </c>
      <c r="AQ121" s="286">
        <f t="shared" si="131"/>
        <v>0</v>
      </c>
      <c r="AR121" s="286">
        <f t="shared" si="131"/>
        <v>0</v>
      </c>
      <c r="AS121" s="286">
        <f t="shared" si="131"/>
        <v>0</v>
      </c>
      <c r="AT121" s="286">
        <f t="shared" si="131"/>
        <v>0</v>
      </c>
      <c r="AU121" s="286">
        <f t="shared" si="131"/>
        <v>0</v>
      </c>
      <c r="AV121" s="286">
        <f t="shared" si="131"/>
        <v>0</v>
      </c>
      <c r="AW121" s="286">
        <f t="shared" si="131"/>
        <v>0</v>
      </c>
      <c r="AX121" s="286">
        <f t="shared" si="131"/>
        <v>0</v>
      </c>
      <c r="AY121" s="286">
        <f t="shared" si="131"/>
        <v>0</v>
      </c>
      <c r="AZ121" s="286">
        <f t="shared" si="131"/>
        <v>0</v>
      </c>
      <c r="BA121" s="286">
        <f t="shared" si="131"/>
        <v>0</v>
      </c>
      <c r="BB121" s="88">
        <f t="shared" ref="BB121" si="132">+SUMIF($B$16:$B$111,1,BB25:BB120)</f>
        <v>0</v>
      </c>
      <c r="BC121" s="286">
        <f t="shared" si="131"/>
        <v>0</v>
      </c>
      <c r="BD121" s="286">
        <f t="shared" si="131"/>
        <v>0</v>
      </c>
      <c r="BE121" s="286">
        <f t="shared" si="131"/>
        <v>0</v>
      </c>
      <c r="BF121" s="286">
        <f t="shared" si="131"/>
        <v>0</v>
      </c>
      <c r="BG121" s="286">
        <f t="shared" si="131"/>
        <v>0</v>
      </c>
      <c r="BH121" s="286">
        <f t="shared" si="131"/>
        <v>0</v>
      </c>
      <c r="BI121" s="286">
        <f t="shared" si="131"/>
        <v>0</v>
      </c>
      <c r="BJ121" s="286">
        <f t="shared" si="131"/>
        <v>0</v>
      </c>
      <c r="BK121" s="286">
        <f t="shared" si="131"/>
        <v>0</v>
      </c>
      <c r="BL121" s="286">
        <f t="shared" si="131"/>
        <v>0</v>
      </c>
      <c r="BM121" s="286">
        <f t="shared" si="131"/>
        <v>0</v>
      </c>
      <c r="BN121" s="286">
        <f t="shared" si="131"/>
        <v>0</v>
      </c>
      <c r="BO121" s="286">
        <f t="shared" si="131"/>
        <v>0</v>
      </c>
      <c r="BP121" s="286">
        <f t="shared" si="131"/>
        <v>0</v>
      </c>
      <c r="BQ121" s="286">
        <f t="shared" si="131"/>
        <v>0</v>
      </c>
      <c r="BR121" s="286">
        <f t="shared" si="131"/>
        <v>0</v>
      </c>
      <c r="BS121" s="286">
        <f t="shared" si="131"/>
        <v>0</v>
      </c>
      <c r="BT121" s="286">
        <f t="shared" si="131"/>
        <v>0</v>
      </c>
      <c r="BU121" s="286">
        <f t="shared" si="131"/>
        <v>0</v>
      </c>
      <c r="BV121" s="286">
        <f t="shared" si="131"/>
        <v>0</v>
      </c>
      <c r="BW121" s="286">
        <f t="shared" ref="BW121:EH121" si="133">+SUMIF($G$16:$G$111,1,BW16:BW111)</f>
        <v>0</v>
      </c>
      <c r="BX121" s="286">
        <f t="shared" si="133"/>
        <v>0</v>
      </c>
      <c r="BY121" s="286">
        <f t="shared" si="133"/>
        <v>0</v>
      </c>
      <c r="BZ121" s="286">
        <f t="shared" si="133"/>
        <v>0</v>
      </c>
      <c r="CA121" s="286">
        <f t="shared" si="133"/>
        <v>0</v>
      </c>
      <c r="CB121" s="286">
        <f t="shared" si="133"/>
        <v>0</v>
      </c>
      <c r="CC121" s="286">
        <f t="shared" si="133"/>
        <v>0</v>
      </c>
      <c r="CD121" s="286">
        <f t="shared" si="133"/>
        <v>0</v>
      </c>
      <c r="CE121" s="286">
        <f t="shared" si="133"/>
        <v>0</v>
      </c>
      <c r="CF121" s="286">
        <f t="shared" si="133"/>
        <v>0</v>
      </c>
      <c r="CG121" s="286">
        <f t="shared" si="133"/>
        <v>0</v>
      </c>
      <c r="CH121" s="286">
        <f t="shared" si="133"/>
        <v>0</v>
      </c>
      <c r="CI121" s="286">
        <f t="shared" si="133"/>
        <v>0</v>
      </c>
      <c r="CJ121" s="286">
        <f t="shared" si="133"/>
        <v>0</v>
      </c>
      <c r="CK121" s="286">
        <f t="shared" si="133"/>
        <v>0</v>
      </c>
      <c r="CL121" s="286">
        <f t="shared" si="133"/>
        <v>0</v>
      </c>
      <c r="CM121" s="286">
        <f t="shared" si="133"/>
        <v>0</v>
      </c>
      <c r="CN121" s="286">
        <f t="shared" si="133"/>
        <v>0</v>
      </c>
      <c r="CO121" s="286">
        <f t="shared" si="133"/>
        <v>0</v>
      </c>
      <c r="CP121" s="286">
        <f t="shared" si="133"/>
        <v>0</v>
      </c>
      <c r="CQ121" s="286">
        <f t="shared" si="133"/>
        <v>0</v>
      </c>
      <c r="CR121" s="286">
        <f t="shared" si="133"/>
        <v>0</v>
      </c>
      <c r="CS121" s="286">
        <f t="shared" si="133"/>
        <v>0</v>
      </c>
      <c r="CT121" s="286">
        <f t="shared" si="133"/>
        <v>0</v>
      </c>
      <c r="CU121" s="286">
        <f t="shared" si="133"/>
        <v>0</v>
      </c>
      <c r="CV121" s="286">
        <f t="shared" si="133"/>
        <v>0</v>
      </c>
      <c r="CW121" s="286">
        <f t="shared" si="133"/>
        <v>0</v>
      </c>
      <c r="CX121" s="286">
        <f t="shared" si="133"/>
        <v>0</v>
      </c>
      <c r="CY121" s="286">
        <f t="shared" si="133"/>
        <v>0</v>
      </c>
      <c r="CZ121" s="286">
        <f t="shared" si="133"/>
        <v>0</v>
      </c>
      <c r="DA121" s="286">
        <f t="shared" si="133"/>
        <v>0</v>
      </c>
      <c r="DB121" s="286">
        <f t="shared" si="133"/>
        <v>0</v>
      </c>
      <c r="DC121" s="286">
        <f t="shared" si="133"/>
        <v>0</v>
      </c>
      <c r="DD121" s="286">
        <f t="shared" si="133"/>
        <v>0</v>
      </c>
      <c r="DE121" s="286">
        <f t="shared" si="133"/>
        <v>0</v>
      </c>
      <c r="DF121" s="286">
        <f t="shared" si="133"/>
        <v>0</v>
      </c>
      <c r="DG121" s="286">
        <f t="shared" si="133"/>
        <v>0</v>
      </c>
      <c r="DH121" s="286">
        <f t="shared" si="133"/>
        <v>0</v>
      </c>
      <c r="DI121" s="286">
        <f t="shared" si="133"/>
        <v>0</v>
      </c>
      <c r="DJ121" s="286">
        <f t="shared" si="133"/>
        <v>0</v>
      </c>
      <c r="DK121" s="286">
        <f t="shared" si="133"/>
        <v>0</v>
      </c>
      <c r="DL121" s="286">
        <f t="shared" si="133"/>
        <v>0</v>
      </c>
      <c r="DM121" s="286">
        <f t="shared" si="133"/>
        <v>0</v>
      </c>
      <c r="DN121" s="286">
        <f t="shared" si="133"/>
        <v>0</v>
      </c>
      <c r="DO121" s="286">
        <f t="shared" si="133"/>
        <v>0</v>
      </c>
      <c r="DP121" s="286">
        <f t="shared" si="133"/>
        <v>0</v>
      </c>
      <c r="DQ121" s="286">
        <f t="shared" si="133"/>
        <v>0</v>
      </c>
      <c r="DR121" s="286">
        <f t="shared" si="133"/>
        <v>0</v>
      </c>
      <c r="DS121" s="286">
        <f t="shared" si="133"/>
        <v>0</v>
      </c>
      <c r="DT121" s="286">
        <f t="shared" si="133"/>
        <v>0</v>
      </c>
      <c r="DU121" s="286">
        <f t="shared" si="133"/>
        <v>0</v>
      </c>
      <c r="DV121" s="286">
        <f t="shared" si="133"/>
        <v>0</v>
      </c>
      <c r="DW121" s="286">
        <f t="shared" si="133"/>
        <v>0</v>
      </c>
      <c r="DX121" s="286">
        <f t="shared" si="133"/>
        <v>0</v>
      </c>
      <c r="DY121" s="286">
        <f t="shared" si="133"/>
        <v>0</v>
      </c>
      <c r="DZ121" s="286">
        <f t="shared" si="133"/>
        <v>0</v>
      </c>
      <c r="EA121" s="286">
        <f t="shared" si="133"/>
        <v>0</v>
      </c>
      <c r="EB121" s="286">
        <f t="shared" si="133"/>
        <v>0</v>
      </c>
      <c r="EC121" s="286">
        <f t="shared" si="133"/>
        <v>0</v>
      </c>
      <c r="ED121" s="286">
        <f t="shared" si="133"/>
        <v>0</v>
      </c>
      <c r="EE121" s="286">
        <f t="shared" si="133"/>
        <v>0</v>
      </c>
      <c r="EF121" s="286">
        <f t="shared" si="133"/>
        <v>0</v>
      </c>
      <c r="EG121" s="286">
        <f t="shared" si="133"/>
        <v>0</v>
      </c>
      <c r="EH121" s="286">
        <f t="shared" si="133"/>
        <v>0</v>
      </c>
      <c r="EI121" s="286">
        <f t="shared" ref="EI121:GT121" si="134">+SUMIF($G$16:$G$111,1,EI16:EI111)</f>
        <v>0</v>
      </c>
      <c r="EJ121" s="286">
        <f t="shared" si="134"/>
        <v>0</v>
      </c>
      <c r="EK121" s="286">
        <f t="shared" si="134"/>
        <v>0</v>
      </c>
      <c r="EL121" s="286">
        <f t="shared" si="134"/>
        <v>0</v>
      </c>
      <c r="EM121" s="286">
        <f t="shared" si="134"/>
        <v>0</v>
      </c>
      <c r="EN121" s="286">
        <f t="shared" si="134"/>
        <v>0</v>
      </c>
      <c r="EO121" s="286">
        <f t="shared" si="134"/>
        <v>0</v>
      </c>
      <c r="EP121" s="286">
        <f t="shared" si="134"/>
        <v>0</v>
      </c>
      <c r="EQ121" s="286">
        <f t="shared" si="134"/>
        <v>0</v>
      </c>
      <c r="ER121" s="286">
        <f t="shared" si="134"/>
        <v>0</v>
      </c>
      <c r="ES121" s="286">
        <f t="shared" si="134"/>
        <v>0</v>
      </c>
      <c r="ET121" s="286">
        <f t="shared" si="134"/>
        <v>0</v>
      </c>
      <c r="EU121" s="286">
        <f t="shared" si="134"/>
        <v>0</v>
      </c>
      <c r="EV121" s="286">
        <f t="shared" si="134"/>
        <v>0</v>
      </c>
      <c r="EW121" s="286">
        <f t="shared" si="134"/>
        <v>0</v>
      </c>
      <c r="EX121" s="286">
        <f t="shared" si="134"/>
        <v>0</v>
      </c>
      <c r="EY121" s="286">
        <f t="shared" si="134"/>
        <v>0</v>
      </c>
      <c r="EZ121" s="286">
        <f t="shared" si="134"/>
        <v>0</v>
      </c>
      <c r="FA121" s="286">
        <f t="shared" si="134"/>
        <v>0</v>
      </c>
      <c r="FB121" s="286">
        <f t="shared" si="134"/>
        <v>0</v>
      </c>
      <c r="FC121" s="286">
        <f t="shared" si="134"/>
        <v>0</v>
      </c>
      <c r="FD121" s="286">
        <f t="shared" si="134"/>
        <v>0</v>
      </c>
      <c r="FE121" s="286">
        <f t="shared" si="134"/>
        <v>0</v>
      </c>
      <c r="FF121" s="286">
        <f t="shared" si="134"/>
        <v>0</v>
      </c>
      <c r="FG121" s="286">
        <f t="shared" si="134"/>
        <v>0</v>
      </c>
      <c r="FH121" s="286">
        <f t="shared" si="134"/>
        <v>0</v>
      </c>
      <c r="FI121" s="286">
        <f t="shared" si="134"/>
        <v>0</v>
      </c>
      <c r="FJ121" s="286">
        <f t="shared" si="134"/>
        <v>0</v>
      </c>
      <c r="FK121" s="286">
        <f t="shared" si="134"/>
        <v>0</v>
      </c>
      <c r="FL121" s="286">
        <f t="shared" si="134"/>
        <v>0</v>
      </c>
      <c r="FM121" s="286">
        <f t="shared" si="134"/>
        <v>0</v>
      </c>
      <c r="FN121" s="286">
        <f t="shared" si="134"/>
        <v>0</v>
      </c>
      <c r="FO121" s="286">
        <f t="shared" si="134"/>
        <v>0</v>
      </c>
      <c r="FP121" s="286">
        <f t="shared" si="134"/>
        <v>0</v>
      </c>
      <c r="FQ121" s="286">
        <f t="shared" si="134"/>
        <v>0</v>
      </c>
      <c r="FR121" s="286">
        <f t="shared" si="134"/>
        <v>0</v>
      </c>
      <c r="FS121" s="286">
        <f t="shared" si="134"/>
        <v>0</v>
      </c>
      <c r="FT121" s="286">
        <f t="shared" si="134"/>
        <v>0</v>
      </c>
      <c r="FU121" s="286">
        <f t="shared" si="134"/>
        <v>0</v>
      </c>
      <c r="FV121" s="286">
        <f t="shared" si="134"/>
        <v>0</v>
      </c>
      <c r="FW121" s="286">
        <f t="shared" si="134"/>
        <v>0</v>
      </c>
      <c r="FX121" s="286">
        <f t="shared" si="134"/>
        <v>0</v>
      </c>
      <c r="FY121" s="286">
        <f t="shared" si="134"/>
        <v>0</v>
      </c>
      <c r="FZ121" s="286">
        <f t="shared" si="134"/>
        <v>0</v>
      </c>
      <c r="GA121" s="286">
        <f t="shared" si="134"/>
        <v>0</v>
      </c>
      <c r="GB121" s="286">
        <f t="shared" si="134"/>
        <v>0</v>
      </c>
      <c r="GC121" s="286">
        <f t="shared" si="134"/>
        <v>0</v>
      </c>
      <c r="GD121" s="286">
        <f t="shared" si="134"/>
        <v>0</v>
      </c>
      <c r="GE121" s="286">
        <f t="shared" si="134"/>
        <v>0</v>
      </c>
      <c r="GF121" s="286">
        <f t="shared" si="134"/>
        <v>0</v>
      </c>
      <c r="GG121" s="286">
        <f t="shared" si="134"/>
        <v>0</v>
      </c>
      <c r="GH121" s="286">
        <f t="shared" si="134"/>
        <v>0</v>
      </c>
      <c r="GI121" s="286">
        <f t="shared" si="134"/>
        <v>0</v>
      </c>
      <c r="GJ121" s="286">
        <f t="shared" si="134"/>
        <v>0</v>
      </c>
      <c r="GK121" s="286">
        <f t="shared" si="134"/>
        <v>0</v>
      </c>
      <c r="GL121" s="286">
        <f t="shared" si="134"/>
        <v>0</v>
      </c>
      <c r="GM121" s="286">
        <f t="shared" si="134"/>
        <v>0</v>
      </c>
      <c r="GN121" s="286">
        <f t="shared" si="134"/>
        <v>0</v>
      </c>
      <c r="GO121" s="286">
        <f t="shared" si="134"/>
        <v>0</v>
      </c>
      <c r="GP121" s="286">
        <f t="shared" si="134"/>
        <v>0</v>
      </c>
      <c r="GQ121" s="286">
        <f t="shared" si="134"/>
        <v>0</v>
      </c>
      <c r="GR121" s="286">
        <f t="shared" si="134"/>
        <v>0</v>
      </c>
      <c r="GS121" s="286">
        <f t="shared" si="134"/>
        <v>0</v>
      </c>
      <c r="GT121" s="286">
        <f t="shared" si="134"/>
        <v>0</v>
      </c>
      <c r="GU121" s="286">
        <f t="shared" ref="GU121:HB121" si="135">+SUMIF($G$16:$G$111,1,GU16:GU111)</f>
        <v>0</v>
      </c>
      <c r="GV121" s="286">
        <f t="shared" si="135"/>
        <v>0</v>
      </c>
      <c r="GW121" s="286">
        <f t="shared" si="135"/>
        <v>0</v>
      </c>
      <c r="GX121" s="286">
        <f t="shared" si="135"/>
        <v>0</v>
      </c>
      <c r="GY121" s="286">
        <f t="shared" si="135"/>
        <v>0</v>
      </c>
      <c r="GZ121" s="286">
        <f t="shared" si="135"/>
        <v>0</v>
      </c>
      <c r="HA121" s="286">
        <f t="shared" si="135"/>
        <v>0</v>
      </c>
      <c r="HB121" s="286">
        <f t="shared" si="135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06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7.95" hidden="1" customHeight="1">
      <c r="B122" s="555" t="s">
        <v>784</v>
      </c>
      <c r="C122" s="556"/>
      <c r="D122" s="556"/>
      <c r="E122" s="556"/>
      <c r="F122" s="556"/>
      <c r="G122" s="556"/>
      <c r="H122" s="556"/>
      <c r="I122" s="557"/>
      <c r="J122" s="285" t="s">
        <v>10</v>
      </c>
      <c r="K122" s="286">
        <f t="shared" ref="K122:BV122" si="136">+SUMIF($H$16:$H$111,1,K16:K111)</f>
        <v>0</v>
      </c>
      <c r="L122" s="286">
        <f t="shared" si="136"/>
        <v>0</v>
      </c>
      <c r="M122" s="286">
        <f t="shared" si="136"/>
        <v>0</v>
      </c>
      <c r="N122" s="286">
        <f t="shared" si="136"/>
        <v>0</v>
      </c>
      <c r="O122" s="286">
        <f t="shared" si="136"/>
        <v>0</v>
      </c>
      <c r="P122" s="286">
        <f t="shared" si="136"/>
        <v>0</v>
      </c>
      <c r="Q122" s="286">
        <f t="shared" si="136"/>
        <v>0</v>
      </c>
      <c r="R122" s="286">
        <f t="shared" si="136"/>
        <v>0</v>
      </c>
      <c r="S122" s="286">
        <f t="shared" si="136"/>
        <v>0</v>
      </c>
      <c r="T122" s="286">
        <f t="shared" si="136"/>
        <v>0</v>
      </c>
      <c r="U122" s="286">
        <f t="shared" si="136"/>
        <v>0</v>
      </c>
      <c r="V122" s="286">
        <f t="shared" si="136"/>
        <v>0</v>
      </c>
      <c r="W122" s="286">
        <f t="shared" si="136"/>
        <v>0</v>
      </c>
      <c r="X122" s="286">
        <f t="shared" si="136"/>
        <v>0</v>
      </c>
      <c r="Y122" s="286">
        <f t="shared" si="136"/>
        <v>0</v>
      </c>
      <c r="Z122" s="286">
        <f t="shared" si="136"/>
        <v>0</v>
      </c>
      <c r="AA122" s="286">
        <f t="shared" si="136"/>
        <v>0</v>
      </c>
      <c r="AB122" s="286">
        <f t="shared" si="136"/>
        <v>0</v>
      </c>
      <c r="AC122" s="286">
        <f t="shared" si="136"/>
        <v>0</v>
      </c>
      <c r="AD122" s="286">
        <f t="shared" si="136"/>
        <v>0</v>
      </c>
      <c r="AE122" s="286">
        <f t="shared" si="136"/>
        <v>0</v>
      </c>
      <c r="AF122" s="286">
        <f t="shared" si="136"/>
        <v>0</v>
      </c>
      <c r="AG122" s="286">
        <f t="shared" si="136"/>
        <v>0</v>
      </c>
      <c r="AH122" s="286">
        <f t="shared" si="136"/>
        <v>0</v>
      </c>
      <c r="AI122" s="286">
        <f t="shared" si="136"/>
        <v>0</v>
      </c>
      <c r="AJ122" s="286">
        <f t="shared" si="136"/>
        <v>0</v>
      </c>
      <c r="AK122" s="286">
        <f t="shared" si="136"/>
        <v>0</v>
      </c>
      <c r="AL122" s="286">
        <f t="shared" si="136"/>
        <v>0</v>
      </c>
      <c r="AM122" s="286">
        <f t="shared" si="136"/>
        <v>0</v>
      </c>
      <c r="AN122" s="286">
        <f t="shared" si="136"/>
        <v>0</v>
      </c>
      <c r="AO122" s="286">
        <f t="shared" si="136"/>
        <v>0</v>
      </c>
      <c r="AP122" s="286">
        <f t="shared" si="136"/>
        <v>0</v>
      </c>
      <c r="AQ122" s="286">
        <f t="shared" si="136"/>
        <v>0</v>
      </c>
      <c r="AR122" s="286">
        <f t="shared" si="136"/>
        <v>0</v>
      </c>
      <c r="AS122" s="286">
        <f t="shared" si="136"/>
        <v>0</v>
      </c>
      <c r="AT122" s="286">
        <f t="shared" si="136"/>
        <v>0</v>
      </c>
      <c r="AU122" s="286">
        <f t="shared" si="136"/>
        <v>0</v>
      </c>
      <c r="AV122" s="286">
        <f t="shared" si="136"/>
        <v>0</v>
      </c>
      <c r="AW122" s="286">
        <f t="shared" si="136"/>
        <v>0</v>
      </c>
      <c r="AX122" s="286">
        <f t="shared" si="136"/>
        <v>0</v>
      </c>
      <c r="AY122" s="286">
        <f t="shared" si="136"/>
        <v>0</v>
      </c>
      <c r="AZ122" s="286">
        <f t="shared" si="136"/>
        <v>0</v>
      </c>
      <c r="BA122" s="286">
        <f t="shared" si="136"/>
        <v>0</v>
      </c>
      <c r="BB122" s="88">
        <f t="shared" ref="BB122" si="137">+SUMIF($B$16:$B$111,1,BB26:BB121)</f>
        <v>0</v>
      </c>
      <c r="BC122" s="286">
        <f t="shared" si="136"/>
        <v>0</v>
      </c>
      <c r="BD122" s="286">
        <f t="shared" si="136"/>
        <v>0</v>
      </c>
      <c r="BE122" s="286">
        <f t="shared" si="136"/>
        <v>0</v>
      </c>
      <c r="BF122" s="286">
        <f t="shared" si="136"/>
        <v>0</v>
      </c>
      <c r="BG122" s="286">
        <f t="shared" si="136"/>
        <v>0</v>
      </c>
      <c r="BH122" s="286">
        <f t="shared" si="136"/>
        <v>0</v>
      </c>
      <c r="BI122" s="286">
        <f t="shared" si="136"/>
        <v>0</v>
      </c>
      <c r="BJ122" s="286">
        <f t="shared" si="136"/>
        <v>0</v>
      </c>
      <c r="BK122" s="286">
        <f t="shared" si="136"/>
        <v>0</v>
      </c>
      <c r="BL122" s="286">
        <f t="shared" si="136"/>
        <v>0</v>
      </c>
      <c r="BM122" s="286">
        <f t="shared" si="136"/>
        <v>0</v>
      </c>
      <c r="BN122" s="286">
        <f t="shared" si="136"/>
        <v>0</v>
      </c>
      <c r="BO122" s="286">
        <f t="shared" si="136"/>
        <v>0</v>
      </c>
      <c r="BP122" s="286">
        <f t="shared" si="136"/>
        <v>0</v>
      </c>
      <c r="BQ122" s="286">
        <f t="shared" si="136"/>
        <v>0</v>
      </c>
      <c r="BR122" s="286">
        <f t="shared" si="136"/>
        <v>0</v>
      </c>
      <c r="BS122" s="286">
        <f t="shared" si="136"/>
        <v>0</v>
      </c>
      <c r="BT122" s="286">
        <f t="shared" si="136"/>
        <v>0</v>
      </c>
      <c r="BU122" s="286">
        <f t="shared" si="136"/>
        <v>0</v>
      </c>
      <c r="BV122" s="286">
        <f t="shared" si="136"/>
        <v>0</v>
      </c>
      <c r="BW122" s="286">
        <f t="shared" ref="BW122:EH122" si="138">+SUMIF($H$16:$H$111,1,BW16:BW111)</f>
        <v>0</v>
      </c>
      <c r="BX122" s="286">
        <f t="shared" si="138"/>
        <v>0</v>
      </c>
      <c r="BY122" s="286">
        <f t="shared" si="138"/>
        <v>0</v>
      </c>
      <c r="BZ122" s="286">
        <f t="shared" si="138"/>
        <v>0</v>
      </c>
      <c r="CA122" s="286">
        <f t="shared" si="138"/>
        <v>0</v>
      </c>
      <c r="CB122" s="286">
        <f t="shared" si="138"/>
        <v>0</v>
      </c>
      <c r="CC122" s="286">
        <f t="shared" si="138"/>
        <v>0</v>
      </c>
      <c r="CD122" s="286">
        <f t="shared" si="138"/>
        <v>0</v>
      </c>
      <c r="CE122" s="286">
        <f t="shared" si="138"/>
        <v>0</v>
      </c>
      <c r="CF122" s="286">
        <f t="shared" si="138"/>
        <v>0</v>
      </c>
      <c r="CG122" s="286">
        <f t="shared" si="138"/>
        <v>0</v>
      </c>
      <c r="CH122" s="286">
        <f t="shared" si="138"/>
        <v>0</v>
      </c>
      <c r="CI122" s="286">
        <f t="shared" si="138"/>
        <v>0</v>
      </c>
      <c r="CJ122" s="286">
        <f t="shared" si="138"/>
        <v>0</v>
      </c>
      <c r="CK122" s="286">
        <f t="shared" si="138"/>
        <v>0</v>
      </c>
      <c r="CL122" s="286">
        <f t="shared" si="138"/>
        <v>0</v>
      </c>
      <c r="CM122" s="286">
        <f t="shared" si="138"/>
        <v>0</v>
      </c>
      <c r="CN122" s="286">
        <f t="shared" si="138"/>
        <v>0</v>
      </c>
      <c r="CO122" s="286">
        <f t="shared" si="138"/>
        <v>0</v>
      </c>
      <c r="CP122" s="286">
        <f t="shared" si="138"/>
        <v>0</v>
      </c>
      <c r="CQ122" s="286">
        <f t="shared" si="138"/>
        <v>0</v>
      </c>
      <c r="CR122" s="286">
        <f t="shared" si="138"/>
        <v>0</v>
      </c>
      <c r="CS122" s="286">
        <f t="shared" si="138"/>
        <v>0</v>
      </c>
      <c r="CT122" s="286">
        <f t="shared" si="138"/>
        <v>0</v>
      </c>
      <c r="CU122" s="286">
        <f t="shared" si="138"/>
        <v>0</v>
      </c>
      <c r="CV122" s="286">
        <f t="shared" si="138"/>
        <v>0</v>
      </c>
      <c r="CW122" s="286">
        <f t="shared" si="138"/>
        <v>0</v>
      </c>
      <c r="CX122" s="286">
        <f t="shared" si="138"/>
        <v>0</v>
      </c>
      <c r="CY122" s="286">
        <f t="shared" si="138"/>
        <v>0</v>
      </c>
      <c r="CZ122" s="286">
        <f t="shared" si="138"/>
        <v>0</v>
      </c>
      <c r="DA122" s="286">
        <f t="shared" si="138"/>
        <v>0</v>
      </c>
      <c r="DB122" s="286">
        <f t="shared" si="138"/>
        <v>0</v>
      </c>
      <c r="DC122" s="286">
        <f t="shared" si="138"/>
        <v>0</v>
      </c>
      <c r="DD122" s="286">
        <f t="shared" si="138"/>
        <v>0</v>
      </c>
      <c r="DE122" s="286">
        <f t="shared" si="138"/>
        <v>0</v>
      </c>
      <c r="DF122" s="286">
        <f t="shared" si="138"/>
        <v>0</v>
      </c>
      <c r="DG122" s="286">
        <f t="shared" si="138"/>
        <v>0</v>
      </c>
      <c r="DH122" s="286">
        <f t="shared" si="138"/>
        <v>0</v>
      </c>
      <c r="DI122" s="286">
        <f t="shared" si="138"/>
        <v>0</v>
      </c>
      <c r="DJ122" s="286">
        <f t="shared" si="138"/>
        <v>0</v>
      </c>
      <c r="DK122" s="286">
        <f t="shared" si="138"/>
        <v>0</v>
      </c>
      <c r="DL122" s="286">
        <f t="shared" si="138"/>
        <v>0</v>
      </c>
      <c r="DM122" s="286">
        <f t="shared" si="138"/>
        <v>0</v>
      </c>
      <c r="DN122" s="286">
        <f t="shared" si="138"/>
        <v>0</v>
      </c>
      <c r="DO122" s="286">
        <f t="shared" si="138"/>
        <v>0</v>
      </c>
      <c r="DP122" s="286">
        <f t="shared" si="138"/>
        <v>0</v>
      </c>
      <c r="DQ122" s="286">
        <f t="shared" si="138"/>
        <v>0</v>
      </c>
      <c r="DR122" s="286">
        <f t="shared" si="138"/>
        <v>0</v>
      </c>
      <c r="DS122" s="286">
        <f t="shared" si="138"/>
        <v>0</v>
      </c>
      <c r="DT122" s="286">
        <f t="shared" si="138"/>
        <v>0</v>
      </c>
      <c r="DU122" s="286">
        <f t="shared" si="138"/>
        <v>0</v>
      </c>
      <c r="DV122" s="286">
        <f t="shared" si="138"/>
        <v>0</v>
      </c>
      <c r="DW122" s="286">
        <f t="shared" si="138"/>
        <v>0</v>
      </c>
      <c r="DX122" s="286">
        <f t="shared" si="138"/>
        <v>0</v>
      </c>
      <c r="DY122" s="286">
        <f t="shared" si="138"/>
        <v>0</v>
      </c>
      <c r="DZ122" s="286">
        <f t="shared" si="138"/>
        <v>0</v>
      </c>
      <c r="EA122" s="286">
        <f t="shared" si="138"/>
        <v>0</v>
      </c>
      <c r="EB122" s="286">
        <f t="shared" si="138"/>
        <v>0</v>
      </c>
      <c r="EC122" s="286">
        <f t="shared" si="138"/>
        <v>0</v>
      </c>
      <c r="ED122" s="286">
        <f t="shared" si="138"/>
        <v>0</v>
      </c>
      <c r="EE122" s="286">
        <f t="shared" si="138"/>
        <v>0</v>
      </c>
      <c r="EF122" s="286">
        <f t="shared" si="138"/>
        <v>0</v>
      </c>
      <c r="EG122" s="286">
        <f t="shared" si="138"/>
        <v>0</v>
      </c>
      <c r="EH122" s="286">
        <f t="shared" si="138"/>
        <v>0</v>
      </c>
      <c r="EI122" s="286">
        <f t="shared" ref="EI122:GT122" si="139">+SUMIF($H$16:$H$111,1,EI16:EI111)</f>
        <v>0</v>
      </c>
      <c r="EJ122" s="286">
        <f t="shared" si="139"/>
        <v>0</v>
      </c>
      <c r="EK122" s="286">
        <f t="shared" si="139"/>
        <v>0</v>
      </c>
      <c r="EL122" s="286">
        <f t="shared" si="139"/>
        <v>0</v>
      </c>
      <c r="EM122" s="286">
        <f t="shared" si="139"/>
        <v>0</v>
      </c>
      <c r="EN122" s="286">
        <f t="shared" si="139"/>
        <v>0</v>
      </c>
      <c r="EO122" s="286">
        <f t="shared" si="139"/>
        <v>0</v>
      </c>
      <c r="EP122" s="286">
        <f t="shared" si="139"/>
        <v>0</v>
      </c>
      <c r="EQ122" s="286">
        <f t="shared" si="139"/>
        <v>0</v>
      </c>
      <c r="ER122" s="286">
        <f t="shared" si="139"/>
        <v>0</v>
      </c>
      <c r="ES122" s="286">
        <f t="shared" si="139"/>
        <v>0</v>
      </c>
      <c r="ET122" s="286">
        <f t="shared" si="139"/>
        <v>0</v>
      </c>
      <c r="EU122" s="286">
        <f t="shared" si="139"/>
        <v>0</v>
      </c>
      <c r="EV122" s="286">
        <f t="shared" si="139"/>
        <v>0</v>
      </c>
      <c r="EW122" s="286">
        <f t="shared" si="139"/>
        <v>0</v>
      </c>
      <c r="EX122" s="286">
        <f t="shared" si="139"/>
        <v>0</v>
      </c>
      <c r="EY122" s="286">
        <f t="shared" si="139"/>
        <v>0</v>
      </c>
      <c r="EZ122" s="286">
        <f t="shared" si="139"/>
        <v>0</v>
      </c>
      <c r="FA122" s="286">
        <f t="shared" si="139"/>
        <v>0</v>
      </c>
      <c r="FB122" s="286">
        <f t="shared" si="139"/>
        <v>0</v>
      </c>
      <c r="FC122" s="286">
        <f t="shared" si="139"/>
        <v>0</v>
      </c>
      <c r="FD122" s="286">
        <f t="shared" si="139"/>
        <v>0</v>
      </c>
      <c r="FE122" s="286">
        <f t="shared" si="139"/>
        <v>0</v>
      </c>
      <c r="FF122" s="286">
        <f t="shared" si="139"/>
        <v>0</v>
      </c>
      <c r="FG122" s="286">
        <f t="shared" si="139"/>
        <v>0</v>
      </c>
      <c r="FH122" s="286">
        <f t="shared" si="139"/>
        <v>0</v>
      </c>
      <c r="FI122" s="286">
        <f t="shared" si="139"/>
        <v>0</v>
      </c>
      <c r="FJ122" s="286">
        <f t="shared" si="139"/>
        <v>0</v>
      </c>
      <c r="FK122" s="286">
        <f t="shared" si="139"/>
        <v>0</v>
      </c>
      <c r="FL122" s="286">
        <f t="shared" si="139"/>
        <v>0</v>
      </c>
      <c r="FM122" s="286">
        <f t="shared" si="139"/>
        <v>0</v>
      </c>
      <c r="FN122" s="286">
        <f t="shared" si="139"/>
        <v>0</v>
      </c>
      <c r="FO122" s="286">
        <f t="shared" si="139"/>
        <v>0</v>
      </c>
      <c r="FP122" s="286">
        <f t="shared" si="139"/>
        <v>0</v>
      </c>
      <c r="FQ122" s="286">
        <f t="shared" si="139"/>
        <v>0</v>
      </c>
      <c r="FR122" s="286">
        <f t="shared" si="139"/>
        <v>0</v>
      </c>
      <c r="FS122" s="286">
        <f t="shared" si="139"/>
        <v>0</v>
      </c>
      <c r="FT122" s="286">
        <f t="shared" si="139"/>
        <v>0</v>
      </c>
      <c r="FU122" s="286">
        <f t="shared" si="139"/>
        <v>0</v>
      </c>
      <c r="FV122" s="286">
        <f t="shared" si="139"/>
        <v>0</v>
      </c>
      <c r="FW122" s="286">
        <f t="shared" si="139"/>
        <v>0</v>
      </c>
      <c r="FX122" s="286">
        <f t="shared" si="139"/>
        <v>0</v>
      </c>
      <c r="FY122" s="286">
        <f t="shared" si="139"/>
        <v>0</v>
      </c>
      <c r="FZ122" s="286">
        <f t="shared" si="139"/>
        <v>0</v>
      </c>
      <c r="GA122" s="286">
        <f t="shared" si="139"/>
        <v>0</v>
      </c>
      <c r="GB122" s="286">
        <f t="shared" si="139"/>
        <v>0</v>
      </c>
      <c r="GC122" s="286">
        <f t="shared" si="139"/>
        <v>0</v>
      </c>
      <c r="GD122" s="286">
        <f t="shared" si="139"/>
        <v>0</v>
      </c>
      <c r="GE122" s="286">
        <f t="shared" si="139"/>
        <v>0</v>
      </c>
      <c r="GF122" s="286">
        <f t="shared" si="139"/>
        <v>0</v>
      </c>
      <c r="GG122" s="286">
        <f t="shared" si="139"/>
        <v>0</v>
      </c>
      <c r="GH122" s="286">
        <f t="shared" si="139"/>
        <v>0</v>
      </c>
      <c r="GI122" s="286">
        <f t="shared" si="139"/>
        <v>0</v>
      </c>
      <c r="GJ122" s="286">
        <f t="shared" si="139"/>
        <v>0</v>
      </c>
      <c r="GK122" s="286">
        <f t="shared" si="139"/>
        <v>0</v>
      </c>
      <c r="GL122" s="286">
        <f t="shared" si="139"/>
        <v>0</v>
      </c>
      <c r="GM122" s="286">
        <f t="shared" si="139"/>
        <v>0</v>
      </c>
      <c r="GN122" s="286">
        <f t="shared" si="139"/>
        <v>0</v>
      </c>
      <c r="GO122" s="286">
        <f t="shared" si="139"/>
        <v>0</v>
      </c>
      <c r="GP122" s="286">
        <f t="shared" si="139"/>
        <v>0</v>
      </c>
      <c r="GQ122" s="286">
        <f t="shared" si="139"/>
        <v>0</v>
      </c>
      <c r="GR122" s="286">
        <f t="shared" si="139"/>
        <v>0</v>
      </c>
      <c r="GS122" s="286">
        <f t="shared" si="139"/>
        <v>0</v>
      </c>
      <c r="GT122" s="286">
        <f t="shared" si="139"/>
        <v>0</v>
      </c>
      <c r="GU122" s="286">
        <f t="shared" ref="GU122:HB122" si="140">+SUMIF($H$16:$H$111,1,GU16:GU111)</f>
        <v>0</v>
      </c>
      <c r="GV122" s="286">
        <f t="shared" si="140"/>
        <v>0</v>
      </c>
      <c r="GW122" s="286">
        <f t="shared" si="140"/>
        <v>0</v>
      </c>
      <c r="GX122" s="286">
        <f t="shared" si="140"/>
        <v>0</v>
      </c>
      <c r="GY122" s="286">
        <f t="shared" si="140"/>
        <v>0</v>
      </c>
      <c r="GZ122" s="286">
        <f t="shared" si="140"/>
        <v>0</v>
      </c>
      <c r="HA122" s="286">
        <f t="shared" si="140"/>
        <v>0</v>
      </c>
      <c r="HB122" s="286">
        <f t="shared" si="14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06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7.95" hidden="1" customHeight="1">
      <c r="B123" s="555" t="s">
        <v>784</v>
      </c>
      <c r="C123" s="556"/>
      <c r="D123" s="556"/>
      <c r="E123" s="556"/>
      <c r="F123" s="556"/>
      <c r="G123" s="556"/>
      <c r="H123" s="556"/>
      <c r="I123" s="557"/>
      <c r="J123" s="285" t="s">
        <v>11</v>
      </c>
      <c r="K123" s="286">
        <f t="shared" ref="K123:BV123" si="141">+SUMIF($I$16:$I$111,1,K16:K111)</f>
        <v>0</v>
      </c>
      <c r="L123" s="286">
        <f t="shared" si="141"/>
        <v>0</v>
      </c>
      <c r="M123" s="286">
        <f t="shared" si="141"/>
        <v>0</v>
      </c>
      <c r="N123" s="286">
        <f t="shared" si="141"/>
        <v>0</v>
      </c>
      <c r="O123" s="286">
        <f t="shared" si="141"/>
        <v>0</v>
      </c>
      <c r="P123" s="286">
        <f t="shared" si="141"/>
        <v>0</v>
      </c>
      <c r="Q123" s="286">
        <f t="shared" si="141"/>
        <v>0</v>
      </c>
      <c r="R123" s="286">
        <f t="shared" si="141"/>
        <v>0</v>
      </c>
      <c r="S123" s="286">
        <f t="shared" si="141"/>
        <v>0</v>
      </c>
      <c r="T123" s="286">
        <f t="shared" si="141"/>
        <v>0</v>
      </c>
      <c r="U123" s="286">
        <f t="shared" si="141"/>
        <v>0</v>
      </c>
      <c r="V123" s="286">
        <f t="shared" si="141"/>
        <v>0</v>
      </c>
      <c r="W123" s="286">
        <f t="shared" si="141"/>
        <v>0</v>
      </c>
      <c r="X123" s="286">
        <f t="shared" si="141"/>
        <v>0</v>
      </c>
      <c r="Y123" s="286">
        <f t="shared" si="141"/>
        <v>0</v>
      </c>
      <c r="Z123" s="286">
        <f t="shared" si="141"/>
        <v>0</v>
      </c>
      <c r="AA123" s="286">
        <f t="shared" si="141"/>
        <v>0</v>
      </c>
      <c r="AB123" s="286">
        <f t="shared" si="141"/>
        <v>0</v>
      </c>
      <c r="AC123" s="286">
        <f t="shared" si="141"/>
        <v>0</v>
      </c>
      <c r="AD123" s="286">
        <f t="shared" si="141"/>
        <v>0</v>
      </c>
      <c r="AE123" s="286">
        <f t="shared" si="141"/>
        <v>0</v>
      </c>
      <c r="AF123" s="286">
        <f t="shared" si="141"/>
        <v>0</v>
      </c>
      <c r="AG123" s="286">
        <f t="shared" si="141"/>
        <v>0</v>
      </c>
      <c r="AH123" s="286">
        <f t="shared" si="141"/>
        <v>0</v>
      </c>
      <c r="AI123" s="286">
        <f t="shared" si="141"/>
        <v>0</v>
      </c>
      <c r="AJ123" s="286">
        <f t="shared" si="141"/>
        <v>0</v>
      </c>
      <c r="AK123" s="286">
        <f t="shared" si="141"/>
        <v>0</v>
      </c>
      <c r="AL123" s="286">
        <f t="shared" si="141"/>
        <v>0</v>
      </c>
      <c r="AM123" s="286">
        <f t="shared" si="141"/>
        <v>0</v>
      </c>
      <c r="AN123" s="286">
        <f t="shared" si="141"/>
        <v>0</v>
      </c>
      <c r="AO123" s="286">
        <f t="shared" si="141"/>
        <v>0</v>
      </c>
      <c r="AP123" s="286">
        <f t="shared" si="141"/>
        <v>0</v>
      </c>
      <c r="AQ123" s="286">
        <f t="shared" si="141"/>
        <v>0</v>
      </c>
      <c r="AR123" s="286">
        <f t="shared" si="141"/>
        <v>0</v>
      </c>
      <c r="AS123" s="286">
        <f t="shared" si="141"/>
        <v>0</v>
      </c>
      <c r="AT123" s="286">
        <f t="shared" si="141"/>
        <v>0</v>
      </c>
      <c r="AU123" s="286">
        <f t="shared" si="141"/>
        <v>0</v>
      </c>
      <c r="AV123" s="286">
        <f t="shared" si="141"/>
        <v>0</v>
      </c>
      <c r="AW123" s="286">
        <f t="shared" si="141"/>
        <v>0</v>
      </c>
      <c r="AX123" s="286">
        <f t="shared" si="141"/>
        <v>0</v>
      </c>
      <c r="AY123" s="286">
        <f t="shared" si="141"/>
        <v>0</v>
      </c>
      <c r="AZ123" s="286">
        <f t="shared" si="141"/>
        <v>0</v>
      </c>
      <c r="BA123" s="286">
        <f t="shared" si="141"/>
        <v>0</v>
      </c>
      <c r="BB123" s="88">
        <f t="shared" ref="BB123" si="142">+SUMIF($B$16:$B$111,1,BB27:BB122)</f>
        <v>0</v>
      </c>
      <c r="BC123" s="286">
        <f t="shared" si="141"/>
        <v>0</v>
      </c>
      <c r="BD123" s="286">
        <f t="shared" si="141"/>
        <v>0</v>
      </c>
      <c r="BE123" s="286">
        <f t="shared" si="141"/>
        <v>0</v>
      </c>
      <c r="BF123" s="286">
        <f t="shared" si="141"/>
        <v>0</v>
      </c>
      <c r="BG123" s="286">
        <f t="shared" si="141"/>
        <v>0</v>
      </c>
      <c r="BH123" s="286">
        <f t="shared" si="141"/>
        <v>0</v>
      </c>
      <c r="BI123" s="286">
        <f t="shared" si="141"/>
        <v>0</v>
      </c>
      <c r="BJ123" s="286">
        <f t="shared" si="141"/>
        <v>0</v>
      </c>
      <c r="BK123" s="286">
        <f t="shared" si="141"/>
        <v>0</v>
      </c>
      <c r="BL123" s="286">
        <f t="shared" si="141"/>
        <v>0</v>
      </c>
      <c r="BM123" s="286">
        <f t="shared" si="141"/>
        <v>0</v>
      </c>
      <c r="BN123" s="286">
        <f t="shared" si="141"/>
        <v>0</v>
      </c>
      <c r="BO123" s="286">
        <f t="shared" si="141"/>
        <v>0</v>
      </c>
      <c r="BP123" s="286">
        <f t="shared" si="141"/>
        <v>0</v>
      </c>
      <c r="BQ123" s="286">
        <f t="shared" si="141"/>
        <v>0</v>
      </c>
      <c r="BR123" s="286">
        <f t="shared" si="141"/>
        <v>0</v>
      </c>
      <c r="BS123" s="286">
        <f t="shared" si="141"/>
        <v>0</v>
      </c>
      <c r="BT123" s="286">
        <f t="shared" si="141"/>
        <v>0</v>
      </c>
      <c r="BU123" s="286">
        <f t="shared" si="141"/>
        <v>0</v>
      </c>
      <c r="BV123" s="286">
        <f t="shared" si="141"/>
        <v>0</v>
      </c>
      <c r="BW123" s="286">
        <f t="shared" ref="BW123:EH123" si="143">+SUMIF($I$16:$I$111,1,BW16:BW111)</f>
        <v>0</v>
      </c>
      <c r="BX123" s="286">
        <f t="shared" si="143"/>
        <v>0</v>
      </c>
      <c r="BY123" s="286">
        <f t="shared" si="143"/>
        <v>0</v>
      </c>
      <c r="BZ123" s="286">
        <f t="shared" si="143"/>
        <v>0</v>
      </c>
      <c r="CA123" s="286">
        <f t="shared" si="143"/>
        <v>0</v>
      </c>
      <c r="CB123" s="286">
        <f t="shared" si="143"/>
        <v>0</v>
      </c>
      <c r="CC123" s="286">
        <f t="shared" si="143"/>
        <v>0</v>
      </c>
      <c r="CD123" s="286">
        <f t="shared" si="143"/>
        <v>0</v>
      </c>
      <c r="CE123" s="286">
        <f t="shared" si="143"/>
        <v>0</v>
      </c>
      <c r="CF123" s="286">
        <f t="shared" si="143"/>
        <v>0</v>
      </c>
      <c r="CG123" s="286">
        <f t="shared" si="143"/>
        <v>0</v>
      </c>
      <c r="CH123" s="286">
        <f t="shared" si="143"/>
        <v>0</v>
      </c>
      <c r="CI123" s="286">
        <f t="shared" si="143"/>
        <v>0</v>
      </c>
      <c r="CJ123" s="286">
        <f t="shared" si="143"/>
        <v>0</v>
      </c>
      <c r="CK123" s="286">
        <f t="shared" si="143"/>
        <v>0</v>
      </c>
      <c r="CL123" s="286">
        <f t="shared" si="143"/>
        <v>0</v>
      </c>
      <c r="CM123" s="286">
        <f t="shared" si="143"/>
        <v>0</v>
      </c>
      <c r="CN123" s="286">
        <f t="shared" si="143"/>
        <v>0</v>
      </c>
      <c r="CO123" s="286">
        <f t="shared" si="143"/>
        <v>0</v>
      </c>
      <c r="CP123" s="286">
        <f t="shared" si="143"/>
        <v>0</v>
      </c>
      <c r="CQ123" s="286">
        <f t="shared" si="143"/>
        <v>0</v>
      </c>
      <c r="CR123" s="286">
        <f t="shared" si="143"/>
        <v>0</v>
      </c>
      <c r="CS123" s="286">
        <f t="shared" si="143"/>
        <v>0</v>
      </c>
      <c r="CT123" s="286">
        <f t="shared" si="143"/>
        <v>0</v>
      </c>
      <c r="CU123" s="286">
        <f t="shared" si="143"/>
        <v>0</v>
      </c>
      <c r="CV123" s="286">
        <f t="shared" si="143"/>
        <v>0</v>
      </c>
      <c r="CW123" s="286">
        <f t="shared" si="143"/>
        <v>0</v>
      </c>
      <c r="CX123" s="286">
        <f t="shared" si="143"/>
        <v>0</v>
      </c>
      <c r="CY123" s="286">
        <f t="shared" si="143"/>
        <v>0</v>
      </c>
      <c r="CZ123" s="286">
        <f t="shared" si="143"/>
        <v>0</v>
      </c>
      <c r="DA123" s="286">
        <f t="shared" si="143"/>
        <v>0</v>
      </c>
      <c r="DB123" s="286">
        <f t="shared" si="143"/>
        <v>0</v>
      </c>
      <c r="DC123" s="286">
        <f t="shared" si="143"/>
        <v>0</v>
      </c>
      <c r="DD123" s="286">
        <f t="shared" si="143"/>
        <v>0</v>
      </c>
      <c r="DE123" s="286">
        <f t="shared" si="143"/>
        <v>0</v>
      </c>
      <c r="DF123" s="286">
        <f t="shared" si="143"/>
        <v>0</v>
      </c>
      <c r="DG123" s="286">
        <f t="shared" si="143"/>
        <v>0</v>
      </c>
      <c r="DH123" s="286">
        <f t="shared" si="143"/>
        <v>0</v>
      </c>
      <c r="DI123" s="286">
        <f t="shared" si="143"/>
        <v>0</v>
      </c>
      <c r="DJ123" s="286">
        <f t="shared" si="143"/>
        <v>0</v>
      </c>
      <c r="DK123" s="286">
        <f t="shared" si="143"/>
        <v>0</v>
      </c>
      <c r="DL123" s="286">
        <f t="shared" si="143"/>
        <v>0</v>
      </c>
      <c r="DM123" s="286">
        <f t="shared" si="143"/>
        <v>0</v>
      </c>
      <c r="DN123" s="286">
        <f t="shared" si="143"/>
        <v>0</v>
      </c>
      <c r="DO123" s="286">
        <f t="shared" si="143"/>
        <v>0</v>
      </c>
      <c r="DP123" s="286">
        <f t="shared" si="143"/>
        <v>0</v>
      </c>
      <c r="DQ123" s="286">
        <f t="shared" si="143"/>
        <v>0</v>
      </c>
      <c r="DR123" s="286">
        <f t="shared" si="143"/>
        <v>0</v>
      </c>
      <c r="DS123" s="286">
        <f t="shared" si="143"/>
        <v>0</v>
      </c>
      <c r="DT123" s="286">
        <f t="shared" si="143"/>
        <v>0</v>
      </c>
      <c r="DU123" s="286">
        <f t="shared" si="143"/>
        <v>0</v>
      </c>
      <c r="DV123" s="286">
        <f t="shared" si="143"/>
        <v>0</v>
      </c>
      <c r="DW123" s="286">
        <f t="shared" si="143"/>
        <v>0</v>
      </c>
      <c r="DX123" s="286">
        <f t="shared" si="143"/>
        <v>0</v>
      </c>
      <c r="DY123" s="286">
        <f t="shared" si="143"/>
        <v>0</v>
      </c>
      <c r="DZ123" s="286">
        <f t="shared" si="143"/>
        <v>0</v>
      </c>
      <c r="EA123" s="286">
        <f t="shared" si="143"/>
        <v>0</v>
      </c>
      <c r="EB123" s="286">
        <f t="shared" si="143"/>
        <v>0</v>
      </c>
      <c r="EC123" s="286">
        <f t="shared" si="143"/>
        <v>0</v>
      </c>
      <c r="ED123" s="286">
        <f t="shared" si="143"/>
        <v>0</v>
      </c>
      <c r="EE123" s="286">
        <f t="shared" si="143"/>
        <v>0</v>
      </c>
      <c r="EF123" s="286">
        <f t="shared" si="143"/>
        <v>0</v>
      </c>
      <c r="EG123" s="286">
        <f t="shared" si="143"/>
        <v>0</v>
      </c>
      <c r="EH123" s="286">
        <f t="shared" si="143"/>
        <v>0</v>
      </c>
      <c r="EI123" s="286">
        <f t="shared" ref="EI123:GT123" si="144">+SUMIF($I$16:$I$111,1,EI16:EI111)</f>
        <v>0</v>
      </c>
      <c r="EJ123" s="286">
        <f t="shared" si="144"/>
        <v>0</v>
      </c>
      <c r="EK123" s="286">
        <f t="shared" si="144"/>
        <v>0</v>
      </c>
      <c r="EL123" s="286">
        <f t="shared" si="144"/>
        <v>0</v>
      </c>
      <c r="EM123" s="286">
        <f t="shared" si="144"/>
        <v>0</v>
      </c>
      <c r="EN123" s="286">
        <f t="shared" si="144"/>
        <v>0</v>
      </c>
      <c r="EO123" s="286">
        <f t="shared" si="144"/>
        <v>0</v>
      </c>
      <c r="EP123" s="286">
        <f t="shared" si="144"/>
        <v>0</v>
      </c>
      <c r="EQ123" s="286">
        <f t="shared" si="144"/>
        <v>0</v>
      </c>
      <c r="ER123" s="286">
        <f t="shared" si="144"/>
        <v>0</v>
      </c>
      <c r="ES123" s="286">
        <f t="shared" si="144"/>
        <v>0</v>
      </c>
      <c r="ET123" s="286">
        <f t="shared" si="144"/>
        <v>0</v>
      </c>
      <c r="EU123" s="286">
        <f t="shared" si="144"/>
        <v>0</v>
      </c>
      <c r="EV123" s="286">
        <f t="shared" si="144"/>
        <v>0</v>
      </c>
      <c r="EW123" s="286">
        <f t="shared" si="144"/>
        <v>0</v>
      </c>
      <c r="EX123" s="286">
        <f t="shared" si="144"/>
        <v>0</v>
      </c>
      <c r="EY123" s="286">
        <f t="shared" si="144"/>
        <v>0</v>
      </c>
      <c r="EZ123" s="286">
        <f t="shared" si="144"/>
        <v>0</v>
      </c>
      <c r="FA123" s="286">
        <f t="shared" si="144"/>
        <v>0</v>
      </c>
      <c r="FB123" s="286">
        <f t="shared" si="144"/>
        <v>0</v>
      </c>
      <c r="FC123" s="286">
        <f t="shared" si="144"/>
        <v>0</v>
      </c>
      <c r="FD123" s="286">
        <f t="shared" si="144"/>
        <v>0</v>
      </c>
      <c r="FE123" s="286">
        <f t="shared" si="144"/>
        <v>0</v>
      </c>
      <c r="FF123" s="286">
        <f t="shared" si="144"/>
        <v>0</v>
      </c>
      <c r="FG123" s="286">
        <f t="shared" si="144"/>
        <v>0</v>
      </c>
      <c r="FH123" s="286">
        <f t="shared" si="144"/>
        <v>0</v>
      </c>
      <c r="FI123" s="286">
        <f t="shared" si="144"/>
        <v>0</v>
      </c>
      <c r="FJ123" s="286">
        <f t="shared" si="144"/>
        <v>0</v>
      </c>
      <c r="FK123" s="286">
        <f t="shared" si="144"/>
        <v>0</v>
      </c>
      <c r="FL123" s="286">
        <f t="shared" si="144"/>
        <v>0</v>
      </c>
      <c r="FM123" s="286">
        <f t="shared" si="144"/>
        <v>0</v>
      </c>
      <c r="FN123" s="286">
        <f t="shared" si="144"/>
        <v>0</v>
      </c>
      <c r="FO123" s="286">
        <f t="shared" si="144"/>
        <v>0</v>
      </c>
      <c r="FP123" s="286">
        <f t="shared" si="144"/>
        <v>0</v>
      </c>
      <c r="FQ123" s="286">
        <f t="shared" si="144"/>
        <v>0</v>
      </c>
      <c r="FR123" s="286">
        <f t="shared" si="144"/>
        <v>0</v>
      </c>
      <c r="FS123" s="286">
        <f t="shared" si="144"/>
        <v>0</v>
      </c>
      <c r="FT123" s="286">
        <f t="shared" si="144"/>
        <v>0</v>
      </c>
      <c r="FU123" s="286">
        <f t="shared" si="144"/>
        <v>0</v>
      </c>
      <c r="FV123" s="286">
        <f t="shared" si="144"/>
        <v>0</v>
      </c>
      <c r="FW123" s="286">
        <f t="shared" si="144"/>
        <v>0</v>
      </c>
      <c r="FX123" s="286">
        <f t="shared" si="144"/>
        <v>0</v>
      </c>
      <c r="FY123" s="286">
        <f t="shared" si="144"/>
        <v>0</v>
      </c>
      <c r="FZ123" s="286">
        <f t="shared" si="144"/>
        <v>0</v>
      </c>
      <c r="GA123" s="286">
        <f t="shared" si="144"/>
        <v>0</v>
      </c>
      <c r="GB123" s="286">
        <f t="shared" si="144"/>
        <v>0</v>
      </c>
      <c r="GC123" s="286">
        <f t="shared" si="144"/>
        <v>0</v>
      </c>
      <c r="GD123" s="286">
        <f t="shared" si="144"/>
        <v>0</v>
      </c>
      <c r="GE123" s="286">
        <f t="shared" si="144"/>
        <v>0</v>
      </c>
      <c r="GF123" s="286">
        <f t="shared" si="144"/>
        <v>0</v>
      </c>
      <c r="GG123" s="286">
        <f t="shared" si="144"/>
        <v>0</v>
      </c>
      <c r="GH123" s="286">
        <f t="shared" si="144"/>
        <v>0</v>
      </c>
      <c r="GI123" s="286">
        <f t="shared" si="144"/>
        <v>0</v>
      </c>
      <c r="GJ123" s="286">
        <f t="shared" si="144"/>
        <v>0</v>
      </c>
      <c r="GK123" s="286">
        <f t="shared" si="144"/>
        <v>0</v>
      </c>
      <c r="GL123" s="286">
        <f t="shared" si="144"/>
        <v>0</v>
      </c>
      <c r="GM123" s="286">
        <f t="shared" si="144"/>
        <v>0</v>
      </c>
      <c r="GN123" s="286">
        <f t="shared" si="144"/>
        <v>0</v>
      </c>
      <c r="GO123" s="286">
        <f t="shared" si="144"/>
        <v>0</v>
      </c>
      <c r="GP123" s="286">
        <f t="shared" si="144"/>
        <v>0</v>
      </c>
      <c r="GQ123" s="286">
        <f t="shared" si="144"/>
        <v>0</v>
      </c>
      <c r="GR123" s="286">
        <f t="shared" si="144"/>
        <v>0</v>
      </c>
      <c r="GS123" s="286">
        <f t="shared" si="144"/>
        <v>0</v>
      </c>
      <c r="GT123" s="286">
        <f t="shared" si="144"/>
        <v>0</v>
      </c>
      <c r="GU123" s="286">
        <f t="shared" ref="GU123:HB123" si="145">+SUMIF($I$16:$I$111,1,GU16:GU111)</f>
        <v>0</v>
      </c>
      <c r="GV123" s="286">
        <f t="shared" si="145"/>
        <v>0</v>
      </c>
      <c r="GW123" s="286">
        <f t="shared" si="145"/>
        <v>0</v>
      </c>
      <c r="GX123" s="286">
        <f t="shared" si="145"/>
        <v>0</v>
      </c>
      <c r="GY123" s="286">
        <f t="shared" si="145"/>
        <v>0</v>
      </c>
      <c r="GZ123" s="286">
        <f t="shared" si="145"/>
        <v>0</v>
      </c>
      <c r="HA123" s="286">
        <f t="shared" si="145"/>
        <v>0</v>
      </c>
      <c r="HB123" s="286">
        <f t="shared" si="145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06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7.95" hidden="1" customHeight="1">
      <c r="B124" s="558" t="s">
        <v>785</v>
      </c>
      <c r="C124" s="559"/>
      <c r="D124" s="559"/>
      <c r="E124" s="559"/>
      <c r="F124" s="559"/>
      <c r="G124" s="559"/>
      <c r="H124" s="559"/>
      <c r="I124" s="560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88">
        <f t="shared" ref="BB124" si="146">+SUMIF($B$16:$B$111,1,BB28:BB123)</f>
        <v>0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06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7.95" hidden="1" customHeight="1">
      <c r="B125" s="558" t="s">
        <v>785</v>
      </c>
      <c r="C125" s="559"/>
      <c r="D125" s="559"/>
      <c r="E125" s="559"/>
      <c r="F125" s="559"/>
      <c r="G125" s="559"/>
      <c r="H125" s="559"/>
      <c r="I125" s="560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88">
        <f t="shared" ref="BB125" si="147">+SUMIF($B$16:$B$111,1,BB29:BB124)</f>
        <v>0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06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7.95" hidden="1" customHeight="1">
      <c r="B126" s="558" t="s">
        <v>785</v>
      </c>
      <c r="C126" s="559"/>
      <c r="D126" s="559"/>
      <c r="E126" s="559"/>
      <c r="F126" s="559"/>
      <c r="G126" s="559"/>
      <c r="H126" s="559"/>
      <c r="I126" s="560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88">
        <f t="shared" ref="BB126" si="148">+SUMIF($B$16:$B$111,1,BB30:BB125)</f>
        <v>0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06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7.95" hidden="1" customHeight="1">
      <c r="B127" s="558" t="s">
        <v>785</v>
      </c>
      <c r="C127" s="559"/>
      <c r="D127" s="559"/>
      <c r="E127" s="559"/>
      <c r="F127" s="559"/>
      <c r="G127" s="559"/>
      <c r="H127" s="559"/>
      <c r="I127" s="560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88">
        <f t="shared" ref="BB127" si="149">+SUMIF($B$16:$B$111,1,BB31:BB126)</f>
        <v>0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06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" priority="38" stopIfTrue="1">
      <formula>HN17=0</formula>
    </cfRule>
  </conditionalFormatting>
  <conditionalFormatting sqref="HN16">
    <cfRule type="expression" dxfId="13" priority="39" stopIfTrue="1">
      <formula>HN16=0</formula>
    </cfRule>
  </conditionalFormatting>
  <conditionalFormatting sqref="HP17:HP19">
    <cfRule type="expression" dxfId="12" priority="35" stopIfTrue="1">
      <formula>HP17=0</formula>
    </cfRule>
  </conditionalFormatting>
  <conditionalFormatting sqref="HP16">
    <cfRule type="expression" dxfId="11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0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9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8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7" priority="17" stopIfTrue="1">
      <formula>HP20=0</formula>
    </cfRule>
  </conditionalFormatting>
  <conditionalFormatting sqref="HM17:HM39">
    <cfRule type="expression" dxfId="6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5" priority="6" stopIfTrue="1">
      <formula>HM40=0</formula>
    </cfRule>
  </conditionalFormatting>
  <conditionalFormatting sqref="HM16">
    <cfRule type="expression" dxfId="4" priority="5" stopIfTrue="1">
      <formula>HM16=0</formula>
    </cfRule>
  </conditionalFormatting>
  <conditionalFormatting sqref="HO16">
    <cfRule type="expression" dxfId="3" priority="2" stopIfTrue="1">
      <formula>HO16=0</formula>
    </cfRule>
  </conditionalFormatting>
  <conditionalFormatting sqref="HO16:HO111">
    <cfRule type="expression" dxfId="2" priority="4" stopIfTrue="1">
      <formula>HO16=0</formula>
    </cfRule>
  </conditionalFormatting>
  <conditionalFormatting sqref="HO17:HO111">
    <cfRule type="expression" dxfId="1" priority="3" stopIfTrue="1">
      <formula>HO17=0</formula>
    </cfRule>
  </conditionalFormatting>
  <conditionalFormatting sqref="HO16">
    <cfRule type="expression" dxfId="0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view="pageBreakPreview" zoomScale="10" zoomScaleNormal="25" zoomScaleSheetLayoutView="10" workbookViewId="0">
      <selection activeCell="C9" sqref="C9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4.28515625" style="26" customWidth="1"/>
    <col min="15" max="16" width="18.7109375" style="26" customWidth="1"/>
    <col min="17" max="17" width="60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39" width="20.7109375" style="26" customWidth="1"/>
    <col min="40" max="44" width="10.7109375" style="26" hidden="1" customWidth="1"/>
    <col min="45" max="46" width="12.7109375" style="26" hidden="1" customWidth="1"/>
    <col min="47" max="48" width="30.7109375" style="26" customWidth="1"/>
    <col min="49" max="54" width="10.7109375" style="26" hidden="1" customWidth="1"/>
    <col min="55" max="56" width="12.7109375" style="26" hidden="1" customWidth="1"/>
    <col min="57" max="58" width="13.7109375" style="26" customWidth="1"/>
    <col min="59" max="69" width="4.7109375" style="26" customWidth="1"/>
    <col min="70" max="70" width="0.8554687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585" t="e">
        <f>+#REF!</f>
        <v>#REF!</v>
      </c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86"/>
      <c r="AH2" s="586"/>
      <c r="AI2" s="586"/>
      <c r="AJ2" s="586"/>
      <c r="AK2" s="586"/>
      <c r="AL2" s="586"/>
      <c r="AM2" s="586"/>
      <c r="AN2" s="586"/>
      <c r="AO2" s="586"/>
      <c r="AP2" s="586"/>
      <c r="AQ2" s="586"/>
      <c r="AR2" s="586"/>
      <c r="AS2" s="586"/>
      <c r="AT2" s="586"/>
      <c r="AU2" s="586"/>
      <c r="AV2" s="586"/>
      <c r="AW2" s="586"/>
      <c r="AX2" s="586"/>
      <c r="AY2" s="586"/>
      <c r="AZ2" s="586"/>
      <c r="BA2" s="586"/>
      <c r="BB2" s="586"/>
      <c r="BC2" s="586"/>
      <c r="BD2" s="586"/>
      <c r="BE2" s="586"/>
      <c r="BF2" s="586"/>
      <c r="BG2" s="586"/>
      <c r="BH2" s="586"/>
      <c r="BI2" s="586"/>
      <c r="BJ2" s="586"/>
      <c r="BK2" s="586"/>
      <c r="BL2" s="586"/>
      <c r="BM2" s="586"/>
      <c r="BN2" s="586"/>
      <c r="BO2" s="586"/>
      <c r="BP2" s="586"/>
      <c r="BQ2" s="586"/>
      <c r="BR2" s="587"/>
      <c r="BS2" s="311"/>
      <c r="BT2" s="572" t="s">
        <v>96</v>
      </c>
      <c r="BU2" s="573"/>
      <c r="BV2" s="573"/>
      <c r="BW2" s="573"/>
      <c r="BX2" s="573"/>
      <c r="BY2" s="573"/>
      <c r="BZ2" s="573"/>
      <c r="CA2" s="573"/>
      <c r="CB2" s="573"/>
      <c r="CC2" s="573"/>
      <c r="CD2" s="573"/>
      <c r="CE2" s="573"/>
      <c r="CF2" s="573"/>
      <c r="CG2" s="574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575"/>
      <c r="BU3" s="576"/>
      <c r="BV3" s="576"/>
      <c r="BW3" s="576"/>
      <c r="BX3" s="576"/>
      <c r="BY3" s="576"/>
      <c r="BZ3" s="576"/>
      <c r="CA3" s="576"/>
      <c r="CB3" s="576"/>
      <c r="CC3" s="576"/>
      <c r="CD3" s="576"/>
      <c r="CE3" s="576"/>
      <c r="CF3" s="576"/>
      <c r="CG3" s="577"/>
    </row>
    <row r="4" spans="2:94" s="312" customFormat="1" ht="30" customHeight="1">
      <c r="C4" s="588" t="e">
        <f>+#REF!</f>
        <v>#REF!</v>
      </c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65" t="e">
        <f>+#REF!</f>
        <v>#REF!</v>
      </c>
      <c r="AL4" s="565"/>
      <c r="AM4" s="565"/>
      <c r="AN4" s="565"/>
      <c r="AO4" s="565"/>
      <c r="AP4" s="565"/>
      <c r="AQ4" s="565"/>
      <c r="AR4" s="565"/>
      <c r="AS4" s="565"/>
      <c r="AT4" s="565"/>
      <c r="AU4" s="565"/>
      <c r="AV4" s="565"/>
      <c r="AW4" s="565"/>
      <c r="AX4" s="565"/>
      <c r="AY4" s="565"/>
      <c r="AZ4" s="565"/>
      <c r="BA4" s="565"/>
      <c r="BB4" s="565"/>
      <c r="BC4" s="565"/>
      <c r="BD4" s="565"/>
      <c r="BE4" s="565"/>
      <c r="BF4" s="565"/>
      <c r="BG4" s="565"/>
      <c r="BH4" s="565"/>
      <c r="BI4" s="565"/>
      <c r="BJ4" s="565"/>
      <c r="BK4" s="565"/>
      <c r="BL4" s="565"/>
      <c r="BM4" s="565"/>
      <c r="BN4" s="565"/>
      <c r="BO4" s="565"/>
      <c r="BP4" s="565"/>
      <c r="BQ4" s="565"/>
      <c r="BR4" s="566"/>
      <c r="BT4" s="575"/>
      <c r="BU4" s="576"/>
      <c r="BV4" s="576"/>
      <c r="BW4" s="576"/>
      <c r="BX4" s="576"/>
      <c r="BY4" s="576"/>
      <c r="BZ4" s="576"/>
      <c r="CA4" s="576"/>
      <c r="CB4" s="576"/>
      <c r="CC4" s="576"/>
      <c r="CD4" s="576"/>
      <c r="CE4" s="576"/>
      <c r="CF4" s="576"/>
      <c r="CG4" s="577"/>
    </row>
    <row r="5" spans="2:94" s="312" customFormat="1" ht="30" customHeight="1">
      <c r="C5" s="588" t="e">
        <f>+#REF!</f>
        <v>#REF!</v>
      </c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65" t="str">
        <f>+CONCATENATE("Turno        :            ","Madrugada          ")</f>
        <v xml:space="preserve">Turno        :            Madrugada          </v>
      </c>
      <c r="AL5" s="565"/>
      <c r="AM5" s="565"/>
      <c r="AN5" s="565"/>
      <c r="AO5" s="565"/>
      <c r="AP5" s="565"/>
      <c r="AQ5" s="565"/>
      <c r="AR5" s="565"/>
      <c r="AS5" s="565"/>
      <c r="AT5" s="565"/>
      <c r="AU5" s="565"/>
      <c r="AV5" s="565"/>
      <c r="AW5" s="565"/>
      <c r="AX5" s="565"/>
      <c r="AY5" s="565"/>
      <c r="AZ5" s="565"/>
      <c r="BA5" s="565"/>
      <c r="BB5" s="565"/>
      <c r="BC5" s="565"/>
      <c r="BD5" s="565"/>
      <c r="BE5" s="565"/>
      <c r="BF5" s="565"/>
      <c r="BG5" s="565"/>
      <c r="BH5" s="565"/>
      <c r="BI5" s="565"/>
      <c r="BJ5" s="565"/>
      <c r="BK5" s="565"/>
      <c r="BL5" s="565"/>
      <c r="BM5" s="565"/>
      <c r="BN5" s="565"/>
      <c r="BO5" s="565"/>
      <c r="BP5" s="565"/>
      <c r="BQ5" s="565"/>
      <c r="BR5" s="566"/>
      <c r="BT5" s="578" t="e">
        <f>+O89</f>
        <v>#REF!</v>
      </c>
      <c r="BU5" s="579"/>
      <c r="BV5" s="579"/>
      <c r="BW5" s="579"/>
      <c r="BX5" s="579"/>
      <c r="BY5" s="579"/>
      <c r="BZ5" s="579"/>
      <c r="CA5" s="579"/>
      <c r="CB5" s="579"/>
      <c r="CC5" s="579"/>
      <c r="CD5" s="579"/>
      <c r="CE5" s="579"/>
      <c r="CF5" s="579"/>
      <c r="CG5" s="580"/>
    </row>
    <row r="6" spans="2:94" s="312" customFormat="1" ht="30" customHeight="1">
      <c r="C6" s="145" t="e">
        <f>+#REF!</f>
        <v>#REF!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65" t="e">
        <f>+CONCATENATE("Hora de Mayor Demanda        :         ",CONCATENATE(#REF!," - ",#REF!),"          ")</f>
        <v>#REF!</v>
      </c>
      <c r="AL6" s="565"/>
      <c r="AM6" s="565"/>
      <c r="AN6" s="565"/>
      <c r="AO6" s="565"/>
      <c r="AP6" s="565"/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F6" s="565"/>
      <c r="BG6" s="565"/>
      <c r="BH6" s="565"/>
      <c r="BI6" s="565"/>
      <c r="BJ6" s="565"/>
      <c r="BK6" s="565"/>
      <c r="BL6" s="565"/>
      <c r="BM6" s="565"/>
      <c r="BN6" s="565"/>
      <c r="BO6" s="565"/>
      <c r="BP6" s="565"/>
      <c r="BQ6" s="565"/>
      <c r="BR6" s="566"/>
      <c r="BT6" s="578"/>
      <c r="BU6" s="579"/>
      <c r="BV6" s="579"/>
      <c r="BW6" s="579"/>
      <c r="BX6" s="579"/>
      <c r="BY6" s="579"/>
      <c r="BZ6" s="579"/>
      <c r="CA6" s="579"/>
      <c r="CB6" s="579"/>
      <c r="CC6" s="579"/>
      <c r="CD6" s="579"/>
      <c r="CE6" s="579"/>
      <c r="CF6" s="579"/>
      <c r="CG6" s="580"/>
      <c r="CM6" s="323"/>
      <c r="CN6" s="323"/>
      <c r="CO6" s="323"/>
      <c r="CP6" s="323"/>
    </row>
    <row r="7" spans="2:94" s="312" customFormat="1" ht="30" customHeight="1" thickBot="1">
      <c r="C7" s="588" t="str">
        <f>+CONCATENATE("      Volumen (Max)            :   ",BE79,"  Veh/h")</f>
        <v xml:space="preserve">      Volumen (Max)            :   0  Veh/h</v>
      </c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65" t="e">
        <f>+CONCATENATE("Volumen (Max)        :       ",INT(BE80),"  UCP(Auto/h)         ")</f>
        <v>#REF!</v>
      </c>
      <c r="AL7" s="565"/>
      <c r="AM7" s="565"/>
      <c r="AN7" s="565"/>
      <c r="AO7" s="565"/>
      <c r="AP7" s="565"/>
      <c r="AQ7" s="565"/>
      <c r="AR7" s="565"/>
      <c r="AS7" s="565"/>
      <c r="AT7" s="565"/>
      <c r="AU7" s="565"/>
      <c r="AV7" s="565"/>
      <c r="AW7" s="565"/>
      <c r="AX7" s="565"/>
      <c r="AY7" s="565"/>
      <c r="AZ7" s="565"/>
      <c r="BA7" s="565"/>
      <c r="BB7" s="565"/>
      <c r="BC7" s="565"/>
      <c r="BD7" s="565"/>
      <c r="BE7" s="565"/>
      <c r="BF7" s="565"/>
      <c r="BG7" s="565"/>
      <c r="BH7" s="565"/>
      <c r="BI7" s="565"/>
      <c r="BJ7" s="565"/>
      <c r="BK7" s="565"/>
      <c r="BL7" s="565"/>
      <c r="BM7" s="565"/>
      <c r="BN7" s="565"/>
      <c r="BO7" s="565"/>
      <c r="BP7" s="565"/>
      <c r="BQ7" s="565"/>
      <c r="BR7" s="566"/>
      <c r="BT7" s="581"/>
      <c r="BU7" s="582"/>
      <c r="BV7" s="582"/>
      <c r="BW7" s="582"/>
      <c r="BX7" s="582"/>
      <c r="BY7" s="582"/>
      <c r="BZ7" s="582"/>
      <c r="CA7" s="582"/>
      <c r="CB7" s="582"/>
      <c r="CC7" s="582"/>
      <c r="CD7" s="582"/>
      <c r="CE7" s="582"/>
      <c r="CF7" s="582"/>
      <c r="CG7" s="583"/>
      <c r="CM7" s="564"/>
      <c r="CN7" s="564"/>
      <c r="CO7" s="564"/>
      <c r="CP7" s="564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564"/>
      <c r="CN8" s="564"/>
      <c r="CO8" s="564"/>
      <c r="CP8" s="564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00" t="s">
        <v>134</v>
      </c>
      <c r="BU32" s="601"/>
      <c r="BV32" s="590" t="s">
        <v>151</v>
      </c>
      <c r="BW32" s="591"/>
      <c r="BX32" s="591"/>
      <c r="BY32" s="591"/>
      <c r="BZ32" s="591"/>
      <c r="CA32" s="591"/>
      <c r="CB32" s="591"/>
      <c r="CC32" s="591"/>
      <c r="CD32" s="591"/>
      <c r="CE32" s="592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02"/>
      <c r="BU33" s="603"/>
      <c r="BV33" s="593"/>
      <c r="BW33" s="594"/>
      <c r="BX33" s="594"/>
      <c r="BY33" s="594"/>
      <c r="BZ33" s="594"/>
      <c r="CA33" s="594"/>
      <c r="CB33" s="594"/>
      <c r="CC33" s="594"/>
      <c r="CD33" s="594"/>
      <c r="CE33" s="595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18" t="s">
        <v>163</v>
      </c>
      <c r="BU34" s="619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182</v>
      </c>
      <c r="BT35" s="326" t="s">
        <v>87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+IF(#REF!="","",#REF!)</f>
        <v>#REF!</v>
      </c>
      <c r="BW35" s="314" t="e">
        <f>+IF(#REF!="","",#REF!)</f>
        <v>#REF!</v>
      </c>
      <c r="BX35" s="269" t="e">
        <f>+IF(#REF!="","",#REF!)</f>
        <v>#REF!</v>
      </c>
      <c r="BY35" s="269" t="e">
        <f>+IF(#REF!="","",#REF!)</f>
        <v>#REF!</v>
      </c>
      <c r="BZ35" s="269" t="e">
        <f>+IF(#REF!="","",#REF!)</f>
        <v>#REF!</v>
      </c>
      <c r="CA35" s="269" t="e">
        <f>+IF(#REF!="","",#REF!)</f>
        <v>#REF!</v>
      </c>
      <c r="CB35" s="269" t="e">
        <f>+IF(#REF!="","",#REF!)</f>
        <v>#REF!</v>
      </c>
      <c r="CC35" s="269" t="e">
        <f>+IF(#REF!="","",#REF!)</f>
        <v>#REF!</v>
      </c>
      <c r="CD35" s="269" t="e">
        <f>+IF(#REF!="","",#REF!)</f>
        <v>#REF!</v>
      </c>
      <c r="CE35" s="269" t="e">
        <f>+IF(#REF!="","",#REF!)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183</v>
      </c>
      <c r="BT36" s="268" t="s">
        <v>12</v>
      </c>
      <c r="BU36" s="105">
        <f t="shared" si="0"/>
        <v>0</v>
      </c>
      <c r="BV36" s="269" t="e">
        <f>+IF(#REF!="","",#REF!)</f>
        <v>#REF!</v>
      </c>
      <c r="BW36" s="269" t="e">
        <f>+IF(#REF!="","",#REF!)</f>
        <v>#REF!</v>
      </c>
      <c r="BX36" s="269" t="e">
        <f>+IF(#REF!="","",#REF!)</f>
        <v>#REF!</v>
      </c>
      <c r="BY36" s="269" t="e">
        <f>+IF(#REF!="","",#REF!)</f>
        <v>#REF!</v>
      </c>
      <c r="BZ36" s="269" t="e">
        <f>+IF(#REF!="","",#REF!)</f>
        <v>#REF!</v>
      </c>
      <c r="CA36" s="269" t="e">
        <f>+IF(#REF!="","",#REF!)</f>
        <v>#REF!</v>
      </c>
      <c r="CB36" s="269" t="e">
        <f>+IF(#REF!="","",#REF!)</f>
        <v>#REF!</v>
      </c>
      <c r="CC36" s="269" t="e">
        <f>+IF(#REF!="","",#REF!)</f>
        <v>#REF!</v>
      </c>
      <c r="CD36" s="269" t="e">
        <f>+IF(#REF!="","",#REF!)</f>
        <v>#REF!</v>
      </c>
      <c r="CE36" s="269" t="e">
        <f>+IF(#REF!="","",#REF!)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184</v>
      </c>
      <c r="BT37" s="268" t="s">
        <v>13</v>
      </c>
      <c r="BU37" s="105">
        <f t="shared" si="0"/>
        <v>0</v>
      </c>
      <c r="BV37" s="269" t="e">
        <f>+IF(#REF!="","",#REF!)</f>
        <v>#REF!</v>
      </c>
      <c r="BW37" s="269" t="e">
        <f>+IF(#REF!="","",#REF!)</f>
        <v>#REF!</v>
      </c>
      <c r="BX37" s="269" t="e">
        <f>+IF(#REF!="","",#REF!)</f>
        <v>#REF!</v>
      </c>
      <c r="BY37" s="269" t="e">
        <f>+IF(#REF!="","",#REF!)</f>
        <v>#REF!</v>
      </c>
      <c r="BZ37" s="269" t="e">
        <f>+IF(#REF!="","",#REF!)</f>
        <v>#REF!</v>
      </c>
      <c r="CA37" s="269" t="e">
        <f>+IF(#REF!="","",#REF!)</f>
        <v>#REF!</v>
      </c>
      <c r="CB37" s="269" t="e">
        <f>+IF(#REF!="","",#REF!)</f>
        <v>#REF!</v>
      </c>
      <c r="CC37" s="269" t="e">
        <f>+IF(#REF!="","",#REF!)</f>
        <v>#REF!</v>
      </c>
      <c r="CD37" s="269" t="e">
        <f>+IF(#REF!="","",#REF!)</f>
        <v>#REF!</v>
      </c>
      <c r="CE37" s="269" t="e">
        <f>+IF(#REF!="","",#REF!)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185</v>
      </c>
      <c r="BT38" s="268" t="s">
        <v>14</v>
      </c>
      <c r="BU38" s="105">
        <f t="shared" si="0"/>
        <v>0</v>
      </c>
      <c r="BV38" s="269" t="e">
        <f>+IF(#REF!="","",#REF!)</f>
        <v>#REF!</v>
      </c>
      <c r="BW38" s="269" t="e">
        <f>+IF(#REF!="","",#REF!)</f>
        <v>#REF!</v>
      </c>
      <c r="BX38" s="269" t="e">
        <f>+IF(#REF!="","",#REF!)</f>
        <v>#REF!</v>
      </c>
      <c r="BY38" s="269" t="e">
        <f>+IF(#REF!="","",#REF!)</f>
        <v>#REF!</v>
      </c>
      <c r="BZ38" s="269" t="e">
        <f>+IF(#REF!="","",#REF!)</f>
        <v>#REF!</v>
      </c>
      <c r="CA38" s="269" t="e">
        <f>+IF(#REF!="","",#REF!)</f>
        <v>#REF!</v>
      </c>
      <c r="CB38" s="269" t="e">
        <f>+IF(#REF!="","",#REF!)</f>
        <v>#REF!</v>
      </c>
      <c r="CC38" s="269" t="e">
        <f>+IF(#REF!="","",#REF!)</f>
        <v>#REF!</v>
      </c>
      <c r="CD38" s="269" t="e">
        <f>+IF(#REF!="","",#REF!)</f>
        <v>#REF!</v>
      </c>
      <c r="CE38" s="269" t="e">
        <f>+IF(#REF!="","",#REF!)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186</v>
      </c>
      <c r="BT39" s="268" t="s">
        <v>88</v>
      </c>
      <c r="BU39" s="105">
        <f t="shared" si="0"/>
        <v>0</v>
      </c>
      <c r="BV39" s="269" t="e">
        <f>+IF(#REF!="","",#REF!)</f>
        <v>#REF!</v>
      </c>
      <c r="BW39" s="269" t="e">
        <f>+IF(#REF!="","",#REF!)</f>
        <v>#REF!</v>
      </c>
      <c r="BX39" s="269" t="e">
        <f>+IF(#REF!="","",#REF!)</f>
        <v>#REF!</v>
      </c>
      <c r="BY39" s="269" t="e">
        <f>+IF(#REF!="","",#REF!)</f>
        <v>#REF!</v>
      </c>
      <c r="BZ39" s="269" t="e">
        <f>+IF(#REF!="","",#REF!)</f>
        <v>#REF!</v>
      </c>
      <c r="CA39" s="269" t="e">
        <f>+IF(#REF!="","",#REF!)</f>
        <v>#REF!</v>
      </c>
      <c r="CB39" s="269" t="e">
        <f>+IF(#REF!="","",#REF!)</f>
        <v>#REF!</v>
      </c>
      <c r="CC39" s="269" t="e">
        <f>+IF(#REF!="","",#REF!)</f>
        <v>#REF!</v>
      </c>
      <c r="CD39" s="269" t="e">
        <f>+IF(#REF!="","",#REF!)</f>
        <v>#REF!</v>
      </c>
      <c r="CE39" s="269" t="e">
        <f>+IF(#REF!="","",#REF!)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187</v>
      </c>
      <c r="BT40" s="268" t="s">
        <v>89</v>
      </c>
      <c r="BU40" s="105">
        <f t="shared" si="0"/>
        <v>0</v>
      </c>
      <c r="BV40" s="269" t="e">
        <f>+IF(#REF!="","",#REF!)</f>
        <v>#REF!</v>
      </c>
      <c r="BW40" s="269" t="e">
        <f>+IF(#REF!="","",#REF!)</f>
        <v>#REF!</v>
      </c>
      <c r="BX40" s="269" t="e">
        <f>+IF(#REF!="","",#REF!)</f>
        <v>#REF!</v>
      </c>
      <c r="BY40" s="269" t="e">
        <f>+IF(#REF!="","",#REF!)</f>
        <v>#REF!</v>
      </c>
      <c r="BZ40" s="269" t="e">
        <f>+IF(#REF!="","",#REF!)</f>
        <v>#REF!</v>
      </c>
      <c r="CA40" s="269" t="e">
        <f>+IF(#REF!="","",#REF!)</f>
        <v>#REF!</v>
      </c>
      <c r="CB40" s="269" t="e">
        <f>+IF(#REF!="","",#REF!)</f>
        <v>#REF!</v>
      </c>
      <c r="CC40" s="269" t="e">
        <f>+IF(#REF!="","",#REF!)</f>
        <v>#REF!</v>
      </c>
      <c r="CD40" s="269" t="e">
        <f>+IF(#REF!="","",#REF!)</f>
        <v>#REF!</v>
      </c>
      <c r="CE40" s="269" t="e">
        <f>+IF(#REF!="","",#REF!)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188</v>
      </c>
      <c r="BT41" s="268" t="s">
        <v>90</v>
      </c>
      <c r="BU41" s="105">
        <f t="shared" si="0"/>
        <v>0</v>
      </c>
      <c r="BV41" s="269" t="e">
        <f>+IF(#REF!="","",#REF!)</f>
        <v>#REF!</v>
      </c>
      <c r="BW41" s="269" t="e">
        <f>+IF(#REF!="","",#REF!)</f>
        <v>#REF!</v>
      </c>
      <c r="BX41" s="269" t="e">
        <f>+IF(#REF!="","",#REF!)</f>
        <v>#REF!</v>
      </c>
      <c r="BY41" s="269" t="e">
        <f>+IF(#REF!="","",#REF!)</f>
        <v>#REF!</v>
      </c>
      <c r="BZ41" s="269" t="e">
        <f>+IF(#REF!="","",#REF!)</f>
        <v>#REF!</v>
      </c>
      <c r="CA41" s="269" t="e">
        <f>+IF(#REF!="","",#REF!)</f>
        <v>#REF!</v>
      </c>
      <c r="CB41" s="269" t="e">
        <f>+IF(#REF!="","",#REF!)</f>
        <v>#REF!</v>
      </c>
      <c r="CC41" s="269" t="e">
        <f>+IF(#REF!="","",#REF!)</f>
        <v>#REF!</v>
      </c>
      <c r="CD41" s="269" t="e">
        <f>+IF(#REF!="","",#REF!)</f>
        <v>#REF!</v>
      </c>
      <c r="CE41" s="269" t="e">
        <f>+IF(#REF!="","",#REF!)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189</v>
      </c>
      <c r="BT42" s="268" t="s">
        <v>91</v>
      </c>
      <c r="BU42" s="105">
        <f t="shared" si="0"/>
        <v>0</v>
      </c>
      <c r="BV42" s="269" t="e">
        <f>+IF(#REF!="","",#REF!)</f>
        <v>#REF!</v>
      </c>
      <c r="BW42" s="269" t="e">
        <f>+IF(#REF!="","",#REF!)</f>
        <v>#REF!</v>
      </c>
      <c r="BX42" s="269" t="e">
        <f>+IF(#REF!="","",#REF!)</f>
        <v>#REF!</v>
      </c>
      <c r="BY42" s="269" t="e">
        <f>+IF(#REF!="","",#REF!)</f>
        <v>#REF!</v>
      </c>
      <c r="BZ42" s="269" t="e">
        <f>+IF(#REF!="","",#REF!)</f>
        <v>#REF!</v>
      </c>
      <c r="CA42" s="269" t="e">
        <f>+IF(#REF!="","",#REF!)</f>
        <v>#REF!</v>
      </c>
      <c r="CB42" s="269" t="e">
        <f>+IF(#REF!="","",#REF!)</f>
        <v>#REF!</v>
      </c>
      <c r="CC42" s="269" t="e">
        <f>+IF(#REF!="","",#REF!)</f>
        <v>#REF!</v>
      </c>
      <c r="CD42" s="269" t="e">
        <f>+IF(#REF!="","",#REF!)</f>
        <v>#REF!</v>
      </c>
      <c r="CE42" s="269" t="e">
        <f>+IF(#REF!="","",#REF!)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00" t="s">
        <v>133</v>
      </c>
      <c r="BU43" s="601"/>
      <c r="BV43" s="590" t="s">
        <v>151</v>
      </c>
      <c r="BW43" s="591"/>
      <c r="BX43" s="591"/>
      <c r="BY43" s="591"/>
      <c r="BZ43" s="591"/>
      <c r="CA43" s="591"/>
      <c r="CB43" s="591"/>
      <c r="CC43" s="591"/>
      <c r="CD43" s="591"/>
      <c r="CE43" s="592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02"/>
      <c r="BU44" s="603"/>
      <c r="BV44" s="593"/>
      <c r="BW44" s="594"/>
      <c r="BX44" s="594"/>
      <c r="BY44" s="594"/>
      <c r="BZ44" s="594"/>
      <c r="CA44" s="594"/>
      <c r="CB44" s="594"/>
      <c r="CC44" s="594"/>
      <c r="CD44" s="594"/>
      <c r="CE44" s="595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18" t="s">
        <v>163</v>
      </c>
      <c r="BU45" s="619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190</v>
      </c>
      <c r="BT46" s="327" t="s">
        <v>87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+IF(#REF!="","",#REF!)</f>
        <v>#REF!</v>
      </c>
      <c r="BW46" s="269" t="e">
        <f>+IF(#REF!="","",#REF!)</f>
        <v>#REF!</v>
      </c>
      <c r="BX46" s="269" t="e">
        <f>+IF(#REF!="","",#REF!)</f>
        <v>#REF!</v>
      </c>
      <c r="BY46" s="269" t="e">
        <f>+IF(#REF!="","",#REF!)</f>
        <v>#REF!</v>
      </c>
      <c r="BZ46" s="269" t="e">
        <f>+IF(#REF!="","",#REF!)</f>
        <v>#REF!</v>
      </c>
      <c r="CA46" s="269" t="e">
        <f>+IF(#REF!="","",#REF!)</f>
        <v>#REF!</v>
      </c>
      <c r="CB46" s="269" t="e">
        <f>+IF(#REF!="","",#REF!)</f>
        <v>#REF!</v>
      </c>
      <c r="CC46" s="269" t="e">
        <f>+IF(#REF!="","",#REF!)</f>
        <v>#REF!</v>
      </c>
      <c r="CD46" s="269" t="e">
        <f>+IF(#REF!="","",#REF!)</f>
        <v>#REF!</v>
      </c>
      <c r="CE46" s="269" t="e">
        <f>+IF(#REF!="","",#REF!)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191</v>
      </c>
      <c r="BT47" s="328" t="s">
        <v>12</v>
      </c>
      <c r="BU47" s="105">
        <f t="shared" si="1"/>
        <v>0</v>
      </c>
      <c r="BV47" s="269" t="e">
        <f>+IF(#REF!="","",#REF!)</f>
        <v>#REF!</v>
      </c>
      <c r="BW47" s="269" t="e">
        <f>+IF(#REF!="","",#REF!)</f>
        <v>#REF!</v>
      </c>
      <c r="BX47" s="269" t="e">
        <f>+IF(#REF!="","",#REF!)</f>
        <v>#REF!</v>
      </c>
      <c r="BY47" s="269" t="e">
        <f>+IF(#REF!="","",#REF!)</f>
        <v>#REF!</v>
      </c>
      <c r="BZ47" s="269" t="e">
        <f>+IF(#REF!="","",#REF!)</f>
        <v>#REF!</v>
      </c>
      <c r="CA47" s="269" t="e">
        <f>+IF(#REF!="","",#REF!)</f>
        <v>#REF!</v>
      </c>
      <c r="CB47" s="269" t="e">
        <f>+IF(#REF!="","",#REF!)</f>
        <v>#REF!</v>
      </c>
      <c r="CC47" s="269" t="e">
        <f>+IF(#REF!="","",#REF!)</f>
        <v>#REF!</v>
      </c>
      <c r="CD47" s="269" t="e">
        <f>+IF(#REF!="","",#REF!)</f>
        <v>#REF!</v>
      </c>
      <c r="CE47" s="269" t="e">
        <f>+IF(#REF!="","",#REF!)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170</v>
      </c>
      <c r="BT48" s="328" t="s">
        <v>13</v>
      </c>
      <c r="BU48" s="105">
        <f t="shared" si="1"/>
        <v>0</v>
      </c>
      <c r="BV48" s="269" t="e">
        <f>+IF(#REF!="","",#REF!)</f>
        <v>#REF!</v>
      </c>
      <c r="BW48" s="269" t="e">
        <f>+IF(#REF!="","",#REF!)</f>
        <v>#REF!</v>
      </c>
      <c r="BX48" s="269" t="e">
        <f>+IF(#REF!="","",#REF!)</f>
        <v>#REF!</v>
      </c>
      <c r="BY48" s="269" t="e">
        <f>+IF(#REF!="","",#REF!)</f>
        <v>#REF!</v>
      </c>
      <c r="BZ48" s="269" t="e">
        <f>+IF(#REF!="","",#REF!)</f>
        <v>#REF!</v>
      </c>
      <c r="CA48" s="269" t="e">
        <f>+IF(#REF!="","",#REF!)</f>
        <v>#REF!</v>
      </c>
      <c r="CB48" s="269" t="e">
        <f>+IF(#REF!="","",#REF!)</f>
        <v>#REF!</v>
      </c>
      <c r="CC48" s="269" t="e">
        <f>+IF(#REF!="","",#REF!)</f>
        <v>#REF!</v>
      </c>
      <c r="CD48" s="269" t="e">
        <f>+IF(#REF!="","",#REF!)</f>
        <v>#REF!</v>
      </c>
      <c r="CE48" s="269" t="e">
        <f>+IF(#REF!="","",#REF!)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175</v>
      </c>
      <c r="BT49" s="328" t="s">
        <v>14</v>
      </c>
      <c r="BU49" s="105">
        <f t="shared" si="1"/>
        <v>0</v>
      </c>
      <c r="BV49" s="269" t="e">
        <f>+IF(#REF!="","",#REF!)</f>
        <v>#REF!</v>
      </c>
      <c r="BW49" s="269" t="e">
        <f>+IF(#REF!="","",#REF!)</f>
        <v>#REF!</v>
      </c>
      <c r="BX49" s="269" t="e">
        <f>+IF(#REF!="","",#REF!)</f>
        <v>#REF!</v>
      </c>
      <c r="BY49" s="269" t="e">
        <f>+IF(#REF!="","",#REF!)</f>
        <v>#REF!</v>
      </c>
      <c r="BZ49" s="269" t="e">
        <f>+IF(#REF!="","",#REF!)</f>
        <v>#REF!</v>
      </c>
      <c r="CA49" s="269" t="e">
        <f>+IF(#REF!="","",#REF!)</f>
        <v>#REF!</v>
      </c>
      <c r="CB49" s="269" t="e">
        <f>+IF(#REF!="","",#REF!)</f>
        <v>#REF!</v>
      </c>
      <c r="CC49" s="269" t="e">
        <f>+IF(#REF!="","",#REF!)</f>
        <v>#REF!</v>
      </c>
      <c r="CD49" s="269" t="e">
        <f>+IF(#REF!="","",#REF!)</f>
        <v>#REF!</v>
      </c>
      <c r="CE49" s="269" t="e">
        <f>+IF(#REF!="","",#REF!)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171</v>
      </c>
      <c r="BT50" s="328" t="s">
        <v>88</v>
      </c>
      <c r="BU50" s="105">
        <f t="shared" si="1"/>
        <v>0</v>
      </c>
      <c r="BV50" s="269" t="e">
        <f>+IF(#REF!="","",#REF!)</f>
        <v>#REF!</v>
      </c>
      <c r="BW50" s="269" t="e">
        <f>+IF(#REF!="","",#REF!)</f>
        <v>#REF!</v>
      </c>
      <c r="BX50" s="269" t="e">
        <f>+IF(#REF!="","",#REF!)</f>
        <v>#REF!</v>
      </c>
      <c r="BY50" s="269" t="e">
        <f>+IF(#REF!="","",#REF!)</f>
        <v>#REF!</v>
      </c>
      <c r="BZ50" s="269" t="e">
        <f>+IF(#REF!="","",#REF!)</f>
        <v>#REF!</v>
      </c>
      <c r="CA50" s="269" t="e">
        <f>+IF(#REF!="","",#REF!)</f>
        <v>#REF!</v>
      </c>
      <c r="CB50" s="269" t="e">
        <f>+IF(#REF!="","",#REF!)</f>
        <v>#REF!</v>
      </c>
      <c r="CC50" s="269" t="e">
        <f>+IF(#REF!="","",#REF!)</f>
        <v>#REF!</v>
      </c>
      <c r="CD50" s="269" t="e">
        <f>+IF(#REF!="","",#REF!)</f>
        <v>#REF!</v>
      </c>
      <c r="CE50" s="269" t="e">
        <f>+IF(#REF!="","",#REF!)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172</v>
      </c>
      <c r="BT51" s="328" t="s">
        <v>89</v>
      </c>
      <c r="BU51" s="105">
        <f t="shared" si="1"/>
        <v>0</v>
      </c>
      <c r="BV51" s="269" t="e">
        <f>+IF(#REF!="","",#REF!)</f>
        <v>#REF!</v>
      </c>
      <c r="BW51" s="269" t="e">
        <f>+IF(#REF!="","",#REF!)</f>
        <v>#REF!</v>
      </c>
      <c r="BX51" s="269" t="e">
        <f>+IF(#REF!="","",#REF!)</f>
        <v>#REF!</v>
      </c>
      <c r="BY51" s="269" t="e">
        <f>+IF(#REF!="","",#REF!)</f>
        <v>#REF!</v>
      </c>
      <c r="BZ51" s="269" t="e">
        <f>+IF(#REF!="","",#REF!)</f>
        <v>#REF!</v>
      </c>
      <c r="CA51" s="269" t="e">
        <f>+IF(#REF!="","",#REF!)</f>
        <v>#REF!</v>
      </c>
      <c r="CB51" s="269" t="e">
        <f>+IF(#REF!="","",#REF!)</f>
        <v>#REF!</v>
      </c>
      <c r="CC51" s="269" t="e">
        <f>+IF(#REF!="","",#REF!)</f>
        <v>#REF!</v>
      </c>
      <c r="CD51" s="269" t="e">
        <f>+IF(#REF!="","",#REF!)</f>
        <v>#REF!</v>
      </c>
      <c r="CE51" s="269" t="e">
        <f>+IF(#REF!="","",#REF!)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173</v>
      </c>
      <c r="BT52" s="328" t="s">
        <v>90</v>
      </c>
      <c r="BU52" s="105">
        <f t="shared" si="1"/>
        <v>0</v>
      </c>
      <c r="BV52" s="269" t="e">
        <f>+IF(#REF!="","",#REF!)</f>
        <v>#REF!</v>
      </c>
      <c r="BW52" s="269" t="e">
        <f>+IF(#REF!="","",#REF!)</f>
        <v>#REF!</v>
      </c>
      <c r="BX52" s="269" t="e">
        <f>+IF(#REF!="","",#REF!)</f>
        <v>#REF!</v>
      </c>
      <c r="BY52" s="269" t="e">
        <f>+IF(#REF!="","",#REF!)</f>
        <v>#REF!</v>
      </c>
      <c r="BZ52" s="269" t="e">
        <f>+IF(#REF!="","",#REF!)</f>
        <v>#REF!</v>
      </c>
      <c r="CA52" s="269" t="e">
        <f>+IF(#REF!="","",#REF!)</f>
        <v>#REF!</v>
      </c>
      <c r="CB52" s="269" t="e">
        <f>+IF(#REF!="","",#REF!)</f>
        <v>#REF!</v>
      </c>
      <c r="CC52" s="269" t="e">
        <f>+IF(#REF!="","",#REF!)</f>
        <v>#REF!</v>
      </c>
      <c r="CD52" s="269" t="e">
        <f>+IF(#REF!="","",#REF!)</f>
        <v>#REF!</v>
      </c>
      <c r="CE52" s="269" t="e">
        <f>+IF(#REF!="","",#REF!)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174</v>
      </c>
      <c r="BT53" s="328" t="s">
        <v>91</v>
      </c>
      <c r="BU53" s="105">
        <f t="shared" si="1"/>
        <v>0</v>
      </c>
      <c r="BV53" s="269" t="e">
        <f>+IF(#REF!="","",#REF!)</f>
        <v>#REF!</v>
      </c>
      <c r="BW53" s="269" t="e">
        <f>+IF(#REF!="","",#REF!)</f>
        <v>#REF!</v>
      </c>
      <c r="BX53" s="269" t="e">
        <f>+IF(#REF!="","",#REF!)</f>
        <v>#REF!</v>
      </c>
      <c r="BY53" s="269" t="e">
        <f>+IF(#REF!="","",#REF!)</f>
        <v>#REF!</v>
      </c>
      <c r="BZ53" s="269" t="e">
        <f>+IF(#REF!="","",#REF!)</f>
        <v>#REF!</v>
      </c>
      <c r="CA53" s="269" t="e">
        <f>+IF(#REF!="","",#REF!)</f>
        <v>#REF!</v>
      </c>
      <c r="CB53" s="269" t="e">
        <f>+IF(#REF!="","",#REF!)</f>
        <v>#REF!</v>
      </c>
      <c r="CC53" s="269" t="e">
        <f>+IF(#REF!="","",#REF!)</f>
        <v>#REF!</v>
      </c>
      <c r="CD53" s="269" t="e">
        <f>+IF(#REF!="","",#REF!)</f>
        <v>#REF!</v>
      </c>
      <c r="CE53" s="269" t="e">
        <f>+IF(#REF!="","",#REF!)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04" t="s">
        <v>22</v>
      </c>
      <c r="P54" s="604"/>
      <c r="Q54" s="604"/>
      <c r="R54" s="604"/>
      <c r="S54" s="604"/>
      <c r="T54" s="604"/>
      <c r="U54" s="604"/>
      <c r="V54" s="604"/>
      <c r="W54" s="604"/>
      <c r="X54" s="604"/>
      <c r="Y54" s="604"/>
      <c r="Z54" s="604"/>
      <c r="AA54" s="604"/>
      <c r="AB54" s="604"/>
      <c r="AC54" s="604"/>
      <c r="AD54" s="604"/>
      <c r="AE54" s="604"/>
      <c r="AF54" s="604"/>
      <c r="AG54" s="604"/>
      <c r="AH54" s="604"/>
      <c r="AI54" s="604"/>
      <c r="AJ54" s="604"/>
      <c r="AK54" s="604"/>
      <c r="AL54" s="604"/>
      <c r="AM54" s="604"/>
      <c r="AN54" s="604"/>
      <c r="AO54" s="604"/>
      <c r="AP54" s="604"/>
      <c r="AQ54" s="604"/>
      <c r="AR54" s="604"/>
      <c r="AS54" s="604"/>
      <c r="AT54" s="604"/>
      <c r="AU54" s="604"/>
      <c r="AV54" s="604"/>
      <c r="AW54" s="604"/>
      <c r="AX54" s="604"/>
      <c r="AY54" s="604"/>
      <c r="AZ54" s="604"/>
      <c r="BA54" s="604"/>
      <c r="BB54" s="604"/>
      <c r="BC54" s="604"/>
      <c r="BD54" s="604"/>
      <c r="BE54" s="604"/>
      <c r="BF54" s="604"/>
      <c r="BG54" s="55"/>
      <c r="BH54" s="55" t="s">
        <v>155</v>
      </c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2"/>
      <c r="P55" s="512"/>
      <c r="Q55" s="513">
        <f>+Inicio!D21</f>
        <v>1</v>
      </c>
      <c r="R55" s="513">
        <f>+Inicio!D22</f>
        <v>0</v>
      </c>
      <c r="S55" s="513">
        <f>+Inicio!D23</f>
        <v>0</v>
      </c>
      <c r="T55" s="513">
        <f>+Inicio!D24</f>
        <v>0</v>
      </c>
      <c r="U55" s="513">
        <f>+Inicio!D25</f>
        <v>0</v>
      </c>
      <c r="V55" s="513">
        <f>+Inicio!D26</f>
        <v>0</v>
      </c>
      <c r="W55" s="513">
        <f>+Inicio!D27</f>
        <v>0</v>
      </c>
      <c r="X55" s="513">
        <f>+Inicio!D28</f>
        <v>0</v>
      </c>
      <c r="Y55" s="513">
        <f>+Inicio!D29</f>
        <v>0</v>
      </c>
      <c r="Z55" s="513">
        <f>+Inicio!D30</f>
        <v>0</v>
      </c>
      <c r="AA55" s="513">
        <f>+Inicio!H21</f>
        <v>1</v>
      </c>
      <c r="AB55" s="513">
        <f>+Inicio!H22</f>
        <v>0</v>
      </c>
      <c r="AC55" s="513">
        <f>+Inicio!H23</f>
        <v>0</v>
      </c>
      <c r="AD55" s="513">
        <f>+Inicio!H24</f>
        <v>0</v>
      </c>
      <c r="AE55" s="513">
        <f>+Inicio!H25</f>
        <v>0</v>
      </c>
      <c r="AF55" s="513">
        <f>+Inicio!H26</f>
        <v>0</v>
      </c>
      <c r="AG55" s="513">
        <f>+Inicio!H27</f>
        <v>0</v>
      </c>
      <c r="AH55" s="513">
        <f>+Inicio!H28</f>
        <v>0</v>
      </c>
      <c r="AI55" s="513">
        <f>+Inicio!H29</f>
        <v>0</v>
      </c>
      <c r="AJ55" s="513">
        <f>+Inicio!H30</f>
        <v>0</v>
      </c>
      <c r="AK55" s="513">
        <f>+Inicio!D33</f>
        <v>1</v>
      </c>
      <c r="AL55" s="513">
        <f>+Inicio!D34</f>
        <v>1</v>
      </c>
      <c r="AM55" s="513">
        <f>+Inicio!D35</f>
        <v>1</v>
      </c>
      <c r="AN55" s="513">
        <f>+Inicio!D36</f>
        <v>1</v>
      </c>
      <c r="AO55" s="513">
        <f>+Inicio!D37</f>
        <v>0</v>
      </c>
      <c r="AP55" s="513">
        <f>+Inicio!D38</f>
        <v>0</v>
      </c>
      <c r="AQ55" s="513">
        <f>+Inicio!D39</f>
        <v>0</v>
      </c>
      <c r="AR55" s="513">
        <f>+Inicio!D40</f>
        <v>0</v>
      </c>
      <c r="AS55" s="513">
        <f>+Inicio!D41</f>
        <v>0</v>
      </c>
      <c r="AT55" s="513">
        <f>+Inicio!D42</f>
        <v>0</v>
      </c>
      <c r="AU55" s="513">
        <f>+Inicio!H33</f>
        <v>1</v>
      </c>
      <c r="AV55" s="513">
        <f>+Inicio!H34</f>
        <v>1</v>
      </c>
      <c r="AW55" s="513">
        <f>+Inicio!H35</f>
        <v>1</v>
      </c>
      <c r="AX55" s="513">
        <f>+Inicio!H36</f>
        <v>1</v>
      </c>
      <c r="AY55" s="513">
        <f>+Inicio!H37</f>
        <v>1</v>
      </c>
      <c r="AZ55" s="513">
        <f>+Inicio!H38</f>
        <v>1</v>
      </c>
      <c r="BA55" s="513">
        <f>+Inicio!H39</f>
        <v>0</v>
      </c>
      <c r="BB55" s="513">
        <f>+Inicio!H40</f>
        <v>0</v>
      </c>
      <c r="BC55" s="513">
        <f>+Inicio!H41</f>
        <v>0</v>
      </c>
      <c r="BD55" s="513">
        <f>+Inicio!H42</f>
        <v>0</v>
      </c>
      <c r="BE55" s="512"/>
      <c r="BF55" s="512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08" t="s">
        <v>23</v>
      </c>
      <c r="P56" s="608"/>
      <c r="Q56" s="612" t="e">
        <f>+#REF!</f>
        <v>#REF!</v>
      </c>
      <c r="R56" s="613"/>
      <c r="S56" s="613"/>
      <c r="T56" s="613"/>
      <c r="U56" s="613"/>
      <c r="V56" s="613"/>
      <c r="W56" s="613"/>
      <c r="X56" s="613"/>
      <c r="Y56" s="613"/>
      <c r="Z56" s="614"/>
      <c r="AA56" s="599" t="e">
        <f>+#REF!</f>
        <v>#REF!</v>
      </c>
      <c r="AB56" s="599"/>
      <c r="AC56" s="599"/>
      <c r="AD56" s="599"/>
      <c r="AE56" s="599"/>
      <c r="AF56" s="599"/>
      <c r="AG56" s="599" t="e">
        <f>+#REF!</f>
        <v>#REF!</v>
      </c>
      <c r="AH56" s="599"/>
      <c r="AI56" s="599"/>
      <c r="AJ56" s="599"/>
      <c r="AK56" s="612" t="e">
        <f>+#REF!</f>
        <v>#REF!</v>
      </c>
      <c r="AL56" s="613"/>
      <c r="AM56" s="613"/>
      <c r="AN56" s="613"/>
      <c r="AO56" s="613"/>
      <c r="AP56" s="613"/>
      <c r="AQ56" s="613"/>
      <c r="AR56" s="613"/>
      <c r="AS56" s="613"/>
      <c r="AT56" s="614"/>
      <c r="AU56" s="612" t="str">
        <f>+Inicio!J33</f>
        <v>Av. Los Héroes</v>
      </c>
      <c r="AV56" s="613"/>
      <c r="AW56" s="613"/>
      <c r="AX56" s="613"/>
      <c r="AY56" s="613"/>
      <c r="AZ56" s="613"/>
      <c r="BA56" s="613"/>
      <c r="BB56" s="613"/>
      <c r="BC56" s="613"/>
      <c r="BD56" s="614"/>
      <c r="BE56" s="596" t="s">
        <v>24</v>
      </c>
      <c r="BF56" s="596" t="s">
        <v>25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08"/>
      <c r="P57" s="608"/>
      <c r="Q57" s="605" t="e">
        <f>+#REF!</f>
        <v>#REF!</v>
      </c>
      <c r="R57" s="606"/>
      <c r="S57" s="606"/>
      <c r="T57" s="606"/>
      <c r="U57" s="606"/>
      <c r="V57" s="606"/>
      <c r="W57" s="606"/>
      <c r="X57" s="606"/>
      <c r="Y57" s="606"/>
      <c r="Z57" s="607"/>
      <c r="AA57" s="609" t="e">
        <f>+#REF!</f>
        <v>#REF!</v>
      </c>
      <c r="AB57" s="610"/>
      <c r="AC57" s="610"/>
      <c r="AD57" s="610"/>
      <c r="AE57" s="610"/>
      <c r="AF57" s="610"/>
      <c r="AG57" s="610"/>
      <c r="AH57" s="610"/>
      <c r="AI57" s="610"/>
      <c r="AJ57" s="611"/>
      <c r="AK57" s="620" t="e">
        <f>+#REF!</f>
        <v>#REF!</v>
      </c>
      <c r="AL57" s="621"/>
      <c r="AM57" s="621"/>
      <c r="AN57" s="621"/>
      <c r="AO57" s="621"/>
      <c r="AP57" s="621"/>
      <c r="AQ57" s="621"/>
      <c r="AR57" s="621"/>
      <c r="AS57" s="621"/>
      <c r="AT57" s="622"/>
      <c r="AU57" s="615" t="e">
        <f>+#REF!</f>
        <v>#REF!</v>
      </c>
      <c r="AV57" s="616"/>
      <c r="AW57" s="616"/>
      <c r="AX57" s="616"/>
      <c r="AY57" s="616"/>
      <c r="AZ57" s="616"/>
      <c r="BA57" s="616"/>
      <c r="BB57" s="616"/>
      <c r="BC57" s="616"/>
      <c r="BD57" s="617"/>
      <c r="BE57" s="596"/>
      <c r="BF57" s="596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08"/>
      <c r="P58" s="608"/>
      <c r="Q58" s="353" t="e">
        <f>+#REF!</f>
        <v>#REF!</v>
      </c>
      <c r="R58" s="353" t="e">
        <f>+#REF!</f>
        <v>#REF!</v>
      </c>
      <c r="S58" s="353" t="e">
        <f>+#REF!</f>
        <v>#REF!</v>
      </c>
      <c r="T58" s="353" t="e">
        <f>+#REF!</f>
        <v>#REF!</v>
      </c>
      <c r="U58" s="353" t="e">
        <f>+#REF!</f>
        <v>#REF!</v>
      </c>
      <c r="V58" s="353" t="e">
        <f>+#REF!</f>
        <v>#REF!</v>
      </c>
      <c r="W58" s="353" t="e">
        <f>+#REF!</f>
        <v>#REF!</v>
      </c>
      <c r="X58" s="353" t="e">
        <f>+#REF!</f>
        <v>#REF!</v>
      </c>
      <c r="Y58" s="353" t="e">
        <f>+#REF!</f>
        <v>#REF!</v>
      </c>
      <c r="Z58" s="353" t="e">
        <f>+#REF!</f>
        <v>#REF!</v>
      </c>
      <c r="AA58" s="321" t="e">
        <f>+#REF!</f>
        <v>#REF!</v>
      </c>
      <c r="AB58" s="321" t="e">
        <f>+#REF!</f>
        <v>#REF!</v>
      </c>
      <c r="AC58" s="321" t="e">
        <f>+#REF!</f>
        <v>#REF!</v>
      </c>
      <c r="AD58" s="321" t="e">
        <f>+#REF!</f>
        <v>#REF!</v>
      </c>
      <c r="AE58" s="321" t="e">
        <f>+#REF!</f>
        <v>#REF!</v>
      </c>
      <c r="AF58" s="321" t="e">
        <f>+#REF!</f>
        <v>#REF!</v>
      </c>
      <c r="AG58" s="321" t="e">
        <f>+#REF!</f>
        <v>#REF!</v>
      </c>
      <c r="AH58" s="321" t="e">
        <f>+#REF!</f>
        <v>#REF!</v>
      </c>
      <c r="AI58" s="321" t="e">
        <f>+#REF!</f>
        <v>#REF!</v>
      </c>
      <c r="AJ58" s="321" t="e">
        <f>+#REF!</f>
        <v>#REF!</v>
      </c>
      <c r="AK58" s="322" t="e">
        <f>+#REF!</f>
        <v>#REF!</v>
      </c>
      <c r="AL58" s="322" t="e">
        <f>+#REF!</f>
        <v>#REF!</v>
      </c>
      <c r="AM58" s="522" t="e">
        <f>+#REF!</f>
        <v>#REF!</v>
      </c>
      <c r="AN58" s="322" t="e">
        <f>+#REF!</f>
        <v>#REF!</v>
      </c>
      <c r="AO58" s="322" t="e">
        <f>+#REF!</f>
        <v>#REF!</v>
      </c>
      <c r="AP58" s="322" t="e">
        <f>+#REF!</f>
        <v>#REF!</v>
      </c>
      <c r="AQ58" s="523" t="e">
        <f>+#REF!</f>
        <v>#REF!</v>
      </c>
      <c r="AR58" s="322" t="e">
        <f>+#REF!</f>
        <v>#REF!</v>
      </c>
      <c r="AS58" s="322" t="e">
        <f>+#REF!</f>
        <v>#REF!</v>
      </c>
      <c r="AT58" s="322" t="e">
        <f>+#REF!</f>
        <v>#REF!</v>
      </c>
      <c r="AU58" s="500" t="e">
        <f>+#REF!</f>
        <v>#REF!</v>
      </c>
      <c r="AV58" s="500" t="e">
        <f>+#REF!</f>
        <v>#REF!</v>
      </c>
      <c r="AW58" s="500" t="e">
        <f>+#REF!</f>
        <v>#REF!</v>
      </c>
      <c r="AX58" s="500" t="e">
        <f>+#REF!</f>
        <v>#REF!</v>
      </c>
      <c r="AY58" s="500" t="e">
        <f>+#REF!</f>
        <v>#REF!</v>
      </c>
      <c r="AZ58" s="500" t="e">
        <f>+#REF!</f>
        <v>#REF!</v>
      </c>
      <c r="BA58" s="500" t="e">
        <f>+#REF!</f>
        <v>#REF!</v>
      </c>
      <c r="BB58" s="500" t="e">
        <f>+#REF!</f>
        <v>#REF!</v>
      </c>
      <c r="BC58" s="500" t="e">
        <f>+#REF!</f>
        <v>#REF!</v>
      </c>
      <c r="BD58" s="500" t="e">
        <f>+#REF!</f>
        <v>#REF!</v>
      </c>
      <c r="BE58" s="596"/>
      <c r="BF58" s="596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597" t="e">
        <f>+#REF!</f>
        <v>#REF!</v>
      </c>
      <c r="P59" s="598"/>
      <c r="Q59" s="106">
        <f>+N!$K$112</f>
        <v>0</v>
      </c>
      <c r="R59" s="107">
        <f>+N!$L$112</f>
        <v>0</v>
      </c>
      <c r="S59" s="515">
        <f>+N!$M$112</f>
        <v>0</v>
      </c>
      <c r="T59" s="515">
        <f>+N!$N$112</f>
        <v>0</v>
      </c>
      <c r="U59" s="515">
        <f>+N!$O$112</f>
        <v>0</v>
      </c>
      <c r="V59" s="107">
        <f>+N!$P$112</f>
        <v>0</v>
      </c>
      <c r="W59" s="107">
        <f>+N!$Q$112</f>
        <v>0</v>
      </c>
      <c r="X59" s="107">
        <f>+N!$R$112</f>
        <v>0</v>
      </c>
      <c r="Y59" s="107">
        <f>+N!$S$112</f>
        <v>0</v>
      </c>
      <c r="Z59" s="108">
        <f>+N!$T$112</f>
        <v>0</v>
      </c>
      <c r="AA59" s="518">
        <f>+S!$K$112</f>
        <v>0</v>
      </c>
      <c r="AB59" s="515">
        <f>+S!$L$112</f>
        <v>0</v>
      </c>
      <c r="AC59" s="107">
        <f>+S!$M$112</f>
        <v>0</v>
      </c>
      <c r="AD59" s="107">
        <f>+S!$N$112</f>
        <v>0</v>
      </c>
      <c r="AE59" s="107">
        <f>+S!$O$112</f>
        <v>0</v>
      </c>
      <c r="AF59" s="107">
        <f>+S!$P$112</f>
        <v>0</v>
      </c>
      <c r="AG59" s="107">
        <f>+S!$Q$112</f>
        <v>0</v>
      </c>
      <c r="AH59" s="107">
        <f>+S!$R$112</f>
        <v>0</v>
      </c>
      <c r="AI59" s="107">
        <f>+S!$S$112</f>
        <v>0</v>
      </c>
      <c r="AJ59" s="108">
        <f>+S!$T$112</f>
        <v>0</v>
      </c>
      <c r="AK59" s="518">
        <f>+E!$K$112</f>
        <v>0</v>
      </c>
      <c r="AL59" s="515">
        <f>+E!$L$112</f>
        <v>0</v>
      </c>
      <c r="AM59" s="515">
        <f>+E!$M$112</f>
        <v>0</v>
      </c>
      <c r="AN59" s="107">
        <f>+E!$N$112</f>
        <v>0</v>
      </c>
      <c r="AO59" s="107">
        <f>+E!$O$112</f>
        <v>0</v>
      </c>
      <c r="AP59" s="515">
        <f>+E!$P$112</f>
        <v>0</v>
      </c>
      <c r="AQ59" s="515">
        <f>+E!$Q$112</f>
        <v>0</v>
      </c>
      <c r="AR59" s="515">
        <f>+E!$R$112</f>
        <v>0</v>
      </c>
      <c r="AS59" s="107">
        <f>+E!$S$112</f>
        <v>0</v>
      </c>
      <c r="AT59" s="108">
        <f>+E!$T$112</f>
        <v>0</v>
      </c>
      <c r="AU59" s="518">
        <f>+O!$K$112</f>
        <v>0</v>
      </c>
      <c r="AV59" s="515">
        <f>+O!$L$112</f>
        <v>0</v>
      </c>
      <c r="AW59" s="515">
        <f>+O!$M$112</f>
        <v>0</v>
      </c>
      <c r="AX59" s="107">
        <f>+O!$N$112</f>
        <v>0</v>
      </c>
      <c r="AY59" s="107">
        <f>+O!$O$112</f>
        <v>0</v>
      </c>
      <c r="AZ59" s="107">
        <f>+O!$P$112</f>
        <v>0</v>
      </c>
      <c r="BA59" s="515">
        <f>+O!$Q$112</f>
        <v>0</v>
      </c>
      <c r="BB59" s="515">
        <f>+O!$R$112</f>
        <v>0</v>
      </c>
      <c r="BC59" s="107">
        <f>+O!$S$112</f>
        <v>0</v>
      </c>
      <c r="BD59" s="108">
        <f>+O!$T$112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570" t="e">
        <f>+#REF!</f>
        <v>#REF!</v>
      </c>
      <c r="P60" s="571"/>
      <c r="Q60" s="111">
        <f>+N!$U$112</f>
        <v>0</v>
      </c>
      <c r="R60" s="112">
        <f>+N!$V$112</f>
        <v>0</v>
      </c>
      <c r="S60" s="516">
        <f>+N!$W$112</f>
        <v>0</v>
      </c>
      <c r="T60" s="516">
        <f>+N!$X$112</f>
        <v>0</v>
      </c>
      <c r="U60" s="516">
        <f>+N!$Y$112</f>
        <v>0</v>
      </c>
      <c r="V60" s="112">
        <f>+N!$Z$112</f>
        <v>0</v>
      </c>
      <c r="W60" s="112">
        <f>+N!$AA$112</f>
        <v>0</v>
      </c>
      <c r="X60" s="112">
        <f>+N!$AB$112</f>
        <v>0</v>
      </c>
      <c r="Y60" s="112">
        <f>+N!$AC$112</f>
        <v>0</v>
      </c>
      <c r="Z60" s="113">
        <f>+N!$AD$112</f>
        <v>0</v>
      </c>
      <c r="AA60" s="519">
        <f>+S!$U$112</f>
        <v>0</v>
      </c>
      <c r="AB60" s="516">
        <f>+S!$V$112</f>
        <v>0</v>
      </c>
      <c r="AC60" s="112">
        <f>+S!$W$112</f>
        <v>0</v>
      </c>
      <c r="AD60" s="112">
        <f>+S!$X$112</f>
        <v>0</v>
      </c>
      <c r="AE60" s="112">
        <f>+S!$Y$112</f>
        <v>0</v>
      </c>
      <c r="AF60" s="112">
        <f>+S!$Z$112</f>
        <v>0</v>
      </c>
      <c r="AG60" s="112">
        <f>+S!$AA$112</f>
        <v>0</v>
      </c>
      <c r="AH60" s="112">
        <f>+S!$AB$112</f>
        <v>0</v>
      </c>
      <c r="AI60" s="112">
        <f>+S!$AC$112</f>
        <v>0</v>
      </c>
      <c r="AJ60" s="113">
        <f>+S!$AD$112</f>
        <v>0</v>
      </c>
      <c r="AK60" s="519">
        <f>+E!$U$112</f>
        <v>0</v>
      </c>
      <c r="AL60" s="516">
        <f>+E!$V$112</f>
        <v>0</v>
      </c>
      <c r="AM60" s="516">
        <f>+E!$W$112</f>
        <v>0</v>
      </c>
      <c r="AN60" s="112">
        <f>+E!$X$112</f>
        <v>0</v>
      </c>
      <c r="AO60" s="112">
        <f>+E!$Y$112</f>
        <v>0</v>
      </c>
      <c r="AP60" s="516">
        <f>+E!$Z$112</f>
        <v>0</v>
      </c>
      <c r="AQ60" s="516">
        <f>+E!$AA$112</f>
        <v>0</v>
      </c>
      <c r="AR60" s="516">
        <f>+E!$AB$112</f>
        <v>0</v>
      </c>
      <c r="AS60" s="112">
        <f>+E!$AC$112</f>
        <v>0</v>
      </c>
      <c r="AT60" s="113">
        <f>+E!$AD$112</f>
        <v>0</v>
      </c>
      <c r="AU60" s="519">
        <f>+O!$U$112</f>
        <v>0</v>
      </c>
      <c r="AV60" s="516">
        <f>+O!$V$112</f>
        <v>0</v>
      </c>
      <c r="AW60" s="516">
        <f>+O!$W$112</f>
        <v>0</v>
      </c>
      <c r="AX60" s="112">
        <f>+O!$X$112</f>
        <v>0</v>
      </c>
      <c r="AY60" s="112">
        <f>+O!$Y$112</f>
        <v>0</v>
      </c>
      <c r="AZ60" s="112">
        <f>+O!$Z$112</f>
        <v>0</v>
      </c>
      <c r="BA60" s="516">
        <f>+O!$AA$112</f>
        <v>0</v>
      </c>
      <c r="BB60" s="516">
        <f>+O!$AB$112</f>
        <v>0</v>
      </c>
      <c r="BC60" s="112">
        <f>+O!$AC$112</f>
        <v>0</v>
      </c>
      <c r="BD60" s="113">
        <f>+O!$AD$112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570" t="e">
        <f>+#REF!</f>
        <v>#REF!</v>
      </c>
      <c r="P61" s="571"/>
      <c r="Q61" s="111">
        <f>+N!$AE$112</f>
        <v>0</v>
      </c>
      <c r="R61" s="112">
        <f>+N!$AF$112</f>
        <v>0</v>
      </c>
      <c r="S61" s="516">
        <f>+N!$AG$112</f>
        <v>0</v>
      </c>
      <c r="T61" s="516">
        <f>+N!$AH$112</f>
        <v>0</v>
      </c>
      <c r="U61" s="516">
        <f>+N!$AI$112</f>
        <v>0</v>
      </c>
      <c r="V61" s="112">
        <f>+N!$AJ$112</f>
        <v>0</v>
      </c>
      <c r="W61" s="112">
        <f>+N!$AK$112</f>
        <v>0</v>
      </c>
      <c r="X61" s="112">
        <f>+N!$AL$112</f>
        <v>0</v>
      </c>
      <c r="Y61" s="112">
        <f>+N!$AM$112</f>
        <v>0</v>
      </c>
      <c r="Z61" s="113">
        <f>+N!$AN$112</f>
        <v>0</v>
      </c>
      <c r="AA61" s="519">
        <f>+S!$AE$112</f>
        <v>0</v>
      </c>
      <c r="AB61" s="516">
        <f>+S!$AF$112</f>
        <v>0</v>
      </c>
      <c r="AC61" s="112">
        <f>+S!$AG$112</f>
        <v>0</v>
      </c>
      <c r="AD61" s="112">
        <f>+S!$AH$112</f>
        <v>0</v>
      </c>
      <c r="AE61" s="112">
        <f>+S!$AI$112</f>
        <v>0</v>
      </c>
      <c r="AF61" s="112">
        <f>+S!$AJ$112</f>
        <v>0</v>
      </c>
      <c r="AG61" s="112">
        <f>+S!$AK$112</f>
        <v>0</v>
      </c>
      <c r="AH61" s="112">
        <f>+S!$AL$112</f>
        <v>0</v>
      </c>
      <c r="AI61" s="112">
        <f>+S!$AM$112</f>
        <v>0</v>
      </c>
      <c r="AJ61" s="113">
        <f>+S!$AN$112</f>
        <v>0</v>
      </c>
      <c r="AK61" s="519">
        <f>+E!$AE$112</f>
        <v>0</v>
      </c>
      <c r="AL61" s="516">
        <f>+E!$AF$112</f>
        <v>0</v>
      </c>
      <c r="AM61" s="516">
        <f>+E!$AG$112</f>
        <v>0</v>
      </c>
      <c r="AN61" s="112">
        <f>+E!$AH$112</f>
        <v>0</v>
      </c>
      <c r="AO61" s="112">
        <f>+E!$AI$112</f>
        <v>0</v>
      </c>
      <c r="AP61" s="516">
        <f>+E!$AJ$112</f>
        <v>0</v>
      </c>
      <c r="AQ61" s="516">
        <f>+E!$AK$112</f>
        <v>0</v>
      </c>
      <c r="AR61" s="516">
        <f>+E!$AL$112</f>
        <v>0</v>
      </c>
      <c r="AS61" s="112">
        <f>+E!$AM$112</f>
        <v>0</v>
      </c>
      <c r="AT61" s="113">
        <f>+E!$AN$112</f>
        <v>0</v>
      </c>
      <c r="AU61" s="519">
        <f>+O!$AE$112</f>
        <v>0</v>
      </c>
      <c r="AV61" s="516">
        <f>+O!$AF$112</f>
        <v>0</v>
      </c>
      <c r="AW61" s="516">
        <f>+O!$AG$112</f>
        <v>0</v>
      </c>
      <c r="AX61" s="112">
        <f>+O!$AH$112</f>
        <v>0</v>
      </c>
      <c r="AY61" s="112">
        <f>+O!$AI$112</f>
        <v>0</v>
      </c>
      <c r="AZ61" s="112">
        <f>+O!$AJ$112</f>
        <v>0</v>
      </c>
      <c r="BA61" s="516">
        <f>+O!$AK$112</f>
        <v>0</v>
      </c>
      <c r="BB61" s="516">
        <f>+O!$AL$112</f>
        <v>0</v>
      </c>
      <c r="BC61" s="112">
        <f>+O!$AM$112</f>
        <v>0</v>
      </c>
      <c r="BD61" s="113">
        <f>+O!$AN$112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570" t="e">
        <f>+#REF!</f>
        <v>#REF!</v>
      </c>
      <c r="P62" s="571"/>
      <c r="Q62" s="111">
        <f>+N!$AO$112</f>
        <v>0</v>
      </c>
      <c r="R62" s="112">
        <f>+N!$AP$112</f>
        <v>0</v>
      </c>
      <c r="S62" s="516">
        <f>+N!$AQ$112</f>
        <v>0</v>
      </c>
      <c r="T62" s="516">
        <f>+N!$AR$112</f>
        <v>0</v>
      </c>
      <c r="U62" s="516">
        <f>+N!$AS$112</f>
        <v>0</v>
      </c>
      <c r="V62" s="112">
        <f>+N!$AT$112</f>
        <v>0</v>
      </c>
      <c r="W62" s="112">
        <f>+N!$AU$112</f>
        <v>0</v>
      </c>
      <c r="X62" s="112">
        <f>+N!$AV$112</f>
        <v>0</v>
      </c>
      <c r="Y62" s="112">
        <f>+N!$AW$112</f>
        <v>0</v>
      </c>
      <c r="Z62" s="113">
        <f>+N!$AX$112</f>
        <v>0</v>
      </c>
      <c r="AA62" s="519">
        <f>+S!$AO$112</f>
        <v>0</v>
      </c>
      <c r="AB62" s="516">
        <f>+S!$AP$112</f>
        <v>0</v>
      </c>
      <c r="AC62" s="112">
        <f>+S!$AQ$112</f>
        <v>0</v>
      </c>
      <c r="AD62" s="112">
        <f>+S!$AR$112</f>
        <v>0</v>
      </c>
      <c r="AE62" s="112">
        <f>+S!$AS$112</f>
        <v>0</v>
      </c>
      <c r="AF62" s="112">
        <f>+S!$AT$112</f>
        <v>0</v>
      </c>
      <c r="AG62" s="112">
        <f>+S!$AU$112</f>
        <v>0</v>
      </c>
      <c r="AH62" s="112">
        <f>+S!$AV$112</f>
        <v>0</v>
      </c>
      <c r="AI62" s="112">
        <f>+S!$AW$112</f>
        <v>0</v>
      </c>
      <c r="AJ62" s="113">
        <f>+S!$AX$112</f>
        <v>0</v>
      </c>
      <c r="AK62" s="519">
        <f>+E!$AO$112</f>
        <v>0</v>
      </c>
      <c r="AL62" s="516">
        <f>+E!$AP$112</f>
        <v>0</v>
      </c>
      <c r="AM62" s="516">
        <f>+E!$AQ$112</f>
        <v>0</v>
      </c>
      <c r="AN62" s="112">
        <f>+E!$AR$112</f>
        <v>0</v>
      </c>
      <c r="AO62" s="112">
        <f>+E!$AS$112</f>
        <v>0</v>
      </c>
      <c r="AP62" s="516">
        <f>+E!$AT$112</f>
        <v>0</v>
      </c>
      <c r="AQ62" s="516">
        <f>+E!$AU$112</f>
        <v>0</v>
      </c>
      <c r="AR62" s="516">
        <f>+E!$AV$112</f>
        <v>0</v>
      </c>
      <c r="AS62" s="112">
        <f>+E!$AW$112</f>
        <v>0</v>
      </c>
      <c r="AT62" s="113">
        <f>+E!$AX$112</f>
        <v>0</v>
      </c>
      <c r="AU62" s="519">
        <f>+O!$AO$112</f>
        <v>0</v>
      </c>
      <c r="AV62" s="516">
        <f>+O!$AP$112</f>
        <v>0</v>
      </c>
      <c r="AW62" s="516">
        <f>+O!$AQ$112</f>
        <v>0</v>
      </c>
      <c r="AX62" s="112">
        <f>+O!$AR$112</f>
        <v>0</v>
      </c>
      <c r="AY62" s="112">
        <f>+O!$AS$112</f>
        <v>0</v>
      </c>
      <c r="AZ62" s="112">
        <f>+O!$AT$112</f>
        <v>0</v>
      </c>
      <c r="BA62" s="516">
        <f>+O!$AU$112</f>
        <v>0</v>
      </c>
      <c r="BB62" s="516">
        <f>+O!$AV$112</f>
        <v>0</v>
      </c>
      <c r="BC62" s="112">
        <f>+O!$AW$112</f>
        <v>0</v>
      </c>
      <c r="BD62" s="113">
        <f>+O!$AX$112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570" t="e">
        <f>+#REF!</f>
        <v>#REF!</v>
      </c>
      <c r="P63" s="571"/>
      <c r="Q63" s="111">
        <f>+N!$AY$112</f>
        <v>0</v>
      </c>
      <c r="R63" s="112">
        <f>+N!$AZ$112</f>
        <v>0</v>
      </c>
      <c r="S63" s="516">
        <f>+N!$BA$112</f>
        <v>0</v>
      </c>
      <c r="T63" s="516">
        <f>+N!$BB$112</f>
        <v>0</v>
      </c>
      <c r="U63" s="516">
        <f>+N!$BC$112</f>
        <v>0</v>
      </c>
      <c r="V63" s="112">
        <f>+N!$BD$112</f>
        <v>0</v>
      </c>
      <c r="W63" s="112">
        <f>+N!$BE$112</f>
        <v>0</v>
      </c>
      <c r="X63" s="112">
        <f>+N!$BF$112</f>
        <v>0</v>
      </c>
      <c r="Y63" s="112">
        <f>+N!$BG$112</f>
        <v>0</v>
      </c>
      <c r="Z63" s="113">
        <f>+N!$BH$112</f>
        <v>0</v>
      </c>
      <c r="AA63" s="519">
        <f>+S!$AY$112</f>
        <v>0</v>
      </c>
      <c r="AB63" s="516">
        <f>+S!$AZ$112</f>
        <v>0</v>
      </c>
      <c r="AC63" s="112">
        <f>+S!$BA$112</f>
        <v>0</v>
      </c>
      <c r="AD63" s="112">
        <f>+S!$BB$112</f>
        <v>0</v>
      </c>
      <c r="AE63" s="112">
        <f>+S!$BC$112</f>
        <v>0</v>
      </c>
      <c r="AF63" s="112">
        <f>+S!$BD$112</f>
        <v>0</v>
      </c>
      <c r="AG63" s="112">
        <f>+S!$BE$112</f>
        <v>0</v>
      </c>
      <c r="AH63" s="112">
        <f>+S!$BF$112</f>
        <v>0</v>
      </c>
      <c r="AI63" s="112">
        <f>+S!$BG$112</f>
        <v>0</v>
      </c>
      <c r="AJ63" s="113">
        <f>+S!$BH$112</f>
        <v>0</v>
      </c>
      <c r="AK63" s="519">
        <f>+E!$AY$112</f>
        <v>0</v>
      </c>
      <c r="AL63" s="516">
        <f>+E!$AZ$112</f>
        <v>0</v>
      </c>
      <c r="AM63" s="516">
        <f>+E!$BA$112</f>
        <v>0</v>
      </c>
      <c r="AN63" s="112">
        <f>+E!$BB$112</f>
        <v>0</v>
      </c>
      <c r="AO63" s="112">
        <f>+E!$BC$112</f>
        <v>0</v>
      </c>
      <c r="AP63" s="516">
        <f>+E!$BD$112</f>
        <v>0</v>
      </c>
      <c r="AQ63" s="516">
        <f>+E!$BE$112</f>
        <v>0</v>
      </c>
      <c r="AR63" s="516">
        <f>+E!$BF$112</f>
        <v>0</v>
      </c>
      <c r="AS63" s="112">
        <f>+E!$BG$112</f>
        <v>0</v>
      </c>
      <c r="AT63" s="113">
        <f>+E!$BH$112</f>
        <v>0</v>
      </c>
      <c r="AU63" s="519">
        <f>+O!$AY$112</f>
        <v>0</v>
      </c>
      <c r="AV63" s="516">
        <f>+O!$AZ$112</f>
        <v>0</v>
      </c>
      <c r="AW63" s="516">
        <f>+O!$BA$112</f>
        <v>0</v>
      </c>
      <c r="AX63" s="112">
        <f>+O!$BB$112</f>
        <v>0</v>
      </c>
      <c r="AY63" s="112">
        <f>+O!$BC$112</f>
        <v>0</v>
      </c>
      <c r="AZ63" s="112">
        <f>+O!$BD$112</f>
        <v>0</v>
      </c>
      <c r="BA63" s="516">
        <f>+O!$BE$112</f>
        <v>0</v>
      </c>
      <c r="BB63" s="516">
        <f>+O!$BF$112</f>
        <v>0</v>
      </c>
      <c r="BC63" s="112">
        <f>+O!$BG$112</f>
        <v>0</v>
      </c>
      <c r="BD63" s="113">
        <f>+O!$BH$112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570" t="e">
        <f>+#REF!</f>
        <v>#REF!</v>
      </c>
      <c r="P64" s="571"/>
      <c r="Q64" s="111">
        <f>+N!$BI$112</f>
        <v>0</v>
      </c>
      <c r="R64" s="112">
        <f>+N!$BJ$112</f>
        <v>0</v>
      </c>
      <c r="S64" s="516">
        <f>+N!$BK$112</f>
        <v>0</v>
      </c>
      <c r="T64" s="516">
        <f>+N!$BL$112</f>
        <v>0</v>
      </c>
      <c r="U64" s="516">
        <f>+N!$BM$112</f>
        <v>0</v>
      </c>
      <c r="V64" s="112">
        <f>+N!$BN$112</f>
        <v>0</v>
      </c>
      <c r="W64" s="112">
        <f>+N!$BO$112</f>
        <v>0</v>
      </c>
      <c r="X64" s="112">
        <f>+N!$BP$112</f>
        <v>0</v>
      </c>
      <c r="Y64" s="112">
        <f>+N!$BQ$112</f>
        <v>0</v>
      </c>
      <c r="Z64" s="113">
        <f>+N!$BR$112</f>
        <v>0</v>
      </c>
      <c r="AA64" s="519">
        <f>+S!$BI$112</f>
        <v>0</v>
      </c>
      <c r="AB64" s="516">
        <f>+S!$BJ$112</f>
        <v>0</v>
      </c>
      <c r="AC64" s="112">
        <f>+S!$BK$112</f>
        <v>0</v>
      </c>
      <c r="AD64" s="112">
        <f>+S!$BL$112</f>
        <v>0</v>
      </c>
      <c r="AE64" s="112">
        <f>+S!$BM$112</f>
        <v>0</v>
      </c>
      <c r="AF64" s="112">
        <f>+S!$BN$112</f>
        <v>0</v>
      </c>
      <c r="AG64" s="112">
        <f>+S!$BO$112</f>
        <v>0</v>
      </c>
      <c r="AH64" s="112">
        <f>+S!$BP$112</f>
        <v>0</v>
      </c>
      <c r="AI64" s="112">
        <f>+S!$BQ$112</f>
        <v>0</v>
      </c>
      <c r="AJ64" s="113">
        <f>+S!$BR$112</f>
        <v>0</v>
      </c>
      <c r="AK64" s="519">
        <f>+E!$BI$112</f>
        <v>0</v>
      </c>
      <c r="AL64" s="516">
        <f>+E!$BJ$112</f>
        <v>0</v>
      </c>
      <c r="AM64" s="516">
        <f>+E!$BK$112</f>
        <v>0</v>
      </c>
      <c r="AN64" s="112">
        <f>+E!$BL$112</f>
        <v>0</v>
      </c>
      <c r="AO64" s="112">
        <f>+E!$BM$112</f>
        <v>0</v>
      </c>
      <c r="AP64" s="516">
        <f>+E!$BN$112</f>
        <v>0</v>
      </c>
      <c r="AQ64" s="516">
        <f>+E!$BO$112</f>
        <v>0</v>
      </c>
      <c r="AR64" s="516">
        <f>+E!$BP$112</f>
        <v>0</v>
      </c>
      <c r="AS64" s="112">
        <f>+E!$BQ$112</f>
        <v>0</v>
      </c>
      <c r="AT64" s="113">
        <f>+E!$BR$112</f>
        <v>0</v>
      </c>
      <c r="AU64" s="519">
        <f>+O!$BI$112</f>
        <v>0</v>
      </c>
      <c r="AV64" s="516">
        <f>+O!$BJ$112</f>
        <v>0</v>
      </c>
      <c r="AW64" s="516">
        <f>+O!$BK$112</f>
        <v>0</v>
      </c>
      <c r="AX64" s="112">
        <f>+O!$BL$112</f>
        <v>0</v>
      </c>
      <c r="AY64" s="112">
        <f>+O!$BM$112</f>
        <v>0</v>
      </c>
      <c r="AZ64" s="112">
        <f>+O!$BN$112</f>
        <v>0</v>
      </c>
      <c r="BA64" s="516">
        <f>+O!$BO$112</f>
        <v>0</v>
      </c>
      <c r="BB64" s="516">
        <f>+O!$BP$112</f>
        <v>0</v>
      </c>
      <c r="BC64" s="112">
        <f>+O!$BQ$112</f>
        <v>0</v>
      </c>
      <c r="BD64" s="113">
        <f>+O!$BR$112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570" t="e">
        <f>+#REF!</f>
        <v>#REF!</v>
      </c>
      <c r="P65" s="571"/>
      <c r="Q65" s="111">
        <f>+N!$BS$112</f>
        <v>0</v>
      </c>
      <c r="R65" s="112">
        <f>+N!$BT$112</f>
        <v>0</v>
      </c>
      <c r="S65" s="516">
        <f>+N!$BU$112</f>
        <v>0</v>
      </c>
      <c r="T65" s="516">
        <f>+N!$BV$112</f>
        <v>0</v>
      </c>
      <c r="U65" s="516">
        <f>+N!$BW$112</f>
        <v>0</v>
      </c>
      <c r="V65" s="112">
        <f>+N!$BX$112</f>
        <v>0</v>
      </c>
      <c r="W65" s="112">
        <f>+N!$BY$112</f>
        <v>0</v>
      </c>
      <c r="X65" s="112">
        <f>+N!$BZ$112</f>
        <v>0</v>
      </c>
      <c r="Y65" s="112">
        <f>+N!$CA$112</f>
        <v>0</v>
      </c>
      <c r="Z65" s="113">
        <f>+N!$CB$112</f>
        <v>0</v>
      </c>
      <c r="AA65" s="519">
        <f>+S!$BS$112</f>
        <v>0</v>
      </c>
      <c r="AB65" s="516">
        <f>+S!$BT$112</f>
        <v>0</v>
      </c>
      <c r="AC65" s="112">
        <f>+S!$BU$112</f>
        <v>0</v>
      </c>
      <c r="AD65" s="112">
        <f>+S!$BV$112</f>
        <v>0</v>
      </c>
      <c r="AE65" s="112">
        <f>+S!$BW$112</f>
        <v>0</v>
      </c>
      <c r="AF65" s="112">
        <f>+S!$BX$112</f>
        <v>0</v>
      </c>
      <c r="AG65" s="112">
        <f>+S!$BY$112</f>
        <v>0</v>
      </c>
      <c r="AH65" s="112">
        <f>+S!$BZ$112</f>
        <v>0</v>
      </c>
      <c r="AI65" s="112">
        <f>+S!$CA$112</f>
        <v>0</v>
      </c>
      <c r="AJ65" s="113">
        <f>+S!$CB$112</f>
        <v>0</v>
      </c>
      <c r="AK65" s="519">
        <f>+E!$BS$112</f>
        <v>0</v>
      </c>
      <c r="AL65" s="516">
        <f>+E!$BT$112</f>
        <v>0</v>
      </c>
      <c r="AM65" s="516">
        <f>+E!$BU$112</f>
        <v>0</v>
      </c>
      <c r="AN65" s="112">
        <f>+E!$BV$112</f>
        <v>0</v>
      </c>
      <c r="AO65" s="112">
        <f>+E!$BW$112</f>
        <v>0</v>
      </c>
      <c r="AP65" s="516">
        <f>+E!$BX$112</f>
        <v>0</v>
      </c>
      <c r="AQ65" s="516">
        <f>+E!$BY$112</f>
        <v>0</v>
      </c>
      <c r="AR65" s="516">
        <f>+E!$BZ$112</f>
        <v>0</v>
      </c>
      <c r="AS65" s="112">
        <f>+E!$CA$112</f>
        <v>0</v>
      </c>
      <c r="AT65" s="113">
        <f>+E!$CB$112</f>
        <v>0</v>
      </c>
      <c r="AU65" s="519">
        <f>+O!$BS$112</f>
        <v>0</v>
      </c>
      <c r="AV65" s="516">
        <f>+O!$BT$112</f>
        <v>0</v>
      </c>
      <c r="AW65" s="516">
        <f>+O!$BU$112</f>
        <v>0</v>
      </c>
      <c r="AX65" s="112">
        <f>+O!$BV$112</f>
        <v>0</v>
      </c>
      <c r="AY65" s="112">
        <f>+O!$BW$112</f>
        <v>0</v>
      </c>
      <c r="AZ65" s="112">
        <f>+O!$BX$112</f>
        <v>0</v>
      </c>
      <c r="BA65" s="516">
        <f>+O!$BY$112</f>
        <v>0</v>
      </c>
      <c r="BB65" s="516">
        <f>+O!$BZ$112</f>
        <v>0</v>
      </c>
      <c r="BC65" s="112">
        <f>+O!$CA$112</f>
        <v>0</v>
      </c>
      <c r="BD65" s="113">
        <f>+O!$CB$112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570" t="e">
        <f>+#REF!</f>
        <v>#REF!</v>
      </c>
      <c r="P66" s="571"/>
      <c r="Q66" s="111">
        <f>+N!$CC$112</f>
        <v>0</v>
      </c>
      <c r="R66" s="112">
        <f>+N!$CD$112</f>
        <v>0</v>
      </c>
      <c r="S66" s="516">
        <f>+N!$CE$112</f>
        <v>0</v>
      </c>
      <c r="T66" s="516">
        <f>+N!$CF$112</f>
        <v>0</v>
      </c>
      <c r="U66" s="516">
        <f>+N!$CG$112</f>
        <v>0</v>
      </c>
      <c r="V66" s="112">
        <f>+N!$CH$112</f>
        <v>0</v>
      </c>
      <c r="W66" s="112">
        <f>+N!$CI$112</f>
        <v>0</v>
      </c>
      <c r="X66" s="112">
        <f>+N!$CJ$112</f>
        <v>0</v>
      </c>
      <c r="Y66" s="112">
        <f>+N!$CK$112</f>
        <v>0</v>
      </c>
      <c r="Z66" s="113">
        <f>+N!$CL$112</f>
        <v>0</v>
      </c>
      <c r="AA66" s="519">
        <f>+S!$CC$112</f>
        <v>0</v>
      </c>
      <c r="AB66" s="516">
        <f>+S!$CD$112</f>
        <v>0</v>
      </c>
      <c r="AC66" s="112">
        <f>+S!$CE$112</f>
        <v>0</v>
      </c>
      <c r="AD66" s="112">
        <f>+S!$CF$112</f>
        <v>0</v>
      </c>
      <c r="AE66" s="112">
        <f>+S!$CG$112</f>
        <v>0</v>
      </c>
      <c r="AF66" s="112">
        <f>+S!$CH$112</f>
        <v>0</v>
      </c>
      <c r="AG66" s="112">
        <f>+S!$CI$112</f>
        <v>0</v>
      </c>
      <c r="AH66" s="112">
        <f>+S!$CJ$112</f>
        <v>0</v>
      </c>
      <c r="AI66" s="112">
        <f>+S!$CK$112</f>
        <v>0</v>
      </c>
      <c r="AJ66" s="113">
        <f>+S!$CL$112</f>
        <v>0</v>
      </c>
      <c r="AK66" s="519">
        <f>+E!$CC$112</f>
        <v>0</v>
      </c>
      <c r="AL66" s="516">
        <f>+E!$CD$112</f>
        <v>0</v>
      </c>
      <c r="AM66" s="516">
        <f>+E!$CE$112</f>
        <v>0</v>
      </c>
      <c r="AN66" s="112">
        <f>+E!$CF$112</f>
        <v>0</v>
      </c>
      <c r="AO66" s="112">
        <f>+E!$CG$112</f>
        <v>0</v>
      </c>
      <c r="AP66" s="516">
        <f>+E!$CH$112</f>
        <v>0</v>
      </c>
      <c r="AQ66" s="516">
        <f>+E!$CI$112</f>
        <v>0</v>
      </c>
      <c r="AR66" s="516">
        <f>+E!$CJ$112</f>
        <v>0</v>
      </c>
      <c r="AS66" s="112">
        <f>+E!$CK$112</f>
        <v>0</v>
      </c>
      <c r="AT66" s="113">
        <f>+E!$CL$112</f>
        <v>0</v>
      </c>
      <c r="AU66" s="519">
        <f>+O!$CC$112</f>
        <v>0</v>
      </c>
      <c r="AV66" s="516">
        <f>+O!$CD$112</f>
        <v>0</v>
      </c>
      <c r="AW66" s="516">
        <f>+O!$CE$112</f>
        <v>0</v>
      </c>
      <c r="AX66" s="112">
        <f>+O!$CF$112</f>
        <v>0</v>
      </c>
      <c r="AY66" s="112">
        <f>+O!$CG$112</f>
        <v>0</v>
      </c>
      <c r="AZ66" s="112">
        <f>+O!$CH$112</f>
        <v>0</v>
      </c>
      <c r="BA66" s="516">
        <f>+O!$CI$112</f>
        <v>0</v>
      </c>
      <c r="BB66" s="516">
        <f>+O!$CJ$112</f>
        <v>0</v>
      </c>
      <c r="BC66" s="112">
        <f>+O!$CK$112</f>
        <v>0</v>
      </c>
      <c r="BD66" s="113">
        <f>+O!$CL$112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570" t="e">
        <f>+#REF!</f>
        <v>#REF!</v>
      </c>
      <c r="P67" s="571"/>
      <c r="Q67" s="111">
        <f>+N!$CM$112</f>
        <v>0</v>
      </c>
      <c r="R67" s="112">
        <f>+N!$CN$112</f>
        <v>0</v>
      </c>
      <c r="S67" s="516">
        <f>+N!$CO$112</f>
        <v>0</v>
      </c>
      <c r="T67" s="516">
        <f>+N!$CP$112</f>
        <v>0</v>
      </c>
      <c r="U67" s="516">
        <f>+N!$CQ$112</f>
        <v>0</v>
      </c>
      <c r="V67" s="112">
        <f>+N!$CR$112</f>
        <v>0</v>
      </c>
      <c r="W67" s="112">
        <f>+N!$CS$112</f>
        <v>0</v>
      </c>
      <c r="X67" s="112">
        <f>+N!$CT$112</f>
        <v>0</v>
      </c>
      <c r="Y67" s="112">
        <f>+N!$CU$112</f>
        <v>0</v>
      </c>
      <c r="Z67" s="113">
        <f>+N!$CV$112</f>
        <v>0</v>
      </c>
      <c r="AA67" s="519">
        <f>+S!$CM$112</f>
        <v>0</v>
      </c>
      <c r="AB67" s="516">
        <f>+S!$CN$112</f>
        <v>0</v>
      </c>
      <c r="AC67" s="112">
        <f>+S!$CO$112</f>
        <v>0</v>
      </c>
      <c r="AD67" s="112">
        <f>+S!$CP$112</f>
        <v>0</v>
      </c>
      <c r="AE67" s="112">
        <f>+S!$CQ$112</f>
        <v>0</v>
      </c>
      <c r="AF67" s="112">
        <f>+S!$CR$112</f>
        <v>0</v>
      </c>
      <c r="AG67" s="112">
        <f>+S!$CS$112</f>
        <v>0</v>
      </c>
      <c r="AH67" s="112">
        <f>+S!$CT$112</f>
        <v>0</v>
      </c>
      <c r="AI67" s="112">
        <f>+S!$CU$112</f>
        <v>0</v>
      </c>
      <c r="AJ67" s="113">
        <f>+S!$CV$112</f>
        <v>0</v>
      </c>
      <c r="AK67" s="519">
        <f>+E!$CM$112</f>
        <v>0</v>
      </c>
      <c r="AL67" s="516">
        <f>+E!$CN$112</f>
        <v>0</v>
      </c>
      <c r="AM67" s="516">
        <f>+E!$CO$112</f>
        <v>0</v>
      </c>
      <c r="AN67" s="112">
        <f>+E!$CP$112</f>
        <v>0</v>
      </c>
      <c r="AO67" s="112">
        <f>+E!$CQ$112</f>
        <v>0</v>
      </c>
      <c r="AP67" s="516">
        <f>+E!$CR$112</f>
        <v>0</v>
      </c>
      <c r="AQ67" s="516">
        <f>+E!$CS$112</f>
        <v>0</v>
      </c>
      <c r="AR67" s="516">
        <f>+E!$CT$112</f>
        <v>0</v>
      </c>
      <c r="AS67" s="112">
        <f>+E!$CU$112</f>
        <v>0</v>
      </c>
      <c r="AT67" s="113">
        <f>+E!$CV$112</f>
        <v>0</v>
      </c>
      <c r="AU67" s="519">
        <f>+O!$CM$112</f>
        <v>0</v>
      </c>
      <c r="AV67" s="516">
        <f>+O!$CN$112</f>
        <v>0</v>
      </c>
      <c r="AW67" s="516">
        <f>+O!$CO$112</f>
        <v>0</v>
      </c>
      <c r="AX67" s="112">
        <f>+O!$CP$112</f>
        <v>0</v>
      </c>
      <c r="AY67" s="112">
        <f>+O!$CQ$112</f>
        <v>0</v>
      </c>
      <c r="AZ67" s="112">
        <f>+O!$CR$112</f>
        <v>0</v>
      </c>
      <c r="BA67" s="516">
        <f>+O!$CS$112</f>
        <v>0</v>
      </c>
      <c r="BB67" s="516">
        <f>+O!$CT$112</f>
        <v>0</v>
      </c>
      <c r="BC67" s="112">
        <f>+O!$CU$112</f>
        <v>0</v>
      </c>
      <c r="BD67" s="113">
        <f>+O!$CV$112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584" t="e">
        <f>+#REF!</f>
        <v>#REF!</v>
      </c>
      <c r="P68" s="584"/>
      <c r="Q68" s="111">
        <f>+N!$CW$112</f>
        <v>0</v>
      </c>
      <c r="R68" s="112">
        <f>+N!$CX$112</f>
        <v>0</v>
      </c>
      <c r="S68" s="516">
        <f>+N!$CY$112</f>
        <v>0</v>
      </c>
      <c r="T68" s="516">
        <f>+N!$CZ$112</f>
        <v>0</v>
      </c>
      <c r="U68" s="516">
        <f>+N!$DA$112</f>
        <v>0</v>
      </c>
      <c r="V68" s="112">
        <f>+N!$DB$112</f>
        <v>0</v>
      </c>
      <c r="W68" s="112">
        <f>+N!$DC$112</f>
        <v>0</v>
      </c>
      <c r="X68" s="112">
        <f>+N!$DD$112</f>
        <v>0</v>
      </c>
      <c r="Y68" s="112">
        <f>+N!$DE$112</f>
        <v>0</v>
      </c>
      <c r="Z68" s="113">
        <f>+N!$DF$112</f>
        <v>0</v>
      </c>
      <c r="AA68" s="519">
        <f>+S!$CW$112</f>
        <v>0</v>
      </c>
      <c r="AB68" s="516">
        <f>+S!$CX$112</f>
        <v>0</v>
      </c>
      <c r="AC68" s="112">
        <f>+S!$CY$112</f>
        <v>0</v>
      </c>
      <c r="AD68" s="112">
        <f>+S!$CZ$112</f>
        <v>0</v>
      </c>
      <c r="AE68" s="112">
        <f>+S!$DA$112</f>
        <v>0</v>
      </c>
      <c r="AF68" s="112">
        <f>+S!$DB$112</f>
        <v>0</v>
      </c>
      <c r="AG68" s="112">
        <f>+S!$DC$112</f>
        <v>0</v>
      </c>
      <c r="AH68" s="112">
        <f>+S!$DD$112</f>
        <v>0</v>
      </c>
      <c r="AI68" s="112">
        <f>+S!$DE$112</f>
        <v>0</v>
      </c>
      <c r="AJ68" s="113">
        <f>+S!$DF$112</f>
        <v>0</v>
      </c>
      <c r="AK68" s="519">
        <f>+E!$CW$112</f>
        <v>0</v>
      </c>
      <c r="AL68" s="516">
        <f>+E!$CX$112</f>
        <v>0</v>
      </c>
      <c r="AM68" s="516">
        <f>+E!$CY$112</f>
        <v>0</v>
      </c>
      <c r="AN68" s="112">
        <f>+E!$CZ$112</f>
        <v>0</v>
      </c>
      <c r="AO68" s="112">
        <f>+E!$DA$112</f>
        <v>0</v>
      </c>
      <c r="AP68" s="516">
        <f>+E!$DB$112</f>
        <v>0</v>
      </c>
      <c r="AQ68" s="516">
        <f>+E!$DC$112</f>
        <v>0</v>
      </c>
      <c r="AR68" s="516">
        <f>+E!$DD$112</f>
        <v>0</v>
      </c>
      <c r="AS68" s="112">
        <f>+E!$DE$112</f>
        <v>0</v>
      </c>
      <c r="AT68" s="113">
        <f>+E!$DF$112</f>
        <v>0</v>
      </c>
      <c r="AU68" s="519">
        <f>+O!$CW$112</f>
        <v>0</v>
      </c>
      <c r="AV68" s="516">
        <f>+O!$CX$112</f>
        <v>0</v>
      </c>
      <c r="AW68" s="516">
        <f>+O!$CY$112</f>
        <v>0</v>
      </c>
      <c r="AX68" s="112">
        <f>+O!$CZ$112</f>
        <v>0</v>
      </c>
      <c r="AY68" s="112">
        <f>+O!$DA$112</f>
        <v>0</v>
      </c>
      <c r="AZ68" s="112">
        <f>+O!$DB$112</f>
        <v>0</v>
      </c>
      <c r="BA68" s="516">
        <f>+O!$DC$112</f>
        <v>0</v>
      </c>
      <c r="BB68" s="516">
        <f>+O!$DD$112</f>
        <v>0</v>
      </c>
      <c r="BC68" s="112">
        <f>+O!$DE$112</f>
        <v>0</v>
      </c>
      <c r="BD68" s="113">
        <f>+O!$DF$112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584" t="e">
        <f>+#REF!</f>
        <v>#REF!</v>
      </c>
      <c r="P69" s="584"/>
      <c r="Q69" s="111">
        <f>+N!$DG$112</f>
        <v>0</v>
      </c>
      <c r="R69" s="112">
        <f>+N!$DH$112</f>
        <v>0</v>
      </c>
      <c r="S69" s="516">
        <f>+N!$DI$112</f>
        <v>0</v>
      </c>
      <c r="T69" s="516">
        <f>+N!$DJ$112</f>
        <v>0</v>
      </c>
      <c r="U69" s="516">
        <f>+N!$DK$112</f>
        <v>0</v>
      </c>
      <c r="V69" s="112">
        <f>+N!$DL$112</f>
        <v>0</v>
      </c>
      <c r="W69" s="112">
        <f>+N!$DM$112</f>
        <v>0</v>
      </c>
      <c r="X69" s="112">
        <f>+N!$DN$112</f>
        <v>0</v>
      </c>
      <c r="Y69" s="112">
        <f>+N!$DO$112</f>
        <v>0</v>
      </c>
      <c r="Z69" s="113">
        <f>+N!$DP$112</f>
        <v>0</v>
      </c>
      <c r="AA69" s="519">
        <f>+S!$DG$112</f>
        <v>0</v>
      </c>
      <c r="AB69" s="516">
        <f>+S!$DH$112</f>
        <v>0</v>
      </c>
      <c r="AC69" s="112">
        <f>+S!$DI$112</f>
        <v>0</v>
      </c>
      <c r="AD69" s="112">
        <f>+S!$DJ$112</f>
        <v>0</v>
      </c>
      <c r="AE69" s="112">
        <f>+S!$DK$112</f>
        <v>0</v>
      </c>
      <c r="AF69" s="112">
        <f>+S!$DL$112</f>
        <v>0</v>
      </c>
      <c r="AG69" s="112">
        <f>+S!$DM$112</f>
        <v>0</v>
      </c>
      <c r="AH69" s="112">
        <f>+S!$DN$112</f>
        <v>0</v>
      </c>
      <c r="AI69" s="112">
        <f>+S!$DO$112</f>
        <v>0</v>
      </c>
      <c r="AJ69" s="113">
        <f>+S!$DP$112</f>
        <v>0</v>
      </c>
      <c r="AK69" s="519">
        <f>+E!$DG$112</f>
        <v>0</v>
      </c>
      <c r="AL69" s="516">
        <f>+E!$DH$112</f>
        <v>0</v>
      </c>
      <c r="AM69" s="516">
        <f>+E!$DI$112</f>
        <v>0</v>
      </c>
      <c r="AN69" s="112">
        <f>+E!$DJ$112</f>
        <v>0</v>
      </c>
      <c r="AO69" s="112">
        <f>+E!$DK$112</f>
        <v>0</v>
      </c>
      <c r="AP69" s="516">
        <f>+E!$DL$112</f>
        <v>0</v>
      </c>
      <c r="AQ69" s="516">
        <f>+E!$DM$112</f>
        <v>0</v>
      </c>
      <c r="AR69" s="516">
        <f>+E!$DN$112</f>
        <v>0</v>
      </c>
      <c r="AS69" s="112">
        <f>+E!$DO$112</f>
        <v>0</v>
      </c>
      <c r="AT69" s="113">
        <f>+E!$DP$112</f>
        <v>0</v>
      </c>
      <c r="AU69" s="519">
        <f>+O!$DG$112</f>
        <v>0</v>
      </c>
      <c r="AV69" s="516">
        <f>+O!$DH$112</f>
        <v>0</v>
      </c>
      <c r="AW69" s="516">
        <f>+O!$DI$112</f>
        <v>0</v>
      </c>
      <c r="AX69" s="112">
        <f>+O!$DJ$112</f>
        <v>0</v>
      </c>
      <c r="AY69" s="112">
        <f>+O!$DK$112</f>
        <v>0</v>
      </c>
      <c r="AZ69" s="112">
        <f>+O!$DL$112</f>
        <v>0</v>
      </c>
      <c r="BA69" s="516">
        <f>+O!$DM$112</f>
        <v>0</v>
      </c>
      <c r="BB69" s="516">
        <f>+O!$DN$112</f>
        <v>0</v>
      </c>
      <c r="BC69" s="112">
        <f>+O!$DO$112</f>
        <v>0</v>
      </c>
      <c r="BD69" s="113">
        <f>+O!$DP$112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584" t="e">
        <f>+#REF!</f>
        <v>#REF!</v>
      </c>
      <c r="P70" s="584"/>
      <c r="Q70" s="111">
        <f>+N!$DQ$112</f>
        <v>0</v>
      </c>
      <c r="R70" s="112">
        <f>+N!$DR$112</f>
        <v>0</v>
      </c>
      <c r="S70" s="516">
        <f>+N!$DS$112</f>
        <v>0</v>
      </c>
      <c r="T70" s="516">
        <f>+N!$DT$112</f>
        <v>0</v>
      </c>
      <c r="U70" s="516">
        <f>+N!$DU$112</f>
        <v>0</v>
      </c>
      <c r="V70" s="112">
        <f>+N!$DV$112</f>
        <v>0</v>
      </c>
      <c r="W70" s="112">
        <f>+N!$DW$112</f>
        <v>0</v>
      </c>
      <c r="X70" s="112">
        <f>+N!$DX$112</f>
        <v>0</v>
      </c>
      <c r="Y70" s="112">
        <f>+N!$DY$112</f>
        <v>0</v>
      </c>
      <c r="Z70" s="113">
        <f>+N!$DZ$112</f>
        <v>0</v>
      </c>
      <c r="AA70" s="519">
        <f>+S!$DQ$112</f>
        <v>0</v>
      </c>
      <c r="AB70" s="516">
        <f>+S!$DR$112</f>
        <v>0</v>
      </c>
      <c r="AC70" s="112">
        <f>+S!$DS$112</f>
        <v>0</v>
      </c>
      <c r="AD70" s="112">
        <f>+S!$DT$112</f>
        <v>0</v>
      </c>
      <c r="AE70" s="112">
        <f>+S!$DU$112</f>
        <v>0</v>
      </c>
      <c r="AF70" s="112">
        <f>+S!$DV$112</f>
        <v>0</v>
      </c>
      <c r="AG70" s="112">
        <f>+S!$DW$112</f>
        <v>0</v>
      </c>
      <c r="AH70" s="112">
        <f>+S!$DX$112</f>
        <v>0</v>
      </c>
      <c r="AI70" s="112">
        <f>+S!$DY$112</f>
        <v>0</v>
      </c>
      <c r="AJ70" s="113">
        <f>+S!$DZ$112</f>
        <v>0</v>
      </c>
      <c r="AK70" s="519">
        <f>+E!$DQ$112</f>
        <v>0</v>
      </c>
      <c r="AL70" s="516">
        <f>+E!$DR$112</f>
        <v>0</v>
      </c>
      <c r="AM70" s="516">
        <f>+E!$DS$112</f>
        <v>0</v>
      </c>
      <c r="AN70" s="112">
        <f>+E!$DT$112</f>
        <v>0</v>
      </c>
      <c r="AO70" s="112">
        <f>+E!$DU$112</f>
        <v>0</v>
      </c>
      <c r="AP70" s="516">
        <f>+E!$DV$112</f>
        <v>0</v>
      </c>
      <c r="AQ70" s="516">
        <f>+E!$DW$112</f>
        <v>0</v>
      </c>
      <c r="AR70" s="516">
        <f>+E!$DX$112</f>
        <v>0</v>
      </c>
      <c r="AS70" s="112">
        <f>+E!$DY$112</f>
        <v>0</v>
      </c>
      <c r="AT70" s="113">
        <f>+E!$DZ$112</f>
        <v>0</v>
      </c>
      <c r="AU70" s="519">
        <f>+O!$DQ$112</f>
        <v>0</v>
      </c>
      <c r="AV70" s="516">
        <f>+O!$DR$112</f>
        <v>0</v>
      </c>
      <c r="AW70" s="516">
        <f>+O!$DS$112</f>
        <v>0</v>
      </c>
      <c r="AX70" s="112">
        <f>+O!$DT$112</f>
        <v>0</v>
      </c>
      <c r="AY70" s="112">
        <f>+O!$DU$112</f>
        <v>0</v>
      </c>
      <c r="AZ70" s="112">
        <f>+O!$DV$112</f>
        <v>0</v>
      </c>
      <c r="BA70" s="516">
        <f>+O!$DW$112</f>
        <v>0</v>
      </c>
      <c r="BB70" s="516">
        <f>+O!$DX$112</f>
        <v>0</v>
      </c>
      <c r="BC70" s="112">
        <f>+O!$DY$112</f>
        <v>0</v>
      </c>
      <c r="BD70" s="113">
        <f>+O!$DZ$112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584" t="e">
        <f>+#REF!</f>
        <v>#REF!</v>
      </c>
      <c r="P71" s="584"/>
      <c r="Q71" s="111">
        <f>+N!$EA$112</f>
        <v>0</v>
      </c>
      <c r="R71" s="112">
        <f>+N!$EB$112</f>
        <v>0</v>
      </c>
      <c r="S71" s="516">
        <f>+N!$EC$112</f>
        <v>0</v>
      </c>
      <c r="T71" s="516">
        <f>+N!$ED$112</f>
        <v>0</v>
      </c>
      <c r="U71" s="516">
        <f>+N!$EE$112</f>
        <v>0</v>
      </c>
      <c r="V71" s="112">
        <f>+N!$EF$112</f>
        <v>0</v>
      </c>
      <c r="W71" s="112">
        <f>+N!$EG$112</f>
        <v>0</v>
      </c>
      <c r="X71" s="112">
        <f>+N!$EH$112</f>
        <v>0</v>
      </c>
      <c r="Y71" s="112">
        <f>+N!$EI$112</f>
        <v>0</v>
      </c>
      <c r="Z71" s="113">
        <f>+N!$EJ$112</f>
        <v>0</v>
      </c>
      <c r="AA71" s="519">
        <f>+S!$EA$112</f>
        <v>0</v>
      </c>
      <c r="AB71" s="516">
        <f>+S!$EB$112</f>
        <v>0</v>
      </c>
      <c r="AC71" s="112">
        <f>+S!$EC$112</f>
        <v>0</v>
      </c>
      <c r="AD71" s="112">
        <f>+S!$ED$112</f>
        <v>0</v>
      </c>
      <c r="AE71" s="112">
        <f>+S!$EE$112</f>
        <v>0</v>
      </c>
      <c r="AF71" s="112">
        <f>+S!$EF$112</f>
        <v>0</v>
      </c>
      <c r="AG71" s="112">
        <f>+S!$EG$112</f>
        <v>0</v>
      </c>
      <c r="AH71" s="112">
        <f>+S!$EH$112</f>
        <v>0</v>
      </c>
      <c r="AI71" s="112">
        <f>+S!$EI$112</f>
        <v>0</v>
      </c>
      <c r="AJ71" s="113">
        <f>+S!$EJ$112</f>
        <v>0</v>
      </c>
      <c r="AK71" s="519">
        <f>+E!$EA$112</f>
        <v>0</v>
      </c>
      <c r="AL71" s="516">
        <f>+E!$EB$112</f>
        <v>0</v>
      </c>
      <c r="AM71" s="516">
        <f>+E!$EC$112</f>
        <v>0</v>
      </c>
      <c r="AN71" s="112">
        <f>+E!$ED$112</f>
        <v>0</v>
      </c>
      <c r="AO71" s="112">
        <f>+E!$EE$112</f>
        <v>0</v>
      </c>
      <c r="AP71" s="516">
        <f>+E!$EF$112</f>
        <v>0</v>
      </c>
      <c r="AQ71" s="516">
        <f>+E!$EG$112</f>
        <v>0</v>
      </c>
      <c r="AR71" s="516">
        <f>+E!$EH$112</f>
        <v>0</v>
      </c>
      <c r="AS71" s="112">
        <f>+E!$EI$112</f>
        <v>0</v>
      </c>
      <c r="AT71" s="113">
        <f>+E!$EJ$112</f>
        <v>0</v>
      </c>
      <c r="AU71" s="519">
        <f>+O!$EA$112</f>
        <v>0</v>
      </c>
      <c r="AV71" s="516">
        <f>+O!$EB$112</f>
        <v>0</v>
      </c>
      <c r="AW71" s="516">
        <f>+O!$EC$112</f>
        <v>0</v>
      </c>
      <c r="AX71" s="112">
        <f>+O!$ED$112</f>
        <v>0</v>
      </c>
      <c r="AY71" s="112">
        <f>+O!$EE$112</f>
        <v>0</v>
      </c>
      <c r="AZ71" s="112">
        <f>+O!$EF$112</f>
        <v>0</v>
      </c>
      <c r="BA71" s="516">
        <f>+O!$EG$112</f>
        <v>0</v>
      </c>
      <c r="BB71" s="516">
        <f>+O!$EH$112</f>
        <v>0</v>
      </c>
      <c r="BC71" s="112">
        <f>+O!$EI$112</f>
        <v>0</v>
      </c>
      <c r="BD71" s="113">
        <f>+O!$EJ$112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584" t="e">
        <f>+#REF!</f>
        <v>#REF!</v>
      </c>
      <c r="P72" s="584"/>
      <c r="Q72" s="111">
        <f>+N!$EK$112</f>
        <v>0</v>
      </c>
      <c r="R72" s="112">
        <f>+N!$EL$112</f>
        <v>0</v>
      </c>
      <c r="S72" s="516">
        <f>+N!$EM$112</f>
        <v>0</v>
      </c>
      <c r="T72" s="516">
        <f>+N!$EN$112</f>
        <v>0</v>
      </c>
      <c r="U72" s="516">
        <f>+N!$EO$112</f>
        <v>0</v>
      </c>
      <c r="V72" s="112">
        <f>+N!$EP$112</f>
        <v>0</v>
      </c>
      <c r="W72" s="112">
        <f>+N!$EQ$112</f>
        <v>0</v>
      </c>
      <c r="X72" s="112">
        <f>+N!$ER$112</f>
        <v>0</v>
      </c>
      <c r="Y72" s="112">
        <f>+N!$ES$112</f>
        <v>0</v>
      </c>
      <c r="Z72" s="113">
        <f>+N!$ET$112</f>
        <v>0</v>
      </c>
      <c r="AA72" s="519">
        <f>+S!$EK$112</f>
        <v>0</v>
      </c>
      <c r="AB72" s="516">
        <f>+S!$EL$112</f>
        <v>0</v>
      </c>
      <c r="AC72" s="112">
        <f>+S!$EM$112</f>
        <v>0</v>
      </c>
      <c r="AD72" s="112">
        <f>+S!$EN$112</f>
        <v>0</v>
      </c>
      <c r="AE72" s="112">
        <f>+S!$EO$112</f>
        <v>0</v>
      </c>
      <c r="AF72" s="112">
        <f>+S!$EP$112</f>
        <v>0</v>
      </c>
      <c r="AG72" s="112">
        <f>+S!$EQ$112</f>
        <v>0</v>
      </c>
      <c r="AH72" s="112">
        <f>+S!$ER$112</f>
        <v>0</v>
      </c>
      <c r="AI72" s="112">
        <f>+S!$ES$112</f>
        <v>0</v>
      </c>
      <c r="AJ72" s="113">
        <f>+S!$ET$112</f>
        <v>0</v>
      </c>
      <c r="AK72" s="519">
        <f>+E!$EK$112</f>
        <v>0</v>
      </c>
      <c r="AL72" s="516">
        <f>+E!$EL$112</f>
        <v>0</v>
      </c>
      <c r="AM72" s="516">
        <f>+E!$EM$112</f>
        <v>0</v>
      </c>
      <c r="AN72" s="112">
        <f>+E!$EN$112</f>
        <v>0</v>
      </c>
      <c r="AO72" s="112">
        <f>+E!$EO$112</f>
        <v>0</v>
      </c>
      <c r="AP72" s="516">
        <f>+E!$EP$112</f>
        <v>0</v>
      </c>
      <c r="AQ72" s="516">
        <f>+E!$EQ$112</f>
        <v>0</v>
      </c>
      <c r="AR72" s="516">
        <f>+E!$ER$112</f>
        <v>0</v>
      </c>
      <c r="AS72" s="112">
        <f>+E!$ES$112</f>
        <v>0</v>
      </c>
      <c r="AT72" s="113">
        <f>+E!$ET$112</f>
        <v>0</v>
      </c>
      <c r="AU72" s="519">
        <f>+O!$EK$112</f>
        <v>0</v>
      </c>
      <c r="AV72" s="516">
        <f>+O!$EL$112</f>
        <v>0</v>
      </c>
      <c r="AW72" s="516">
        <f>+O!$EM$112</f>
        <v>0</v>
      </c>
      <c r="AX72" s="112">
        <f>+O!$EN$112</f>
        <v>0</v>
      </c>
      <c r="AY72" s="112">
        <f>+O!$EO$112</f>
        <v>0</v>
      </c>
      <c r="AZ72" s="112">
        <f>+O!$EP$112</f>
        <v>0</v>
      </c>
      <c r="BA72" s="516">
        <f>+O!$EQ$112</f>
        <v>0</v>
      </c>
      <c r="BB72" s="516">
        <f>+O!$ER$112</f>
        <v>0</v>
      </c>
      <c r="BC72" s="112">
        <f>+O!$ES$112</f>
        <v>0</v>
      </c>
      <c r="BD72" s="113">
        <f>+O!$ET$112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584" t="e">
        <f>+#REF!</f>
        <v>#REF!</v>
      </c>
      <c r="P73" s="584"/>
      <c r="Q73" s="111">
        <f>+N!$EU$112</f>
        <v>0</v>
      </c>
      <c r="R73" s="112">
        <f>+N!$EV$112</f>
        <v>0</v>
      </c>
      <c r="S73" s="516">
        <f>+N!$EW$112</f>
        <v>0</v>
      </c>
      <c r="T73" s="516">
        <f>+N!$EX$112</f>
        <v>0</v>
      </c>
      <c r="U73" s="516">
        <f>+N!$EY$112</f>
        <v>0</v>
      </c>
      <c r="V73" s="112">
        <f>+N!$EZ$112</f>
        <v>0</v>
      </c>
      <c r="W73" s="112">
        <f>+N!$FA$112</f>
        <v>0</v>
      </c>
      <c r="X73" s="112">
        <f>+N!$FB$112</f>
        <v>0</v>
      </c>
      <c r="Y73" s="112">
        <f>+N!$FC$112</f>
        <v>0</v>
      </c>
      <c r="Z73" s="113">
        <f>+N!$FD$112</f>
        <v>0</v>
      </c>
      <c r="AA73" s="519">
        <f>+S!$EU$112</f>
        <v>0</v>
      </c>
      <c r="AB73" s="516">
        <f>+S!$EV$112</f>
        <v>0</v>
      </c>
      <c r="AC73" s="112">
        <f>+S!$EW$112</f>
        <v>0</v>
      </c>
      <c r="AD73" s="112">
        <f>+S!$EX$112</f>
        <v>0</v>
      </c>
      <c r="AE73" s="112">
        <f>+S!$EY$112</f>
        <v>0</v>
      </c>
      <c r="AF73" s="112">
        <f>+S!$EZ$112</f>
        <v>0</v>
      </c>
      <c r="AG73" s="112">
        <f>+S!$FA$112</f>
        <v>0</v>
      </c>
      <c r="AH73" s="112">
        <f>+S!$FB$112</f>
        <v>0</v>
      </c>
      <c r="AI73" s="112">
        <f>+S!$FC$112</f>
        <v>0</v>
      </c>
      <c r="AJ73" s="113">
        <f>+S!$FD$112</f>
        <v>0</v>
      </c>
      <c r="AK73" s="519">
        <f>+E!$EU$112</f>
        <v>0</v>
      </c>
      <c r="AL73" s="516">
        <f>+E!$EV$112</f>
        <v>0</v>
      </c>
      <c r="AM73" s="516">
        <f>+E!$EW$112</f>
        <v>0</v>
      </c>
      <c r="AN73" s="112">
        <f>+E!$EX$112</f>
        <v>0</v>
      </c>
      <c r="AO73" s="112">
        <f>+E!$EY$112</f>
        <v>0</v>
      </c>
      <c r="AP73" s="516">
        <f>+E!$EZ$112</f>
        <v>0</v>
      </c>
      <c r="AQ73" s="516">
        <f>+E!$FA$112</f>
        <v>0</v>
      </c>
      <c r="AR73" s="516">
        <f>+E!$FB$112</f>
        <v>0</v>
      </c>
      <c r="AS73" s="112">
        <f>+E!$FC$112</f>
        <v>0</v>
      </c>
      <c r="AT73" s="113">
        <f>+E!$FD$112</f>
        <v>0</v>
      </c>
      <c r="AU73" s="519">
        <f>+O!$EU$112</f>
        <v>0</v>
      </c>
      <c r="AV73" s="516">
        <f>+O!$EV$112</f>
        <v>0</v>
      </c>
      <c r="AW73" s="516">
        <f>+O!$EW$112</f>
        <v>0</v>
      </c>
      <c r="AX73" s="112">
        <f>+O!$EX$112</f>
        <v>0</v>
      </c>
      <c r="AY73" s="112">
        <f>+O!$EY$112</f>
        <v>0</v>
      </c>
      <c r="AZ73" s="112">
        <f>+O!$EZ$112</f>
        <v>0</v>
      </c>
      <c r="BA73" s="516">
        <f>+O!$FA$112</f>
        <v>0</v>
      </c>
      <c r="BB73" s="516">
        <f>+O!$FB$112</f>
        <v>0</v>
      </c>
      <c r="BC73" s="112">
        <f>+O!$FC$112</f>
        <v>0</v>
      </c>
      <c r="BD73" s="113">
        <f>+O!$FD$112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584" t="e">
        <f>+#REF!</f>
        <v>#REF!</v>
      </c>
      <c r="P74" s="584"/>
      <c r="Q74" s="111">
        <f>+N!$FE$112</f>
        <v>0</v>
      </c>
      <c r="R74" s="112">
        <f>+N!$FF$112</f>
        <v>0</v>
      </c>
      <c r="S74" s="516">
        <f>+N!$FG$112</f>
        <v>0</v>
      </c>
      <c r="T74" s="516">
        <f>+N!$FH$112</f>
        <v>0</v>
      </c>
      <c r="U74" s="516">
        <f>+N!$FI$112</f>
        <v>0</v>
      </c>
      <c r="V74" s="112">
        <f>+N!$FJ$112</f>
        <v>0</v>
      </c>
      <c r="W74" s="112">
        <f>+N!$FK$112</f>
        <v>0</v>
      </c>
      <c r="X74" s="112">
        <f>+N!$FL$112</f>
        <v>0</v>
      </c>
      <c r="Y74" s="112">
        <f>+N!$FM$112</f>
        <v>0</v>
      </c>
      <c r="Z74" s="113">
        <f>+N!$FN$112</f>
        <v>0</v>
      </c>
      <c r="AA74" s="519">
        <f>+S!$FE$112</f>
        <v>0</v>
      </c>
      <c r="AB74" s="516">
        <f>+S!$FF$112</f>
        <v>0</v>
      </c>
      <c r="AC74" s="112">
        <f>+S!$FG$112</f>
        <v>0</v>
      </c>
      <c r="AD74" s="112">
        <f>+S!$FH$112</f>
        <v>0</v>
      </c>
      <c r="AE74" s="112">
        <f>+S!$FI$112</f>
        <v>0</v>
      </c>
      <c r="AF74" s="112">
        <f>+S!$FJ$112</f>
        <v>0</v>
      </c>
      <c r="AG74" s="112">
        <f>+S!$FK$112</f>
        <v>0</v>
      </c>
      <c r="AH74" s="112">
        <f>+S!$FL$112</f>
        <v>0</v>
      </c>
      <c r="AI74" s="112">
        <f>+S!$FM$112</f>
        <v>0</v>
      </c>
      <c r="AJ74" s="113">
        <f>+S!$FN$112</f>
        <v>0</v>
      </c>
      <c r="AK74" s="519">
        <f>+E!$FE$112</f>
        <v>0</v>
      </c>
      <c r="AL74" s="516">
        <f>+E!$FF$112</f>
        <v>0</v>
      </c>
      <c r="AM74" s="516">
        <f>+E!$FG$112</f>
        <v>0</v>
      </c>
      <c r="AN74" s="112">
        <f>+E!$FH$112</f>
        <v>0</v>
      </c>
      <c r="AO74" s="112">
        <f>+E!$FI$112</f>
        <v>0</v>
      </c>
      <c r="AP74" s="516">
        <f>+E!$FJ$112</f>
        <v>0</v>
      </c>
      <c r="AQ74" s="516">
        <f>+E!$FK$112</f>
        <v>0</v>
      </c>
      <c r="AR74" s="516">
        <f>+E!$FL$112</f>
        <v>0</v>
      </c>
      <c r="AS74" s="112">
        <f>+E!$FM$112</f>
        <v>0</v>
      </c>
      <c r="AT74" s="113">
        <f>+E!$FN$112</f>
        <v>0</v>
      </c>
      <c r="AU74" s="519">
        <f>+O!$FE$112</f>
        <v>0</v>
      </c>
      <c r="AV74" s="516">
        <f>+O!$FF$112</f>
        <v>0</v>
      </c>
      <c r="AW74" s="516">
        <f>+O!$FG$112</f>
        <v>0</v>
      </c>
      <c r="AX74" s="112">
        <f>+O!$FH$112</f>
        <v>0</v>
      </c>
      <c r="AY74" s="112">
        <f>+O!$FI$112</f>
        <v>0</v>
      </c>
      <c r="AZ74" s="112">
        <f>+O!$FJ$112</f>
        <v>0</v>
      </c>
      <c r="BA74" s="516">
        <f>+O!$FK$112</f>
        <v>0</v>
      </c>
      <c r="BB74" s="516">
        <f>+O!$FL$112</f>
        <v>0</v>
      </c>
      <c r="BC74" s="112">
        <f>+O!$FM$112</f>
        <v>0</v>
      </c>
      <c r="BD74" s="113">
        <f>+O!$FN$112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584" t="e">
        <f>+#REF!</f>
        <v>#REF!</v>
      </c>
      <c r="P75" s="584"/>
      <c r="Q75" s="111">
        <f>+N!$FO$112</f>
        <v>0</v>
      </c>
      <c r="R75" s="112">
        <f>+N!$FP$112</f>
        <v>0</v>
      </c>
      <c r="S75" s="516">
        <f>+N!$FQ$112</f>
        <v>0</v>
      </c>
      <c r="T75" s="516">
        <f>+N!$FR$112</f>
        <v>0</v>
      </c>
      <c r="U75" s="516">
        <f>+N!$FS$112</f>
        <v>0</v>
      </c>
      <c r="V75" s="112">
        <f>+N!$FT$112</f>
        <v>0</v>
      </c>
      <c r="W75" s="112">
        <f>+N!$FU$112</f>
        <v>0</v>
      </c>
      <c r="X75" s="112">
        <f>+N!$FV$112</f>
        <v>0</v>
      </c>
      <c r="Y75" s="112">
        <f>+N!$FW$112</f>
        <v>0</v>
      </c>
      <c r="Z75" s="113">
        <f>+N!$FX$112</f>
        <v>0</v>
      </c>
      <c r="AA75" s="519">
        <f>+S!$FO$112</f>
        <v>0</v>
      </c>
      <c r="AB75" s="516">
        <f>+S!$FP$112</f>
        <v>0</v>
      </c>
      <c r="AC75" s="112">
        <f>+S!$FQ$112</f>
        <v>0</v>
      </c>
      <c r="AD75" s="112">
        <f>+S!$FR$112</f>
        <v>0</v>
      </c>
      <c r="AE75" s="112">
        <f>+S!$FS$112</f>
        <v>0</v>
      </c>
      <c r="AF75" s="112">
        <f>+S!$FT$112</f>
        <v>0</v>
      </c>
      <c r="AG75" s="112">
        <f>+S!$FU$112</f>
        <v>0</v>
      </c>
      <c r="AH75" s="112">
        <f>+S!$FV$112</f>
        <v>0</v>
      </c>
      <c r="AI75" s="112">
        <f>+S!$FW$112</f>
        <v>0</v>
      </c>
      <c r="AJ75" s="113">
        <f>+S!$FX$112</f>
        <v>0</v>
      </c>
      <c r="AK75" s="519">
        <f>+E!$FO$112</f>
        <v>0</v>
      </c>
      <c r="AL75" s="516">
        <f>+E!$FP$112</f>
        <v>0</v>
      </c>
      <c r="AM75" s="516">
        <f>+E!$FQ$112</f>
        <v>0</v>
      </c>
      <c r="AN75" s="112">
        <f>+E!$FR$112</f>
        <v>0</v>
      </c>
      <c r="AO75" s="112">
        <f>+E!$FS$112</f>
        <v>0</v>
      </c>
      <c r="AP75" s="516">
        <f>+E!$FT$112</f>
        <v>0</v>
      </c>
      <c r="AQ75" s="516">
        <f>+E!$FU$112</f>
        <v>0</v>
      </c>
      <c r="AR75" s="516">
        <f>+E!$FV$112</f>
        <v>0</v>
      </c>
      <c r="AS75" s="112">
        <f>+E!$FW$112</f>
        <v>0</v>
      </c>
      <c r="AT75" s="113">
        <f>+E!$FX$112</f>
        <v>0</v>
      </c>
      <c r="AU75" s="519">
        <f>+O!$FO$112</f>
        <v>0</v>
      </c>
      <c r="AV75" s="516">
        <f>+O!$FP$112</f>
        <v>0</v>
      </c>
      <c r="AW75" s="516">
        <f>+O!$FQ$112</f>
        <v>0</v>
      </c>
      <c r="AX75" s="112">
        <f>+O!$FR$112</f>
        <v>0</v>
      </c>
      <c r="AY75" s="112">
        <f>+O!$FS$112</f>
        <v>0</v>
      </c>
      <c r="AZ75" s="112">
        <f>+O!$FT$112</f>
        <v>0</v>
      </c>
      <c r="BA75" s="516">
        <f>+O!$FU$112</f>
        <v>0</v>
      </c>
      <c r="BB75" s="516">
        <f>+O!$FV$112</f>
        <v>0</v>
      </c>
      <c r="BC75" s="112">
        <f>+O!$FW$112</f>
        <v>0</v>
      </c>
      <c r="BD75" s="113">
        <f>+O!$FX$112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584" t="e">
        <f>+#REF!</f>
        <v>#REF!</v>
      </c>
      <c r="P76" s="584"/>
      <c r="Q76" s="111">
        <f>+N!$FY$112</f>
        <v>0</v>
      </c>
      <c r="R76" s="112">
        <f>+N!$FZ$112</f>
        <v>0</v>
      </c>
      <c r="S76" s="516">
        <f>+N!$GA$112</f>
        <v>0</v>
      </c>
      <c r="T76" s="516">
        <f>+N!$GB$112</f>
        <v>0</v>
      </c>
      <c r="U76" s="516">
        <f>+N!$GC$112</f>
        <v>0</v>
      </c>
      <c r="V76" s="112">
        <f>+N!$GD$112</f>
        <v>0</v>
      </c>
      <c r="W76" s="112">
        <f>+N!$GE$112</f>
        <v>0</v>
      </c>
      <c r="X76" s="112">
        <f>+N!$GF$112</f>
        <v>0</v>
      </c>
      <c r="Y76" s="112">
        <f>+N!$GG$112</f>
        <v>0</v>
      </c>
      <c r="Z76" s="113">
        <f>+N!$GH$112</f>
        <v>0</v>
      </c>
      <c r="AA76" s="519">
        <f>+S!$FY$112</f>
        <v>0</v>
      </c>
      <c r="AB76" s="516">
        <f>+S!$FZ$112</f>
        <v>0</v>
      </c>
      <c r="AC76" s="112">
        <f>+S!$GA$112</f>
        <v>0</v>
      </c>
      <c r="AD76" s="112">
        <f>+S!$GB$112</f>
        <v>0</v>
      </c>
      <c r="AE76" s="112">
        <f>+S!$GC$112</f>
        <v>0</v>
      </c>
      <c r="AF76" s="112">
        <f>+S!$GD$112</f>
        <v>0</v>
      </c>
      <c r="AG76" s="112">
        <f>+S!$GE$112</f>
        <v>0</v>
      </c>
      <c r="AH76" s="112">
        <f>+S!$GF$112</f>
        <v>0</v>
      </c>
      <c r="AI76" s="112">
        <f>+S!$GG$112</f>
        <v>0</v>
      </c>
      <c r="AJ76" s="113">
        <f>+S!$GH$112</f>
        <v>0</v>
      </c>
      <c r="AK76" s="519">
        <f>+E!$FY$112</f>
        <v>0</v>
      </c>
      <c r="AL76" s="516">
        <f>+E!$FZ$112</f>
        <v>0</v>
      </c>
      <c r="AM76" s="516">
        <f>+E!$GA$112</f>
        <v>0</v>
      </c>
      <c r="AN76" s="112">
        <f>+E!$GB$112</f>
        <v>0</v>
      </c>
      <c r="AO76" s="112">
        <f>+E!$GC$112</f>
        <v>0</v>
      </c>
      <c r="AP76" s="516">
        <f>+E!$GD$112</f>
        <v>0</v>
      </c>
      <c r="AQ76" s="516">
        <f>+E!$GE$112</f>
        <v>0</v>
      </c>
      <c r="AR76" s="516">
        <f>+E!$GF$112</f>
        <v>0</v>
      </c>
      <c r="AS76" s="112">
        <f>+E!$GG$112</f>
        <v>0</v>
      </c>
      <c r="AT76" s="113">
        <f>+E!$GH$112</f>
        <v>0</v>
      </c>
      <c r="AU76" s="519">
        <f>+O!$FY$112</f>
        <v>0</v>
      </c>
      <c r="AV76" s="516">
        <f>+O!$FZ$112</f>
        <v>0</v>
      </c>
      <c r="AW76" s="516">
        <f>+O!$GA$112</f>
        <v>0</v>
      </c>
      <c r="AX76" s="112">
        <f>+O!$GB$112</f>
        <v>0</v>
      </c>
      <c r="AY76" s="112">
        <f>+O!$GC$112</f>
        <v>0</v>
      </c>
      <c r="AZ76" s="112">
        <f>+O!$GD$112</f>
        <v>0</v>
      </c>
      <c r="BA76" s="516">
        <f>+O!$GE$112</f>
        <v>0</v>
      </c>
      <c r="BB76" s="516">
        <f>+O!$GF$112</f>
        <v>0</v>
      </c>
      <c r="BC76" s="112">
        <f>+O!$GG$112</f>
        <v>0</v>
      </c>
      <c r="BD76" s="113">
        <f>+O!$GH$112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584" t="e">
        <f>+#REF!</f>
        <v>#REF!</v>
      </c>
      <c r="P77" s="584"/>
      <c r="Q77" s="111">
        <f>+N!$GI$112</f>
        <v>0</v>
      </c>
      <c r="R77" s="112">
        <f>+N!$GJ$112</f>
        <v>0</v>
      </c>
      <c r="S77" s="516">
        <f>+N!$GK$112</f>
        <v>0</v>
      </c>
      <c r="T77" s="516">
        <f>+N!$GL$112</f>
        <v>0</v>
      </c>
      <c r="U77" s="516">
        <f>+N!$GM$112</f>
        <v>0</v>
      </c>
      <c r="V77" s="112">
        <f>+N!$GN$112</f>
        <v>0</v>
      </c>
      <c r="W77" s="112">
        <f>+N!$GO$112</f>
        <v>0</v>
      </c>
      <c r="X77" s="112">
        <f>+N!$GP$112</f>
        <v>0</v>
      </c>
      <c r="Y77" s="112">
        <f>+N!$GQ$112</f>
        <v>0</v>
      </c>
      <c r="Z77" s="113">
        <f>+N!$GR$112</f>
        <v>0</v>
      </c>
      <c r="AA77" s="519">
        <f>+S!$GI$112</f>
        <v>0</v>
      </c>
      <c r="AB77" s="516">
        <f>+S!$GJ$112</f>
        <v>0</v>
      </c>
      <c r="AC77" s="112">
        <f>+S!$GK$112</f>
        <v>0</v>
      </c>
      <c r="AD77" s="112">
        <f>+S!$GL$112</f>
        <v>0</v>
      </c>
      <c r="AE77" s="112">
        <f>+S!$GM$112</f>
        <v>0</v>
      </c>
      <c r="AF77" s="112">
        <f>+S!$GN$112</f>
        <v>0</v>
      </c>
      <c r="AG77" s="112">
        <f>+S!$GO$112</f>
        <v>0</v>
      </c>
      <c r="AH77" s="112">
        <f>+S!$GP$112</f>
        <v>0</v>
      </c>
      <c r="AI77" s="112">
        <f>+S!$GQ$112</f>
        <v>0</v>
      </c>
      <c r="AJ77" s="113">
        <f>+S!$GR$112</f>
        <v>0</v>
      </c>
      <c r="AK77" s="519">
        <f>+E!$GI$112</f>
        <v>0</v>
      </c>
      <c r="AL77" s="516">
        <f>+E!$GJ$112</f>
        <v>0</v>
      </c>
      <c r="AM77" s="516">
        <f>+E!$GK$112</f>
        <v>0</v>
      </c>
      <c r="AN77" s="112">
        <f>+E!$GL$112</f>
        <v>0</v>
      </c>
      <c r="AO77" s="112">
        <f>+E!$GM$112</f>
        <v>0</v>
      </c>
      <c r="AP77" s="516">
        <f>+E!$GN$112</f>
        <v>0</v>
      </c>
      <c r="AQ77" s="516">
        <f>+E!$GO$112</f>
        <v>0</v>
      </c>
      <c r="AR77" s="516">
        <f>+E!$GP$112</f>
        <v>0</v>
      </c>
      <c r="AS77" s="112">
        <f>+E!$GQ$112</f>
        <v>0</v>
      </c>
      <c r="AT77" s="113">
        <f>+E!$GR$112</f>
        <v>0</v>
      </c>
      <c r="AU77" s="519">
        <f>+O!$GI$112</f>
        <v>0</v>
      </c>
      <c r="AV77" s="516">
        <f>+O!$GJ$112</f>
        <v>0</v>
      </c>
      <c r="AW77" s="516">
        <f>+O!$GK$112</f>
        <v>0</v>
      </c>
      <c r="AX77" s="112">
        <f>+O!$GL$112</f>
        <v>0</v>
      </c>
      <c r="AY77" s="112">
        <f>+O!$GM$112</f>
        <v>0</v>
      </c>
      <c r="AZ77" s="112">
        <f>+O!$GN$112</f>
        <v>0</v>
      </c>
      <c r="BA77" s="516">
        <f>+O!$GO$112</f>
        <v>0</v>
      </c>
      <c r="BB77" s="516">
        <f>+O!$GP$112</f>
        <v>0</v>
      </c>
      <c r="BC77" s="112">
        <f>+O!$GQ$112</f>
        <v>0</v>
      </c>
      <c r="BD77" s="113">
        <f>+O!$GR$112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28" t="e">
        <f>+#REF!</f>
        <v>#REF!</v>
      </c>
      <c r="P78" s="628"/>
      <c r="Q78" s="116">
        <f>+N!$GS$112</f>
        <v>0</v>
      </c>
      <c r="R78" s="117">
        <f>+N!$GT$112</f>
        <v>0</v>
      </c>
      <c r="S78" s="517">
        <f>+N!$GU$112</f>
        <v>0</v>
      </c>
      <c r="T78" s="517">
        <f>+N!$GV$112</f>
        <v>0</v>
      </c>
      <c r="U78" s="517">
        <f>+N!$GW$112</f>
        <v>0</v>
      </c>
      <c r="V78" s="117">
        <f>+N!$GX$112</f>
        <v>0</v>
      </c>
      <c r="W78" s="117">
        <f>+N!$GY$112</f>
        <v>0</v>
      </c>
      <c r="X78" s="117">
        <f>+N!$GZ$112</f>
        <v>0</v>
      </c>
      <c r="Y78" s="117">
        <f>+N!$HA$112</f>
        <v>0</v>
      </c>
      <c r="Z78" s="118">
        <f>+N!$HB$112</f>
        <v>0</v>
      </c>
      <c r="AA78" s="520">
        <f>+S!$GS$112</f>
        <v>0</v>
      </c>
      <c r="AB78" s="517">
        <f>+S!$GT$112</f>
        <v>0</v>
      </c>
      <c r="AC78" s="117">
        <f>+S!$GU$112</f>
        <v>0</v>
      </c>
      <c r="AD78" s="117">
        <f>+S!$GV$112</f>
        <v>0</v>
      </c>
      <c r="AE78" s="117">
        <f>+S!$GW$112</f>
        <v>0</v>
      </c>
      <c r="AF78" s="117">
        <f>+S!$GX$112</f>
        <v>0</v>
      </c>
      <c r="AG78" s="117">
        <f>+S!$GY$112</f>
        <v>0</v>
      </c>
      <c r="AH78" s="117">
        <f>+S!$GZ$112</f>
        <v>0</v>
      </c>
      <c r="AI78" s="117">
        <f>+S!$HA$112</f>
        <v>0</v>
      </c>
      <c r="AJ78" s="118">
        <f>+S!$HB$112</f>
        <v>0</v>
      </c>
      <c r="AK78" s="519">
        <f>+E!$GS$112</f>
        <v>0</v>
      </c>
      <c r="AL78" s="516">
        <f>+E!$GT$112</f>
        <v>0</v>
      </c>
      <c r="AM78" s="516">
        <f>+E!$GU$112</f>
        <v>0</v>
      </c>
      <c r="AN78" s="112">
        <f>+E!$GV$112</f>
        <v>0</v>
      </c>
      <c r="AO78" s="112">
        <f>+E!$GW$112</f>
        <v>0</v>
      </c>
      <c r="AP78" s="516">
        <f>+E!$GX$112</f>
        <v>0</v>
      </c>
      <c r="AQ78" s="516">
        <f>+E!$GY$112</f>
        <v>0</v>
      </c>
      <c r="AR78" s="516">
        <f>+E!$GZ$112</f>
        <v>0</v>
      </c>
      <c r="AS78" s="117">
        <f>+E!$HA$112</f>
        <v>0</v>
      </c>
      <c r="AT78" s="118">
        <f>+E!$HB$112</f>
        <v>0</v>
      </c>
      <c r="AU78" s="520">
        <f>+O!$GS$112</f>
        <v>0</v>
      </c>
      <c r="AV78" s="517">
        <f>+O!$GT$112</f>
        <v>0</v>
      </c>
      <c r="AW78" s="517">
        <f>+O!$GU$112</f>
        <v>0</v>
      </c>
      <c r="AX78" s="117">
        <f>+O!$GV$112</f>
        <v>0</v>
      </c>
      <c r="AY78" s="117">
        <f>+O!$GW$112</f>
        <v>0</v>
      </c>
      <c r="AZ78" s="117">
        <f>+O!$GX$112</f>
        <v>0</v>
      </c>
      <c r="BA78" s="517">
        <f>+O!$GY$112</f>
        <v>0</v>
      </c>
      <c r="BB78" s="517">
        <f>+O!$GZ$112</f>
        <v>0</v>
      </c>
      <c r="BC78" s="117">
        <f>+O!$HA$112</f>
        <v>0</v>
      </c>
      <c r="BD78" s="118">
        <f>+O!$HB$112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29" t="s">
        <v>16</v>
      </c>
      <c r="P79" s="629"/>
      <c r="Q79" s="496">
        <f>+SUM(Q59:Q78)</f>
        <v>0</v>
      </c>
      <c r="R79" s="496">
        <f t="shared" ref="R79:BD79" si="4">+SUM(R59:R78)</f>
        <v>0</v>
      </c>
      <c r="S79" s="496">
        <f t="shared" si="4"/>
        <v>0</v>
      </c>
      <c r="T79" s="496">
        <f t="shared" si="4"/>
        <v>0</v>
      </c>
      <c r="U79" s="496">
        <f t="shared" si="4"/>
        <v>0</v>
      </c>
      <c r="V79" s="496">
        <f t="shared" si="4"/>
        <v>0</v>
      </c>
      <c r="W79" s="496">
        <f t="shared" si="4"/>
        <v>0</v>
      </c>
      <c r="X79" s="496">
        <f t="shared" si="4"/>
        <v>0</v>
      </c>
      <c r="Y79" s="496">
        <f t="shared" si="4"/>
        <v>0</v>
      </c>
      <c r="Z79" s="496">
        <f t="shared" si="4"/>
        <v>0</v>
      </c>
      <c r="AA79" s="496">
        <f t="shared" si="4"/>
        <v>0</v>
      </c>
      <c r="AB79" s="496">
        <f t="shared" si="4"/>
        <v>0</v>
      </c>
      <c r="AC79" s="496">
        <f t="shared" si="4"/>
        <v>0</v>
      </c>
      <c r="AD79" s="496">
        <f t="shared" si="4"/>
        <v>0</v>
      </c>
      <c r="AE79" s="496">
        <f t="shared" si="4"/>
        <v>0</v>
      </c>
      <c r="AF79" s="496">
        <f t="shared" si="4"/>
        <v>0</v>
      </c>
      <c r="AG79" s="496">
        <f t="shared" si="4"/>
        <v>0</v>
      </c>
      <c r="AH79" s="496">
        <f t="shared" si="4"/>
        <v>0</v>
      </c>
      <c r="AI79" s="496">
        <f t="shared" si="4"/>
        <v>0</v>
      </c>
      <c r="AJ79" s="496">
        <f t="shared" si="4"/>
        <v>0</v>
      </c>
      <c r="AK79" s="496">
        <f t="shared" si="4"/>
        <v>0</v>
      </c>
      <c r="AL79" s="496">
        <f t="shared" si="4"/>
        <v>0</v>
      </c>
      <c r="AM79" s="496">
        <f t="shared" si="4"/>
        <v>0</v>
      </c>
      <c r="AN79" s="496">
        <f t="shared" si="4"/>
        <v>0</v>
      </c>
      <c r="AO79" s="496">
        <f t="shared" si="4"/>
        <v>0</v>
      </c>
      <c r="AP79" s="496">
        <f t="shared" si="4"/>
        <v>0</v>
      </c>
      <c r="AQ79" s="496">
        <f t="shared" si="4"/>
        <v>0</v>
      </c>
      <c r="AR79" s="496">
        <f t="shared" si="4"/>
        <v>0</v>
      </c>
      <c r="AS79" s="496">
        <f t="shared" si="4"/>
        <v>0</v>
      </c>
      <c r="AT79" s="496">
        <f t="shared" si="4"/>
        <v>0</v>
      </c>
      <c r="AU79" s="496">
        <f t="shared" si="4"/>
        <v>0</v>
      </c>
      <c r="AV79" s="496">
        <f t="shared" si="4"/>
        <v>0</v>
      </c>
      <c r="AW79" s="496">
        <f t="shared" si="4"/>
        <v>0</v>
      </c>
      <c r="AX79" s="496">
        <f t="shared" si="4"/>
        <v>0</v>
      </c>
      <c r="AY79" s="496">
        <f t="shared" si="4"/>
        <v>0</v>
      </c>
      <c r="AZ79" s="496">
        <f t="shared" si="4"/>
        <v>0</v>
      </c>
      <c r="BA79" s="496">
        <f t="shared" si="4"/>
        <v>0</v>
      </c>
      <c r="BB79" s="496">
        <f t="shared" si="4"/>
        <v>0</v>
      </c>
      <c r="BC79" s="496">
        <f t="shared" si="4"/>
        <v>0</v>
      </c>
      <c r="BD79" s="496">
        <f t="shared" si="4"/>
        <v>0</v>
      </c>
      <c r="BE79" s="497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33" t="s">
        <v>21</v>
      </c>
      <c r="P80" s="633"/>
      <c r="Q80" s="49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9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47" t="e">
        <f>+O99</f>
        <v>#REF!</v>
      </c>
      <c r="P81" s="647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47" t="e">
        <f t="shared" ref="O82:O86" si="6">+O100</f>
        <v>#REF!</v>
      </c>
      <c r="P82" s="647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47" t="e">
        <f t="shared" si="6"/>
        <v>#REF!</v>
      </c>
      <c r="P83" s="647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47" t="e">
        <f t="shared" si="6"/>
        <v>#REF!</v>
      </c>
      <c r="P84" s="647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47" t="e">
        <f t="shared" si="6"/>
        <v>#REF!</v>
      </c>
      <c r="P85" s="647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47" t="e">
        <f t="shared" si="6"/>
        <v>#REF!</v>
      </c>
      <c r="P86" s="647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836</v>
      </c>
      <c r="R88" s="351" t="s">
        <v>837</v>
      </c>
      <c r="S88" s="351" t="s">
        <v>838</v>
      </c>
      <c r="T88" s="351" t="s">
        <v>839</v>
      </c>
      <c r="U88" s="351" t="s">
        <v>840</v>
      </c>
      <c r="V88" s="351" t="s">
        <v>841</v>
      </c>
      <c r="W88" s="351" t="s">
        <v>842</v>
      </c>
      <c r="X88" s="351" t="s">
        <v>843</v>
      </c>
      <c r="Y88" s="351" t="s">
        <v>844</v>
      </c>
      <c r="Z88" s="351" t="s">
        <v>845</v>
      </c>
      <c r="AA88" s="351" t="s">
        <v>846</v>
      </c>
      <c r="AB88" s="351" t="s">
        <v>847</v>
      </c>
      <c r="AC88" s="351" t="s">
        <v>848</v>
      </c>
      <c r="AD88" s="351" t="s">
        <v>849</v>
      </c>
      <c r="AE88" s="351" t="s">
        <v>850</v>
      </c>
      <c r="AF88" s="351" t="s">
        <v>851</v>
      </c>
      <c r="AG88" s="351" t="s">
        <v>852</v>
      </c>
      <c r="AH88" s="351" t="s">
        <v>853</v>
      </c>
      <c r="AI88" s="351" t="s">
        <v>854</v>
      </c>
      <c r="AJ88" s="351" t="s">
        <v>855</v>
      </c>
      <c r="AK88" s="351" t="s">
        <v>856</v>
      </c>
      <c r="AL88" s="351" t="s">
        <v>857</v>
      </c>
      <c r="AM88" s="351" t="s">
        <v>858</v>
      </c>
      <c r="AN88" s="351" t="s">
        <v>859</v>
      </c>
      <c r="AO88" s="351" t="s">
        <v>860</v>
      </c>
      <c r="AP88" s="351" t="s">
        <v>861</v>
      </c>
      <c r="AQ88" s="351" t="s">
        <v>862</v>
      </c>
      <c r="AR88" s="351" t="s">
        <v>863</v>
      </c>
      <c r="AS88" s="351" t="s">
        <v>864</v>
      </c>
      <c r="AT88" s="351" t="s">
        <v>865</v>
      </c>
      <c r="AU88" s="351" t="s">
        <v>866</v>
      </c>
      <c r="AV88" s="351" t="s">
        <v>867</v>
      </c>
      <c r="AW88" s="351" t="s">
        <v>868</v>
      </c>
      <c r="AX88" s="351" t="s">
        <v>869</v>
      </c>
      <c r="AY88" s="351" t="s">
        <v>870</v>
      </c>
      <c r="AZ88" s="351" t="s">
        <v>871</v>
      </c>
      <c r="BA88" s="351" t="s">
        <v>872</v>
      </c>
      <c r="BB88" s="351" t="s">
        <v>873</v>
      </c>
      <c r="BC88" s="351" t="s">
        <v>874</v>
      </c>
      <c r="BD88" s="351" t="s">
        <v>875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21" t="e">
        <f>+VLOOKUP(P89,#REF!,2,0)</f>
        <v>#REF!</v>
      </c>
      <c r="P89" s="354">
        <v>22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23" t="s">
        <v>148</v>
      </c>
      <c r="P90" s="623"/>
      <c r="Q90" s="623"/>
      <c r="R90" s="623"/>
      <c r="S90" s="623"/>
      <c r="T90" s="623"/>
      <c r="U90" s="623"/>
      <c r="V90" s="623"/>
      <c r="W90" s="623"/>
      <c r="X90" s="623"/>
      <c r="Y90" s="623"/>
      <c r="Z90" s="623"/>
      <c r="AA90" s="623"/>
      <c r="AB90" s="623"/>
      <c r="AC90" s="623"/>
      <c r="AD90" s="623"/>
      <c r="AE90" s="623"/>
      <c r="AF90" s="623"/>
      <c r="AG90" s="623"/>
      <c r="AH90" s="623"/>
      <c r="AI90" s="623"/>
      <c r="AJ90" s="623"/>
      <c r="AK90" s="623"/>
      <c r="AL90" s="623"/>
      <c r="AM90" s="623"/>
      <c r="AN90" s="623"/>
      <c r="AO90" s="623"/>
      <c r="AP90" s="623"/>
      <c r="AQ90" s="623"/>
      <c r="AR90" s="623"/>
      <c r="AS90" s="623"/>
      <c r="AT90" s="623"/>
      <c r="AU90" s="623"/>
      <c r="AV90" s="623"/>
      <c r="AW90" s="623"/>
      <c r="AX90" s="623"/>
      <c r="AY90" s="623"/>
      <c r="AZ90" s="623"/>
      <c r="BA90" s="623"/>
      <c r="BB90" s="623"/>
      <c r="BC90" s="623"/>
      <c r="BD90" s="623"/>
      <c r="BE90" s="623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624" t="s">
        <v>145</v>
      </c>
      <c r="P91" s="124" t="s">
        <v>164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630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25"/>
      <c r="P92" s="128" t="s">
        <v>152</v>
      </c>
      <c r="Q92" s="567" t="e">
        <f>+SUM(Q79:Z79)/BE79</f>
        <v>#DIV/0!</v>
      </c>
      <c r="R92" s="568"/>
      <c r="S92" s="568"/>
      <c r="T92" s="568"/>
      <c r="U92" s="568"/>
      <c r="V92" s="568"/>
      <c r="W92" s="568"/>
      <c r="X92" s="568"/>
      <c r="Y92" s="568"/>
      <c r="Z92" s="569"/>
      <c r="AA92" s="632" t="e">
        <f>+SUM(AA79:AJ79)/BE79</f>
        <v>#DIV/0!</v>
      </c>
      <c r="AB92" s="632"/>
      <c r="AC92" s="632"/>
      <c r="AD92" s="632"/>
      <c r="AE92" s="632"/>
      <c r="AF92" s="632"/>
      <c r="AG92" s="632"/>
      <c r="AH92" s="632"/>
      <c r="AI92" s="632"/>
      <c r="AJ92" s="632"/>
      <c r="AK92" s="632" t="e">
        <f>+SUM(AK79:AT79)/BE79</f>
        <v>#DIV/0!</v>
      </c>
      <c r="AL92" s="632"/>
      <c r="AM92" s="632"/>
      <c r="AN92" s="632"/>
      <c r="AO92" s="632"/>
      <c r="AP92" s="632"/>
      <c r="AQ92" s="632"/>
      <c r="AR92" s="632"/>
      <c r="AS92" s="632"/>
      <c r="AT92" s="632"/>
      <c r="AU92" s="567" t="e">
        <f>+SUM(AU79:BD79)/BE79</f>
        <v>#DIV/0!</v>
      </c>
      <c r="AV92" s="568"/>
      <c r="AW92" s="568"/>
      <c r="AX92" s="568"/>
      <c r="AY92" s="568"/>
      <c r="AZ92" s="568"/>
      <c r="BA92" s="568"/>
      <c r="BB92" s="568"/>
      <c r="BC92" s="568"/>
      <c r="BD92" s="569"/>
      <c r="BE92" s="631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24" t="s">
        <v>192</v>
      </c>
      <c r="P93" s="124" t="s">
        <v>164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26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25" t="s">
        <v>149</v>
      </c>
      <c r="P94" s="128" t="s">
        <v>152</v>
      </c>
      <c r="Q94" s="567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68"/>
      <c r="S94" s="568"/>
      <c r="T94" s="568"/>
      <c r="U94" s="568"/>
      <c r="V94" s="568"/>
      <c r="W94" s="568"/>
      <c r="X94" s="568"/>
      <c r="Y94" s="568"/>
      <c r="Z94" s="569"/>
      <c r="AA94" s="632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32"/>
      <c r="AC94" s="632"/>
      <c r="AD94" s="632"/>
      <c r="AE94" s="632"/>
      <c r="AF94" s="632"/>
      <c r="AG94" s="632"/>
      <c r="AH94" s="632"/>
      <c r="AI94" s="632"/>
      <c r="AJ94" s="632"/>
      <c r="AK94" s="632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32"/>
      <c r="AM94" s="632"/>
      <c r="AN94" s="632"/>
      <c r="AO94" s="632"/>
      <c r="AP94" s="632"/>
      <c r="AQ94" s="632"/>
      <c r="AR94" s="632"/>
      <c r="AS94" s="632"/>
      <c r="AT94" s="632"/>
      <c r="AU94" s="567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68"/>
      <c r="AW94" s="568"/>
      <c r="AX94" s="568"/>
      <c r="AY94" s="568"/>
      <c r="AZ94" s="568"/>
      <c r="BA94" s="568"/>
      <c r="BB94" s="568"/>
      <c r="BC94" s="568"/>
      <c r="BD94" s="569"/>
      <c r="BE94" s="627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41" t="s">
        <v>193</v>
      </c>
      <c r="P95" s="642"/>
      <c r="Q95" s="129">
        <f>+N!HV112</f>
        <v>0</v>
      </c>
      <c r="R95" s="130">
        <f>+N!HW112</f>
        <v>0</v>
      </c>
      <c r="S95" s="130">
        <f>+N!HX112</f>
        <v>0</v>
      </c>
      <c r="T95" s="130">
        <f>+N!HY112</f>
        <v>0</v>
      </c>
      <c r="U95" s="130">
        <f>+N!HZ112</f>
        <v>0</v>
      </c>
      <c r="V95" s="130">
        <f>+N!IA112</f>
        <v>0</v>
      </c>
      <c r="W95" s="130">
        <f>+N!IB112</f>
        <v>0</v>
      </c>
      <c r="X95" s="130">
        <f>+N!IC112</f>
        <v>0</v>
      </c>
      <c r="Y95" s="130">
        <f>+N!ID112</f>
        <v>0</v>
      </c>
      <c r="Z95" s="131">
        <f>+N!IE112</f>
        <v>0</v>
      </c>
      <c r="AA95" s="129">
        <f>+S!HR112</f>
        <v>0</v>
      </c>
      <c r="AB95" s="130">
        <f>+S!HS112</f>
        <v>0</v>
      </c>
      <c r="AC95" s="130">
        <f>+S!HT112</f>
        <v>0</v>
      </c>
      <c r="AD95" s="130">
        <f>+S!HU112</f>
        <v>0</v>
      </c>
      <c r="AE95" s="130">
        <f>+S!HV112</f>
        <v>0</v>
      </c>
      <c r="AF95" s="130">
        <f>+S!HW112</f>
        <v>0</v>
      </c>
      <c r="AG95" s="130">
        <f>+S!HX112</f>
        <v>0</v>
      </c>
      <c r="AH95" s="130">
        <f>+S!HY112</f>
        <v>0</v>
      </c>
      <c r="AI95" s="130">
        <f>+S!HZ112</f>
        <v>0</v>
      </c>
      <c r="AJ95" s="131">
        <f>+S!IA112</f>
        <v>0</v>
      </c>
      <c r="AK95" s="129">
        <f>+E!HR112</f>
        <v>0</v>
      </c>
      <c r="AL95" s="130">
        <f>+E!HS112</f>
        <v>0</v>
      </c>
      <c r="AM95" s="130">
        <f>+E!HT112</f>
        <v>0</v>
      </c>
      <c r="AN95" s="130">
        <f>+E!HU112</f>
        <v>0</v>
      </c>
      <c r="AO95" s="130">
        <f>+E!HV112</f>
        <v>0</v>
      </c>
      <c r="AP95" s="130">
        <f>+E!HW112</f>
        <v>0</v>
      </c>
      <c r="AQ95" s="130">
        <f>+E!HX112</f>
        <v>0</v>
      </c>
      <c r="AR95" s="130">
        <f>+E!HY112</f>
        <v>0</v>
      </c>
      <c r="AS95" s="130">
        <f>+E!HZ112</f>
        <v>0</v>
      </c>
      <c r="AT95" s="131">
        <f>+E!IA112</f>
        <v>0</v>
      </c>
      <c r="AU95" s="129">
        <f>+O!HR112</f>
        <v>0</v>
      </c>
      <c r="AV95" s="130">
        <f>+O!HS112</f>
        <v>0</v>
      </c>
      <c r="AW95" s="130">
        <f>+O!HT112</f>
        <v>0</v>
      </c>
      <c r="AX95" s="130">
        <f>+O!HU112</f>
        <v>0</v>
      </c>
      <c r="AY95" s="130">
        <f>+O!HV112</f>
        <v>0</v>
      </c>
      <c r="AZ95" s="130">
        <f>+O!HW112</f>
        <v>0</v>
      </c>
      <c r="BA95" s="130">
        <f>+O!HX112</f>
        <v>0</v>
      </c>
      <c r="BB95" s="130">
        <f>+O!HY112</f>
        <v>0</v>
      </c>
      <c r="BC95" s="130">
        <f>+O!HZ112</f>
        <v>0</v>
      </c>
      <c r="BD95" s="131">
        <f>+O!IA112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23" t="s">
        <v>146</v>
      </c>
      <c r="P96" s="623"/>
      <c r="Q96" s="623"/>
      <c r="R96" s="623"/>
      <c r="S96" s="623"/>
      <c r="T96" s="623"/>
      <c r="U96" s="623"/>
      <c r="V96" s="623"/>
      <c r="W96" s="623"/>
      <c r="X96" s="623"/>
      <c r="Y96" s="623"/>
      <c r="Z96" s="623"/>
      <c r="AA96" s="623"/>
      <c r="AB96" s="623"/>
      <c r="AC96" s="623"/>
      <c r="AD96" s="623"/>
      <c r="AE96" s="623"/>
      <c r="AF96" s="623"/>
      <c r="AG96" s="623"/>
      <c r="AH96" s="623"/>
      <c r="AI96" s="623"/>
      <c r="AJ96" s="623"/>
      <c r="AK96" s="623"/>
      <c r="AL96" s="623"/>
      <c r="AM96" s="623"/>
      <c r="AN96" s="623"/>
      <c r="AO96" s="623"/>
      <c r="AP96" s="623"/>
      <c r="AQ96" s="623"/>
      <c r="AR96" s="623"/>
      <c r="AS96" s="623"/>
      <c r="AT96" s="623"/>
      <c r="AU96" s="623"/>
      <c r="AV96" s="623"/>
      <c r="AW96" s="623"/>
      <c r="AX96" s="623"/>
      <c r="AY96" s="623"/>
      <c r="AZ96" s="623"/>
      <c r="BA96" s="623"/>
      <c r="BB96" s="623"/>
      <c r="BC96" s="623"/>
      <c r="BD96" s="623"/>
      <c r="BE96" s="623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5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43" t="s">
        <v>147</v>
      </c>
      <c r="P97" s="644"/>
      <c r="Q97" s="605" t="e">
        <f>+Q57</f>
        <v>#REF!</v>
      </c>
      <c r="R97" s="606"/>
      <c r="S97" s="606"/>
      <c r="T97" s="606"/>
      <c r="U97" s="606"/>
      <c r="V97" s="606"/>
      <c r="W97" s="606"/>
      <c r="X97" s="606"/>
      <c r="Y97" s="606"/>
      <c r="Z97" s="607"/>
      <c r="AA97" s="609" t="e">
        <f>+AA57</f>
        <v>#REF!</v>
      </c>
      <c r="AB97" s="610"/>
      <c r="AC97" s="610"/>
      <c r="AD97" s="610"/>
      <c r="AE97" s="610"/>
      <c r="AF97" s="610"/>
      <c r="AG97" s="610"/>
      <c r="AH97" s="610"/>
      <c r="AI97" s="610"/>
      <c r="AJ97" s="611"/>
      <c r="AK97" s="620" t="e">
        <f>+AK57</f>
        <v>#REF!</v>
      </c>
      <c r="AL97" s="621"/>
      <c r="AM97" s="621"/>
      <c r="AN97" s="621"/>
      <c r="AO97" s="621"/>
      <c r="AP97" s="621"/>
      <c r="AQ97" s="621"/>
      <c r="AR97" s="621"/>
      <c r="AS97" s="621"/>
      <c r="AT97" s="622"/>
      <c r="AU97" s="615" t="e">
        <f>+AU57</f>
        <v>#REF!</v>
      </c>
      <c r="AV97" s="616"/>
      <c r="AW97" s="616"/>
      <c r="AX97" s="616"/>
      <c r="AY97" s="616"/>
      <c r="AZ97" s="616"/>
      <c r="BA97" s="616"/>
      <c r="BB97" s="616"/>
      <c r="BC97" s="616"/>
      <c r="BD97" s="617"/>
      <c r="BE97" s="596" t="s">
        <v>24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5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45"/>
      <c r="P98" s="646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 t="shared" ref="AA98:BD98" si="12">+AA58</f>
        <v>#REF!</v>
      </c>
      <c r="AB98" s="321" t="e">
        <f t="shared" si="12"/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 t="shared" si="12"/>
        <v>#REF!</v>
      </c>
      <c r="AL98" s="322" t="e">
        <f t="shared" si="12"/>
        <v>#REF!</v>
      </c>
      <c r="AM98" s="522" t="e">
        <f t="shared" si="12"/>
        <v>#REF!</v>
      </c>
      <c r="AN98" s="322" t="e">
        <f t="shared" si="12"/>
        <v>#REF!</v>
      </c>
      <c r="AO98" s="322" t="e">
        <f t="shared" si="12"/>
        <v>#REF!</v>
      </c>
      <c r="AP98" s="322" t="e">
        <f t="shared" si="12"/>
        <v>#REF!</v>
      </c>
      <c r="AQ98" s="523" t="e">
        <f t="shared" si="12"/>
        <v>#REF!</v>
      </c>
      <c r="AR98" s="322" t="e">
        <f t="shared" si="12"/>
        <v>#REF!</v>
      </c>
      <c r="AS98" s="322" t="e">
        <f t="shared" si="12"/>
        <v>#REF!</v>
      </c>
      <c r="AT98" s="322" t="e">
        <f t="shared" si="12"/>
        <v>#REF!</v>
      </c>
      <c r="AU98" s="500" t="e">
        <f t="shared" si="12"/>
        <v>#REF!</v>
      </c>
      <c r="AV98" s="500" t="e">
        <f t="shared" si="12"/>
        <v>#REF!</v>
      </c>
      <c r="AW98" s="500" t="e">
        <f t="shared" si="12"/>
        <v>#REF!</v>
      </c>
      <c r="AX98" s="500" t="e">
        <f t="shared" si="12"/>
        <v>#REF!</v>
      </c>
      <c r="AY98" s="500" t="e">
        <f t="shared" si="12"/>
        <v>#REF!</v>
      </c>
      <c r="AZ98" s="500" t="e">
        <f t="shared" si="12"/>
        <v>#REF!</v>
      </c>
      <c r="BA98" s="500" t="e">
        <f t="shared" si="12"/>
        <v>#REF!</v>
      </c>
      <c r="BB98" s="500" t="e">
        <f t="shared" si="12"/>
        <v>#REF!</v>
      </c>
      <c r="BC98" s="500" t="e">
        <f t="shared" si="12"/>
        <v>#REF!</v>
      </c>
      <c r="BD98" s="500" t="e">
        <f t="shared" si="12"/>
        <v>#REF!</v>
      </c>
      <c r="BE98" s="59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5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39" t="e">
        <f>+#REF!</f>
        <v>#REF!</v>
      </c>
      <c r="P99" s="640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3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5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35" t="e">
        <f>+#REF!</f>
        <v>#REF!</v>
      </c>
      <c r="P100" s="636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3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5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35" t="e">
        <f>+#REF!</f>
        <v>#REF!</v>
      </c>
      <c r="P101" s="636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3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5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35" t="e">
        <f>+#REF!</f>
        <v>#REF!</v>
      </c>
      <c r="P102" s="636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3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5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35" t="e">
        <f>+#REF!</f>
        <v>#REF!</v>
      </c>
      <c r="P103" s="636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3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5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37" t="e">
        <f>+#REF!</f>
        <v>#REF!</v>
      </c>
      <c r="P104" s="638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3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5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34" t="s">
        <v>16</v>
      </c>
      <c r="P105" s="634"/>
      <c r="Q105" s="122" t="e">
        <f t="shared" ref="Q105:BD105" si="14">+SUM(Q99:Q104)</f>
        <v>#REF!</v>
      </c>
      <c r="R105" s="142" t="e">
        <f t="shared" si="14"/>
        <v>#REF!</v>
      </c>
      <c r="S105" s="142" t="e">
        <f t="shared" si="14"/>
        <v>#REF!</v>
      </c>
      <c r="T105" s="142" t="e">
        <f t="shared" si="14"/>
        <v>#REF!</v>
      </c>
      <c r="U105" s="142" t="e">
        <f t="shared" si="14"/>
        <v>#REF!</v>
      </c>
      <c r="V105" s="142" t="e">
        <f t="shared" si="14"/>
        <v>#REF!</v>
      </c>
      <c r="W105" s="142" t="e">
        <f t="shared" si="14"/>
        <v>#REF!</v>
      </c>
      <c r="X105" s="143" t="e">
        <f t="shared" si="14"/>
        <v>#REF!</v>
      </c>
      <c r="Y105" s="143" t="e">
        <f t="shared" si="14"/>
        <v>#REF!</v>
      </c>
      <c r="Z105" s="144" t="e">
        <f t="shared" si="14"/>
        <v>#REF!</v>
      </c>
      <c r="AA105" s="122" t="e">
        <f t="shared" si="14"/>
        <v>#REF!</v>
      </c>
      <c r="AB105" s="142" t="e">
        <f t="shared" si="14"/>
        <v>#REF!</v>
      </c>
      <c r="AC105" s="142" t="e">
        <f t="shared" si="14"/>
        <v>#REF!</v>
      </c>
      <c r="AD105" s="142" t="e">
        <f t="shared" si="14"/>
        <v>#REF!</v>
      </c>
      <c r="AE105" s="142" t="e">
        <f t="shared" si="14"/>
        <v>#REF!</v>
      </c>
      <c r="AF105" s="142" t="e">
        <f t="shared" si="14"/>
        <v>#REF!</v>
      </c>
      <c r="AG105" s="142" t="e">
        <f t="shared" si="14"/>
        <v>#REF!</v>
      </c>
      <c r="AH105" s="143" t="e">
        <f t="shared" si="14"/>
        <v>#REF!</v>
      </c>
      <c r="AI105" s="143" t="e">
        <f t="shared" si="14"/>
        <v>#REF!</v>
      </c>
      <c r="AJ105" s="144" t="e">
        <f t="shared" si="14"/>
        <v>#REF!</v>
      </c>
      <c r="AK105" s="122" t="e">
        <f t="shared" si="14"/>
        <v>#REF!</v>
      </c>
      <c r="AL105" s="142" t="e">
        <f t="shared" si="14"/>
        <v>#REF!</v>
      </c>
      <c r="AM105" s="142" t="e">
        <f t="shared" si="14"/>
        <v>#REF!</v>
      </c>
      <c r="AN105" s="142" t="e">
        <f t="shared" si="14"/>
        <v>#REF!</v>
      </c>
      <c r="AO105" s="142" t="e">
        <f t="shared" si="14"/>
        <v>#REF!</v>
      </c>
      <c r="AP105" s="142" t="e">
        <f t="shared" si="14"/>
        <v>#REF!</v>
      </c>
      <c r="AQ105" s="142" t="e">
        <f t="shared" si="14"/>
        <v>#REF!</v>
      </c>
      <c r="AR105" s="143" t="e">
        <f t="shared" si="14"/>
        <v>#REF!</v>
      </c>
      <c r="AS105" s="143" t="e">
        <f t="shared" si="14"/>
        <v>#REF!</v>
      </c>
      <c r="AT105" s="144" t="e">
        <f t="shared" si="14"/>
        <v>#REF!</v>
      </c>
      <c r="AU105" s="122" t="e">
        <f t="shared" si="14"/>
        <v>#REF!</v>
      </c>
      <c r="AV105" s="142" t="e">
        <f t="shared" si="14"/>
        <v>#REF!</v>
      </c>
      <c r="AW105" s="142" t="e">
        <f t="shared" si="14"/>
        <v>#REF!</v>
      </c>
      <c r="AX105" s="142" t="e">
        <f t="shared" si="14"/>
        <v>#REF!</v>
      </c>
      <c r="AY105" s="142" t="e">
        <f t="shared" si="14"/>
        <v>#REF!</v>
      </c>
      <c r="AZ105" s="142" t="e">
        <f t="shared" si="14"/>
        <v>#REF!</v>
      </c>
      <c r="BA105" s="142" t="e">
        <f t="shared" si="14"/>
        <v>#REF!</v>
      </c>
      <c r="BB105" s="143" t="e">
        <f t="shared" si="14"/>
        <v>#REF!</v>
      </c>
      <c r="BC105" s="143" t="e">
        <f t="shared" si="14"/>
        <v>#REF!</v>
      </c>
      <c r="BD105" s="144" t="e">
        <f t="shared" si="14"/>
        <v>#REF!</v>
      </c>
      <c r="BE105" s="514" t="e">
        <f t="shared" si="13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5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5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</row>
    <row r="108" spans="3:85" ht="35.25" customHeight="1"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</row>
    <row r="109" spans="3:85" ht="35.25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</row>
    <row r="110" spans="3:85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</row>
    <row r="111" spans="3:85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</row>
    <row r="112" spans="3:85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24B3-4AE8-400C-A6A8-9BE671D816E8}">
  <dimension ref="A1:BR53"/>
  <sheetViews>
    <sheetView zoomScale="40" zoomScaleNormal="40" workbookViewId="0">
      <selection activeCell="CA18" sqref="CA18"/>
    </sheetView>
  </sheetViews>
  <sheetFormatPr baseColWidth="10" defaultRowHeight="12.75"/>
  <cols>
    <col min="10" max="17" width="0" hidden="1" customWidth="1"/>
    <col min="24" max="24" width="13.7109375" hidden="1" customWidth="1"/>
    <col min="25" max="36" width="0" hidden="1" customWidth="1"/>
    <col min="43" max="52" width="0" hidden="1" customWidth="1"/>
    <col min="55" max="64" width="0" hidden="1" customWidth="1"/>
  </cols>
  <sheetData>
    <row r="1" spans="1:70" ht="20.25">
      <c r="A1" s="27"/>
      <c r="B1" s="27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</row>
    <row r="2" spans="1:70" ht="33.75">
      <c r="A2" s="27"/>
      <c r="B2" s="27"/>
      <c r="C2" s="585" t="s">
        <v>194</v>
      </c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86"/>
      <c r="AH2" s="586"/>
      <c r="AI2" s="586"/>
      <c r="AJ2" s="586"/>
      <c r="AK2" s="586"/>
      <c r="AL2" s="586"/>
      <c r="AM2" s="586"/>
      <c r="AN2" s="586"/>
      <c r="AO2" s="586"/>
      <c r="AP2" s="586"/>
      <c r="AQ2" s="586"/>
      <c r="AR2" s="586"/>
      <c r="AS2" s="586"/>
      <c r="AT2" s="586"/>
      <c r="AU2" s="586"/>
      <c r="AV2" s="586"/>
      <c r="AW2" s="586"/>
      <c r="AX2" s="586"/>
      <c r="AY2" s="586"/>
      <c r="AZ2" s="586"/>
      <c r="BA2" s="586"/>
      <c r="BB2" s="586"/>
      <c r="BC2" s="586"/>
      <c r="BD2" s="586"/>
      <c r="BE2" s="586"/>
      <c r="BF2" s="586"/>
      <c r="BG2" s="586"/>
      <c r="BH2" s="586"/>
      <c r="BI2" s="586"/>
      <c r="BJ2" s="586"/>
      <c r="BK2" s="586"/>
      <c r="BL2" s="586"/>
      <c r="BM2" s="586"/>
      <c r="BN2" s="586"/>
      <c r="BO2" s="586"/>
      <c r="BP2" s="586"/>
      <c r="BQ2" s="586"/>
      <c r="BR2" s="587"/>
    </row>
    <row r="3" spans="1:70" ht="20.25">
      <c r="A3" s="27"/>
      <c r="B3" s="27"/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</row>
    <row r="4" spans="1:70" ht="47.25">
      <c r="A4" s="526"/>
      <c r="B4" s="526"/>
      <c r="C4" s="588" t="str">
        <f>+CONCATENATE("      Intersección                 :   ",Inicio!G6)</f>
        <v xml:space="preserve">      Intersección                 :   Av. Los Héroes - Ca. Los Conquistadores (Metro de Atocongo)</v>
      </c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65" t="str">
        <f>+CONCATENATE("             Distrito      :                  ",Inicio!G14,"          ")</f>
        <v xml:space="preserve">             Distrito      :                  San Juan de Miraflores          </v>
      </c>
      <c r="AL4" s="565"/>
      <c r="AM4" s="565"/>
      <c r="AN4" s="565"/>
      <c r="AO4" s="565"/>
      <c r="AP4" s="565"/>
      <c r="AQ4" s="565"/>
      <c r="AR4" s="565"/>
      <c r="AS4" s="565"/>
      <c r="AT4" s="565"/>
      <c r="AU4" s="565"/>
      <c r="AV4" s="565"/>
      <c r="AW4" s="565"/>
      <c r="AX4" s="565"/>
      <c r="AY4" s="565"/>
      <c r="AZ4" s="565"/>
      <c r="BA4" s="565"/>
      <c r="BB4" s="565"/>
      <c r="BC4" s="565"/>
      <c r="BD4" s="565"/>
      <c r="BE4" s="565"/>
      <c r="BF4" s="565"/>
      <c r="BG4" s="565"/>
      <c r="BH4" s="565"/>
      <c r="BI4" s="565"/>
      <c r="BJ4" s="565"/>
      <c r="BK4" s="565"/>
      <c r="BL4" s="565"/>
      <c r="BM4" s="565"/>
      <c r="BN4" s="565"/>
      <c r="BO4" s="565"/>
      <c r="BP4" s="565"/>
      <c r="BQ4" s="565"/>
      <c r="BR4" s="566"/>
    </row>
    <row r="5" spans="1:70" ht="47.25">
      <c r="A5" s="526"/>
      <c r="B5" s="526"/>
      <c r="C5" s="588" t="str">
        <f>+CONCATENATE("      Fecha                          : "  )</f>
        <v xml:space="preserve">      Fecha                          : </v>
      </c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65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565"/>
      <c r="AM5" s="565"/>
      <c r="AN5" s="565"/>
      <c r="AO5" s="565"/>
      <c r="AP5" s="565"/>
      <c r="AQ5" s="565"/>
      <c r="AR5" s="565"/>
      <c r="AS5" s="565"/>
      <c r="AT5" s="565"/>
      <c r="AU5" s="565"/>
      <c r="AV5" s="565"/>
      <c r="AW5" s="565"/>
      <c r="AX5" s="565"/>
      <c r="AY5" s="565"/>
      <c r="AZ5" s="565"/>
      <c r="BA5" s="565"/>
      <c r="BB5" s="565"/>
      <c r="BC5" s="565"/>
      <c r="BD5" s="565"/>
      <c r="BE5" s="565"/>
      <c r="BF5" s="565"/>
      <c r="BG5" s="565"/>
      <c r="BH5" s="565"/>
      <c r="BI5" s="565"/>
      <c r="BJ5" s="565"/>
      <c r="BK5" s="565"/>
      <c r="BL5" s="565"/>
      <c r="BM5" s="565"/>
      <c r="BN5" s="565"/>
      <c r="BO5" s="565"/>
      <c r="BP5" s="565"/>
      <c r="BQ5" s="565"/>
      <c r="BR5" s="566"/>
    </row>
    <row r="6" spans="1:70" ht="47.25">
      <c r="A6" s="526"/>
      <c r="B6" s="526"/>
      <c r="C6" s="145" t="str">
        <f>+CONCATENATE("      Día                              :   ",TEXT(Inicio!G8,"aaaa"))</f>
        <v xml:space="preserve">      Día                              :   sábado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65"/>
      <c r="AL6" s="565"/>
      <c r="AM6" s="565"/>
      <c r="AN6" s="565"/>
      <c r="AO6" s="565"/>
      <c r="AP6" s="565"/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F6" s="565"/>
      <c r="BG6" s="565"/>
      <c r="BH6" s="565"/>
      <c r="BI6" s="565"/>
      <c r="BJ6" s="565"/>
      <c r="BK6" s="565"/>
      <c r="BL6" s="565"/>
      <c r="BM6" s="565"/>
      <c r="BN6" s="565"/>
      <c r="BO6" s="565"/>
      <c r="BP6" s="565"/>
      <c r="BQ6" s="565"/>
      <c r="BR6" s="566"/>
    </row>
    <row r="7" spans="1:70" ht="47.25">
      <c r="A7" s="526"/>
      <c r="B7" s="526"/>
      <c r="C7" s="588" t="str">
        <f>+CONCATENATE("      Volumen (Max)            :   ",BE79,"  Veh/h ")</f>
        <v xml:space="preserve">      Volumen (Max)            :     Veh/h </v>
      </c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65" t="str">
        <f>+CONCATENATE("Volumen (Max)        :       ",INT(BE80),"  UCP(Auto/h)          ")</f>
        <v xml:space="preserve">Volumen (Max)        :       0  UCP(Auto/h)          </v>
      </c>
      <c r="AL7" s="565"/>
      <c r="AM7" s="565"/>
      <c r="AN7" s="565"/>
      <c r="AO7" s="565"/>
      <c r="AP7" s="565"/>
      <c r="AQ7" s="565"/>
      <c r="AR7" s="565"/>
      <c r="AS7" s="565"/>
      <c r="AT7" s="565"/>
      <c r="AU7" s="565"/>
      <c r="AV7" s="565"/>
      <c r="AW7" s="565"/>
      <c r="AX7" s="565"/>
      <c r="AY7" s="565"/>
      <c r="AZ7" s="565"/>
      <c r="BA7" s="565"/>
      <c r="BB7" s="565"/>
      <c r="BC7" s="565"/>
      <c r="BD7" s="565"/>
      <c r="BE7" s="565"/>
      <c r="BF7" s="565"/>
      <c r="BG7" s="565"/>
      <c r="BH7" s="565"/>
      <c r="BI7" s="565"/>
      <c r="BJ7" s="565"/>
      <c r="BK7" s="565"/>
      <c r="BL7" s="565"/>
      <c r="BM7" s="565"/>
      <c r="BN7" s="565"/>
      <c r="BO7" s="565"/>
      <c r="BP7" s="565"/>
      <c r="BQ7" s="565"/>
      <c r="BR7" s="566"/>
    </row>
    <row r="8" spans="1:70" ht="25.5">
      <c r="A8" s="27"/>
      <c r="B8" s="27"/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</row>
    <row r="9" spans="1:70" ht="20.25">
      <c r="A9" s="27"/>
      <c r="B9" s="49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</row>
    <row r="10" spans="1:70" ht="20.25">
      <c r="A10" s="27"/>
      <c r="B10" s="49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</row>
    <row r="11" spans="1:70" ht="20.25">
      <c r="A11" s="27"/>
      <c r="B11" s="49"/>
      <c r="C11" s="44"/>
      <c r="D11" s="45" t="s">
        <v>155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</row>
    <row r="12" spans="1:70" ht="20.25">
      <c r="A12" s="49"/>
      <c r="B12" s="49"/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</row>
    <row r="13" spans="1:70" ht="20.25">
      <c r="A13" s="49"/>
      <c r="B13" s="49"/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</row>
    <row r="14" spans="1:70" ht="20.25">
      <c r="A14" s="49"/>
      <c r="B14" s="49"/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</row>
    <row r="15" spans="1:70" ht="20.25">
      <c r="A15" s="49"/>
      <c r="B15" s="49"/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</row>
    <row r="16" spans="1:70" ht="20.25">
      <c r="A16" s="49"/>
      <c r="B16" s="49"/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</row>
    <row r="17" spans="1:70" ht="20.25">
      <c r="A17" s="49"/>
      <c r="B17" s="49"/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</row>
    <row r="18" spans="1:70" ht="20.25">
      <c r="A18" s="49"/>
      <c r="B18" s="49"/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</row>
    <row r="19" spans="1:70" ht="20.25">
      <c r="A19" s="49"/>
      <c r="B19" s="49"/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</row>
    <row r="20" spans="1:70" ht="20.25">
      <c r="A20" s="49"/>
      <c r="B20" s="49"/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</row>
    <row r="21" spans="1:70" ht="20.25">
      <c r="A21" s="49"/>
      <c r="B21" s="49"/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</row>
    <row r="22" spans="1:70" ht="20.25">
      <c r="A22" s="49"/>
      <c r="B22" s="49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</row>
    <row r="23" spans="1:70" ht="20.25">
      <c r="A23" s="49"/>
      <c r="B23" s="49"/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</row>
    <row r="24" spans="1:70" ht="20.25">
      <c r="A24" s="49"/>
      <c r="B24" s="49"/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</row>
    <row r="25" spans="1:70" ht="20.25">
      <c r="A25" s="49"/>
      <c r="B25" s="49"/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</row>
    <row r="26" spans="1:70" ht="20.25">
      <c r="A26" s="49"/>
      <c r="B26" s="49"/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 t="s">
        <v>132</v>
      </c>
      <c r="BP26" s="45"/>
      <c r="BQ26" s="45"/>
      <c r="BR26" s="48"/>
    </row>
    <row r="27" spans="1:70" ht="20.25">
      <c r="A27" s="49"/>
      <c r="B27" s="49"/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</row>
    <row r="28" spans="1:70" ht="20.25">
      <c r="A28" s="49"/>
      <c r="B28" s="49"/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</row>
    <row r="29" spans="1:70" ht="20.25">
      <c r="A29" s="49"/>
      <c r="B29" s="49"/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</row>
    <row r="30" spans="1:70" ht="20.25">
      <c r="A30" s="49"/>
      <c r="B30" s="49"/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</row>
    <row r="31" spans="1:70" ht="20.25">
      <c r="A31" s="49"/>
      <c r="B31" s="49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</row>
    <row r="32" spans="1:70" ht="20.25">
      <c r="A32" s="49"/>
      <c r="B32" s="49"/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</row>
    <row r="33" spans="1:70" ht="20.25">
      <c r="A33" s="49"/>
      <c r="B33" s="49"/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</row>
    <row r="34" spans="1:70" ht="20.25">
      <c r="A34" s="49"/>
      <c r="B34" s="49"/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</row>
    <row r="35" spans="1:70" ht="20.25">
      <c r="A35" s="49"/>
      <c r="B35" s="49"/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</row>
    <row r="36" spans="1:70" ht="20.25">
      <c r="A36" s="49"/>
      <c r="B36" s="49"/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</row>
    <row r="37" spans="1:70" ht="20.25">
      <c r="A37" s="49"/>
      <c r="B37" s="49"/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</row>
    <row r="38" spans="1:70" ht="20.25">
      <c r="A38" s="27"/>
      <c r="B38" s="49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</row>
    <row r="39" spans="1:70" ht="20.25">
      <c r="A39" s="27"/>
      <c r="B39" s="49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</row>
    <row r="40" spans="1:70" ht="20.25">
      <c r="A40" s="27"/>
      <c r="B40" s="49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</row>
    <row r="41" spans="1:70" ht="20.25">
      <c r="A41" s="27"/>
      <c r="B41" s="49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</row>
    <row r="42" spans="1:70" ht="20.25">
      <c r="A42" s="27"/>
      <c r="B42" s="49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</row>
    <row r="43" spans="1:70" ht="20.25">
      <c r="A43" s="9"/>
      <c r="B43" s="49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</row>
    <row r="44" spans="1:70" ht="20.25">
      <c r="A44" s="9"/>
      <c r="B44" s="49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</row>
    <row r="45" spans="1:70" ht="20.25">
      <c r="A45" s="9"/>
      <c r="B45" s="49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</row>
    <row r="46" spans="1:70" ht="20.25">
      <c r="A46" s="9"/>
      <c r="B46" s="49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</row>
    <row r="47" spans="1:70" ht="20.25">
      <c r="A47" s="9"/>
      <c r="B47" s="49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</row>
    <row r="48" spans="1:70" ht="20.25">
      <c r="A48" s="9"/>
      <c r="B48" s="49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</row>
    <row r="49" spans="1:70" ht="20.25">
      <c r="A49" s="9"/>
      <c r="B49" s="49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</row>
    <row r="50" spans="1:70" ht="20.25">
      <c r="A50" s="9"/>
      <c r="B50" s="49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</row>
    <row r="51" spans="1:70" ht="20.25">
      <c r="A51" s="9"/>
      <c r="B51" s="49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</row>
    <row r="52" spans="1:70" ht="20.25">
      <c r="A52" s="9"/>
      <c r="B52" s="49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</row>
    <row r="53" spans="1:70" ht="20.25">
      <c r="A53" s="9"/>
      <c r="B53" s="49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</row>
  </sheetData>
  <mergeCells count="8">
    <mergeCell ref="C7:AJ7"/>
    <mergeCell ref="AK7:BR7"/>
    <mergeCell ref="C2:BR2"/>
    <mergeCell ref="C4:AJ4"/>
    <mergeCell ref="AK4:BR4"/>
    <mergeCell ref="C5:AJ5"/>
    <mergeCell ref="AK5:BR5"/>
    <mergeCell ref="AK6:BR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26" zoomScale="25" zoomScaleNormal="25" zoomScaleSheetLayoutView="25" workbookViewId="0">
      <selection activeCell="BV103" sqref="BV103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4.28515625" style="26" customWidth="1"/>
    <col min="15" max="16" width="18.7109375" style="26" customWidth="1"/>
    <col min="17" max="17" width="60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39" width="20.7109375" style="26" customWidth="1"/>
    <col min="40" max="44" width="10.7109375" style="26" hidden="1" customWidth="1"/>
    <col min="45" max="46" width="12.7109375" style="26" hidden="1" customWidth="1"/>
    <col min="47" max="48" width="30.7109375" style="26" customWidth="1"/>
    <col min="49" max="54" width="10.7109375" style="26" hidden="1" customWidth="1"/>
    <col min="55" max="56" width="12.7109375" style="26" hidden="1" customWidth="1"/>
    <col min="57" max="58" width="13.7109375" style="26" customWidth="1"/>
    <col min="59" max="69" width="4.7109375" style="26" customWidth="1"/>
    <col min="70" max="70" width="0.8554687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585" t="e">
        <f>+#REF!</f>
        <v>#REF!</v>
      </c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86"/>
      <c r="AH2" s="586"/>
      <c r="AI2" s="586"/>
      <c r="AJ2" s="586"/>
      <c r="AK2" s="586"/>
      <c r="AL2" s="586"/>
      <c r="AM2" s="586"/>
      <c r="AN2" s="586"/>
      <c r="AO2" s="586"/>
      <c r="AP2" s="586"/>
      <c r="AQ2" s="586"/>
      <c r="AR2" s="586"/>
      <c r="AS2" s="586"/>
      <c r="AT2" s="586"/>
      <c r="AU2" s="586"/>
      <c r="AV2" s="586"/>
      <c r="AW2" s="586"/>
      <c r="AX2" s="586"/>
      <c r="AY2" s="586"/>
      <c r="AZ2" s="586"/>
      <c r="BA2" s="586"/>
      <c r="BB2" s="586"/>
      <c r="BC2" s="586"/>
      <c r="BD2" s="586"/>
      <c r="BE2" s="586"/>
      <c r="BF2" s="586"/>
      <c r="BG2" s="586"/>
      <c r="BH2" s="586"/>
      <c r="BI2" s="586"/>
      <c r="BJ2" s="586"/>
      <c r="BK2" s="586"/>
      <c r="BL2" s="586"/>
      <c r="BM2" s="586"/>
      <c r="BN2" s="586"/>
      <c r="BO2" s="586"/>
      <c r="BP2" s="586"/>
      <c r="BQ2" s="586"/>
      <c r="BR2" s="587"/>
      <c r="BS2" s="311"/>
      <c r="BT2" s="572" t="s">
        <v>96</v>
      </c>
      <c r="BU2" s="573"/>
      <c r="BV2" s="573"/>
      <c r="BW2" s="573"/>
      <c r="BX2" s="573"/>
      <c r="BY2" s="573"/>
      <c r="BZ2" s="573"/>
      <c r="CA2" s="573"/>
      <c r="CB2" s="573"/>
      <c r="CC2" s="573"/>
      <c r="CD2" s="573"/>
      <c r="CE2" s="573"/>
      <c r="CF2" s="573"/>
      <c r="CG2" s="574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575"/>
      <c r="BU3" s="576"/>
      <c r="BV3" s="576"/>
      <c r="BW3" s="576"/>
      <c r="BX3" s="576"/>
      <c r="BY3" s="576"/>
      <c r="BZ3" s="576"/>
      <c r="CA3" s="576"/>
      <c r="CB3" s="576"/>
      <c r="CC3" s="576"/>
      <c r="CD3" s="576"/>
      <c r="CE3" s="576"/>
      <c r="CF3" s="576"/>
      <c r="CG3" s="577"/>
    </row>
    <row r="4" spans="2:94" s="312" customFormat="1" ht="30" customHeight="1">
      <c r="C4" s="588" t="e">
        <f>+#REF!</f>
        <v>#REF!</v>
      </c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65" t="e">
        <f>+#REF!</f>
        <v>#REF!</v>
      </c>
      <c r="AL4" s="565"/>
      <c r="AM4" s="565"/>
      <c r="AN4" s="565"/>
      <c r="AO4" s="565"/>
      <c r="AP4" s="565"/>
      <c r="AQ4" s="565"/>
      <c r="AR4" s="565"/>
      <c r="AS4" s="565"/>
      <c r="AT4" s="565"/>
      <c r="AU4" s="565"/>
      <c r="AV4" s="565"/>
      <c r="AW4" s="565"/>
      <c r="AX4" s="565"/>
      <c r="AY4" s="565"/>
      <c r="AZ4" s="565"/>
      <c r="BA4" s="565"/>
      <c r="BB4" s="565"/>
      <c r="BC4" s="565"/>
      <c r="BD4" s="565"/>
      <c r="BE4" s="565"/>
      <c r="BF4" s="565"/>
      <c r="BG4" s="565"/>
      <c r="BH4" s="565"/>
      <c r="BI4" s="565"/>
      <c r="BJ4" s="565"/>
      <c r="BK4" s="565"/>
      <c r="BL4" s="565"/>
      <c r="BM4" s="565"/>
      <c r="BN4" s="565"/>
      <c r="BO4" s="565"/>
      <c r="BP4" s="565"/>
      <c r="BQ4" s="565"/>
      <c r="BR4" s="566"/>
      <c r="BT4" s="575"/>
      <c r="BU4" s="576"/>
      <c r="BV4" s="576"/>
      <c r="BW4" s="576"/>
      <c r="BX4" s="576"/>
      <c r="BY4" s="576"/>
      <c r="BZ4" s="576"/>
      <c r="CA4" s="576"/>
      <c r="CB4" s="576"/>
      <c r="CC4" s="576"/>
      <c r="CD4" s="576"/>
      <c r="CE4" s="576"/>
      <c r="CF4" s="576"/>
      <c r="CG4" s="577"/>
    </row>
    <row r="5" spans="2:94" s="312" customFormat="1" ht="30" customHeight="1">
      <c r="C5" s="588" t="e">
        <f>+#REF!</f>
        <v>#REF!</v>
      </c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65" t="str">
        <f>+CONCATENATE("Turno                     :                       ","Tarde         ")</f>
        <v xml:space="preserve">Turno                     :                       Tarde         </v>
      </c>
      <c r="AL5" s="565"/>
      <c r="AM5" s="565"/>
      <c r="AN5" s="565"/>
      <c r="AO5" s="565"/>
      <c r="AP5" s="565"/>
      <c r="AQ5" s="565"/>
      <c r="AR5" s="565"/>
      <c r="AS5" s="565"/>
      <c r="AT5" s="565"/>
      <c r="AU5" s="565"/>
      <c r="AV5" s="565"/>
      <c r="AW5" s="565"/>
      <c r="AX5" s="565"/>
      <c r="AY5" s="565"/>
      <c r="AZ5" s="565"/>
      <c r="BA5" s="565"/>
      <c r="BB5" s="565"/>
      <c r="BC5" s="565"/>
      <c r="BD5" s="565"/>
      <c r="BE5" s="565"/>
      <c r="BF5" s="565"/>
      <c r="BG5" s="565"/>
      <c r="BH5" s="565"/>
      <c r="BI5" s="565"/>
      <c r="BJ5" s="565"/>
      <c r="BK5" s="565"/>
      <c r="BL5" s="565"/>
      <c r="BM5" s="565"/>
      <c r="BN5" s="565"/>
      <c r="BO5" s="565"/>
      <c r="BP5" s="565"/>
      <c r="BQ5" s="565"/>
      <c r="BR5" s="566"/>
      <c r="BT5" s="578" t="e">
        <f>+O89</f>
        <v>#REF!</v>
      </c>
      <c r="BU5" s="579"/>
      <c r="BV5" s="579"/>
      <c r="BW5" s="579"/>
      <c r="BX5" s="579"/>
      <c r="BY5" s="579"/>
      <c r="BZ5" s="579"/>
      <c r="CA5" s="579"/>
      <c r="CB5" s="579"/>
      <c r="CC5" s="579"/>
      <c r="CD5" s="579"/>
      <c r="CE5" s="579"/>
      <c r="CF5" s="579"/>
      <c r="CG5" s="580"/>
    </row>
    <row r="6" spans="2:94" s="312" customFormat="1" ht="30" customHeight="1">
      <c r="C6" s="145" t="e">
        <f>+#REF!</f>
        <v>#REF!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65" t="e">
        <f>+CONCATENATE("Hora de Mayor Demanda      :              ",CONCATENATE(#REF!," - ",#REF!),"         ")</f>
        <v>#REF!</v>
      </c>
      <c r="AL6" s="565"/>
      <c r="AM6" s="565"/>
      <c r="AN6" s="565"/>
      <c r="AO6" s="565"/>
      <c r="AP6" s="565"/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F6" s="565"/>
      <c r="BG6" s="565"/>
      <c r="BH6" s="565"/>
      <c r="BI6" s="565"/>
      <c r="BJ6" s="565"/>
      <c r="BK6" s="565"/>
      <c r="BL6" s="565"/>
      <c r="BM6" s="565"/>
      <c r="BN6" s="565"/>
      <c r="BO6" s="565"/>
      <c r="BP6" s="565"/>
      <c r="BQ6" s="565"/>
      <c r="BR6" s="566"/>
      <c r="BT6" s="578"/>
      <c r="BU6" s="579"/>
      <c r="BV6" s="579"/>
      <c r="BW6" s="579"/>
      <c r="BX6" s="579"/>
      <c r="BY6" s="579"/>
      <c r="BZ6" s="579"/>
      <c r="CA6" s="579"/>
      <c r="CB6" s="579"/>
      <c r="CC6" s="579"/>
      <c r="CD6" s="579"/>
      <c r="CE6" s="579"/>
      <c r="CF6" s="579"/>
      <c r="CG6" s="580"/>
      <c r="CM6" s="323"/>
      <c r="CN6" s="323"/>
      <c r="CO6" s="323"/>
      <c r="CP6" s="323"/>
    </row>
    <row r="7" spans="2:94" s="312" customFormat="1" ht="30" customHeight="1" thickBot="1">
      <c r="C7" s="588" t="str">
        <f>+CONCATENATE("      Volumen (Max)            :   ",BE79,"  Veh/h ")</f>
        <v xml:space="preserve">      Volumen (Max)            :   0  Veh/h </v>
      </c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65" t="e">
        <f>+CONCATENATE("Volumen (Max)        :       ",INT(BE80),"  UCP(Auto/h)         ")</f>
        <v>#REF!</v>
      </c>
      <c r="AL7" s="565"/>
      <c r="AM7" s="565"/>
      <c r="AN7" s="565"/>
      <c r="AO7" s="565"/>
      <c r="AP7" s="565"/>
      <c r="AQ7" s="565"/>
      <c r="AR7" s="565"/>
      <c r="AS7" s="565"/>
      <c r="AT7" s="565"/>
      <c r="AU7" s="565"/>
      <c r="AV7" s="565"/>
      <c r="AW7" s="565"/>
      <c r="AX7" s="565"/>
      <c r="AY7" s="565"/>
      <c r="AZ7" s="565"/>
      <c r="BA7" s="565"/>
      <c r="BB7" s="565"/>
      <c r="BC7" s="565"/>
      <c r="BD7" s="565"/>
      <c r="BE7" s="565"/>
      <c r="BF7" s="565"/>
      <c r="BG7" s="565"/>
      <c r="BH7" s="565"/>
      <c r="BI7" s="565"/>
      <c r="BJ7" s="565"/>
      <c r="BK7" s="565"/>
      <c r="BL7" s="565"/>
      <c r="BM7" s="565"/>
      <c r="BN7" s="565"/>
      <c r="BO7" s="565"/>
      <c r="BP7" s="565"/>
      <c r="BQ7" s="565"/>
      <c r="BR7" s="566"/>
      <c r="BT7" s="581"/>
      <c r="BU7" s="582"/>
      <c r="BV7" s="582"/>
      <c r="BW7" s="582"/>
      <c r="BX7" s="582"/>
      <c r="BY7" s="582"/>
      <c r="BZ7" s="582"/>
      <c r="CA7" s="582"/>
      <c r="CB7" s="582"/>
      <c r="CC7" s="582"/>
      <c r="CD7" s="582"/>
      <c r="CE7" s="582"/>
      <c r="CF7" s="582"/>
      <c r="CG7" s="583"/>
      <c r="CM7" s="564"/>
      <c r="CN7" s="564"/>
      <c r="CO7" s="564"/>
      <c r="CP7" s="564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564"/>
      <c r="CN8" s="564"/>
      <c r="CO8" s="564"/>
      <c r="CP8" s="564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 t="s">
        <v>155</v>
      </c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 t="s">
        <v>132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 t="s">
        <v>132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00" t="s">
        <v>134</v>
      </c>
      <c r="BU32" s="601"/>
      <c r="BV32" s="590" t="s">
        <v>151</v>
      </c>
      <c r="BW32" s="591"/>
      <c r="BX32" s="591"/>
      <c r="BY32" s="591"/>
      <c r="BZ32" s="591"/>
      <c r="CA32" s="591"/>
      <c r="CB32" s="591"/>
      <c r="CC32" s="591"/>
      <c r="CD32" s="591"/>
      <c r="CE32" s="592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02"/>
      <c r="BU33" s="603"/>
      <c r="BV33" s="593"/>
      <c r="BW33" s="594"/>
      <c r="BX33" s="594"/>
      <c r="BY33" s="594"/>
      <c r="BZ33" s="594"/>
      <c r="CA33" s="594"/>
      <c r="CB33" s="594"/>
      <c r="CC33" s="594"/>
      <c r="CD33" s="594"/>
      <c r="CE33" s="595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18" t="s">
        <v>163</v>
      </c>
      <c r="BU34" s="619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182</v>
      </c>
      <c r="BT35" s="326" t="s">
        <v>87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+IF(#REF!="","",#REF!)</f>
        <v>#REF!</v>
      </c>
      <c r="BW35" s="314" t="e">
        <f>+IF(#REF!="","",#REF!)</f>
        <v>#REF!</v>
      </c>
      <c r="BX35" s="269" t="e">
        <f>+IF(#REF!="","",#REF!)</f>
        <v>#REF!</v>
      </c>
      <c r="BY35" s="269"/>
      <c r="BZ35" s="269" t="e">
        <f>+IF(#REF!="","",#REF!)</f>
        <v>#REF!</v>
      </c>
      <c r="CA35" s="269" t="e">
        <f>+IF(#REF!="","",#REF!)</f>
        <v>#REF!</v>
      </c>
      <c r="CB35" s="269" t="e">
        <f>+IF(#REF!="","",#REF!)</f>
        <v>#REF!</v>
      </c>
      <c r="CC35" s="269" t="e">
        <f>+IF(#REF!="","",#REF!)</f>
        <v>#REF!</v>
      </c>
      <c r="CD35" s="269" t="e">
        <f>+IF(#REF!="","",#REF!)</f>
        <v>#REF!</v>
      </c>
      <c r="CE35" s="269" t="e">
        <f>+IF(#REF!="","",#REF!)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183</v>
      </c>
      <c r="BT36" s="268" t="s">
        <v>12</v>
      </c>
      <c r="BU36" s="105">
        <f t="shared" si="0"/>
        <v>0</v>
      </c>
      <c r="BV36" s="269" t="e">
        <f>+IF(#REF!="","",#REF!)</f>
        <v>#REF!</v>
      </c>
      <c r="BW36" s="269" t="e">
        <f>+IF(#REF!="","",#REF!)</f>
        <v>#REF!</v>
      </c>
      <c r="BX36" s="269" t="e">
        <f>+IF(#REF!="","",#REF!)</f>
        <v>#REF!</v>
      </c>
      <c r="BY36" s="269"/>
      <c r="BZ36" s="269" t="e">
        <f>+IF(#REF!="","",#REF!)</f>
        <v>#REF!</v>
      </c>
      <c r="CA36" s="269" t="e">
        <f>+IF(#REF!="","",#REF!)</f>
        <v>#REF!</v>
      </c>
      <c r="CB36" s="269" t="e">
        <f>+IF(#REF!="","",#REF!)</f>
        <v>#REF!</v>
      </c>
      <c r="CC36" s="269" t="e">
        <f>+IF(#REF!="","",#REF!)</f>
        <v>#REF!</v>
      </c>
      <c r="CD36" s="269" t="e">
        <f>+IF(#REF!="","",#REF!)</f>
        <v>#REF!</v>
      </c>
      <c r="CE36" s="269" t="e">
        <f>+IF(#REF!="","",#REF!)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184</v>
      </c>
      <c r="BT37" s="268" t="s">
        <v>13</v>
      </c>
      <c r="BU37" s="105">
        <f t="shared" si="0"/>
        <v>0</v>
      </c>
      <c r="BV37" s="269" t="e">
        <f>+IF(#REF!="","",#REF!)</f>
        <v>#REF!</v>
      </c>
      <c r="BW37" s="269" t="e">
        <f>+IF(#REF!="","",#REF!)</f>
        <v>#REF!</v>
      </c>
      <c r="BX37" s="269" t="e">
        <f>+IF(#REF!="","",#REF!)</f>
        <v>#REF!</v>
      </c>
      <c r="BY37" s="269"/>
      <c r="BZ37" s="269" t="e">
        <f>+IF(#REF!="","",#REF!)</f>
        <v>#REF!</v>
      </c>
      <c r="CA37" s="269" t="e">
        <f>+IF(#REF!="","",#REF!)</f>
        <v>#REF!</v>
      </c>
      <c r="CB37" s="269" t="e">
        <f>+IF(#REF!="","",#REF!)</f>
        <v>#REF!</v>
      </c>
      <c r="CC37" s="269" t="e">
        <f>+IF(#REF!="","",#REF!)</f>
        <v>#REF!</v>
      </c>
      <c r="CD37" s="269" t="e">
        <f>+IF(#REF!="","",#REF!)</f>
        <v>#REF!</v>
      </c>
      <c r="CE37" s="269" t="e">
        <f>+IF(#REF!="","",#REF!)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185</v>
      </c>
      <c r="BT38" s="268" t="s">
        <v>14</v>
      </c>
      <c r="BU38" s="105">
        <f t="shared" si="0"/>
        <v>0</v>
      </c>
      <c r="BV38" s="269" t="e">
        <f>+IF(#REF!="","",#REF!)</f>
        <v>#REF!</v>
      </c>
      <c r="BW38" s="269" t="e">
        <f>+IF(#REF!="","",#REF!)</f>
        <v>#REF!</v>
      </c>
      <c r="BX38" s="269" t="e">
        <f>+IF(#REF!="","",#REF!)</f>
        <v>#REF!</v>
      </c>
      <c r="BY38" s="269"/>
      <c r="BZ38" s="269" t="e">
        <f>+IF(#REF!="","",#REF!)</f>
        <v>#REF!</v>
      </c>
      <c r="CA38" s="269" t="e">
        <f>+IF(#REF!="","",#REF!)</f>
        <v>#REF!</v>
      </c>
      <c r="CB38" s="269" t="e">
        <f>+IF(#REF!="","",#REF!)</f>
        <v>#REF!</v>
      </c>
      <c r="CC38" s="269" t="e">
        <f>+IF(#REF!="","",#REF!)</f>
        <v>#REF!</v>
      </c>
      <c r="CD38" s="269" t="e">
        <f>+IF(#REF!="","",#REF!)</f>
        <v>#REF!</v>
      </c>
      <c r="CE38" s="269" t="e">
        <f>+IF(#REF!="","",#REF!)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186</v>
      </c>
      <c r="BT39" s="268" t="s">
        <v>88</v>
      </c>
      <c r="BU39" s="105">
        <f t="shared" si="0"/>
        <v>0</v>
      </c>
      <c r="BV39" s="269" t="e">
        <f>+IF(#REF!="","",#REF!)</f>
        <v>#REF!</v>
      </c>
      <c r="BW39" s="269" t="e">
        <f>+IF(#REF!="","",#REF!)</f>
        <v>#REF!</v>
      </c>
      <c r="BX39" s="269" t="e">
        <f>+IF(#REF!="","",#REF!)</f>
        <v>#REF!</v>
      </c>
      <c r="BY39" s="269"/>
      <c r="BZ39" s="269" t="e">
        <f>+IF(#REF!="","",#REF!)</f>
        <v>#REF!</v>
      </c>
      <c r="CA39" s="269" t="e">
        <f>+IF(#REF!="","",#REF!)</f>
        <v>#REF!</v>
      </c>
      <c r="CB39" s="269" t="e">
        <f>+IF(#REF!="","",#REF!)</f>
        <v>#REF!</v>
      </c>
      <c r="CC39" s="269" t="e">
        <f>+IF(#REF!="","",#REF!)</f>
        <v>#REF!</v>
      </c>
      <c r="CD39" s="269" t="e">
        <f>+IF(#REF!="","",#REF!)</f>
        <v>#REF!</v>
      </c>
      <c r="CE39" s="269" t="e">
        <f>+IF(#REF!="","",#REF!)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187</v>
      </c>
      <c r="BT40" s="268" t="s">
        <v>89</v>
      </c>
      <c r="BU40" s="105">
        <f t="shared" si="0"/>
        <v>0</v>
      </c>
      <c r="BV40" s="269" t="e">
        <f>+IF(#REF!="","",#REF!)</f>
        <v>#REF!</v>
      </c>
      <c r="BW40" s="269" t="e">
        <f>+IF(#REF!="","",#REF!)</f>
        <v>#REF!</v>
      </c>
      <c r="BX40" s="269" t="e">
        <f>+IF(#REF!="","",#REF!)</f>
        <v>#REF!</v>
      </c>
      <c r="BY40" s="269"/>
      <c r="BZ40" s="269" t="e">
        <f>+IF(#REF!="","",#REF!)</f>
        <v>#REF!</v>
      </c>
      <c r="CA40" s="269" t="e">
        <f>+IF(#REF!="","",#REF!)</f>
        <v>#REF!</v>
      </c>
      <c r="CB40" s="269" t="e">
        <f>+IF(#REF!="","",#REF!)</f>
        <v>#REF!</v>
      </c>
      <c r="CC40" s="269" t="e">
        <f>+IF(#REF!="","",#REF!)</f>
        <v>#REF!</v>
      </c>
      <c r="CD40" s="269" t="e">
        <f>+IF(#REF!="","",#REF!)</f>
        <v>#REF!</v>
      </c>
      <c r="CE40" s="269" t="e">
        <f>+IF(#REF!="","",#REF!)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188</v>
      </c>
      <c r="BT41" s="268" t="s">
        <v>90</v>
      </c>
      <c r="BU41" s="105">
        <f t="shared" si="0"/>
        <v>0</v>
      </c>
      <c r="BV41" s="269" t="e">
        <f>+IF(#REF!="","",#REF!)</f>
        <v>#REF!</v>
      </c>
      <c r="BW41" s="269" t="e">
        <f>+IF(#REF!="","",#REF!)</f>
        <v>#REF!</v>
      </c>
      <c r="BX41" s="269" t="e">
        <f>+IF(#REF!="","",#REF!)</f>
        <v>#REF!</v>
      </c>
      <c r="BY41" s="269"/>
      <c r="BZ41" s="269" t="e">
        <f>+IF(#REF!="","",#REF!)</f>
        <v>#REF!</v>
      </c>
      <c r="CA41" s="269" t="e">
        <f>+IF(#REF!="","",#REF!)</f>
        <v>#REF!</v>
      </c>
      <c r="CB41" s="269" t="e">
        <f>+IF(#REF!="","",#REF!)</f>
        <v>#REF!</v>
      </c>
      <c r="CC41" s="269" t="e">
        <f>+IF(#REF!="","",#REF!)</f>
        <v>#REF!</v>
      </c>
      <c r="CD41" s="269" t="e">
        <f>+IF(#REF!="","",#REF!)</f>
        <v>#REF!</v>
      </c>
      <c r="CE41" s="269" t="e">
        <f>+IF(#REF!="","",#REF!)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189</v>
      </c>
      <c r="BT42" s="268" t="s">
        <v>91</v>
      </c>
      <c r="BU42" s="105">
        <f t="shared" si="0"/>
        <v>0</v>
      </c>
      <c r="BV42" s="269" t="e">
        <f>+IF(#REF!="","",#REF!)</f>
        <v>#REF!</v>
      </c>
      <c r="BW42" s="269" t="e">
        <f>+IF(#REF!="","",#REF!)</f>
        <v>#REF!</v>
      </c>
      <c r="BX42" s="269" t="e">
        <f>+IF(#REF!="","",#REF!)</f>
        <v>#REF!</v>
      </c>
      <c r="BY42" s="269"/>
      <c r="BZ42" s="269" t="e">
        <f>+IF(#REF!="","",#REF!)</f>
        <v>#REF!</v>
      </c>
      <c r="CA42" s="269" t="e">
        <f>+IF(#REF!="","",#REF!)</f>
        <v>#REF!</v>
      </c>
      <c r="CB42" s="269" t="e">
        <f>+IF(#REF!="","",#REF!)</f>
        <v>#REF!</v>
      </c>
      <c r="CC42" s="269" t="e">
        <f>+IF(#REF!="","",#REF!)</f>
        <v>#REF!</v>
      </c>
      <c r="CD42" s="269" t="e">
        <f>+IF(#REF!="","",#REF!)</f>
        <v>#REF!</v>
      </c>
      <c r="CE42" s="269" t="e">
        <f>+IF(#REF!="","",#REF!)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00" t="s">
        <v>133</v>
      </c>
      <c r="BU43" s="601"/>
      <c r="BV43" s="590" t="s">
        <v>151</v>
      </c>
      <c r="BW43" s="591"/>
      <c r="BX43" s="591"/>
      <c r="BY43" s="591"/>
      <c r="BZ43" s="591"/>
      <c r="CA43" s="591"/>
      <c r="CB43" s="591"/>
      <c r="CC43" s="591"/>
      <c r="CD43" s="591"/>
      <c r="CE43" s="592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02"/>
      <c r="BU44" s="603"/>
      <c r="BV44" s="593"/>
      <c r="BW44" s="594"/>
      <c r="BX44" s="594"/>
      <c r="BY44" s="594"/>
      <c r="BZ44" s="594"/>
      <c r="CA44" s="594"/>
      <c r="CB44" s="594"/>
      <c r="CC44" s="594"/>
      <c r="CD44" s="594"/>
      <c r="CE44" s="595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18" t="s">
        <v>163</v>
      </c>
      <c r="BU45" s="619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190</v>
      </c>
      <c r="BT46" s="327" t="s">
        <v>87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+IF(#REF!="","",#REF!)</f>
        <v>#REF!</v>
      </c>
      <c r="BW46" s="269" t="e">
        <f>+IF(#REF!="","",#REF!)</f>
        <v>#REF!</v>
      </c>
      <c r="BX46" s="269" t="e">
        <f>+IF(#REF!="","",#REF!)</f>
        <v>#REF!</v>
      </c>
      <c r="BY46" s="269"/>
      <c r="BZ46" s="269" t="e">
        <f>+IF(#REF!="","",#REF!)</f>
        <v>#REF!</v>
      </c>
      <c r="CA46" s="269" t="e">
        <f>+IF(#REF!="","",#REF!)</f>
        <v>#REF!</v>
      </c>
      <c r="CB46" s="269" t="e">
        <f>+IF(#REF!="","",#REF!)</f>
        <v>#REF!</v>
      </c>
      <c r="CC46" s="269" t="e">
        <f>+IF(#REF!="","",#REF!)</f>
        <v>#REF!</v>
      </c>
      <c r="CD46" s="269" t="e">
        <f>+IF(#REF!="","",#REF!)</f>
        <v>#REF!</v>
      </c>
      <c r="CE46" s="269" t="e">
        <f>+IF(#REF!="","",#REF!)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 t="s">
        <v>132</v>
      </c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191</v>
      </c>
      <c r="BT47" s="328" t="s">
        <v>12</v>
      </c>
      <c r="BU47" s="105">
        <f t="shared" si="1"/>
        <v>0</v>
      </c>
      <c r="BV47" s="269" t="e">
        <f>+IF(#REF!="","",#REF!)</f>
        <v>#REF!</v>
      </c>
      <c r="BW47" s="269" t="e">
        <f>+IF(#REF!="","",#REF!)</f>
        <v>#REF!</v>
      </c>
      <c r="BX47" s="269" t="e">
        <f>+IF(#REF!="","",#REF!)</f>
        <v>#REF!</v>
      </c>
      <c r="BY47" s="269"/>
      <c r="BZ47" s="269" t="e">
        <f>+IF(#REF!="","",#REF!)</f>
        <v>#REF!</v>
      </c>
      <c r="CA47" s="269" t="e">
        <f>+IF(#REF!="","",#REF!)</f>
        <v>#REF!</v>
      </c>
      <c r="CB47" s="269" t="e">
        <f>+IF(#REF!="","",#REF!)</f>
        <v>#REF!</v>
      </c>
      <c r="CC47" s="269" t="e">
        <f>+IF(#REF!="","",#REF!)</f>
        <v>#REF!</v>
      </c>
      <c r="CD47" s="269" t="e">
        <f>+IF(#REF!="","",#REF!)</f>
        <v>#REF!</v>
      </c>
      <c r="CE47" s="269" t="e">
        <f>+IF(#REF!="","",#REF!)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 t="s">
        <v>157</v>
      </c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170</v>
      </c>
      <c r="BT48" s="328" t="s">
        <v>13</v>
      </c>
      <c r="BU48" s="105">
        <f t="shared" si="1"/>
        <v>0</v>
      </c>
      <c r="BV48" s="269" t="e">
        <f>+IF(#REF!="","",#REF!)</f>
        <v>#REF!</v>
      </c>
      <c r="BW48" s="269" t="e">
        <f>+IF(#REF!="","",#REF!)</f>
        <v>#REF!</v>
      </c>
      <c r="BX48" s="269" t="e">
        <f>+IF(#REF!="","",#REF!)</f>
        <v>#REF!</v>
      </c>
      <c r="BY48" s="269"/>
      <c r="BZ48" s="269" t="e">
        <f>+IF(#REF!="","",#REF!)</f>
        <v>#REF!</v>
      </c>
      <c r="CA48" s="269" t="e">
        <f>+IF(#REF!="","",#REF!)</f>
        <v>#REF!</v>
      </c>
      <c r="CB48" s="269" t="e">
        <f>+IF(#REF!="","",#REF!)</f>
        <v>#REF!</v>
      </c>
      <c r="CC48" s="269" t="e">
        <f>+IF(#REF!="","",#REF!)</f>
        <v>#REF!</v>
      </c>
      <c r="CD48" s="269" t="e">
        <f>+IF(#REF!="","",#REF!)</f>
        <v>#REF!</v>
      </c>
      <c r="CE48" s="269" t="e">
        <f>+IF(#REF!="","",#REF!)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175</v>
      </c>
      <c r="BT49" s="328" t="s">
        <v>14</v>
      </c>
      <c r="BU49" s="105">
        <f t="shared" si="1"/>
        <v>0</v>
      </c>
      <c r="BV49" s="269" t="e">
        <f>+IF(#REF!="","",#REF!)</f>
        <v>#REF!</v>
      </c>
      <c r="BW49" s="269" t="e">
        <f>+IF(#REF!="","",#REF!)</f>
        <v>#REF!</v>
      </c>
      <c r="BX49" s="269" t="e">
        <f>+IF(#REF!="","",#REF!)</f>
        <v>#REF!</v>
      </c>
      <c r="BY49" s="269"/>
      <c r="BZ49" s="269" t="e">
        <f>+IF(#REF!="","",#REF!)</f>
        <v>#REF!</v>
      </c>
      <c r="CA49" s="269" t="e">
        <f>+IF(#REF!="","",#REF!)</f>
        <v>#REF!</v>
      </c>
      <c r="CB49" s="269" t="e">
        <f>+IF(#REF!="","",#REF!)</f>
        <v>#REF!</v>
      </c>
      <c r="CC49" s="269" t="e">
        <f>+IF(#REF!="","",#REF!)</f>
        <v>#REF!</v>
      </c>
      <c r="CD49" s="269" t="e">
        <f>+IF(#REF!="","",#REF!)</f>
        <v>#REF!</v>
      </c>
      <c r="CE49" s="269" t="e">
        <f>+IF(#REF!="","",#REF!)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171</v>
      </c>
      <c r="BT50" s="328" t="s">
        <v>88</v>
      </c>
      <c r="BU50" s="105">
        <f t="shared" si="1"/>
        <v>0</v>
      </c>
      <c r="BV50" s="269" t="e">
        <f>+IF(#REF!="","",#REF!)</f>
        <v>#REF!</v>
      </c>
      <c r="BW50" s="269" t="e">
        <f>+IF(#REF!="","",#REF!)</f>
        <v>#REF!</v>
      </c>
      <c r="BX50" s="269" t="e">
        <f>+IF(#REF!="","",#REF!)</f>
        <v>#REF!</v>
      </c>
      <c r="BY50" s="269"/>
      <c r="BZ50" s="269" t="e">
        <f>+IF(#REF!="","",#REF!)</f>
        <v>#REF!</v>
      </c>
      <c r="CA50" s="269" t="e">
        <f>+IF(#REF!="","",#REF!)</f>
        <v>#REF!</v>
      </c>
      <c r="CB50" s="269" t="e">
        <f>+IF(#REF!="","",#REF!)</f>
        <v>#REF!</v>
      </c>
      <c r="CC50" s="269" t="e">
        <f>+IF(#REF!="","",#REF!)</f>
        <v>#REF!</v>
      </c>
      <c r="CD50" s="269" t="e">
        <f>+IF(#REF!="","",#REF!)</f>
        <v>#REF!</v>
      </c>
      <c r="CE50" s="269" t="e">
        <f>+IF(#REF!="","",#REF!)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172</v>
      </c>
      <c r="BT51" s="328" t="s">
        <v>89</v>
      </c>
      <c r="BU51" s="105">
        <f t="shared" si="1"/>
        <v>0</v>
      </c>
      <c r="BV51" s="269" t="e">
        <f>+IF(#REF!="","",#REF!)</f>
        <v>#REF!</v>
      </c>
      <c r="BW51" s="269" t="e">
        <f>+IF(#REF!="","",#REF!)</f>
        <v>#REF!</v>
      </c>
      <c r="BX51" s="269" t="e">
        <f>+IF(#REF!="","",#REF!)</f>
        <v>#REF!</v>
      </c>
      <c r="BY51" s="269"/>
      <c r="BZ51" s="269" t="e">
        <f>+IF(#REF!="","",#REF!)</f>
        <v>#REF!</v>
      </c>
      <c r="CA51" s="269" t="e">
        <f>+IF(#REF!="","",#REF!)</f>
        <v>#REF!</v>
      </c>
      <c r="CB51" s="269" t="e">
        <f>+IF(#REF!="","",#REF!)</f>
        <v>#REF!</v>
      </c>
      <c r="CC51" s="269" t="e">
        <f>+IF(#REF!="","",#REF!)</f>
        <v>#REF!</v>
      </c>
      <c r="CD51" s="269" t="e">
        <f>+IF(#REF!="","",#REF!)</f>
        <v>#REF!</v>
      </c>
      <c r="CE51" s="269" t="e">
        <f>+IF(#REF!="","",#REF!)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173</v>
      </c>
      <c r="BT52" s="328" t="s">
        <v>90</v>
      </c>
      <c r="BU52" s="105">
        <f t="shared" si="1"/>
        <v>0</v>
      </c>
      <c r="BV52" s="269" t="e">
        <f>+IF(#REF!="","",#REF!)</f>
        <v>#REF!</v>
      </c>
      <c r="BW52" s="269" t="e">
        <f>+IF(#REF!="","",#REF!)</f>
        <v>#REF!</v>
      </c>
      <c r="BX52" s="269" t="e">
        <f>+IF(#REF!="","",#REF!)</f>
        <v>#REF!</v>
      </c>
      <c r="BY52" s="269"/>
      <c r="BZ52" s="269" t="e">
        <f>+IF(#REF!="","",#REF!)</f>
        <v>#REF!</v>
      </c>
      <c r="CA52" s="269" t="e">
        <f>+IF(#REF!="","",#REF!)</f>
        <v>#REF!</v>
      </c>
      <c r="CB52" s="269" t="e">
        <f>+IF(#REF!="","",#REF!)</f>
        <v>#REF!</v>
      </c>
      <c r="CC52" s="269" t="e">
        <f>+IF(#REF!="","",#REF!)</f>
        <v>#REF!</v>
      </c>
      <c r="CD52" s="269" t="e">
        <f>+IF(#REF!="","",#REF!)</f>
        <v>#REF!</v>
      </c>
      <c r="CE52" s="269" t="e">
        <f>+IF(#REF!="","",#REF!)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174</v>
      </c>
      <c r="BT53" s="328" t="s">
        <v>91</v>
      </c>
      <c r="BU53" s="105">
        <f t="shared" si="1"/>
        <v>0</v>
      </c>
      <c r="BV53" s="269" t="e">
        <f>+IF(#REF!="","",#REF!)</f>
        <v>#REF!</v>
      </c>
      <c r="BW53" s="269" t="e">
        <f>+IF(#REF!="","",#REF!)</f>
        <v>#REF!</v>
      </c>
      <c r="BX53" s="269" t="e">
        <f>+IF(#REF!="","",#REF!)</f>
        <v>#REF!</v>
      </c>
      <c r="BY53" s="269"/>
      <c r="BZ53" s="269" t="e">
        <f>+IF(#REF!="","",#REF!)</f>
        <v>#REF!</v>
      </c>
      <c r="CA53" s="269" t="e">
        <f>+IF(#REF!="","",#REF!)</f>
        <v>#REF!</v>
      </c>
      <c r="CB53" s="269" t="e">
        <f>+IF(#REF!="","",#REF!)</f>
        <v>#REF!</v>
      </c>
      <c r="CC53" s="269" t="e">
        <f>+IF(#REF!="","",#REF!)</f>
        <v>#REF!</v>
      </c>
      <c r="CD53" s="269" t="e">
        <f>+IF(#REF!="","",#REF!)</f>
        <v>#REF!</v>
      </c>
      <c r="CE53" s="269" t="e">
        <f>+IF(#REF!="","",#REF!)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04" t="s">
        <v>22</v>
      </c>
      <c r="P54" s="604"/>
      <c r="Q54" s="604"/>
      <c r="R54" s="604"/>
      <c r="S54" s="604"/>
      <c r="T54" s="604"/>
      <c r="U54" s="604"/>
      <c r="V54" s="604"/>
      <c r="W54" s="604"/>
      <c r="X54" s="604"/>
      <c r="Y54" s="604"/>
      <c r="Z54" s="604"/>
      <c r="AA54" s="604"/>
      <c r="AB54" s="604"/>
      <c r="AC54" s="604"/>
      <c r="AD54" s="604"/>
      <c r="AE54" s="604"/>
      <c r="AF54" s="604"/>
      <c r="AG54" s="604"/>
      <c r="AH54" s="604"/>
      <c r="AI54" s="604"/>
      <c r="AJ54" s="604"/>
      <c r="AK54" s="604"/>
      <c r="AL54" s="604"/>
      <c r="AM54" s="604"/>
      <c r="AN54" s="604"/>
      <c r="AO54" s="604"/>
      <c r="AP54" s="604"/>
      <c r="AQ54" s="604"/>
      <c r="AR54" s="604"/>
      <c r="AS54" s="604"/>
      <c r="AT54" s="604"/>
      <c r="AU54" s="604"/>
      <c r="AV54" s="604"/>
      <c r="AW54" s="604"/>
      <c r="AX54" s="604"/>
      <c r="AY54" s="604"/>
      <c r="AZ54" s="604"/>
      <c r="BA54" s="604"/>
      <c r="BB54" s="604"/>
      <c r="BC54" s="604"/>
      <c r="BD54" s="604"/>
      <c r="BE54" s="604"/>
      <c r="BF54" s="604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2"/>
      <c r="P55" s="512"/>
      <c r="Q55" s="513">
        <f>+Inicio!D21</f>
        <v>1</v>
      </c>
      <c r="R55" s="513">
        <f>+Inicio!D22</f>
        <v>0</v>
      </c>
      <c r="S55" s="513">
        <f>+Inicio!D23</f>
        <v>0</v>
      </c>
      <c r="T55" s="513">
        <f>+Inicio!D24</f>
        <v>0</v>
      </c>
      <c r="U55" s="513">
        <f>+Inicio!D25</f>
        <v>0</v>
      </c>
      <c r="V55" s="513">
        <f>+Inicio!D26</f>
        <v>0</v>
      </c>
      <c r="W55" s="513">
        <f>+Inicio!D27</f>
        <v>0</v>
      </c>
      <c r="X55" s="513">
        <f>+Inicio!D28</f>
        <v>0</v>
      </c>
      <c r="Y55" s="513">
        <f>+Inicio!D29</f>
        <v>0</v>
      </c>
      <c r="Z55" s="513">
        <f>+Inicio!D30</f>
        <v>0</v>
      </c>
      <c r="AA55" s="513">
        <f>+Inicio!H21</f>
        <v>1</v>
      </c>
      <c r="AB55" s="513">
        <f>+Inicio!H22</f>
        <v>0</v>
      </c>
      <c r="AC55" s="513">
        <f>+Inicio!H23</f>
        <v>0</v>
      </c>
      <c r="AD55" s="513">
        <f>+Inicio!H24</f>
        <v>0</v>
      </c>
      <c r="AE55" s="513">
        <f>+Inicio!H25</f>
        <v>0</v>
      </c>
      <c r="AF55" s="513">
        <f>+Inicio!H26</f>
        <v>0</v>
      </c>
      <c r="AG55" s="513">
        <f>+Inicio!H27</f>
        <v>0</v>
      </c>
      <c r="AH55" s="513">
        <f>+Inicio!H28</f>
        <v>0</v>
      </c>
      <c r="AI55" s="513">
        <f>+Inicio!H29</f>
        <v>0</v>
      </c>
      <c r="AJ55" s="513">
        <f>+Inicio!H30</f>
        <v>0</v>
      </c>
      <c r="AK55" s="513">
        <f>+Inicio!D33</f>
        <v>1</v>
      </c>
      <c r="AL55" s="513">
        <f>+Inicio!D34</f>
        <v>1</v>
      </c>
      <c r="AM55" s="513">
        <f>+Inicio!D35</f>
        <v>1</v>
      </c>
      <c r="AN55" s="513">
        <f>+Inicio!D36</f>
        <v>1</v>
      </c>
      <c r="AO55" s="513">
        <f>+Inicio!D37</f>
        <v>0</v>
      </c>
      <c r="AP55" s="513">
        <f>+Inicio!D38</f>
        <v>0</v>
      </c>
      <c r="AQ55" s="513">
        <f>+Inicio!D39</f>
        <v>0</v>
      </c>
      <c r="AR55" s="513">
        <f>+Inicio!D40</f>
        <v>0</v>
      </c>
      <c r="AS55" s="513">
        <f>+Inicio!D41</f>
        <v>0</v>
      </c>
      <c r="AT55" s="513">
        <f>+Inicio!D42</f>
        <v>0</v>
      </c>
      <c r="AU55" s="513">
        <f>+Inicio!H33</f>
        <v>1</v>
      </c>
      <c r="AV55" s="513">
        <f>+Inicio!H34</f>
        <v>1</v>
      </c>
      <c r="AW55" s="513">
        <f>+Inicio!H35</f>
        <v>1</v>
      </c>
      <c r="AX55" s="513">
        <f>+Inicio!H36</f>
        <v>1</v>
      </c>
      <c r="AY55" s="513">
        <f>+Inicio!H37</f>
        <v>1</v>
      </c>
      <c r="AZ55" s="513">
        <f>+Inicio!H38</f>
        <v>1</v>
      </c>
      <c r="BA55" s="513">
        <f>+Inicio!H39</f>
        <v>0</v>
      </c>
      <c r="BB55" s="513">
        <f>+Inicio!H40</f>
        <v>0</v>
      </c>
      <c r="BC55" s="513">
        <f>+Inicio!H41</f>
        <v>0</v>
      </c>
      <c r="BD55" s="513">
        <f>+Inicio!H42</f>
        <v>0</v>
      </c>
      <c r="BE55" s="512"/>
      <c r="BF55" s="512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08" t="s">
        <v>23</v>
      </c>
      <c r="P56" s="608"/>
      <c r="Q56" s="612" t="e">
        <f>+#REF!</f>
        <v>#REF!</v>
      </c>
      <c r="R56" s="613"/>
      <c r="S56" s="613"/>
      <c r="T56" s="613"/>
      <c r="U56" s="613"/>
      <c r="V56" s="613"/>
      <c r="W56" s="613"/>
      <c r="X56" s="613"/>
      <c r="Y56" s="613"/>
      <c r="Z56" s="614"/>
      <c r="AA56" s="599" t="e">
        <f>+#REF!</f>
        <v>#REF!</v>
      </c>
      <c r="AB56" s="599"/>
      <c r="AC56" s="599"/>
      <c r="AD56" s="599"/>
      <c r="AE56" s="599"/>
      <c r="AF56" s="599"/>
      <c r="AG56" s="599" t="e">
        <f>+#REF!</f>
        <v>#REF!</v>
      </c>
      <c r="AH56" s="599"/>
      <c r="AI56" s="599"/>
      <c r="AJ56" s="599"/>
      <c r="AK56" s="612" t="e">
        <f>+#REF!</f>
        <v>#REF!</v>
      </c>
      <c r="AL56" s="613"/>
      <c r="AM56" s="613"/>
      <c r="AN56" s="613" t="e">
        <f>+#REF!</f>
        <v>#REF!</v>
      </c>
      <c r="AO56" s="613"/>
      <c r="AP56" s="613"/>
      <c r="AQ56" s="613"/>
      <c r="AR56" s="613"/>
      <c r="AS56" s="613"/>
      <c r="AT56" s="614"/>
      <c r="AU56" s="612" t="e">
        <f>+#REF!</f>
        <v>#REF!</v>
      </c>
      <c r="AV56" s="613"/>
      <c r="AW56" s="613"/>
      <c r="AX56" s="613"/>
      <c r="AY56" s="613"/>
      <c r="AZ56" s="613"/>
      <c r="BA56" s="613"/>
      <c r="BB56" s="613"/>
      <c r="BC56" s="613"/>
      <c r="BD56" s="614"/>
      <c r="BE56" s="596" t="s">
        <v>24</v>
      </c>
      <c r="BF56" s="596" t="s">
        <v>25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08"/>
      <c r="P57" s="608"/>
      <c r="Q57" s="605" t="s">
        <v>135</v>
      </c>
      <c r="R57" s="606"/>
      <c r="S57" s="606"/>
      <c r="T57" s="606"/>
      <c r="U57" s="606"/>
      <c r="V57" s="606"/>
      <c r="W57" s="606"/>
      <c r="X57" s="606"/>
      <c r="Y57" s="606"/>
      <c r="Z57" s="607"/>
      <c r="AA57" s="609" t="s">
        <v>136</v>
      </c>
      <c r="AB57" s="610"/>
      <c r="AC57" s="610"/>
      <c r="AD57" s="610"/>
      <c r="AE57" s="610"/>
      <c r="AF57" s="610"/>
      <c r="AG57" s="610"/>
      <c r="AH57" s="610"/>
      <c r="AI57" s="610"/>
      <c r="AJ57" s="611"/>
      <c r="AK57" s="620" t="s">
        <v>137</v>
      </c>
      <c r="AL57" s="621"/>
      <c r="AM57" s="621"/>
      <c r="AN57" s="621" t="e">
        <f>+#REF!</f>
        <v>#REF!</v>
      </c>
      <c r="AO57" s="621"/>
      <c r="AP57" s="621"/>
      <c r="AQ57" s="621"/>
      <c r="AR57" s="621"/>
      <c r="AS57" s="621"/>
      <c r="AT57" s="622"/>
      <c r="AU57" s="615" t="s">
        <v>138</v>
      </c>
      <c r="AV57" s="616"/>
      <c r="AW57" s="616"/>
      <c r="AX57" s="616"/>
      <c r="AY57" s="616"/>
      <c r="AZ57" s="616"/>
      <c r="BA57" s="616"/>
      <c r="BB57" s="616"/>
      <c r="BC57" s="616"/>
      <c r="BD57" s="617"/>
      <c r="BE57" s="596"/>
      <c r="BF57" s="596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08"/>
      <c r="P58" s="608"/>
      <c r="Q58" s="353" t="e">
        <f>+#REF!</f>
        <v>#REF!</v>
      </c>
      <c r="R58" s="353" t="e">
        <f>+#REF!</f>
        <v>#REF!</v>
      </c>
      <c r="S58" s="353" t="e">
        <f>+#REF!</f>
        <v>#REF!</v>
      </c>
      <c r="T58" s="353" t="e">
        <f>+#REF!</f>
        <v>#REF!</v>
      </c>
      <c r="U58" s="353" t="e">
        <f>+#REF!</f>
        <v>#REF!</v>
      </c>
      <c r="V58" s="353" t="e">
        <f>+#REF!</f>
        <v>#REF!</v>
      </c>
      <c r="W58" s="353" t="e">
        <f>+#REF!</f>
        <v>#REF!</v>
      </c>
      <c r="X58" s="353" t="e">
        <f>+#REF!</f>
        <v>#REF!</v>
      </c>
      <c r="Y58" s="353" t="e">
        <f>+#REF!</f>
        <v>#REF!</v>
      </c>
      <c r="Z58" s="353" t="e">
        <f>+#REF!</f>
        <v>#REF!</v>
      </c>
      <c r="AA58" s="321" t="e">
        <f>+#REF!</f>
        <v>#REF!</v>
      </c>
      <c r="AB58" s="321" t="e">
        <f>+#REF!</f>
        <v>#REF!</v>
      </c>
      <c r="AC58" s="321" t="e">
        <f>+#REF!</f>
        <v>#REF!</v>
      </c>
      <c r="AD58" s="321" t="e">
        <f>+#REF!</f>
        <v>#REF!</v>
      </c>
      <c r="AE58" s="321" t="e">
        <f>+#REF!</f>
        <v>#REF!</v>
      </c>
      <c r="AF58" s="321" t="e">
        <f>+#REF!</f>
        <v>#REF!</v>
      </c>
      <c r="AG58" s="321" t="e">
        <f>+#REF!</f>
        <v>#REF!</v>
      </c>
      <c r="AH58" s="321" t="e">
        <f>+#REF!</f>
        <v>#REF!</v>
      </c>
      <c r="AI58" s="321" t="e">
        <f>+#REF!</f>
        <v>#REF!</v>
      </c>
      <c r="AJ58" s="321" t="e">
        <f>+#REF!</f>
        <v>#REF!</v>
      </c>
      <c r="AK58" s="322" t="e">
        <f>+#REF!</f>
        <v>#REF!</v>
      </c>
      <c r="AL58" s="322" t="e">
        <f>+#REF!</f>
        <v>#REF!</v>
      </c>
      <c r="AM58" s="522" t="e">
        <f>+#REF!</f>
        <v>#REF!</v>
      </c>
      <c r="AN58" s="322" t="e">
        <f>+#REF!</f>
        <v>#REF!</v>
      </c>
      <c r="AO58" s="322" t="e">
        <f>+#REF!</f>
        <v>#REF!</v>
      </c>
      <c r="AP58" s="322" t="e">
        <f>+#REF!</f>
        <v>#REF!</v>
      </c>
      <c r="AQ58" s="523" t="e">
        <f>+#REF!</f>
        <v>#REF!</v>
      </c>
      <c r="AR58" s="322" t="e">
        <f>+#REF!</f>
        <v>#REF!</v>
      </c>
      <c r="AS58" s="322" t="e">
        <f>+#REF!</f>
        <v>#REF!</v>
      </c>
      <c r="AT58" s="322" t="e">
        <f>+#REF!</f>
        <v>#REF!</v>
      </c>
      <c r="AU58" s="500" t="e">
        <f>+#REF!</f>
        <v>#REF!</v>
      </c>
      <c r="AV58" s="500" t="e">
        <f>+#REF!</f>
        <v>#REF!</v>
      </c>
      <c r="AW58" s="500" t="e">
        <f>+#REF!</f>
        <v>#REF!</v>
      </c>
      <c r="AX58" s="500" t="e">
        <f>+#REF!</f>
        <v>#REF!</v>
      </c>
      <c r="AY58" s="500" t="e">
        <f>+#REF!</f>
        <v>#REF!</v>
      </c>
      <c r="AZ58" s="500" t="e">
        <f>+#REF!</f>
        <v>#REF!</v>
      </c>
      <c r="BA58" s="500" t="e">
        <f>+#REF!</f>
        <v>#REF!</v>
      </c>
      <c r="BB58" s="500" t="e">
        <f>+#REF!</f>
        <v>#REF!</v>
      </c>
      <c r="BC58" s="500" t="e">
        <f>+#REF!</f>
        <v>#REF!</v>
      </c>
      <c r="BD58" s="500" t="e">
        <f>+#REF!</f>
        <v>#REF!</v>
      </c>
      <c r="BE58" s="596"/>
      <c r="BF58" s="596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597" t="e">
        <f>+#REF!</f>
        <v>#REF!</v>
      </c>
      <c r="P59" s="598"/>
      <c r="Q59" s="106">
        <f>+N!$K$114</f>
        <v>0</v>
      </c>
      <c r="R59" s="107">
        <f>+N!$L$114</f>
        <v>0</v>
      </c>
      <c r="S59" s="515">
        <f>+N!$M$114</f>
        <v>0</v>
      </c>
      <c r="T59" s="515">
        <f>+N!$N$114</f>
        <v>0</v>
      </c>
      <c r="U59" s="515">
        <f>+N!$O$114</f>
        <v>0</v>
      </c>
      <c r="V59" s="107">
        <f>+N!$P$114</f>
        <v>0</v>
      </c>
      <c r="W59" s="107">
        <f>+N!$Q$114</f>
        <v>0</v>
      </c>
      <c r="X59" s="107">
        <f>+N!$R$114</f>
        <v>0</v>
      </c>
      <c r="Y59" s="107">
        <f>+N!$S$114</f>
        <v>0</v>
      </c>
      <c r="Z59" s="108">
        <f>+N!$T$114</f>
        <v>0</v>
      </c>
      <c r="AA59" s="518">
        <f>+S!$K$114</f>
        <v>0</v>
      </c>
      <c r="AB59" s="515">
        <f>+S!$L$114</f>
        <v>0</v>
      </c>
      <c r="AC59" s="107">
        <f>+S!$M$114</f>
        <v>0</v>
      </c>
      <c r="AD59" s="107">
        <f>+S!$N$114</f>
        <v>0</v>
      </c>
      <c r="AE59" s="107">
        <f>+S!$O$114</f>
        <v>0</v>
      </c>
      <c r="AF59" s="107">
        <f>+S!$P$114</f>
        <v>0</v>
      </c>
      <c r="AG59" s="107">
        <f>+S!$Q$114</f>
        <v>0</v>
      </c>
      <c r="AH59" s="107">
        <f>+S!$R$114</f>
        <v>0</v>
      </c>
      <c r="AI59" s="107">
        <f>+S!$S$114</f>
        <v>0</v>
      </c>
      <c r="AJ59" s="108">
        <f>+S!$T$114</f>
        <v>0</v>
      </c>
      <c r="AK59" s="518">
        <f>+E!$K$114</f>
        <v>0</v>
      </c>
      <c r="AL59" s="515">
        <f>+E!$L$114</f>
        <v>0</v>
      </c>
      <c r="AM59" s="515">
        <f>+E!$M$114</f>
        <v>0</v>
      </c>
      <c r="AN59" s="107">
        <f>+E!$N$114</f>
        <v>0</v>
      </c>
      <c r="AO59" s="107">
        <f>+E!$O$114</f>
        <v>0</v>
      </c>
      <c r="AP59" s="515">
        <f>+E!$P$114</f>
        <v>0</v>
      </c>
      <c r="AQ59" s="515">
        <f>+E!$Q$114</f>
        <v>0</v>
      </c>
      <c r="AR59" s="515">
        <f>+E!$R$114</f>
        <v>0</v>
      </c>
      <c r="AS59" s="107">
        <f>+E!$S$114</f>
        <v>0</v>
      </c>
      <c r="AT59" s="108">
        <f>+E!$T$114</f>
        <v>0</v>
      </c>
      <c r="AU59" s="518">
        <f>+O!$K$114</f>
        <v>0</v>
      </c>
      <c r="AV59" s="515">
        <f>+O!$L$114</f>
        <v>0</v>
      </c>
      <c r="AW59" s="515">
        <f>+O!$M$114</f>
        <v>0</v>
      </c>
      <c r="AX59" s="107">
        <f>+O!$N$114</f>
        <v>0</v>
      </c>
      <c r="AY59" s="107">
        <f>+O!$O$114</f>
        <v>0</v>
      </c>
      <c r="AZ59" s="107">
        <f>+O!$P$114</f>
        <v>0</v>
      </c>
      <c r="BA59" s="515">
        <f>+O!$Q$114</f>
        <v>0</v>
      </c>
      <c r="BB59" s="515">
        <f>+O!$R$114</f>
        <v>0</v>
      </c>
      <c r="BC59" s="107">
        <f>+O!$S$114</f>
        <v>0</v>
      </c>
      <c r="BD59" s="108">
        <f>+O!$T$114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570" t="e">
        <f>+#REF!</f>
        <v>#REF!</v>
      </c>
      <c r="P60" s="571"/>
      <c r="Q60" s="111">
        <f>+N!$U$114</f>
        <v>0</v>
      </c>
      <c r="R60" s="112">
        <f>+N!$V$114</f>
        <v>0</v>
      </c>
      <c r="S60" s="516">
        <f>+N!$W$114</f>
        <v>0</v>
      </c>
      <c r="T60" s="516">
        <f>+N!$X$114</f>
        <v>0</v>
      </c>
      <c r="U60" s="516">
        <f>+N!$Y$114</f>
        <v>0</v>
      </c>
      <c r="V60" s="112">
        <f>+N!$Z$114</f>
        <v>0</v>
      </c>
      <c r="W60" s="112">
        <f>+N!$AA$114</f>
        <v>0</v>
      </c>
      <c r="X60" s="112">
        <f>+N!$AB$114</f>
        <v>0</v>
      </c>
      <c r="Y60" s="112">
        <f>+N!$AC$114</f>
        <v>0</v>
      </c>
      <c r="Z60" s="113">
        <f>+N!$AD$114</f>
        <v>0</v>
      </c>
      <c r="AA60" s="519">
        <f>+S!$U$114</f>
        <v>0</v>
      </c>
      <c r="AB60" s="516">
        <f>+S!$V$114</f>
        <v>0</v>
      </c>
      <c r="AC60" s="112">
        <f>+S!$W$114</f>
        <v>0</v>
      </c>
      <c r="AD60" s="112">
        <f>+S!$X$114</f>
        <v>0</v>
      </c>
      <c r="AE60" s="112">
        <f>+S!$Y$114</f>
        <v>0</v>
      </c>
      <c r="AF60" s="112">
        <f>+S!$Z$114</f>
        <v>0</v>
      </c>
      <c r="AG60" s="112">
        <f>+S!$AA$114</f>
        <v>0</v>
      </c>
      <c r="AH60" s="112">
        <f>+S!$AB$114</f>
        <v>0</v>
      </c>
      <c r="AI60" s="112">
        <f>+S!$AC$114</f>
        <v>0</v>
      </c>
      <c r="AJ60" s="113">
        <f>+S!$AD$114</f>
        <v>0</v>
      </c>
      <c r="AK60" s="519">
        <f>+E!$U$114</f>
        <v>0</v>
      </c>
      <c r="AL60" s="516">
        <f>+E!$V$114</f>
        <v>0</v>
      </c>
      <c r="AM60" s="516">
        <f>+E!$W$114</f>
        <v>0</v>
      </c>
      <c r="AN60" s="112">
        <f>+E!$X$114</f>
        <v>0</v>
      </c>
      <c r="AO60" s="112">
        <f>+E!$Y$114</f>
        <v>0</v>
      </c>
      <c r="AP60" s="516">
        <f>+E!$Z$114</f>
        <v>0</v>
      </c>
      <c r="AQ60" s="516">
        <f>+E!$AA$114</f>
        <v>0</v>
      </c>
      <c r="AR60" s="516">
        <f>+E!$AB$114</f>
        <v>0</v>
      </c>
      <c r="AS60" s="112">
        <f>+E!$AC$114</f>
        <v>0</v>
      </c>
      <c r="AT60" s="113">
        <f>+E!$AD$114</f>
        <v>0</v>
      </c>
      <c r="AU60" s="519">
        <f>+O!$U$114</f>
        <v>0</v>
      </c>
      <c r="AV60" s="516">
        <f>+O!$V$114</f>
        <v>0</v>
      </c>
      <c r="AW60" s="516">
        <f>+O!$W$114</f>
        <v>0</v>
      </c>
      <c r="AX60" s="112">
        <f>+O!$X$114</f>
        <v>0</v>
      </c>
      <c r="AY60" s="112">
        <f>+O!$Y$114</f>
        <v>0</v>
      </c>
      <c r="AZ60" s="112">
        <f>+O!$Z$114</f>
        <v>0</v>
      </c>
      <c r="BA60" s="516">
        <f>+O!$AA$114</f>
        <v>0</v>
      </c>
      <c r="BB60" s="516">
        <f>+O!$AB$114</f>
        <v>0</v>
      </c>
      <c r="BC60" s="112">
        <f>+O!$AC$114</f>
        <v>0</v>
      </c>
      <c r="BD60" s="113">
        <f>+O!$AD$114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570" t="e">
        <f>+#REF!</f>
        <v>#REF!</v>
      </c>
      <c r="P61" s="571"/>
      <c r="Q61" s="111">
        <f>+N!$AE$114</f>
        <v>0</v>
      </c>
      <c r="R61" s="112">
        <f>+N!$AF$114</f>
        <v>0</v>
      </c>
      <c r="S61" s="516">
        <f>+N!$AG$114</f>
        <v>0</v>
      </c>
      <c r="T61" s="516">
        <f>+N!$AH$114</f>
        <v>0</v>
      </c>
      <c r="U61" s="516">
        <f>+N!$AI$114</f>
        <v>0</v>
      </c>
      <c r="V61" s="112">
        <f>+N!$AJ$114</f>
        <v>0</v>
      </c>
      <c r="W61" s="112">
        <f>+N!$AK$114</f>
        <v>0</v>
      </c>
      <c r="X61" s="112">
        <f>+N!$AL$114</f>
        <v>0</v>
      </c>
      <c r="Y61" s="112">
        <f>+N!$AM$114</f>
        <v>0</v>
      </c>
      <c r="Z61" s="113">
        <f>+N!$AN$114</f>
        <v>0</v>
      </c>
      <c r="AA61" s="519">
        <f>+S!$AE$114</f>
        <v>0</v>
      </c>
      <c r="AB61" s="516">
        <f>+S!$AF$114</f>
        <v>0</v>
      </c>
      <c r="AC61" s="112">
        <f>+S!$AG$114</f>
        <v>0</v>
      </c>
      <c r="AD61" s="112">
        <f>+S!$AH$114</f>
        <v>0</v>
      </c>
      <c r="AE61" s="112">
        <f>+S!$AI$114</f>
        <v>0</v>
      </c>
      <c r="AF61" s="112">
        <f>+S!$AJ$114</f>
        <v>0</v>
      </c>
      <c r="AG61" s="112">
        <f>+S!$AK$114</f>
        <v>0</v>
      </c>
      <c r="AH61" s="112">
        <f>+S!$AL$114</f>
        <v>0</v>
      </c>
      <c r="AI61" s="112">
        <f>+S!$AM$114</f>
        <v>0</v>
      </c>
      <c r="AJ61" s="113">
        <f>+S!$AN$114</f>
        <v>0</v>
      </c>
      <c r="AK61" s="519">
        <f>+E!$AE$114</f>
        <v>0</v>
      </c>
      <c r="AL61" s="516">
        <f>+E!$AF$114</f>
        <v>0</v>
      </c>
      <c r="AM61" s="516">
        <f>+E!$AG$114</f>
        <v>0</v>
      </c>
      <c r="AN61" s="112">
        <f>+E!$AH$114</f>
        <v>0</v>
      </c>
      <c r="AO61" s="112">
        <f>+E!$AI$114</f>
        <v>0</v>
      </c>
      <c r="AP61" s="516">
        <f>+E!$AJ$114</f>
        <v>0</v>
      </c>
      <c r="AQ61" s="516">
        <f>+E!$AK$114</f>
        <v>0</v>
      </c>
      <c r="AR61" s="516">
        <f>+E!$AL$114</f>
        <v>0</v>
      </c>
      <c r="AS61" s="112">
        <f>+E!$AM$114</f>
        <v>0</v>
      </c>
      <c r="AT61" s="113">
        <f>+E!$AN$114</f>
        <v>0</v>
      </c>
      <c r="AU61" s="519">
        <f>+O!$AE$114</f>
        <v>0</v>
      </c>
      <c r="AV61" s="516">
        <f>+O!$AF$114</f>
        <v>0</v>
      </c>
      <c r="AW61" s="516">
        <f>+O!$AG$114</f>
        <v>0</v>
      </c>
      <c r="AX61" s="112">
        <f>+O!$AH$114</f>
        <v>0</v>
      </c>
      <c r="AY61" s="112">
        <f>+O!$AI$114</f>
        <v>0</v>
      </c>
      <c r="AZ61" s="112">
        <f>+O!$AJ$114</f>
        <v>0</v>
      </c>
      <c r="BA61" s="516">
        <f>+O!$AK$114</f>
        <v>0</v>
      </c>
      <c r="BB61" s="516">
        <f>+O!$AL$114</f>
        <v>0</v>
      </c>
      <c r="BC61" s="112">
        <f>+O!$AM$114</f>
        <v>0</v>
      </c>
      <c r="BD61" s="113">
        <f>+O!$AN$114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570" t="e">
        <f>+#REF!</f>
        <v>#REF!</v>
      </c>
      <c r="P62" s="571"/>
      <c r="Q62" s="111">
        <f>+N!$AO$114</f>
        <v>0</v>
      </c>
      <c r="R62" s="112">
        <f>+N!$AP$114</f>
        <v>0</v>
      </c>
      <c r="S62" s="516">
        <f>+N!$AQ$114</f>
        <v>0</v>
      </c>
      <c r="T62" s="516">
        <f>+N!$AR$114</f>
        <v>0</v>
      </c>
      <c r="U62" s="516">
        <f>+N!$AS$114</f>
        <v>0</v>
      </c>
      <c r="V62" s="112">
        <f>+N!$AT$114</f>
        <v>0</v>
      </c>
      <c r="W62" s="112">
        <f>+N!$AU$114</f>
        <v>0</v>
      </c>
      <c r="X62" s="112">
        <f>+N!$AV$114</f>
        <v>0</v>
      </c>
      <c r="Y62" s="112">
        <f>+N!$AW$114</f>
        <v>0</v>
      </c>
      <c r="Z62" s="113">
        <f>+N!$AX$114</f>
        <v>0</v>
      </c>
      <c r="AA62" s="519">
        <f>+S!$AO$114</f>
        <v>0</v>
      </c>
      <c r="AB62" s="516">
        <f>+S!$AP$114</f>
        <v>0</v>
      </c>
      <c r="AC62" s="112">
        <f>+S!$AQ$114</f>
        <v>0</v>
      </c>
      <c r="AD62" s="112">
        <f>+S!$AR$114</f>
        <v>0</v>
      </c>
      <c r="AE62" s="112">
        <f>+S!$AS$114</f>
        <v>0</v>
      </c>
      <c r="AF62" s="112">
        <f>+S!$AT$114</f>
        <v>0</v>
      </c>
      <c r="AG62" s="112">
        <f>+S!$AU$114</f>
        <v>0</v>
      </c>
      <c r="AH62" s="112">
        <f>+S!$AV$114</f>
        <v>0</v>
      </c>
      <c r="AI62" s="112">
        <f>+S!$AW$114</f>
        <v>0</v>
      </c>
      <c r="AJ62" s="113">
        <f>+S!$AX$114</f>
        <v>0</v>
      </c>
      <c r="AK62" s="519">
        <f>+E!$AO$114</f>
        <v>0</v>
      </c>
      <c r="AL62" s="516">
        <f>+E!$AP$114</f>
        <v>0</v>
      </c>
      <c r="AM62" s="516">
        <f>+E!$AQ$114</f>
        <v>0</v>
      </c>
      <c r="AN62" s="112">
        <f>+E!$AR$114</f>
        <v>0</v>
      </c>
      <c r="AO62" s="112">
        <f>+E!$AS$114</f>
        <v>0</v>
      </c>
      <c r="AP62" s="516">
        <f>+E!$AT$114</f>
        <v>0</v>
      </c>
      <c r="AQ62" s="516">
        <f>+E!$AU$114</f>
        <v>0</v>
      </c>
      <c r="AR62" s="516">
        <f>+E!$AV$114</f>
        <v>0</v>
      </c>
      <c r="AS62" s="112">
        <f>+E!$AW$114</f>
        <v>0</v>
      </c>
      <c r="AT62" s="113">
        <f>+E!$AX$114</f>
        <v>0</v>
      </c>
      <c r="AU62" s="519">
        <f>+O!$AO$114</f>
        <v>0</v>
      </c>
      <c r="AV62" s="516">
        <f>+O!$AP$114</f>
        <v>0</v>
      </c>
      <c r="AW62" s="516">
        <f>+O!$AQ$114</f>
        <v>0</v>
      </c>
      <c r="AX62" s="112">
        <f>+O!$AR$114</f>
        <v>0</v>
      </c>
      <c r="AY62" s="112">
        <f>+O!$AS$114</f>
        <v>0</v>
      </c>
      <c r="AZ62" s="112">
        <f>+O!$AT$114</f>
        <v>0</v>
      </c>
      <c r="BA62" s="516">
        <f>+O!$AU$114</f>
        <v>0</v>
      </c>
      <c r="BB62" s="516">
        <f>+O!$AV$114</f>
        <v>0</v>
      </c>
      <c r="BC62" s="112">
        <f>+O!$AW$114</f>
        <v>0</v>
      </c>
      <c r="BD62" s="113">
        <f>+O!$AX$114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570" t="e">
        <f>+#REF!</f>
        <v>#REF!</v>
      </c>
      <c r="P63" s="571"/>
      <c r="Q63" s="111">
        <f>+N!$AY$114</f>
        <v>0</v>
      </c>
      <c r="R63" s="112">
        <f>+N!$AZ$114</f>
        <v>0</v>
      </c>
      <c r="S63" s="516">
        <f>+N!$BA$114</f>
        <v>0</v>
      </c>
      <c r="T63" s="516">
        <f>+N!$BB$114</f>
        <v>0</v>
      </c>
      <c r="U63" s="516">
        <f>+N!$BC$114</f>
        <v>0</v>
      </c>
      <c r="V63" s="112">
        <f>+N!$BD$114</f>
        <v>0</v>
      </c>
      <c r="W63" s="112">
        <f>+N!$BE$114</f>
        <v>0</v>
      </c>
      <c r="X63" s="112">
        <f>+N!$BF$114</f>
        <v>0</v>
      </c>
      <c r="Y63" s="112">
        <f>+N!$BG$114</f>
        <v>0</v>
      </c>
      <c r="Z63" s="113">
        <f>+N!$BH$114</f>
        <v>0</v>
      </c>
      <c r="AA63" s="519">
        <f>+S!$AY$114</f>
        <v>0</v>
      </c>
      <c r="AB63" s="516">
        <f>+S!$AZ$114</f>
        <v>0</v>
      </c>
      <c r="AC63" s="112">
        <f>+S!$BA$114</f>
        <v>0</v>
      </c>
      <c r="AD63" s="112">
        <f>+S!$BB$114</f>
        <v>0</v>
      </c>
      <c r="AE63" s="112">
        <f>+S!$BC$114</f>
        <v>0</v>
      </c>
      <c r="AF63" s="112">
        <f>+S!$BD$114</f>
        <v>0</v>
      </c>
      <c r="AG63" s="112">
        <f>+S!$BE$114</f>
        <v>0</v>
      </c>
      <c r="AH63" s="112">
        <f>+S!$BF$114</f>
        <v>0</v>
      </c>
      <c r="AI63" s="112">
        <f>+S!$BG$114</f>
        <v>0</v>
      </c>
      <c r="AJ63" s="113">
        <f>+S!$BH$114</f>
        <v>0</v>
      </c>
      <c r="AK63" s="519">
        <f>+E!$AY$114</f>
        <v>0</v>
      </c>
      <c r="AL63" s="516">
        <f>+E!$AZ$114</f>
        <v>0</v>
      </c>
      <c r="AM63" s="516">
        <f>+E!$BA$114</f>
        <v>0</v>
      </c>
      <c r="AN63" s="112">
        <f>+E!$BB$114</f>
        <v>0</v>
      </c>
      <c r="AO63" s="112">
        <f>+E!$BC$114</f>
        <v>0</v>
      </c>
      <c r="AP63" s="516">
        <f>+E!$BD$114</f>
        <v>0</v>
      </c>
      <c r="AQ63" s="516">
        <f>+E!$BE$114</f>
        <v>0</v>
      </c>
      <c r="AR63" s="516">
        <f>+E!$BF$114</f>
        <v>0</v>
      </c>
      <c r="AS63" s="112">
        <f>+E!$BG$114</f>
        <v>0</v>
      </c>
      <c r="AT63" s="113">
        <f>+E!$BH$114</f>
        <v>0</v>
      </c>
      <c r="AU63" s="519">
        <f>+O!$AY$114</f>
        <v>0</v>
      </c>
      <c r="AV63" s="516">
        <f>+O!$AZ$114</f>
        <v>0</v>
      </c>
      <c r="AW63" s="516">
        <f>+O!$BA$114</f>
        <v>0</v>
      </c>
      <c r="AX63" s="112">
        <f>+O!$BB$114</f>
        <v>0</v>
      </c>
      <c r="AY63" s="112">
        <f>+O!$BC$114</f>
        <v>0</v>
      </c>
      <c r="AZ63" s="112">
        <f>+O!$BD$114</f>
        <v>0</v>
      </c>
      <c r="BA63" s="516">
        <f>+O!$BE$114</f>
        <v>0</v>
      </c>
      <c r="BB63" s="516">
        <f>+O!$BF$114</f>
        <v>0</v>
      </c>
      <c r="BC63" s="112">
        <f>+O!$BG$114</f>
        <v>0</v>
      </c>
      <c r="BD63" s="113">
        <f>+O!$BH$114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570" t="e">
        <f>+#REF!</f>
        <v>#REF!</v>
      </c>
      <c r="P64" s="571"/>
      <c r="Q64" s="111">
        <f>+N!$BI$114</f>
        <v>0</v>
      </c>
      <c r="R64" s="112">
        <f>+N!$BJ$114</f>
        <v>0</v>
      </c>
      <c r="S64" s="516">
        <f>+N!$BK$114</f>
        <v>0</v>
      </c>
      <c r="T64" s="516">
        <f>+N!$BL$114</f>
        <v>0</v>
      </c>
      <c r="U64" s="516">
        <f>+N!$BM$114</f>
        <v>0</v>
      </c>
      <c r="V64" s="112">
        <f>+N!$BN$114</f>
        <v>0</v>
      </c>
      <c r="W64" s="112">
        <f>+N!$BO$114</f>
        <v>0</v>
      </c>
      <c r="X64" s="112">
        <f>+N!$BP$114</f>
        <v>0</v>
      </c>
      <c r="Y64" s="112">
        <f>+N!$BQ$114</f>
        <v>0</v>
      </c>
      <c r="Z64" s="113">
        <f>+N!$BR$114</f>
        <v>0</v>
      </c>
      <c r="AA64" s="519">
        <f>+S!$BI$114</f>
        <v>0</v>
      </c>
      <c r="AB64" s="516">
        <f>+S!$BJ$114</f>
        <v>0</v>
      </c>
      <c r="AC64" s="112">
        <f>+S!$BK$114</f>
        <v>0</v>
      </c>
      <c r="AD64" s="112">
        <f>+S!$BL$114</f>
        <v>0</v>
      </c>
      <c r="AE64" s="112">
        <f>+S!$BM$114</f>
        <v>0</v>
      </c>
      <c r="AF64" s="112">
        <f>+S!$BN$114</f>
        <v>0</v>
      </c>
      <c r="AG64" s="112">
        <f>+S!$BO$114</f>
        <v>0</v>
      </c>
      <c r="AH64" s="112">
        <f>+S!$BP$114</f>
        <v>0</v>
      </c>
      <c r="AI64" s="112">
        <f>+S!$BQ$114</f>
        <v>0</v>
      </c>
      <c r="AJ64" s="113">
        <f>+S!$BR$114</f>
        <v>0</v>
      </c>
      <c r="AK64" s="519">
        <f>+E!$BI$114</f>
        <v>0</v>
      </c>
      <c r="AL64" s="516">
        <f>+E!$BJ$114</f>
        <v>0</v>
      </c>
      <c r="AM64" s="516">
        <f>+E!$BK$114</f>
        <v>0</v>
      </c>
      <c r="AN64" s="112">
        <f>+E!$BL$114</f>
        <v>0</v>
      </c>
      <c r="AO64" s="112">
        <f>+E!$BM$114</f>
        <v>0</v>
      </c>
      <c r="AP64" s="516">
        <f>+E!$BN$114</f>
        <v>0</v>
      </c>
      <c r="AQ64" s="516">
        <f>+E!$BO$114</f>
        <v>0</v>
      </c>
      <c r="AR64" s="516">
        <f>+E!$BP$114</f>
        <v>0</v>
      </c>
      <c r="AS64" s="112">
        <f>+E!$BQ$114</f>
        <v>0</v>
      </c>
      <c r="AT64" s="113">
        <f>+E!$BR$114</f>
        <v>0</v>
      </c>
      <c r="AU64" s="519">
        <f>+O!$BI$114</f>
        <v>0</v>
      </c>
      <c r="AV64" s="516">
        <f>+O!$BJ$114</f>
        <v>0</v>
      </c>
      <c r="AW64" s="516">
        <f>+O!$BK$114</f>
        <v>0</v>
      </c>
      <c r="AX64" s="112">
        <f>+O!$BL$114</f>
        <v>0</v>
      </c>
      <c r="AY64" s="112">
        <f>+O!$BM$114</f>
        <v>0</v>
      </c>
      <c r="AZ64" s="112">
        <f>+O!$BN$114</f>
        <v>0</v>
      </c>
      <c r="BA64" s="516">
        <f>+O!$BO$114</f>
        <v>0</v>
      </c>
      <c r="BB64" s="516">
        <f>+O!$BP$114</f>
        <v>0</v>
      </c>
      <c r="BC64" s="112">
        <f>+O!$BQ$114</f>
        <v>0</v>
      </c>
      <c r="BD64" s="113">
        <f>+O!$BR$114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570" t="e">
        <f>+#REF!</f>
        <v>#REF!</v>
      </c>
      <c r="P65" s="571"/>
      <c r="Q65" s="111">
        <f>+N!$BS$114</f>
        <v>0</v>
      </c>
      <c r="R65" s="112">
        <f>+N!$BT$114</f>
        <v>0</v>
      </c>
      <c r="S65" s="516">
        <f>+N!$BU$114</f>
        <v>0</v>
      </c>
      <c r="T65" s="516">
        <f>+N!$BV$114</f>
        <v>0</v>
      </c>
      <c r="U65" s="516">
        <f>+N!$BW$114</f>
        <v>0</v>
      </c>
      <c r="V65" s="112">
        <f>+N!$BX$114</f>
        <v>0</v>
      </c>
      <c r="W65" s="112">
        <f>+N!$BY$114</f>
        <v>0</v>
      </c>
      <c r="X65" s="112">
        <f>+N!$BZ$114</f>
        <v>0</v>
      </c>
      <c r="Y65" s="112">
        <f>+N!$CA$114</f>
        <v>0</v>
      </c>
      <c r="Z65" s="113">
        <f>+N!$CB$114</f>
        <v>0</v>
      </c>
      <c r="AA65" s="519">
        <f>+S!$BS$114</f>
        <v>0</v>
      </c>
      <c r="AB65" s="516">
        <f>+S!$BT$114</f>
        <v>0</v>
      </c>
      <c r="AC65" s="112">
        <f>+S!$BU$114</f>
        <v>0</v>
      </c>
      <c r="AD65" s="112">
        <f>+S!$BV$114</f>
        <v>0</v>
      </c>
      <c r="AE65" s="112">
        <f>+S!$BW$114</f>
        <v>0</v>
      </c>
      <c r="AF65" s="112">
        <f>+S!$BX$114</f>
        <v>0</v>
      </c>
      <c r="AG65" s="112">
        <f>+S!$BY$114</f>
        <v>0</v>
      </c>
      <c r="AH65" s="112">
        <f>+S!$BZ$114</f>
        <v>0</v>
      </c>
      <c r="AI65" s="112">
        <f>+S!$CA$114</f>
        <v>0</v>
      </c>
      <c r="AJ65" s="113">
        <f>+S!$CB$114</f>
        <v>0</v>
      </c>
      <c r="AK65" s="519">
        <f>+E!$BS$114</f>
        <v>0</v>
      </c>
      <c r="AL65" s="516">
        <f>+E!$BT$114</f>
        <v>0</v>
      </c>
      <c r="AM65" s="516">
        <f>+E!$BU$114</f>
        <v>0</v>
      </c>
      <c r="AN65" s="112">
        <f>+E!$BV$114</f>
        <v>0</v>
      </c>
      <c r="AO65" s="112">
        <f>+E!$BW$114</f>
        <v>0</v>
      </c>
      <c r="AP65" s="516">
        <f>+E!$BX$114</f>
        <v>0</v>
      </c>
      <c r="AQ65" s="516">
        <f>+E!$BY$114</f>
        <v>0</v>
      </c>
      <c r="AR65" s="516">
        <f>+E!$BZ$114</f>
        <v>0</v>
      </c>
      <c r="AS65" s="112">
        <f>+E!$CA$114</f>
        <v>0</v>
      </c>
      <c r="AT65" s="113">
        <f>+E!$CB$114</f>
        <v>0</v>
      </c>
      <c r="AU65" s="519">
        <f>+O!$BS$114</f>
        <v>0</v>
      </c>
      <c r="AV65" s="516">
        <f>+O!$BT$114</f>
        <v>0</v>
      </c>
      <c r="AW65" s="516">
        <f>+O!$BU$114</f>
        <v>0</v>
      </c>
      <c r="AX65" s="112">
        <f>+O!$BV$114</f>
        <v>0</v>
      </c>
      <c r="AY65" s="112">
        <f>+O!$BW$114</f>
        <v>0</v>
      </c>
      <c r="AZ65" s="112">
        <f>+O!$BX$114</f>
        <v>0</v>
      </c>
      <c r="BA65" s="516">
        <f>+O!$BY$114</f>
        <v>0</v>
      </c>
      <c r="BB65" s="516">
        <f>+O!$BZ$114</f>
        <v>0</v>
      </c>
      <c r="BC65" s="112">
        <f>+O!$CA$114</f>
        <v>0</v>
      </c>
      <c r="BD65" s="113">
        <f>+O!$CB$114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570" t="e">
        <f>+#REF!</f>
        <v>#REF!</v>
      </c>
      <c r="P66" s="571"/>
      <c r="Q66" s="111">
        <f>+N!$CC$114</f>
        <v>0</v>
      </c>
      <c r="R66" s="112">
        <f>+N!$CD$114</f>
        <v>0</v>
      </c>
      <c r="S66" s="516">
        <f>+N!$CE$114</f>
        <v>0</v>
      </c>
      <c r="T66" s="516">
        <f>+N!$CF$114</f>
        <v>0</v>
      </c>
      <c r="U66" s="516">
        <f>+N!$CG$114</f>
        <v>0</v>
      </c>
      <c r="V66" s="112">
        <f>+N!$CH$114</f>
        <v>0</v>
      </c>
      <c r="W66" s="112">
        <f>+N!$CI$114</f>
        <v>0</v>
      </c>
      <c r="X66" s="112">
        <f>+N!$CJ$114</f>
        <v>0</v>
      </c>
      <c r="Y66" s="112">
        <f>+N!$CK$114</f>
        <v>0</v>
      </c>
      <c r="Z66" s="113">
        <f>+N!$CL$114</f>
        <v>0</v>
      </c>
      <c r="AA66" s="519">
        <f>+S!$CC$114</f>
        <v>0</v>
      </c>
      <c r="AB66" s="516">
        <f>+S!$CD$114</f>
        <v>0</v>
      </c>
      <c r="AC66" s="112">
        <f>+S!$CE$114</f>
        <v>0</v>
      </c>
      <c r="AD66" s="112">
        <f>+S!$CF$114</f>
        <v>0</v>
      </c>
      <c r="AE66" s="112">
        <f>+S!$CG$114</f>
        <v>0</v>
      </c>
      <c r="AF66" s="112">
        <f>+S!$CH$114</f>
        <v>0</v>
      </c>
      <c r="AG66" s="112">
        <f>+S!$CI$114</f>
        <v>0</v>
      </c>
      <c r="AH66" s="112">
        <f>+S!$CJ$114</f>
        <v>0</v>
      </c>
      <c r="AI66" s="112">
        <f>+S!$CK$114</f>
        <v>0</v>
      </c>
      <c r="AJ66" s="113">
        <f>+S!$CL$114</f>
        <v>0</v>
      </c>
      <c r="AK66" s="519">
        <f>+E!$CC$114</f>
        <v>0</v>
      </c>
      <c r="AL66" s="516">
        <f>+E!$CD$114</f>
        <v>0</v>
      </c>
      <c r="AM66" s="516">
        <f>+E!$CE$114</f>
        <v>0</v>
      </c>
      <c r="AN66" s="112">
        <f>+E!$CF$114</f>
        <v>0</v>
      </c>
      <c r="AO66" s="112">
        <f>+E!$CG$114</f>
        <v>0</v>
      </c>
      <c r="AP66" s="516">
        <f>+E!$CH$114</f>
        <v>0</v>
      </c>
      <c r="AQ66" s="516">
        <f>+E!$CI$114</f>
        <v>0</v>
      </c>
      <c r="AR66" s="516">
        <f>+E!$CJ$114</f>
        <v>0</v>
      </c>
      <c r="AS66" s="112">
        <f>+E!$CK$114</f>
        <v>0</v>
      </c>
      <c r="AT66" s="113">
        <f>+E!$CL$114</f>
        <v>0</v>
      </c>
      <c r="AU66" s="519">
        <f>+O!$CC$114</f>
        <v>0</v>
      </c>
      <c r="AV66" s="516">
        <f>+O!$CD$114</f>
        <v>0</v>
      </c>
      <c r="AW66" s="516">
        <f>+O!$CE$114</f>
        <v>0</v>
      </c>
      <c r="AX66" s="112">
        <f>+O!$CF$114</f>
        <v>0</v>
      </c>
      <c r="AY66" s="112">
        <f>+O!$CG$114</f>
        <v>0</v>
      </c>
      <c r="AZ66" s="112">
        <f>+O!$CH$114</f>
        <v>0</v>
      </c>
      <c r="BA66" s="516">
        <f>+O!$CI$114</f>
        <v>0</v>
      </c>
      <c r="BB66" s="516">
        <f>+O!$CJ$114</f>
        <v>0</v>
      </c>
      <c r="BC66" s="112">
        <f>+O!$CK$114</f>
        <v>0</v>
      </c>
      <c r="BD66" s="113">
        <f>+O!$CL$114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570" t="e">
        <f>+#REF!</f>
        <v>#REF!</v>
      </c>
      <c r="P67" s="571"/>
      <c r="Q67" s="111">
        <f>+N!$CM$114</f>
        <v>0</v>
      </c>
      <c r="R67" s="112">
        <f>+N!$CN$114</f>
        <v>0</v>
      </c>
      <c r="S67" s="516">
        <f>+N!$CO$114</f>
        <v>0</v>
      </c>
      <c r="T67" s="516">
        <f>+N!$CP$114</f>
        <v>0</v>
      </c>
      <c r="U67" s="516">
        <f>+N!$CQ$114</f>
        <v>0</v>
      </c>
      <c r="V67" s="112">
        <f>+N!$CR$114</f>
        <v>0</v>
      </c>
      <c r="W67" s="112">
        <f>+N!$CS$114</f>
        <v>0</v>
      </c>
      <c r="X67" s="112">
        <f>+N!$CT$114</f>
        <v>0</v>
      </c>
      <c r="Y67" s="112">
        <f>+N!$CU$114</f>
        <v>0</v>
      </c>
      <c r="Z67" s="113">
        <f>+N!$CV$114</f>
        <v>0</v>
      </c>
      <c r="AA67" s="519">
        <f>+S!$CM$114</f>
        <v>0</v>
      </c>
      <c r="AB67" s="516">
        <f>+S!$CN$114</f>
        <v>0</v>
      </c>
      <c r="AC67" s="112">
        <f>+S!$CO$114</f>
        <v>0</v>
      </c>
      <c r="AD67" s="112">
        <f>+S!$CP$114</f>
        <v>0</v>
      </c>
      <c r="AE67" s="112">
        <f>+S!$CQ$114</f>
        <v>0</v>
      </c>
      <c r="AF67" s="112">
        <f>+S!$CR$114</f>
        <v>0</v>
      </c>
      <c r="AG67" s="112">
        <f>+S!$CS$114</f>
        <v>0</v>
      </c>
      <c r="AH67" s="112">
        <f>+S!$CT$114</f>
        <v>0</v>
      </c>
      <c r="AI67" s="112">
        <f>+S!$CU$114</f>
        <v>0</v>
      </c>
      <c r="AJ67" s="113">
        <f>+S!$CV$114</f>
        <v>0</v>
      </c>
      <c r="AK67" s="519">
        <f>+E!$CM$114</f>
        <v>0</v>
      </c>
      <c r="AL67" s="516">
        <f>+E!$CN$114</f>
        <v>0</v>
      </c>
      <c r="AM67" s="516">
        <f>+E!$CO$114</f>
        <v>0</v>
      </c>
      <c r="AN67" s="112">
        <f>+E!$CP$114</f>
        <v>0</v>
      </c>
      <c r="AO67" s="112">
        <f>+E!$CQ$114</f>
        <v>0</v>
      </c>
      <c r="AP67" s="516">
        <f>+E!$CR$114</f>
        <v>0</v>
      </c>
      <c r="AQ67" s="516">
        <f>+E!$CS$114</f>
        <v>0</v>
      </c>
      <c r="AR67" s="516">
        <f>+E!$CT$114</f>
        <v>0</v>
      </c>
      <c r="AS67" s="112">
        <f>+E!$CU$114</f>
        <v>0</v>
      </c>
      <c r="AT67" s="113">
        <f>+E!$CV$114</f>
        <v>0</v>
      </c>
      <c r="AU67" s="519">
        <f>+O!$CM$114</f>
        <v>0</v>
      </c>
      <c r="AV67" s="516">
        <f>+O!$CN$114</f>
        <v>0</v>
      </c>
      <c r="AW67" s="516">
        <f>+O!$CO$114</f>
        <v>0</v>
      </c>
      <c r="AX67" s="112">
        <f>+O!$CP$114</f>
        <v>0</v>
      </c>
      <c r="AY67" s="112">
        <f>+O!$CQ$114</f>
        <v>0</v>
      </c>
      <c r="AZ67" s="112">
        <f>+O!$CR$114</f>
        <v>0</v>
      </c>
      <c r="BA67" s="516">
        <f>+O!$CS$114</f>
        <v>0</v>
      </c>
      <c r="BB67" s="516">
        <f>+O!$CT$114</f>
        <v>0</v>
      </c>
      <c r="BC67" s="112">
        <f>+O!$CU$114</f>
        <v>0</v>
      </c>
      <c r="BD67" s="113">
        <f>+O!$CV$114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584" t="e">
        <f>+#REF!</f>
        <v>#REF!</v>
      </c>
      <c r="P68" s="584"/>
      <c r="Q68" s="111">
        <f>+N!$CW$114</f>
        <v>0</v>
      </c>
      <c r="R68" s="112">
        <f>+N!$CX$114</f>
        <v>0</v>
      </c>
      <c r="S68" s="516">
        <f>+N!$CY$114</f>
        <v>0</v>
      </c>
      <c r="T68" s="516">
        <f>+N!$CZ$114</f>
        <v>0</v>
      </c>
      <c r="U68" s="516">
        <f>+N!$DA$114</f>
        <v>0</v>
      </c>
      <c r="V68" s="112">
        <f>+N!$DB$114</f>
        <v>0</v>
      </c>
      <c r="W68" s="112">
        <f>+N!$DC$114</f>
        <v>0</v>
      </c>
      <c r="X68" s="112">
        <f>+N!$DD$114</f>
        <v>0</v>
      </c>
      <c r="Y68" s="112">
        <f>+N!$DE$114</f>
        <v>0</v>
      </c>
      <c r="Z68" s="113">
        <f>+N!$DF$114</f>
        <v>0</v>
      </c>
      <c r="AA68" s="519">
        <f>+S!$CW$114</f>
        <v>0</v>
      </c>
      <c r="AB68" s="516">
        <f>+S!$CX$114</f>
        <v>0</v>
      </c>
      <c r="AC68" s="112">
        <f>+S!$CY$114</f>
        <v>0</v>
      </c>
      <c r="AD68" s="112">
        <f>+S!$CZ$114</f>
        <v>0</v>
      </c>
      <c r="AE68" s="112">
        <f>+S!$DA$114</f>
        <v>0</v>
      </c>
      <c r="AF68" s="112">
        <f>+S!$DB$114</f>
        <v>0</v>
      </c>
      <c r="AG68" s="112">
        <f>+S!$DC$114</f>
        <v>0</v>
      </c>
      <c r="AH68" s="112">
        <f>+S!$DD$114</f>
        <v>0</v>
      </c>
      <c r="AI68" s="112">
        <f>+S!$DE$114</f>
        <v>0</v>
      </c>
      <c r="AJ68" s="113">
        <f>+S!$DF$114</f>
        <v>0</v>
      </c>
      <c r="AK68" s="519">
        <f>+E!$CW$114</f>
        <v>0</v>
      </c>
      <c r="AL68" s="516">
        <f>+E!$CX$114</f>
        <v>0</v>
      </c>
      <c r="AM68" s="516">
        <f>+E!$CY$114</f>
        <v>0</v>
      </c>
      <c r="AN68" s="112">
        <f>+E!$CZ$114</f>
        <v>0</v>
      </c>
      <c r="AO68" s="112">
        <f>+E!$DA$114</f>
        <v>0</v>
      </c>
      <c r="AP68" s="516">
        <f>+E!$DB$114</f>
        <v>0</v>
      </c>
      <c r="AQ68" s="516">
        <f>+E!$DC$114</f>
        <v>0</v>
      </c>
      <c r="AR68" s="516">
        <f>+E!$DD$114</f>
        <v>0</v>
      </c>
      <c r="AS68" s="112">
        <f>+E!$DE$114</f>
        <v>0</v>
      </c>
      <c r="AT68" s="113">
        <f>+E!$DF$114</f>
        <v>0</v>
      </c>
      <c r="AU68" s="519">
        <f>+O!$CW$114</f>
        <v>0</v>
      </c>
      <c r="AV68" s="516">
        <f>+O!$CX$114</f>
        <v>0</v>
      </c>
      <c r="AW68" s="516">
        <f>+O!$CY$114</f>
        <v>0</v>
      </c>
      <c r="AX68" s="112">
        <f>+O!$CZ$114</f>
        <v>0</v>
      </c>
      <c r="AY68" s="112">
        <f>+O!$DA$114</f>
        <v>0</v>
      </c>
      <c r="AZ68" s="112">
        <f>+O!$DB$114</f>
        <v>0</v>
      </c>
      <c r="BA68" s="516">
        <f>+O!$DC$114</f>
        <v>0</v>
      </c>
      <c r="BB68" s="516">
        <f>+O!$DD$114</f>
        <v>0</v>
      </c>
      <c r="BC68" s="112">
        <f>+O!$DE$114</f>
        <v>0</v>
      </c>
      <c r="BD68" s="113">
        <f>+O!$DF$114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584" t="e">
        <f>+#REF!</f>
        <v>#REF!</v>
      </c>
      <c r="P69" s="584"/>
      <c r="Q69" s="111">
        <f>+N!$DG$114</f>
        <v>0</v>
      </c>
      <c r="R69" s="112">
        <f>+N!$DH$114</f>
        <v>0</v>
      </c>
      <c r="S69" s="516">
        <f>+N!$DI$114</f>
        <v>0</v>
      </c>
      <c r="T69" s="516">
        <f>+N!$DJ$114</f>
        <v>0</v>
      </c>
      <c r="U69" s="516">
        <f>+N!$DK$114</f>
        <v>0</v>
      </c>
      <c r="V69" s="112">
        <f>+N!$DL$114</f>
        <v>0</v>
      </c>
      <c r="W69" s="112">
        <f>+N!$DM$114</f>
        <v>0</v>
      </c>
      <c r="X69" s="112">
        <f>+N!$DN$114</f>
        <v>0</v>
      </c>
      <c r="Y69" s="112">
        <f>+N!$DO$114</f>
        <v>0</v>
      </c>
      <c r="Z69" s="113">
        <f>+N!$DP$114</f>
        <v>0</v>
      </c>
      <c r="AA69" s="519">
        <f>+S!$DG$114</f>
        <v>0</v>
      </c>
      <c r="AB69" s="516">
        <f>+S!$DH$114</f>
        <v>0</v>
      </c>
      <c r="AC69" s="112">
        <f>+S!$DI$114</f>
        <v>0</v>
      </c>
      <c r="AD69" s="112">
        <f>+S!$DJ$114</f>
        <v>0</v>
      </c>
      <c r="AE69" s="112">
        <f>+S!$DK$114</f>
        <v>0</v>
      </c>
      <c r="AF69" s="112">
        <f>+S!$DL$114</f>
        <v>0</v>
      </c>
      <c r="AG69" s="112">
        <f>+S!$DM$114</f>
        <v>0</v>
      </c>
      <c r="AH69" s="112">
        <f>+S!$DN$114</f>
        <v>0</v>
      </c>
      <c r="AI69" s="112">
        <f>+S!$DO$114</f>
        <v>0</v>
      </c>
      <c r="AJ69" s="113">
        <f>+S!$DP$114</f>
        <v>0</v>
      </c>
      <c r="AK69" s="519">
        <f>+E!$DG$114</f>
        <v>0</v>
      </c>
      <c r="AL69" s="516">
        <f>+E!$DH$114</f>
        <v>0</v>
      </c>
      <c r="AM69" s="516">
        <f>+E!$DI$114</f>
        <v>0</v>
      </c>
      <c r="AN69" s="112">
        <f>+E!$DJ$114</f>
        <v>0</v>
      </c>
      <c r="AO69" s="112">
        <f>+E!$DK$114</f>
        <v>0</v>
      </c>
      <c r="AP69" s="516">
        <f>+E!$DL$114</f>
        <v>0</v>
      </c>
      <c r="AQ69" s="516">
        <f>+E!$DM$114</f>
        <v>0</v>
      </c>
      <c r="AR69" s="516">
        <f>+E!$DN$114</f>
        <v>0</v>
      </c>
      <c r="AS69" s="112">
        <f>+E!$DO$114</f>
        <v>0</v>
      </c>
      <c r="AT69" s="113">
        <f>+E!$DP$114</f>
        <v>0</v>
      </c>
      <c r="AU69" s="519">
        <f>+O!$DG$114</f>
        <v>0</v>
      </c>
      <c r="AV69" s="516">
        <f>+O!$DH$114</f>
        <v>0</v>
      </c>
      <c r="AW69" s="516">
        <f>+O!$DI$114</f>
        <v>0</v>
      </c>
      <c r="AX69" s="112">
        <f>+O!$DJ$114</f>
        <v>0</v>
      </c>
      <c r="AY69" s="112">
        <f>+O!$DK$114</f>
        <v>0</v>
      </c>
      <c r="AZ69" s="112">
        <f>+O!$DL$114</f>
        <v>0</v>
      </c>
      <c r="BA69" s="516">
        <f>+O!$DM$114</f>
        <v>0</v>
      </c>
      <c r="BB69" s="516">
        <f>+O!$DN$114</f>
        <v>0</v>
      </c>
      <c r="BC69" s="112">
        <f>+O!$DO$114</f>
        <v>0</v>
      </c>
      <c r="BD69" s="113">
        <f>+O!$DP$114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584" t="e">
        <f>+#REF!</f>
        <v>#REF!</v>
      </c>
      <c r="P70" s="584"/>
      <c r="Q70" s="111">
        <f>+N!$DQ$114</f>
        <v>0</v>
      </c>
      <c r="R70" s="112">
        <f>+N!$DR$114</f>
        <v>0</v>
      </c>
      <c r="S70" s="516">
        <f>+N!$DS$114</f>
        <v>0</v>
      </c>
      <c r="T70" s="516">
        <f>+N!$DT$114</f>
        <v>0</v>
      </c>
      <c r="U70" s="516">
        <f>+N!$DU$114</f>
        <v>0</v>
      </c>
      <c r="V70" s="112">
        <f>+N!$DV$114</f>
        <v>0</v>
      </c>
      <c r="W70" s="112">
        <f>+N!$DW$114</f>
        <v>0</v>
      </c>
      <c r="X70" s="112">
        <f>+N!$DX$114</f>
        <v>0</v>
      </c>
      <c r="Y70" s="112">
        <f>+N!$DY$114</f>
        <v>0</v>
      </c>
      <c r="Z70" s="113">
        <f>+N!$DZ$114</f>
        <v>0</v>
      </c>
      <c r="AA70" s="519">
        <f>+S!$DQ$114</f>
        <v>0</v>
      </c>
      <c r="AB70" s="516">
        <f>+S!$DR$114</f>
        <v>0</v>
      </c>
      <c r="AC70" s="112">
        <f>+S!$DS$114</f>
        <v>0</v>
      </c>
      <c r="AD70" s="112">
        <f>+S!$DT$114</f>
        <v>0</v>
      </c>
      <c r="AE70" s="112">
        <f>+S!$DU$114</f>
        <v>0</v>
      </c>
      <c r="AF70" s="112">
        <f>+S!$DV$114</f>
        <v>0</v>
      </c>
      <c r="AG70" s="112">
        <f>+S!$DW$114</f>
        <v>0</v>
      </c>
      <c r="AH70" s="112">
        <f>+S!$DX$114</f>
        <v>0</v>
      </c>
      <c r="AI70" s="112">
        <f>+S!$DY$114</f>
        <v>0</v>
      </c>
      <c r="AJ70" s="113">
        <f>+S!$DZ$114</f>
        <v>0</v>
      </c>
      <c r="AK70" s="519">
        <f>+E!$DQ$114</f>
        <v>0</v>
      </c>
      <c r="AL70" s="516">
        <f>+E!$DR$114</f>
        <v>0</v>
      </c>
      <c r="AM70" s="516">
        <f>+E!$DS$114</f>
        <v>0</v>
      </c>
      <c r="AN70" s="112">
        <f>+E!$DT$114</f>
        <v>0</v>
      </c>
      <c r="AO70" s="112">
        <f>+E!$DU$114</f>
        <v>0</v>
      </c>
      <c r="AP70" s="516">
        <f>+E!$DV$114</f>
        <v>0</v>
      </c>
      <c r="AQ70" s="516">
        <f>+E!$DW$114</f>
        <v>0</v>
      </c>
      <c r="AR70" s="516">
        <f>+E!$DX$114</f>
        <v>0</v>
      </c>
      <c r="AS70" s="112">
        <f>+E!$DY$114</f>
        <v>0</v>
      </c>
      <c r="AT70" s="113">
        <f>+E!$DZ$114</f>
        <v>0</v>
      </c>
      <c r="AU70" s="519">
        <f>+O!$DQ$114</f>
        <v>0</v>
      </c>
      <c r="AV70" s="516">
        <f>+O!$DR$114</f>
        <v>0</v>
      </c>
      <c r="AW70" s="516">
        <f>+O!$DS$114</f>
        <v>0</v>
      </c>
      <c r="AX70" s="112">
        <f>+O!$DT$114</f>
        <v>0</v>
      </c>
      <c r="AY70" s="112">
        <f>+O!$DU$114</f>
        <v>0</v>
      </c>
      <c r="AZ70" s="112">
        <f>+O!$DV$114</f>
        <v>0</v>
      </c>
      <c r="BA70" s="516">
        <f>+O!$DW$114</f>
        <v>0</v>
      </c>
      <c r="BB70" s="516">
        <f>+O!$DX$114</f>
        <v>0</v>
      </c>
      <c r="BC70" s="112">
        <f>+O!$DY$114</f>
        <v>0</v>
      </c>
      <c r="BD70" s="113">
        <f>+O!$DZ$114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584" t="e">
        <f>+#REF!</f>
        <v>#REF!</v>
      </c>
      <c r="P71" s="584"/>
      <c r="Q71" s="111">
        <f>+N!$EA$114</f>
        <v>0</v>
      </c>
      <c r="R71" s="112">
        <f>+N!$EB$114</f>
        <v>0</v>
      </c>
      <c r="S71" s="516">
        <f>+N!$EC$114</f>
        <v>0</v>
      </c>
      <c r="T71" s="516">
        <f>+N!$ED$114</f>
        <v>0</v>
      </c>
      <c r="U71" s="516">
        <f>+N!$EE$114</f>
        <v>0</v>
      </c>
      <c r="V71" s="112">
        <f>+N!$EF$114</f>
        <v>0</v>
      </c>
      <c r="W71" s="112">
        <f>+N!$EG$114</f>
        <v>0</v>
      </c>
      <c r="X71" s="112">
        <f>+N!$EH$114</f>
        <v>0</v>
      </c>
      <c r="Y71" s="112">
        <f>+N!$EI$114</f>
        <v>0</v>
      </c>
      <c r="Z71" s="113">
        <f>+N!$EJ$114</f>
        <v>0</v>
      </c>
      <c r="AA71" s="519">
        <f>+S!$EA$114</f>
        <v>0</v>
      </c>
      <c r="AB71" s="516">
        <f>+S!$EB$114</f>
        <v>0</v>
      </c>
      <c r="AC71" s="112">
        <f>+S!$EC$114</f>
        <v>0</v>
      </c>
      <c r="AD71" s="112">
        <f>+S!$ED$114</f>
        <v>0</v>
      </c>
      <c r="AE71" s="112">
        <f>+S!$EE$114</f>
        <v>0</v>
      </c>
      <c r="AF71" s="112">
        <f>+S!$EF$114</f>
        <v>0</v>
      </c>
      <c r="AG71" s="112">
        <f>+S!$EG$114</f>
        <v>0</v>
      </c>
      <c r="AH71" s="112">
        <f>+S!$EH$114</f>
        <v>0</v>
      </c>
      <c r="AI71" s="112">
        <f>+S!$EI$114</f>
        <v>0</v>
      </c>
      <c r="AJ71" s="113">
        <f>+S!$EJ$114</f>
        <v>0</v>
      </c>
      <c r="AK71" s="519">
        <f>+E!$EA$114</f>
        <v>0</v>
      </c>
      <c r="AL71" s="516">
        <f>+E!$EB$114</f>
        <v>0</v>
      </c>
      <c r="AM71" s="516">
        <f>+E!$EC$114</f>
        <v>0</v>
      </c>
      <c r="AN71" s="112">
        <f>+E!$ED$114</f>
        <v>0</v>
      </c>
      <c r="AO71" s="112">
        <f>+E!$EE$114</f>
        <v>0</v>
      </c>
      <c r="AP71" s="516">
        <f>+E!$EF$114</f>
        <v>0</v>
      </c>
      <c r="AQ71" s="516">
        <f>+E!$EG$114</f>
        <v>0</v>
      </c>
      <c r="AR71" s="516">
        <f>+E!$EH$114</f>
        <v>0</v>
      </c>
      <c r="AS71" s="112">
        <f>+E!$EI$114</f>
        <v>0</v>
      </c>
      <c r="AT71" s="113">
        <f>+E!$EJ$114</f>
        <v>0</v>
      </c>
      <c r="AU71" s="519">
        <f>+O!$EA$114</f>
        <v>0</v>
      </c>
      <c r="AV71" s="516">
        <f>+O!$EB$114</f>
        <v>0</v>
      </c>
      <c r="AW71" s="516">
        <f>+O!$EC$114</f>
        <v>0</v>
      </c>
      <c r="AX71" s="112">
        <f>+O!$ED$114</f>
        <v>0</v>
      </c>
      <c r="AY71" s="112">
        <f>+O!$EE$114</f>
        <v>0</v>
      </c>
      <c r="AZ71" s="112">
        <f>+O!$EF$114</f>
        <v>0</v>
      </c>
      <c r="BA71" s="516">
        <f>+O!$EG$114</f>
        <v>0</v>
      </c>
      <c r="BB71" s="516">
        <f>+O!$EH$114</f>
        <v>0</v>
      </c>
      <c r="BC71" s="112">
        <f>+O!$EI$114</f>
        <v>0</v>
      </c>
      <c r="BD71" s="113">
        <f>+O!$EJ$114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584" t="e">
        <f>+#REF!</f>
        <v>#REF!</v>
      </c>
      <c r="P72" s="584"/>
      <c r="Q72" s="111">
        <f>+N!$EK$114</f>
        <v>0</v>
      </c>
      <c r="R72" s="112">
        <f>+N!$EL$114</f>
        <v>0</v>
      </c>
      <c r="S72" s="516">
        <f>+N!$EM$114</f>
        <v>0</v>
      </c>
      <c r="T72" s="516">
        <f>+N!$EN$114</f>
        <v>0</v>
      </c>
      <c r="U72" s="516">
        <f>+N!$EO$114</f>
        <v>0</v>
      </c>
      <c r="V72" s="112">
        <f>+N!$EP$114</f>
        <v>0</v>
      </c>
      <c r="W72" s="112">
        <f>+N!$EQ$114</f>
        <v>0</v>
      </c>
      <c r="X72" s="112">
        <f>+N!$ER$114</f>
        <v>0</v>
      </c>
      <c r="Y72" s="112">
        <f>+N!$ES$114</f>
        <v>0</v>
      </c>
      <c r="Z72" s="113">
        <f>+N!$ET$114</f>
        <v>0</v>
      </c>
      <c r="AA72" s="519">
        <f>+S!$EK$114</f>
        <v>0</v>
      </c>
      <c r="AB72" s="516">
        <f>+S!$EL$114</f>
        <v>0</v>
      </c>
      <c r="AC72" s="112">
        <f>+S!$EM$114</f>
        <v>0</v>
      </c>
      <c r="AD72" s="112">
        <f>+S!$EN$114</f>
        <v>0</v>
      </c>
      <c r="AE72" s="112">
        <f>+S!$EO$114</f>
        <v>0</v>
      </c>
      <c r="AF72" s="112">
        <f>+S!$EP$114</f>
        <v>0</v>
      </c>
      <c r="AG72" s="112">
        <f>+S!$EQ$114</f>
        <v>0</v>
      </c>
      <c r="AH72" s="112">
        <f>+S!$ER$114</f>
        <v>0</v>
      </c>
      <c r="AI72" s="112">
        <f>+S!$ES$114</f>
        <v>0</v>
      </c>
      <c r="AJ72" s="113">
        <f>+S!$ET$114</f>
        <v>0</v>
      </c>
      <c r="AK72" s="519">
        <f>+E!$EK$114</f>
        <v>0</v>
      </c>
      <c r="AL72" s="516">
        <f>+E!$EL$114</f>
        <v>0</v>
      </c>
      <c r="AM72" s="516">
        <f>+E!$EM$114</f>
        <v>0</v>
      </c>
      <c r="AN72" s="112">
        <f>+E!$EN$114</f>
        <v>0</v>
      </c>
      <c r="AO72" s="112">
        <f>+E!$EO$114</f>
        <v>0</v>
      </c>
      <c r="AP72" s="516">
        <f>+E!$EP$114</f>
        <v>0</v>
      </c>
      <c r="AQ72" s="516">
        <f>+E!$EQ$114</f>
        <v>0</v>
      </c>
      <c r="AR72" s="516">
        <f>+E!$ER$114</f>
        <v>0</v>
      </c>
      <c r="AS72" s="112">
        <f>+E!$ES$114</f>
        <v>0</v>
      </c>
      <c r="AT72" s="113">
        <f>+E!$ET$114</f>
        <v>0</v>
      </c>
      <c r="AU72" s="519">
        <f>+O!$EK$114</f>
        <v>0</v>
      </c>
      <c r="AV72" s="516">
        <f>+O!$EL$114</f>
        <v>0</v>
      </c>
      <c r="AW72" s="516">
        <f>+O!$EM$114</f>
        <v>0</v>
      </c>
      <c r="AX72" s="112">
        <f>+O!$EN$114</f>
        <v>0</v>
      </c>
      <c r="AY72" s="112">
        <f>+O!$EO$114</f>
        <v>0</v>
      </c>
      <c r="AZ72" s="112">
        <f>+O!$EP$114</f>
        <v>0</v>
      </c>
      <c r="BA72" s="516">
        <f>+O!$EQ$114</f>
        <v>0</v>
      </c>
      <c r="BB72" s="516">
        <f>+O!$ER$114</f>
        <v>0</v>
      </c>
      <c r="BC72" s="112">
        <f>+O!$ES$114</f>
        <v>0</v>
      </c>
      <c r="BD72" s="113">
        <f>+O!$ET$114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584" t="e">
        <f>+#REF!</f>
        <v>#REF!</v>
      </c>
      <c r="P73" s="584"/>
      <c r="Q73" s="111">
        <f>+N!$EU$114</f>
        <v>0</v>
      </c>
      <c r="R73" s="112">
        <f>+N!$EV$114</f>
        <v>0</v>
      </c>
      <c r="S73" s="516">
        <f>+N!$EW$114</f>
        <v>0</v>
      </c>
      <c r="T73" s="516">
        <f>+N!$EX$114</f>
        <v>0</v>
      </c>
      <c r="U73" s="516">
        <f>+N!$EY$114</f>
        <v>0</v>
      </c>
      <c r="V73" s="112">
        <f>+N!$EZ$114</f>
        <v>0</v>
      </c>
      <c r="W73" s="112">
        <f>+N!$FA$114</f>
        <v>0</v>
      </c>
      <c r="X73" s="112">
        <f>+N!$FB$114</f>
        <v>0</v>
      </c>
      <c r="Y73" s="112">
        <f>+N!$FC$114</f>
        <v>0</v>
      </c>
      <c r="Z73" s="113">
        <f>+N!$FD$114</f>
        <v>0</v>
      </c>
      <c r="AA73" s="519">
        <f>+S!$EU$114</f>
        <v>0</v>
      </c>
      <c r="AB73" s="516">
        <f>+S!$EV$114</f>
        <v>0</v>
      </c>
      <c r="AC73" s="112">
        <f>+S!$EW$114</f>
        <v>0</v>
      </c>
      <c r="AD73" s="112">
        <f>+S!$EX$114</f>
        <v>0</v>
      </c>
      <c r="AE73" s="112">
        <f>+S!$EY$114</f>
        <v>0</v>
      </c>
      <c r="AF73" s="112">
        <f>+S!$EZ$114</f>
        <v>0</v>
      </c>
      <c r="AG73" s="112">
        <f>+S!$FA$114</f>
        <v>0</v>
      </c>
      <c r="AH73" s="112">
        <f>+S!$FB$114</f>
        <v>0</v>
      </c>
      <c r="AI73" s="112">
        <f>+S!$FC$114</f>
        <v>0</v>
      </c>
      <c r="AJ73" s="113">
        <f>+S!$FD$114</f>
        <v>0</v>
      </c>
      <c r="AK73" s="519">
        <f>+E!$EU$114</f>
        <v>0</v>
      </c>
      <c r="AL73" s="516">
        <f>+E!$EV$114</f>
        <v>0</v>
      </c>
      <c r="AM73" s="516">
        <f>+E!$EW$114</f>
        <v>0</v>
      </c>
      <c r="AN73" s="112">
        <f>+E!$EX$114</f>
        <v>0</v>
      </c>
      <c r="AO73" s="112">
        <f>+E!$EY$114</f>
        <v>0</v>
      </c>
      <c r="AP73" s="516">
        <f>+E!$EZ$114</f>
        <v>0</v>
      </c>
      <c r="AQ73" s="516">
        <f>+E!$FA$114</f>
        <v>0</v>
      </c>
      <c r="AR73" s="516">
        <f>+E!$FB$114</f>
        <v>0</v>
      </c>
      <c r="AS73" s="112">
        <f>+E!$FC$114</f>
        <v>0</v>
      </c>
      <c r="AT73" s="113">
        <f>+E!$FD$114</f>
        <v>0</v>
      </c>
      <c r="AU73" s="519">
        <f>+O!$EU$114</f>
        <v>0</v>
      </c>
      <c r="AV73" s="516">
        <f>+O!$EV$114</f>
        <v>0</v>
      </c>
      <c r="AW73" s="516">
        <f>+O!$EW$114</f>
        <v>0</v>
      </c>
      <c r="AX73" s="112">
        <f>+O!$EX$114</f>
        <v>0</v>
      </c>
      <c r="AY73" s="112">
        <f>+O!$EY$114</f>
        <v>0</v>
      </c>
      <c r="AZ73" s="112">
        <f>+O!$EZ$114</f>
        <v>0</v>
      </c>
      <c r="BA73" s="516">
        <f>+O!$FA$114</f>
        <v>0</v>
      </c>
      <c r="BB73" s="516">
        <f>+O!$FB$114</f>
        <v>0</v>
      </c>
      <c r="BC73" s="112">
        <f>+O!$FC$114</f>
        <v>0</v>
      </c>
      <c r="BD73" s="113">
        <f>+O!$FD$114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584" t="e">
        <f>+#REF!</f>
        <v>#REF!</v>
      </c>
      <c r="P74" s="584"/>
      <c r="Q74" s="111">
        <f>+N!$FE$114</f>
        <v>0</v>
      </c>
      <c r="R74" s="112">
        <f>+N!$FF$114</f>
        <v>0</v>
      </c>
      <c r="S74" s="516">
        <f>+N!$FG$114</f>
        <v>0</v>
      </c>
      <c r="T74" s="516">
        <f>+N!$FH$114</f>
        <v>0</v>
      </c>
      <c r="U74" s="516">
        <f>+N!$FI$114</f>
        <v>0</v>
      </c>
      <c r="V74" s="112">
        <f>+N!$FJ$114</f>
        <v>0</v>
      </c>
      <c r="W74" s="112">
        <f>+N!$FK$114</f>
        <v>0</v>
      </c>
      <c r="X74" s="112">
        <f>+N!$FL$114</f>
        <v>0</v>
      </c>
      <c r="Y74" s="112">
        <f>+N!$FM$114</f>
        <v>0</v>
      </c>
      <c r="Z74" s="113">
        <f>+N!$FN$114</f>
        <v>0</v>
      </c>
      <c r="AA74" s="519">
        <f>+S!$FE$114</f>
        <v>0</v>
      </c>
      <c r="AB74" s="516">
        <f>+S!$FF$114</f>
        <v>0</v>
      </c>
      <c r="AC74" s="112">
        <f>+S!$FG$114</f>
        <v>0</v>
      </c>
      <c r="AD74" s="112">
        <f>+S!$FH$114</f>
        <v>0</v>
      </c>
      <c r="AE74" s="112">
        <f>+S!$FI$114</f>
        <v>0</v>
      </c>
      <c r="AF74" s="112">
        <f>+S!$FJ$114</f>
        <v>0</v>
      </c>
      <c r="AG74" s="112">
        <f>+S!$FK$114</f>
        <v>0</v>
      </c>
      <c r="AH74" s="112">
        <f>+S!$FL$114</f>
        <v>0</v>
      </c>
      <c r="AI74" s="112">
        <f>+S!$FM$114</f>
        <v>0</v>
      </c>
      <c r="AJ74" s="113">
        <f>+S!$FN$114</f>
        <v>0</v>
      </c>
      <c r="AK74" s="519">
        <f>+E!$FE$114</f>
        <v>0</v>
      </c>
      <c r="AL74" s="516">
        <f>+E!$FF$114</f>
        <v>0</v>
      </c>
      <c r="AM74" s="516">
        <f>+E!$FG$114</f>
        <v>0</v>
      </c>
      <c r="AN74" s="112">
        <f>+E!$FH$114</f>
        <v>0</v>
      </c>
      <c r="AO74" s="112">
        <f>+E!$FI$114</f>
        <v>0</v>
      </c>
      <c r="AP74" s="516">
        <f>+E!$FJ$114</f>
        <v>0</v>
      </c>
      <c r="AQ74" s="516">
        <f>+E!$FK$114</f>
        <v>0</v>
      </c>
      <c r="AR74" s="516">
        <f>+E!$FL$114</f>
        <v>0</v>
      </c>
      <c r="AS74" s="112">
        <f>+E!$FM$114</f>
        <v>0</v>
      </c>
      <c r="AT74" s="113">
        <f>+E!$FN$114</f>
        <v>0</v>
      </c>
      <c r="AU74" s="519">
        <f>+O!$FE$114</f>
        <v>0</v>
      </c>
      <c r="AV74" s="516">
        <f>+O!$FF$114</f>
        <v>0</v>
      </c>
      <c r="AW74" s="516">
        <f>+O!$FG$114</f>
        <v>0</v>
      </c>
      <c r="AX74" s="112">
        <f>+O!$FH$114</f>
        <v>0</v>
      </c>
      <c r="AY74" s="112">
        <f>+O!$FI$114</f>
        <v>0</v>
      </c>
      <c r="AZ74" s="112">
        <f>+O!$FJ$114</f>
        <v>0</v>
      </c>
      <c r="BA74" s="516">
        <f>+O!$FK$114</f>
        <v>0</v>
      </c>
      <c r="BB74" s="516">
        <f>+O!$FL$114</f>
        <v>0</v>
      </c>
      <c r="BC74" s="112">
        <f>+O!$FM$114</f>
        <v>0</v>
      </c>
      <c r="BD74" s="113">
        <f>+O!$FN$114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584" t="e">
        <f>+#REF!</f>
        <v>#REF!</v>
      </c>
      <c r="P75" s="584"/>
      <c r="Q75" s="111">
        <f>+N!$FO$114</f>
        <v>0</v>
      </c>
      <c r="R75" s="112">
        <f>+N!$FP$114</f>
        <v>0</v>
      </c>
      <c r="S75" s="516">
        <f>+N!$FQ$114</f>
        <v>0</v>
      </c>
      <c r="T75" s="516">
        <f>+N!$FR$114</f>
        <v>0</v>
      </c>
      <c r="U75" s="516">
        <f>+N!$FS$114</f>
        <v>0</v>
      </c>
      <c r="V75" s="112">
        <f>+N!$FT$114</f>
        <v>0</v>
      </c>
      <c r="W75" s="112">
        <f>+N!$FU$114</f>
        <v>0</v>
      </c>
      <c r="X75" s="112">
        <f>+N!$FV$114</f>
        <v>0</v>
      </c>
      <c r="Y75" s="112">
        <f>+N!$FW$114</f>
        <v>0</v>
      </c>
      <c r="Z75" s="113">
        <f>+N!$FX$114</f>
        <v>0</v>
      </c>
      <c r="AA75" s="519">
        <f>+S!$FO$114</f>
        <v>0</v>
      </c>
      <c r="AB75" s="516">
        <f>+S!$FP$114</f>
        <v>0</v>
      </c>
      <c r="AC75" s="112">
        <f>+S!$FQ$114</f>
        <v>0</v>
      </c>
      <c r="AD75" s="112">
        <f>+S!$FR$114</f>
        <v>0</v>
      </c>
      <c r="AE75" s="112">
        <f>+S!$FS$114</f>
        <v>0</v>
      </c>
      <c r="AF75" s="112">
        <f>+S!$FT$114</f>
        <v>0</v>
      </c>
      <c r="AG75" s="112">
        <f>+S!$FU$114</f>
        <v>0</v>
      </c>
      <c r="AH75" s="112">
        <f>+S!$FV$114</f>
        <v>0</v>
      </c>
      <c r="AI75" s="112">
        <f>+S!$FW$114</f>
        <v>0</v>
      </c>
      <c r="AJ75" s="113">
        <f>+S!$FX$114</f>
        <v>0</v>
      </c>
      <c r="AK75" s="519">
        <f>+E!$FO$114</f>
        <v>0</v>
      </c>
      <c r="AL75" s="516">
        <f>+E!$FP$114</f>
        <v>0</v>
      </c>
      <c r="AM75" s="516">
        <f>+E!$FQ$114</f>
        <v>0</v>
      </c>
      <c r="AN75" s="112">
        <f>+E!$FR$114</f>
        <v>0</v>
      </c>
      <c r="AO75" s="112">
        <f>+E!$FS$114</f>
        <v>0</v>
      </c>
      <c r="AP75" s="516">
        <f>+E!$FT$114</f>
        <v>0</v>
      </c>
      <c r="AQ75" s="516">
        <f>+E!$FU$114</f>
        <v>0</v>
      </c>
      <c r="AR75" s="516">
        <f>+E!$FV$114</f>
        <v>0</v>
      </c>
      <c r="AS75" s="112">
        <f>+E!$FW$114</f>
        <v>0</v>
      </c>
      <c r="AT75" s="113">
        <f>+E!$FX$114</f>
        <v>0</v>
      </c>
      <c r="AU75" s="519">
        <f>+O!$FO$114</f>
        <v>0</v>
      </c>
      <c r="AV75" s="516">
        <f>+O!$FP$114</f>
        <v>0</v>
      </c>
      <c r="AW75" s="516">
        <f>+O!$FQ$114</f>
        <v>0</v>
      </c>
      <c r="AX75" s="112">
        <f>+O!$FR$114</f>
        <v>0</v>
      </c>
      <c r="AY75" s="112">
        <f>+O!$FS$114</f>
        <v>0</v>
      </c>
      <c r="AZ75" s="112">
        <f>+O!$FT$114</f>
        <v>0</v>
      </c>
      <c r="BA75" s="516">
        <f>+O!$FU$114</f>
        <v>0</v>
      </c>
      <c r="BB75" s="516">
        <f>+O!$FV$114</f>
        <v>0</v>
      </c>
      <c r="BC75" s="112">
        <f>+O!$FW$114</f>
        <v>0</v>
      </c>
      <c r="BD75" s="113">
        <f>+O!$FX$114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584" t="e">
        <f>+#REF!</f>
        <v>#REF!</v>
      </c>
      <c r="P76" s="584"/>
      <c r="Q76" s="111">
        <f>+N!$FY$114</f>
        <v>0</v>
      </c>
      <c r="R76" s="112">
        <f>+N!$FZ$114</f>
        <v>0</v>
      </c>
      <c r="S76" s="516">
        <f>+N!$GA$114</f>
        <v>0</v>
      </c>
      <c r="T76" s="516">
        <f>+N!$GB$114</f>
        <v>0</v>
      </c>
      <c r="U76" s="516">
        <f>+N!$GC$114</f>
        <v>0</v>
      </c>
      <c r="V76" s="112">
        <f>+N!$GD$114</f>
        <v>0</v>
      </c>
      <c r="W76" s="112">
        <f>+N!$GE$114</f>
        <v>0</v>
      </c>
      <c r="X76" s="112">
        <f>+N!$GF$114</f>
        <v>0</v>
      </c>
      <c r="Y76" s="112">
        <f>+N!$GG$114</f>
        <v>0</v>
      </c>
      <c r="Z76" s="113">
        <f>+N!$GH$114</f>
        <v>0</v>
      </c>
      <c r="AA76" s="519">
        <f>+S!$FY$114</f>
        <v>0</v>
      </c>
      <c r="AB76" s="516">
        <f>+S!$FZ$114</f>
        <v>0</v>
      </c>
      <c r="AC76" s="112">
        <f>+S!$GA$114</f>
        <v>0</v>
      </c>
      <c r="AD76" s="112">
        <f>+S!$GB$114</f>
        <v>0</v>
      </c>
      <c r="AE76" s="112">
        <f>+S!$GC$114</f>
        <v>0</v>
      </c>
      <c r="AF76" s="112">
        <f>+S!$GD$114</f>
        <v>0</v>
      </c>
      <c r="AG76" s="112">
        <f>+S!$GE$114</f>
        <v>0</v>
      </c>
      <c r="AH76" s="112">
        <f>+S!$GF$114</f>
        <v>0</v>
      </c>
      <c r="AI76" s="112">
        <f>+S!$GG$114</f>
        <v>0</v>
      </c>
      <c r="AJ76" s="113">
        <f>+S!$GH$114</f>
        <v>0</v>
      </c>
      <c r="AK76" s="519">
        <f>+E!$FY$114</f>
        <v>0</v>
      </c>
      <c r="AL76" s="516">
        <f>+E!$FZ$114</f>
        <v>0</v>
      </c>
      <c r="AM76" s="516">
        <f>+E!$GA$114</f>
        <v>0</v>
      </c>
      <c r="AN76" s="112">
        <f>+E!$GB$114</f>
        <v>0</v>
      </c>
      <c r="AO76" s="112">
        <f>+E!$GC$114</f>
        <v>0</v>
      </c>
      <c r="AP76" s="516">
        <f>+E!$GD$114</f>
        <v>0</v>
      </c>
      <c r="AQ76" s="516">
        <f>+E!$GE$114</f>
        <v>0</v>
      </c>
      <c r="AR76" s="516">
        <f>+E!$GF$114</f>
        <v>0</v>
      </c>
      <c r="AS76" s="112">
        <f>+E!$GG$114</f>
        <v>0</v>
      </c>
      <c r="AT76" s="113">
        <f>+E!$GH$114</f>
        <v>0</v>
      </c>
      <c r="AU76" s="519">
        <f>+O!$FY$114</f>
        <v>0</v>
      </c>
      <c r="AV76" s="516">
        <f>+O!$FZ$114</f>
        <v>0</v>
      </c>
      <c r="AW76" s="516">
        <f>+O!$GA$114</f>
        <v>0</v>
      </c>
      <c r="AX76" s="112">
        <f>+O!$GB$114</f>
        <v>0</v>
      </c>
      <c r="AY76" s="112">
        <f>+O!$GC$114</f>
        <v>0</v>
      </c>
      <c r="AZ76" s="112">
        <f>+O!$GD$114</f>
        <v>0</v>
      </c>
      <c r="BA76" s="516">
        <f>+O!$GE$114</f>
        <v>0</v>
      </c>
      <c r="BB76" s="516">
        <f>+O!$GF$114</f>
        <v>0</v>
      </c>
      <c r="BC76" s="112">
        <f>+O!$GG$114</f>
        <v>0</v>
      </c>
      <c r="BD76" s="113">
        <f>+O!$GH$114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584" t="e">
        <f>+#REF!</f>
        <v>#REF!</v>
      </c>
      <c r="P77" s="584"/>
      <c r="Q77" s="111">
        <f>+N!$GI$114</f>
        <v>0</v>
      </c>
      <c r="R77" s="112">
        <f>+N!$GJ$114</f>
        <v>0</v>
      </c>
      <c r="S77" s="516">
        <f>+N!$GK$114</f>
        <v>0</v>
      </c>
      <c r="T77" s="516">
        <f>+N!$GL$114</f>
        <v>0</v>
      </c>
      <c r="U77" s="516">
        <f>+N!$GM$114</f>
        <v>0</v>
      </c>
      <c r="V77" s="112">
        <f>+N!$GN$114</f>
        <v>0</v>
      </c>
      <c r="W77" s="112">
        <f>+N!$GO$114</f>
        <v>0</v>
      </c>
      <c r="X77" s="112">
        <f>+N!$GP$114</f>
        <v>0</v>
      </c>
      <c r="Y77" s="112">
        <f>+N!$GQ$114</f>
        <v>0</v>
      </c>
      <c r="Z77" s="113">
        <f>+N!$GR$114</f>
        <v>0</v>
      </c>
      <c r="AA77" s="519">
        <f>+S!$GI$114</f>
        <v>0</v>
      </c>
      <c r="AB77" s="516">
        <f>+S!$GJ$114</f>
        <v>0</v>
      </c>
      <c r="AC77" s="112">
        <f>+S!$GK$114</f>
        <v>0</v>
      </c>
      <c r="AD77" s="112">
        <f>+S!$GL$114</f>
        <v>0</v>
      </c>
      <c r="AE77" s="112">
        <f>+S!$GM$114</f>
        <v>0</v>
      </c>
      <c r="AF77" s="112">
        <f>+S!$GN$114</f>
        <v>0</v>
      </c>
      <c r="AG77" s="112">
        <f>+S!$GO$114</f>
        <v>0</v>
      </c>
      <c r="AH77" s="112">
        <f>+S!$GP$114</f>
        <v>0</v>
      </c>
      <c r="AI77" s="112">
        <f>+S!$GQ$114</f>
        <v>0</v>
      </c>
      <c r="AJ77" s="113">
        <f>+S!$GR$114</f>
        <v>0</v>
      </c>
      <c r="AK77" s="519">
        <f>+E!$GI$114</f>
        <v>0</v>
      </c>
      <c r="AL77" s="516">
        <f>+E!$GJ$114</f>
        <v>0</v>
      </c>
      <c r="AM77" s="516">
        <f>+E!$GK$114</f>
        <v>0</v>
      </c>
      <c r="AN77" s="112">
        <f>+E!$GL$114</f>
        <v>0</v>
      </c>
      <c r="AO77" s="112">
        <f>+E!$GM$114</f>
        <v>0</v>
      </c>
      <c r="AP77" s="516">
        <f>+E!$GN$114</f>
        <v>0</v>
      </c>
      <c r="AQ77" s="516">
        <f>+E!$GO$114</f>
        <v>0</v>
      </c>
      <c r="AR77" s="516">
        <f>+E!$GP$114</f>
        <v>0</v>
      </c>
      <c r="AS77" s="112">
        <f>+E!$GQ$114</f>
        <v>0</v>
      </c>
      <c r="AT77" s="113">
        <f>+E!$GR$114</f>
        <v>0</v>
      </c>
      <c r="AU77" s="519">
        <f>+O!$GI$114</f>
        <v>0</v>
      </c>
      <c r="AV77" s="516">
        <f>+O!$GJ$114</f>
        <v>0</v>
      </c>
      <c r="AW77" s="516">
        <f>+O!$GK$114</f>
        <v>0</v>
      </c>
      <c r="AX77" s="112">
        <f>+O!$GL$114</f>
        <v>0</v>
      </c>
      <c r="AY77" s="112">
        <f>+O!$GM$114</f>
        <v>0</v>
      </c>
      <c r="AZ77" s="112">
        <f>+O!$GN$114</f>
        <v>0</v>
      </c>
      <c r="BA77" s="516">
        <f>+O!$GO$114</f>
        <v>0</v>
      </c>
      <c r="BB77" s="516">
        <f>+O!$GP$114</f>
        <v>0</v>
      </c>
      <c r="BC77" s="112">
        <f>+O!$GQ$114</f>
        <v>0</v>
      </c>
      <c r="BD77" s="113">
        <f>+O!$GR$114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28" t="e">
        <f>+#REF!</f>
        <v>#REF!</v>
      </c>
      <c r="P78" s="628"/>
      <c r="Q78" s="116">
        <f>+N!$GS$114</f>
        <v>0</v>
      </c>
      <c r="R78" s="117">
        <f>+N!$GT$114</f>
        <v>0</v>
      </c>
      <c r="S78" s="517">
        <f>+N!$GU$114</f>
        <v>0</v>
      </c>
      <c r="T78" s="517">
        <f>+N!$GV$114</f>
        <v>0</v>
      </c>
      <c r="U78" s="517">
        <f>+N!$GW$114</f>
        <v>0</v>
      </c>
      <c r="V78" s="117">
        <f>+N!$GX$114</f>
        <v>0</v>
      </c>
      <c r="W78" s="117">
        <f>+N!$GY$114</f>
        <v>0</v>
      </c>
      <c r="X78" s="117">
        <f>+N!$GZ$114</f>
        <v>0</v>
      </c>
      <c r="Y78" s="117">
        <f>+N!$HA$114</f>
        <v>0</v>
      </c>
      <c r="Z78" s="118">
        <f>+N!$HB$114</f>
        <v>0</v>
      </c>
      <c r="AA78" s="520">
        <f>+S!$GS$114</f>
        <v>0</v>
      </c>
      <c r="AB78" s="517">
        <f>+S!$GT$114</f>
        <v>0</v>
      </c>
      <c r="AC78" s="117">
        <f>+S!$GU$114</f>
        <v>0</v>
      </c>
      <c r="AD78" s="117">
        <f>+S!$GV$114</f>
        <v>0</v>
      </c>
      <c r="AE78" s="117">
        <f>+S!$GW$114</f>
        <v>0</v>
      </c>
      <c r="AF78" s="117">
        <f>+S!$GX$114</f>
        <v>0</v>
      </c>
      <c r="AG78" s="117">
        <f>+S!$GY$114</f>
        <v>0</v>
      </c>
      <c r="AH78" s="117">
        <f>+S!$GZ$114</f>
        <v>0</v>
      </c>
      <c r="AI78" s="117">
        <f>+S!$HA$114</f>
        <v>0</v>
      </c>
      <c r="AJ78" s="118">
        <f>+S!$HB$114</f>
        <v>0</v>
      </c>
      <c r="AK78" s="519">
        <f>+E!$GS$114</f>
        <v>0</v>
      </c>
      <c r="AL78" s="516">
        <f>+E!$GT$114</f>
        <v>0</v>
      </c>
      <c r="AM78" s="516">
        <f>+E!$GU$114</f>
        <v>0</v>
      </c>
      <c r="AN78" s="112">
        <f>+E!$GV$114</f>
        <v>0</v>
      </c>
      <c r="AO78" s="112">
        <f>+E!$GW$114</f>
        <v>0</v>
      </c>
      <c r="AP78" s="516">
        <f>+E!$GX$114</f>
        <v>0</v>
      </c>
      <c r="AQ78" s="516">
        <f>+E!$GY$114</f>
        <v>0</v>
      </c>
      <c r="AR78" s="516">
        <f>+E!$GZ$114</f>
        <v>0</v>
      </c>
      <c r="AS78" s="117">
        <f>+E!$HA$114</f>
        <v>0</v>
      </c>
      <c r="AT78" s="118">
        <f>+E!$HB$114</f>
        <v>0</v>
      </c>
      <c r="AU78" s="520">
        <f>+O!$GS$114</f>
        <v>0</v>
      </c>
      <c r="AV78" s="517">
        <f>+O!$GT$114</f>
        <v>0</v>
      </c>
      <c r="AW78" s="517">
        <f>+O!$GU$114</f>
        <v>0</v>
      </c>
      <c r="AX78" s="117">
        <f>+O!$GV$114</f>
        <v>0</v>
      </c>
      <c r="AY78" s="117">
        <f>+O!$GW$114</f>
        <v>0</v>
      </c>
      <c r="AZ78" s="117">
        <f>+O!$GX$114</f>
        <v>0</v>
      </c>
      <c r="BA78" s="517">
        <f>+O!$GY$114</f>
        <v>0</v>
      </c>
      <c r="BB78" s="517">
        <f>+O!$GZ$114</f>
        <v>0</v>
      </c>
      <c r="BC78" s="117">
        <f>+O!$HA$114</f>
        <v>0</v>
      </c>
      <c r="BD78" s="118">
        <f>+O!$HB$114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29" t="s">
        <v>16</v>
      </c>
      <c r="P79" s="629"/>
      <c r="Q79" s="496">
        <f>+SUM(Q59:Q78)</f>
        <v>0</v>
      </c>
      <c r="R79" s="496">
        <f t="shared" ref="R79:BD79" si="4">+SUM(R59:R78)</f>
        <v>0</v>
      </c>
      <c r="S79" s="496">
        <f t="shared" si="4"/>
        <v>0</v>
      </c>
      <c r="T79" s="496">
        <f t="shared" si="4"/>
        <v>0</v>
      </c>
      <c r="U79" s="496">
        <f t="shared" si="4"/>
        <v>0</v>
      </c>
      <c r="V79" s="496">
        <f t="shared" si="4"/>
        <v>0</v>
      </c>
      <c r="W79" s="496">
        <f t="shared" si="4"/>
        <v>0</v>
      </c>
      <c r="X79" s="496">
        <f t="shared" si="4"/>
        <v>0</v>
      </c>
      <c r="Y79" s="496">
        <f t="shared" si="4"/>
        <v>0</v>
      </c>
      <c r="Z79" s="496">
        <f t="shared" si="4"/>
        <v>0</v>
      </c>
      <c r="AA79" s="496">
        <f t="shared" si="4"/>
        <v>0</v>
      </c>
      <c r="AB79" s="496">
        <f t="shared" si="4"/>
        <v>0</v>
      </c>
      <c r="AC79" s="496">
        <f t="shared" si="4"/>
        <v>0</v>
      </c>
      <c r="AD79" s="496">
        <f t="shared" si="4"/>
        <v>0</v>
      </c>
      <c r="AE79" s="496">
        <f t="shared" si="4"/>
        <v>0</v>
      </c>
      <c r="AF79" s="496">
        <f t="shared" si="4"/>
        <v>0</v>
      </c>
      <c r="AG79" s="496">
        <f t="shared" si="4"/>
        <v>0</v>
      </c>
      <c r="AH79" s="496">
        <f t="shared" si="4"/>
        <v>0</v>
      </c>
      <c r="AI79" s="496">
        <f t="shared" si="4"/>
        <v>0</v>
      </c>
      <c r="AJ79" s="496">
        <f t="shared" si="4"/>
        <v>0</v>
      </c>
      <c r="AK79" s="496">
        <f t="shared" si="4"/>
        <v>0</v>
      </c>
      <c r="AL79" s="496">
        <f t="shared" si="4"/>
        <v>0</v>
      </c>
      <c r="AM79" s="496">
        <f t="shared" si="4"/>
        <v>0</v>
      </c>
      <c r="AN79" s="496">
        <f t="shared" si="4"/>
        <v>0</v>
      </c>
      <c r="AO79" s="496">
        <f t="shared" si="4"/>
        <v>0</v>
      </c>
      <c r="AP79" s="496">
        <f t="shared" si="4"/>
        <v>0</v>
      </c>
      <c r="AQ79" s="496">
        <f t="shared" si="4"/>
        <v>0</v>
      </c>
      <c r="AR79" s="496">
        <f t="shared" si="4"/>
        <v>0</v>
      </c>
      <c r="AS79" s="496">
        <f t="shared" si="4"/>
        <v>0</v>
      </c>
      <c r="AT79" s="496">
        <f t="shared" si="4"/>
        <v>0</v>
      </c>
      <c r="AU79" s="496">
        <f t="shared" si="4"/>
        <v>0</v>
      </c>
      <c r="AV79" s="496">
        <f t="shared" si="4"/>
        <v>0</v>
      </c>
      <c r="AW79" s="496">
        <f t="shared" si="4"/>
        <v>0</v>
      </c>
      <c r="AX79" s="496">
        <f t="shared" si="4"/>
        <v>0</v>
      </c>
      <c r="AY79" s="496">
        <f t="shared" si="4"/>
        <v>0</v>
      </c>
      <c r="AZ79" s="496">
        <f t="shared" si="4"/>
        <v>0</v>
      </c>
      <c r="BA79" s="496">
        <f t="shared" si="4"/>
        <v>0</v>
      </c>
      <c r="BB79" s="496">
        <f t="shared" si="4"/>
        <v>0</v>
      </c>
      <c r="BC79" s="496">
        <f t="shared" si="4"/>
        <v>0</v>
      </c>
      <c r="BD79" s="496">
        <f t="shared" si="4"/>
        <v>0</v>
      </c>
      <c r="BE79" s="497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33" t="s">
        <v>21</v>
      </c>
      <c r="P80" s="633"/>
      <c r="Q80" s="49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9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47" t="e">
        <f>+O99</f>
        <v>#REF!</v>
      </c>
      <c r="P81" s="647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47" t="e">
        <f t="shared" ref="O82:O86" si="6">+O100</f>
        <v>#REF!</v>
      </c>
      <c r="P82" s="647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47" t="e">
        <f t="shared" si="6"/>
        <v>#REF!</v>
      </c>
      <c r="P83" s="647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47" t="e">
        <f t="shared" si="6"/>
        <v>#REF!</v>
      </c>
      <c r="P84" s="647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47" t="e">
        <f t="shared" si="6"/>
        <v>#REF!</v>
      </c>
      <c r="P85" s="647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47" t="e">
        <f t="shared" si="6"/>
        <v>#REF!</v>
      </c>
      <c r="P86" s="647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836</v>
      </c>
      <c r="R88" s="351" t="s">
        <v>837</v>
      </c>
      <c r="S88" s="351" t="s">
        <v>838</v>
      </c>
      <c r="T88" s="351" t="s">
        <v>839</v>
      </c>
      <c r="U88" s="351" t="s">
        <v>840</v>
      </c>
      <c r="V88" s="351" t="s">
        <v>841</v>
      </c>
      <c r="W88" s="351" t="s">
        <v>842</v>
      </c>
      <c r="X88" s="351" t="s">
        <v>843</v>
      </c>
      <c r="Y88" s="351" t="s">
        <v>844</v>
      </c>
      <c r="Z88" s="351" t="s">
        <v>845</v>
      </c>
      <c r="AA88" s="351" t="s">
        <v>846</v>
      </c>
      <c r="AB88" s="351" t="s">
        <v>847</v>
      </c>
      <c r="AC88" s="351" t="s">
        <v>848</v>
      </c>
      <c r="AD88" s="351" t="s">
        <v>849</v>
      </c>
      <c r="AE88" s="351" t="s">
        <v>850</v>
      </c>
      <c r="AF88" s="351" t="s">
        <v>851</v>
      </c>
      <c r="AG88" s="351" t="s">
        <v>852</v>
      </c>
      <c r="AH88" s="351" t="s">
        <v>853</v>
      </c>
      <c r="AI88" s="351" t="s">
        <v>854</v>
      </c>
      <c r="AJ88" s="351" t="s">
        <v>855</v>
      </c>
      <c r="AK88" s="351" t="s">
        <v>856</v>
      </c>
      <c r="AL88" s="351" t="s">
        <v>857</v>
      </c>
      <c r="AM88" s="351" t="s">
        <v>858</v>
      </c>
      <c r="AN88" s="351" t="s">
        <v>859</v>
      </c>
      <c r="AO88" s="351" t="s">
        <v>860</v>
      </c>
      <c r="AP88" s="351" t="s">
        <v>861</v>
      </c>
      <c r="AQ88" s="351" t="s">
        <v>862</v>
      </c>
      <c r="AR88" s="351" t="s">
        <v>863</v>
      </c>
      <c r="AS88" s="351" t="s">
        <v>864</v>
      </c>
      <c r="AT88" s="351" t="s">
        <v>865</v>
      </c>
      <c r="AU88" s="351" t="s">
        <v>866</v>
      </c>
      <c r="AV88" s="351" t="s">
        <v>867</v>
      </c>
      <c r="AW88" s="351" t="s">
        <v>868</v>
      </c>
      <c r="AX88" s="351" t="s">
        <v>869</v>
      </c>
      <c r="AY88" s="351" t="s">
        <v>870</v>
      </c>
      <c r="AZ88" s="351" t="s">
        <v>871</v>
      </c>
      <c r="BA88" s="351" t="s">
        <v>872</v>
      </c>
      <c r="BB88" s="351" t="s">
        <v>873</v>
      </c>
      <c r="BC88" s="351" t="s">
        <v>874</v>
      </c>
      <c r="BD88" s="351" t="s">
        <v>875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21" t="e">
        <f>+VLOOKUP(P89,#REF!,2,0)</f>
        <v>#REF!</v>
      </c>
      <c r="P89" s="354">
        <v>29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23" t="s">
        <v>148</v>
      </c>
      <c r="P90" s="623"/>
      <c r="Q90" s="623"/>
      <c r="R90" s="623"/>
      <c r="S90" s="623"/>
      <c r="T90" s="623"/>
      <c r="U90" s="623"/>
      <c r="V90" s="623"/>
      <c r="W90" s="623"/>
      <c r="X90" s="623"/>
      <c r="Y90" s="623"/>
      <c r="Z90" s="623"/>
      <c r="AA90" s="623"/>
      <c r="AB90" s="623"/>
      <c r="AC90" s="623"/>
      <c r="AD90" s="623"/>
      <c r="AE90" s="623"/>
      <c r="AF90" s="623"/>
      <c r="AG90" s="623"/>
      <c r="AH90" s="623"/>
      <c r="AI90" s="623"/>
      <c r="AJ90" s="623"/>
      <c r="AK90" s="623"/>
      <c r="AL90" s="623"/>
      <c r="AM90" s="623"/>
      <c r="AN90" s="623"/>
      <c r="AO90" s="623"/>
      <c r="AP90" s="623"/>
      <c r="AQ90" s="623"/>
      <c r="AR90" s="623"/>
      <c r="AS90" s="623"/>
      <c r="AT90" s="623"/>
      <c r="AU90" s="623"/>
      <c r="AV90" s="623"/>
      <c r="AW90" s="623"/>
      <c r="AX90" s="623"/>
      <c r="AY90" s="623"/>
      <c r="AZ90" s="623"/>
      <c r="BA90" s="623"/>
      <c r="BB90" s="623"/>
      <c r="BC90" s="623"/>
      <c r="BD90" s="623"/>
      <c r="BE90" s="623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624" t="s">
        <v>145</v>
      </c>
      <c r="P91" s="124" t="s">
        <v>164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630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25"/>
      <c r="P92" s="128" t="s">
        <v>152</v>
      </c>
      <c r="Q92" s="567" t="e">
        <f>+SUM(Q79:Z79)/BE79</f>
        <v>#DIV/0!</v>
      </c>
      <c r="R92" s="568"/>
      <c r="S92" s="568"/>
      <c r="T92" s="568"/>
      <c r="U92" s="568"/>
      <c r="V92" s="568"/>
      <c r="W92" s="568"/>
      <c r="X92" s="568"/>
      <c r="Y92" s="568"/>
      <c r="Z92" s="569"/>
      <c r="AA92" s="632" t="e">
        <f>+SUM(AA79:AJ79)/BE79</f>
        <v>#DIV/0!</v>
      </c>
      <c r="AB92" s="632"/>
      <c r="AC92" s="632"/>
      <c r="AD92" s="632"/>
      <c r="AE92" s="632"/>
      <c r="AF92" s="632"/>
      <c r="AG92" s="632"/>
      <c r="AH92" s="632"/>
      <c r="AI92" s="632"/>
      <c r="AJ92" s="632"/>
      <c r="AK92" s="632" t="e">
        <f>+SUM(AK79:AT79)/BE79</f>
        <v>#DIV/0!</v>
      </c>
      <c r="AL92" s="632"/>
      <c r="AM92" s="632"/>
      <c r="AN92" s="632"/>
      <c r="AO92" s="632"/>
      <c r="AP92" s="632"/>
      <c r="AQ92" s="632"/>
      <c r="AR92" s="632"/>
      <c r="AS92" s="632"/>
      <c r="AT92" s="632"/>
      <c r="AU92" s="567" t="e">
        <f>+SUM(AU79:BD79)/BE79</f>
        <v>#DIV/0!</v>
      </c>
      <c r="AV92" s="568"/>
      <c r="AW92" s="568"/>
      <c r="AX92" s="568"/>
      <c r="AY92" s="568"/>
      <c r="AZ92" s="568"/>
      <c r="BA92" s="568"/>
      <c r="BB92" s="568"/>
      <c r="BC92" s="568"/>
      <c r="BD92" s="569"/>
      <c r="BE92" s="631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24" t="s">
        <v>192</v>
      </c>
      <c r="P93" s="124" t="s">
        <v>164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26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25" t="s">
        <v>149</v>
      </c>
      <c r="P94" s="128" t="s">
        <v>152</v>
      </c>
      <c r="Q94" s="567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68"/>
      <c r="S94" s="568"/>
      <c r="T94" s="568"/>
      <c r="U94" s="568"/>
      <c r="V94" s="568"/>
      <c r="W94" s="568"/>
      <c r="X94" s="568"/>
      <c r="Y94" s="568"/>
      <c r="Z94" s="569"/>
      <c r="AA94" s="632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32"/>
      <c r="AC94" s="632"/>
      <c r="AD94" s="632"/>
      <c r="AE94" s="632"/>
      <c r="AF94" s="632"/>
      <c r="AG94" s="632"/>
      <c r="AH94" s="632"/>
      <c r="AI94" s="632"/>
      <c r="AJ94" s="632"/>
      <c r="AK94" s="632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32"/>
      <c r="AM94" s="632"/>
      <c r="AN94" s="632"/>
      <c r="AO94" s="632"/>
      <c r="AP94" s="632"/>
      <c r="AQ94" s="632"/>
      <c r="AR94" s="632"/>
      <c r="AS94" s="632"/>
      <c r="AT94" s="632"/>
      <c r="AU94" s="567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68"/>
      <c r="AW94" s="568"/>
      <c r="AX94" s="568"/>
      <c r="AY94" s="568"/>
      <c r="AZ94" s="568"/>
      <c r="BA94" s="568"/>
      <c r="BB94" s="568"/>
      <c r="BC94" s="568"/>
      <c r="BD94" s="569"/>
      <c r="BE94" s="627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41" t="s">
        <v>193</v>
      </c>
      <c r="P95" s="642"/>
      <c r="Q95" s="129">
        <f>+N!HV113</f>
        <v>0</v>
      </c>
      <c r="R95" s="130">
        <f>+N!HW113</f>
        <v>0</v>
      </c>
      <c r="S95" s="130">
        <f>+N!HX113</f>
        <v>0</v>
      </c>
      <c r="T95" s="130">
        <f>+N!HY113</f>
        <v>0</v>
      </c>
      <c r="U95" s="130">
        <f>+N!HZ113</f>
        <v>0</v>
      </c>
      <c r="V95" s="130">
        <f>+N!IA113</f>
        <v>0</v>
      </c>
      <c r="W95" s="130">
        <f>+N!IB113</f>
        <v>0</v>
      </c>
      <c r="X95" s="130">
        <f>+N!IC113</f>
        <v>0</v>
      </c>
      <c r="Y95" s="130">
        <f>+N!ID113</f>
        <v>0</v>
      </c>
      <c r="Z95" s="131">
        <f>+N!IE113</f>
        <v>0</v>
      </c>
      <c r="AA95" s="129">
        <f>+S!HR113</f>
        <v>0</v>
      </c>
      <c r="AB95" s="130">
        <f>+S!HS113</f>
        <v>0</v>
      </c>
      <c r="AC95" s="130">
        <f>+S!HT113</f>
        <v>0</v>
      </c>
      <c r="AD95" s="130">
        <f>+S!HU113</f>
        <v>0</v>
      </c>
      <c r="AE95" s="130">
        <f>+S!HV113</f>
        <v>0</v>
      </c>
      <c r="AF95" s="130">
        <f>+S!HW113</f>
        <v>0</v>
      </c>
      <c r="AG95" s="130">
        <f>+S!HX113</f>
        <v>0</v>
      </c>
      <c r="AH95" s="130">
        <f>+S!HY113</f>
        <v>0</v>
      </c>
      <c r="AI95" s="130">
        <f>+S!HZ113</f>
        <v>0</v>
      </c>
      <c r="AJ95" s="131">
        <f>+S!IA113</f>
        <v>0</v>
      </c>
      <c r="AK95" s="129">
        <f>+E!HR113</f>
        <v>0</v>
      </c>
      <c r="AL95" s="130">
        <f>+E!HS113</f>
        <v>0</v>
      </c>
      <c r="AM95" s="130">
        <f>+E!HT113</f>
        <v>0</v>
      </c>
      <c r="AN95" s="130">
        <f>+E!HU113</f>
        <v>0</v>
      </c>
      <c r="AO95" s="130">
        <f>+E!HV113</f>
        <v>0</v>
      </c>
      <c r="AP95" s="130">
        <f>+E!HW113</f>
        <v>0</v>
      </c>
      <c r="AQ95" s="130">
        <f>+E!HX113</f>
        <v>0</v>
      </c>
      <c r="AR95" s="130">
        <f>+E!HY113</f>
        <v>0</v>
      </c>
      <c r="AS95" s="130">
        <f>+E!HZ113</f>
        <v>0</v>
      </c>
      <c r="AT95" s="131">
        <f>+E!IA113</f>
        <v>0</v>
      </c>
      <c r="AU95" s="129">
        <f>+O!HR113</f>
        <v>0</v>
      </c>
      <c r="AV95" s="130">
        <f>+O!HS113</f>
        <v>0</v>
      </c>
      <c r="AW95" s="130">
        <f>+O!HT113</f>
        <v>0</v>
      </c>
      <c r="AX95" s="130">
        <f>+O!HU113</f>
        <v>0</v>
      </c>
      <c r="AY95" s="130">
        <f>+O!HV113</f>
        <v>0</v>
      </c>
      <c r="AZ95" s="130">
        <f>+O!HW113</f>
        <v>0</v>
      </c>
      <c r="BA95" s="130">
        <f>+O!HX113</f>
        <v>0</v>
      </c>
      <c r="BB95" s="130">
        <f>+O!HY113</f>
        <v>0</v>
      </c>
      <c r="BC95" s="130">
        <f>+O!HZ113</f>
        <v>0</v>
      </c>
      <c r="BD95" s="131">
        <f>+O!IA113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23" t="s">
        <v>146</v>
      </c>
      <c r="P96" s="623"/>
      <c r="Q96" s="623"/>
      <c r="R96" s="623"/>
      <c r="S96" s="623"/>
      <c r="T96" s="623"/>
      <c r="U96" s="623"/>
      <c r="V96" s="623"/>
      <c r="W96" s="623"/>
      <c r="X96" s="623"/>
      <c r="Y96" s="623"/>
      <c r="Z96" s="623"/>
      <c r="AA96" s="623"/>
      <c r="AB96" s="623"/>
      <c r="AC96" s="623"/>
      <c r="AD96" s="623"/>
      <c r="AE96" s="623"/>
      <c r="AF96" s="623"/>
      <c r="AG96" s="623"/>
      <c r="AH96" s="623"/>
      <c r="AI96" s="623"/>
      <c r="AJ96" s="623"/>
      <c r="AK96" s="623"/>
      <c r="AL96" s="623"/>
      <c r="AM96" s="623"/>
      <c r="AN96" s="623"/>
      <c r="AO96" s="623"/>
      <c r="AP96" s="623"/>
      <c r="AQ96" s="623"/>
      <c r="AR96" s="623"/>
      <c r="AS96" s="623"/>
      <c r="AT96" s="623"/>
      <c r="AU96" s="623"/>
      <c r="AV96" s="623"/>
      <c r="AW96" s="623"/>
      <c r="AX96" s="623"/>
      <c r="AY96" s="623"/>
      <c r="AZ96" s="623"/>
      <c r="BA96" s="623"/>
      <c r="BB96" s="623"/>
      <c r="BC96" s="623"/>
      <c r="BD96" s="623"/>
      <c r="BE96" s="623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7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43" t="s">
        <v>147</v>
      </c>
      <c r="P97" s="644"/>
      <c r="Q97" s="605" t="str">
        <f>+Q57</f>
        <v>Norte - Sur</v>
      </c>
      <c r="R97" s="606"/>
      <c r="S97" s="606"/>
      <c r="T97" s="606"/>
      <c r="U97" s="606"/>
      <c r="V97" s="606"/>
      <c r="W97" s="606"/>
      <c r="X97" s="606"/>
      <c r="Y97" s="606"/>
      <c r="Z97" s="607"/>
      <c r="AA97" s="609" t="str">
        <f>+AA57</f>
        <v>Sur - Norte</v>
      </c>
      <c r="AB97" s="610"/>
      <c r="AC97" s="610"/>
      <c r="AD97" s="610"/>
      <c r="AE97" s="610"/>
      <c r="AF97" s="610"/>
      <c r="AG97" s="610"/>
      <c r="AH97" s="610"/>
      <c r="AI97" s="610"/>
      <c r="AJ97" s="611"/>
      <c r="AK97" s="620" t="str">
        <f>+AK57</f>
        <v>Este - Oeste</v>
      </c>
      <c r="AL97" s="621"/>
      <c r="AM97" s="621"/>
      <c r="AN97" s="621"/>
      <c r="AO97" s="621"/>
      <c r="AP97" s="621"/>
      <c r="AQ97" s="621"/>
      <c r="AR97" s="621"/>
      <c r="AS97" s="621"/>
      <c r="AT97" s="622"/>
      <c r="AU97" s="615" t="str">
        <f>+AU57</f>
        <v>Oeste - Este</v>
      </c>
      <c r="AV97" s="616"/>
      <c r="AW97" s="616"/>
      <c r="AX97" s="616"/>
      <c r="AY97" s="616"/>
      <c r="AZ97" s="616"/>
      <c r="BA97" s="616"/>
      <c r="BB97" s="616"/>
      <c r="BC97" s="616"/>
      <c r="BD97" s="617"/>
      <c r="BE97" s="596" t="s">
        <v>24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7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45"/>
      <c r="P98" s="646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>+AA58</f>
        <v>#REF!</v>
      </c>
      <c r="AB98" s="321" t="e">
        <f t="shared" ref="AB98:AJ98" si="12">+AB58</f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>+AK58</f>
        <v>#REF!</v>
      </c>
      <c r="AL98" s="322" t="e">
        <f t="shared" ref="AL98:AT98" si="13">+AL58</f>
        <v>#REF!</v>
      </c>
      <c r="AM98" s="522" t="e">
        <f t="shared" si="13"/>
        <v>#REF!</v>
      </c>
      <c r="AN98" s="322" t="e">
        <f t="shared" si="13"/>
        <v>#REF!</v>
      </c>
      <c r="AO98" s="322" t="e">
        <f t="shared" si="13"/>
        <v>#REF!</v>
      </c>
      <c r="AP98" s="322" t="e">
        <f t="shared" si="13"/>
        <v>#REF!</v>
      </c>
      <c r="AQ98" s="523" t="e">
        <f t="shared" si="13"/>
        <v>#REF!</v>
      </c>
      <c r="AR98" s="322" t="e">
        <f t="shared" si="13"/>
        <v>#REF!</v>
      </c>
      <c r="AS98" s="322" t="e">
        <f t="shared" si="13"/>
        <v>#REF!</v>
      </c>
      <c r="AT98" s="322" t="e">
        <f t="shared" si="13"/>
        <v>#REF!</v>
      </c>
      <c r="AU98" s="500" t="e">
        <f>+AU58</f>
        <v>#REF!</v>
      </c>
      <c r="AV98" s="500" t="e">
        <f t="shared" ref="AV98:BD98" si="14">+AV58</f>
        <v>#REF!</v>
      </c>
      <c r="AW98" s="500" t="e">
        <f t="shared" si="14"/>
        <v>#REF!</v>
      </c>
      <c r="AX98" s="500" t="e">
        <f t="shared" si="14"/>
        <v>#REF!</v>
      </c>
      <c r="AY98" s="500" t="e">
        <f t="shared" si="14"/>
        <v>#REF!</v>
      </c>
      <c r="AZ98" s="500" t="e">
        <f t="shared" si="14"/>
        <v>#REF!</v>
      </c>
      <c r="BA98" s="500" t="e">
        <f t="shared" si="14"/>
        <v>#REF!</v>
      </c>
      <c r="BB98" s="500" t="e">
        <f t="shared" si="14"/>
        <v>#REF!</v>
      </c>
      <c r="BC98" s="500" t="e">
        <f t="shared" si="14"/>
        <v>#REF!</v>
      </c>
      <c r="BD98" s="500" t="e">
        <f t="shared" si="14"/>
        <v>#REF!</v>
      </c>
      <c r="BE98" s="59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7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39" t="e">
        <f>+#REF!</f>
        <v>#REF!</v>
      </c>
      <c r="P99" s="640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5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7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35" t="e">
        <f>+#REF!</f>
        <v>#REF!</v>
      </c>
      <c r="P100" s="636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5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7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35" t="e">
        <f>+#REF!</f>
        <v>#REF!</v>
      </c>
      <c r="P101" s="636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5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7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35" t="e">
        <f>+#REF!</f>
        <v>#REF!</v>
      </c>
      <c r="P102" s="636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5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7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35" t="e">
        <f>+#REF!</f>
        <v>#REF!</v>
      </c>
      <c r="P103" s="636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5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7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37" t="e">
        <f>+#REF!</f>
        <v>#REF!</v>
      </c>
      <c r="P104" s="638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5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7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34" t="s">
        <v>16</v>
      </c>
      <c r="P105" s="634"/>
      <c r="Q105" s="122" t="e">
        <f t="shared" ref="Q105:BD105" si="16">+SUM(Q99:Q104)</f>
        <v>#REF!</v>
      </c>
      <c r="R105" s="142" t="e">
        <f t="shared" si="16"/>
        <v>#REF!</v>
      </c>
      <c r="S105" s="142" t="e">
        <f t="shared" si="16"/>
        <v>#REF!</v>
      </c>
      <c r="T105" s="142" t="e">
        <f t="shared" si="16"/>
        <v>#REF!</v>
      </c>
      <c r="U105" s="142" t="e">
        <f t="shared" si="16"/>
        <v>#REF!</v>
      </c>
      <c r="V105" s="142" t="e">
        <f t="shared" si="16"/>
        <v>#REF!</v>
      </c>
      <c r="W105" s="142" t="e">
        <f t="shared" si="16"/>
        <v>#REF!</v>
      </c>
      <c r="X105" s="143" t="e">
        <f t="shared" si="16"/>
        <v>#REF!</v>
      </c>
      <c r="Y105" s="143" t="e">
        <f t="shared" si="16"/>
        <v>#REF!</v>
      </c>
      <c r="Z105" s="144" t="e">
        <f t="shared" si="16"/>
        <v>#REF!</v>
      </c>
      <c r="AA105" s="122" t="e">
        <f t="shared" si="16"/>
        <v>#REF!</v>
      </c>
      <c r="AB105" s="142" t="e">
        <f t="shared" si="16"/>
        <v>#REF!</v>
      </c>
      <c r="AC105" s="142" t="e">
        <f t="shared" si="16"/>
        <v>#REF!</v>
      </c>
      <c r="AD105" s="142" t="e">
        <f t="shared" si="16"/>
        <v>#REF!</v>
      </c>
      <c r="AE105" s="142" t="e">
        <f t="shared" si="16"/>
        <v>#REF!</v>
      </c>
      <c r="AF105" s="142" t="e">
        <f t="shared" si="16"/>
        <v>#REF!</v>
      </c>
      <c r="AG105" s="142" t="e">
        <f t="shared" si="16"/>
        <v>#REF!</v>
      </c>
      <c r="AH105" s="143" t="e">
        <f t="shared" si="16"/>
        <v>#REF!</v>
      </c>
      <c r="AI105" s="143" t="e">
        <f t="shared" si="16"/>
        <v>#REF!</v>
      </c>
      <c r="AJ105" s="144" t="e">
        <f t="shared" si="16"/>
        <v>#REF!</v>
      </c>
      <c r="AK105" s="122" t="e">
        <f t="shared" si="16"/>
        <v>#REF!</v>
      </c>
      <c r="AL105" s="142" t="e">
        <f t="shared" si="16"/>
        <v>#REF!</v>
      </c>
      <c r="AM105" s="142" t="e">
        <f t="shared" si="16"/>
        <v>#REF!</v>
      </c>
      <c r="AN105" s="142" t="e">
        <f t="shared" si="16"/>
        <v>#REF!</v>
      </c>
      <c r="AO105" s="142" t="e">
        <f t="shared" si="16"/>
        <v>#REF!</v>
      </c>
      <c r="AP105" s="142" t="e">
        <f t="shared" si="16"/>
        <v>#REF!</v>
      </c>
      <c r="AQ105" s="142" t="e">
        <f t="shared" si="16"/>
        <v>#REF!</v>
      </c>
      <c r="AR105" s="143" t="e">
        <f t="shared" si="16"/>
        <v>#REF!</v>
      </c>
      <c r="AS105" s="143" t="e">
        <f t="shared" si="16"/>
        <v>#REF!</v>
      </c>
      <c r="AT105" s="144" t="e">
        <f t="shared" si="16"/>
        <v>#REF!</v>
      </c>
      <c r="AU105" s="122" t="e">
        <f t="shared" si="16"/>
        <v>#REF!</v>
      </c>
      <c r="AV105" s="142" t="e">
        <f t="shared" si="16"/>
        <v>#REF!</v>
      </c>
      <c r="AW105" s="142" t="e">
        <f t="shared" si="16"/>
        <v>#REF!</v>
      </c>
      <c r="AX105" s="142" t="e">
        <f t="shared" si="16"/>
        <v>#REF!</v>
      </c>
      <c r="AY105" s="142" t="e">
        <f t="shared" si="16"/>
        <v>#REF!</v>
      </c>
      <c r="AZ105" s="142" t="e">
        <f t="shared" si="16"/>
        <v>#REF!</v>
      </c>
      <c r="BA105" s="142" t="e">
        <f t="shared" si="16"/>
        <v>#REF!</v>
      </c>
      <c r="BB105" s="143" t="e">
        <f t="shared" si="16"/>
        <v>#REF!</v>
      </c>
      <c r="BC105" s="143" t="e">
        <f t="shared" si="16"/>
        <v>#REF!</v>
      </c>
      <c r="BD105" s="144" t="e">
        <f t="shared" si="16"/>
        <v>#REF!</v>
      </c>
      <c r="BE105" s="514" t="e">
        <f t="shared" si="15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7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7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  <c r="CH107" s="300"/>
      <c r="CI107" s="300"/>
    </row>
    <row r="108" spans="3:87" ht="35.25" hidden="1" customHeight="1">
      <c r="Q108" s="74" t="e">
        <f>+N!#REF!+N!#REF!+N!#REF!+N!#REF!+N!#REF!+N!#REF!+N!#REF!+N!#REF!+N!#REF!+N!#REF!+N!#REF!+N!#REF!+N!#REF!+N!#REF!+N!#REF!+N!#REF!+N!#REF!+N!#REF!+N!#REF!+N!#REF!</f>
        <v>#REF!</v>
      </c>
      <c r="R108" s="74" t="e">
        <f>+N!#REF!+N!#REF!+N!#REF!+N!#REF!+N!#REF!+N!#REF!+N!#REF!+N!#REF!+N!#REF!+N!#REF!+N!#REF!+N!#REF!+N!#REF!+N!#REF!+N!#REF!+N!#REF!+N!#REF!+N!#REF!+N!#REF!+N!#REF!</f>
        <v>#REF!</v>
      </c>
      <c r="S108" s="74" t="e">
        <f>+N!#REF!+N!#REF!+N!#REF!+N!#REF!+N!#REF!+N!#REF!+N!#REF!+N!#REF!+N!#REF!+N!#REF!+N!#REF!+N!#REF!+N!#REF!+N!#REF!+N!#REF!+N!#REF!+N!#REF!+N!#REF!+N!#REF!+N!#REF!</f>
        <v>#REF!</v>
      </c>
      <c r="T108" s="74" t="e">
        <f>+N!#REF!+N!#REF!+N!#REF!+N!#REF!+N!#REF!+N!#REF!+N!#REF!+N!#REF!+N!#REF!+N!#REF!+N!#REF!+N!#REF!+N!#REF!+N!#REF!+N!#REF!+N!#REF!+N!#REF!+N!#REF!+N!#REF!+N!#REF!</f>
        <v>#REF!</v>
      </c>
      <c r="U108" s="74" t="e">
        <f>+N!#REF!+N!#REF!+N!#REF!+N!#REF!+N!#REF!+N!#REF!+N!#REF!+N!#REF!+N!#REF!+N!#REF!+N!#REF!+N!#REF!+N!#REF!+N!#REF!+N!#REF!+N!#REF!+N!#REF!+N!#REF!+N!#REF!+N!#REF!</f>
        <v>#REF!</v>
      </c>
      <c r="V108" s="74" t="e">
        <f>+N!#REF!+N!#REF!+N!#REF!+N!#REF!+N!#REF!+N!#REF!+N!#REF!+N!#REF!+N!#REF!+N!#REF!+N!#REF!+N!#REF!+N!#REF!+N!#REF!+N!#REF!+N!#REF!+N!#REF!+N!#REF!+N!#REF!+N!#REF!</f>
        <v>#REF!</v>
      </c>
      <c r="W108" s="74" t="e">
        <f>+N!#REF!+N!#REF!+N!#REF!+N!#REF!+N!#REF!+N!#REF!+N!#REF!+N!#REF!+N!#REF!+N!#REF!+N!#REF!+N!#REF!+N!#REF!+N!#REF!+N!#REF!+N!#REF!+N!#REF!+N!#REF!+N!#REF!+N!#REF!</f>
        <v>#REF!</v>
      </c>
      <c r="X108" s="74" t="e">
        <f>+N!#REF!+N!#REF!+N!#REF!+N!#REF!+N!#REF!+N!#REF!+N!#REF!+N!#REF!+N!#REF!+N!#REF!+N!#REF!+N!#REF!+N!#REF!+N!#REF!+N!#REF!+N!#REF!+N!#REF!+N!#REF!+N!#REF!+N!#REF!</f>
        <v>#REF!</v>
      </c>
      <c r="Y108" s="74" t="e">
        <f>+N!#REF!+N!#REF!+N!#REF!+N!#REF!+N!#REF!+N!#REF!+N!#REF!+N!#REF!+N!#REF!+N!#REF!+N!#REF!+N!#REF!+N!#REF!+N!#REF!+N!#REF!+N!#REF!+N!#REF!+N!#REF!+N!#REF!+N!#REF!</f>
        <v>#REF!</v>
      </c>
      <c r="Z108" s="74" t="e">
        <f>+N!#REF!+N!#REF!+N!#REF!+N!#REF!+N!#REF!+N!#REF!+N!#REF!+N!#REF!+N!#REF!+N!#REF!+N!#REF!+N!#REF!+N!#REF!+N!#REF!+N!#REF!+N!#REF!+N!#REF!+N!#REF!+N!#REF!+N!#REF!</f>
        <v>#REF!</v>
      </c>
      <c r="AA108" s="74" t="e">
        <f>+S!#REF!+S!#REF!+S!#REF!+S!#REF!+S!#REF!+S!#REF!+S!#REF!+S!#REF!+S!#REF!+S!#REF!+S!#REF!+S!#REF!+S!#REF!+S!#REF!+S!#REF!+S!#REF!+S!#REF!+S!#REF!+S!#REF!+S!#REF!</f>
        <v>#REF!</v>
      </c>
      <c r="AB108" s="74" t="e">
        <f>+S!#REF!+S!#REF!+S!#REF!+S!#REF!+S!#REF!+S!#REF!+S!#REF!+S!#REF!+S!#REF!+S!#REF!+S!#REF!+S!#REF!+S!#REF!+S!#REF!+S!#REF!+S!#REF!+S!#REF!+S!#REF!+S!#REF!+S!#REF!</f>
        <v>#REF!</v>
      </c>
      <c r="AC108" s="74" t="e">
        <f>+S!#REF!+S!#REF!+S!#REF!+S!#REF!+S!#REF!+S!#REF!+S!#REF!+S!#REF!+S!#REF!+S!#REF!+S!#REF!+S!#REF!+S!#REF!+S!#REF!+S!#REF!+S!#REF!+S!#REF!+S!#REF!+S!#REF!+S!#REF!</f>
        <v>#REF!</v>
      </c>
      <c r="AD108" s="74" t="e">
        <f>+S!#REF!+S!#REF!+S!#REF!+S!#REF!+S!#REF!+S!#REF!+S!#REF!+S!#REF!+S!#REF!+S!#REF!+S!#REF!+S!#REF!+S!#REF!+S!#REF!+S!#REF!+S!#REF!+S!#REF!+S!#REF!+S!#REF!+S!#REF!</f>
        <v>#REF!</v>
      </c>
      <c r="AE108" s="74" t="e">
        <f>+S!#REF!+S!#REF!+S!#REF!+S!#REF!+S!#REF!+S!#REF!+S!#REF!+S!#REF!+S!#REF!+S!#REF!+S!#REF!+S!#REF!+S!#REF!+S!#REF!+S!#REF!+S!#REF!+S!#REF!+S!#REF!+S!#REF!+S!#REF!</f>
        <v>#REF!</v>
      </c>
      <c r="AF108" s="74" t="e">
        <f>+S!#REF!+S!#REF!+S!#REF!+S!#REF!+S!#REF!+S!#REF!+S!#REF!+S!#REF!+S!#REF!+S!#REF!+S!#REF!+S!#REF!+S!#REF!+S!#REF!+S!#REF!+S!#REF!+S!#REF!+S!#REF!+S!#REF!+S!#REF!</f>
        <v>#REF!</v>
      </c>
      <c r="AG108" s="74" t="e">
        <f>+S!#REF!+S!#REF!+S!#REF!+S!#REF!+S!#REF!+S!#REF!+S!#REF!+S!#REF!+S!#REF!+S!#REF!+S!#REF!+S!#REF!+S!#REF!+S!#REF!+S!#REF!+S!#REF!+S!#REF!+S!#REF!+S!#REF!+S!#REF!</f>
        <v>#REF!</v>
      </c>
      <c r="AH108" s="74" t="e">
        <f>+S!#REF!+S!#REF!+S!#REF!+S!#REF!+S!#REF!+S!#REF!+S!#REF!+S!#REF!+S!#REF!+S!#REF!+S!#REF!+S!#REF!+S!#REF!+S!#REF!+S!#REF!+S!#REF!+S!#REF!+S!#REF!+S!#REF!+S!#REF!</f>
        <v>#REF!</v>
      </c>
      <c r="AI108" s="74" t="e">
        <f>+S!#REF!+S!#REF!+S!#REF!+S!#REF!+S!#REF!+S!#REF!+S!#REF!+S!#REF!+S!#REF!+S!#REF!+S!#REF!+S!#REF!+S!#REF!+S!#REF!+S!#REF!+S!#REF!+S!#REF!+S!#REF!+S!#REF!+S!#REF!</f>
        <v>#REF!</v>
      </c>
      <c r="AJ108" s="74" t="e">
        <f>+S!#REF!+S!#REF!+S!#REF!+S!#REF!+S!#REF!+S!#REF!+S!#REF!+S!#REF!+S!#REF!+S!#REF!+S!#REF!+S!#REF!+S!#REF!+S!#REF!+S!#REF!+S!#REF!+S!#REF!+S!#REF!+S!#REF!+S!#REF!</f>
        <v>#REF!</v>
      </c>
      <c r="AK108" s="75" t="e">
        <f>+E!#REF!+E!#REF!+E!#REF!+E!#REF!+E!#REF!+E!#REF!+E!#REF!+E!#REF!+E!#REF!+E!#REF!+E!#REF!+E!#REF!+E!#REF!+E!#REF!+E!#REF!+E!#REF!+E!#REF!+E!#REF!+E!#REF!+E!#REF!</f>
        <v>#REF!</v>
      </c>
      <c r="AL108" s="75" t="e">
        <f>+E!#REF!+E!#REF!+E!#REF!+E!#REF!+E!#REF!+E!#REF!+E!#REF!+E!#REF!+E!#REF!+E!#REF!+E!#REF!+E!#REF!+E!#REF!+E!#REF!+E!#REF!+E!#REF!+E!#REF!+E!#REF!+E!#REF!+E!#REF!</f>
        <v>#REF!</v>
      </c>
      <c r="AM108" s="75" t="e">
        <f>+E!#REF!+E!#REF!+E!#REF!+E!#REF!+E!#REF!+E!#REF!+E!#REF!+E!#REF!+E!#REF!+E!#REF!+E!#REF!+E!#REF!+E!#REF!+E!#REF!+E!#REF!+E!#REF!+E!#REF!+E!#REF!+E!#REF!+E!#REF!</f>
        <v>#REF!</v>
      </c>
      <c r="AN108" s="75" t="e">
        <f>+E!#REF!+E!#REF!+E!#REF!+E!#REF!+E!#REF!+E!#REF!+E!#REF!+E!#REF!+E!#REF!+E!#REF!+E!#REF!+E!#REF!+E!#REF!+E!#REF!+E!#REF!+E!#REF!+E!#REF!+E!#REF!+E!#REF!+E!#REF!</f>
        <v>#REF!</v>
      </c>
      <c r="AO108" s="75" t="e">
        <f>+E!#REF!+E!#REF!+E!#REF!+E!#REF!+E!#REF!+E!#REF!+E!#REF!+E!#REF!+E!#REF!+E!#REF!+E!#REF!+E!#REF!+E!#REF!+E!#REF!+E!#REF!+E!#REF!+E!#REF!+E!#REF!+E!#REF!+E!#REF!</f>
        <v>#REF!</v>
      </c>
      <c r="AP108" s="75" t="e">
        <f>+E!#REF!+E!#REF!+E!#REF!+E!#REF!+E!#REF!+E!#REF!+E!#REF!+E!#REF!+E!#REF!+E!#REF!+E!#REF!+E!#REF!+E!#REF!+E!#REF!+E!#REF!+E!#REF!+E!#REF!+E!#REF!+E!#REF!+E!#REF!</f>
        <v>#REF!</v>
      </c>
      <c r="AQ108" s="75" t="e">
        <f>+E!#REF!+E!#REF!+E!#REF!+E!#REF!+E!#REF!+E!#REF!+E!#REF!+E!#REF!+E!#REF!+E!#REF!+E!#REF!+E!#REF!+E!#REF!+E!#REF!+E!#REF!+E!#REF!+E!#REF!+E!#REF!+E!#REF!+E!#REF!</f>
        <v>#REF!</v>
      </c>
      <c r="AR108" s="75" t="e">
        <f>+E!#REF!+E!#REF!+E!#REF!+E!#REF!+E!#REF!+E!#REF!+E!#REF!+E!#REF!+E!#REF!+E!#REF!+E!#REF!+E!#REF!+E!#REF!+E!#REF!+E!#REF!+E!#REF!+E!#REF!+E!#REF!+E!#REF!+E!#REF!</f>
        <v>#REF!</v>
      </c>
      <c r="AS108" s="75" t="e">
        <f>+E!#REF!+E!#REF!+E!#REF!+E!#REF!+E!#REF!+E!#REF!+E!#REF!+E!#REF!+E!#REF!+E!#REF!+E!#REF!+E!#REF!+E!#REF!+E!#REF!+E!#REF!+E!#REF!+E!#REF!+E!#REF!+E!#REF!+E!#REF!</f>
        <v>#REF!</v>
      </c>
      <c r="AT108" s="75" t="e">
        <f>+E!#REF!+E!#REF!+E!#REF!+E!#REF!+E!#REF!+E!#REF!+E!#REF!+E!#REF!+E!#REF!+E!#REF!+E!#REF!+E!#REF!+E!#REF!+E!#REF!+E!#REF!+E!#REF!+E!#REF!+E!#REF!+E!#REF!+E!#REF!</f>
        <v>#REF!</v>
      </c>
      <c r="AU108" s="75" t="e">
        <f>+O!#REF!+O!#REF!+O!#REF!+O!#REF!+O!#REF!+O!#REF!+O!#REF!+O!#REF!+O!#REF!+O!#REF!+O!#REF!+O!#REF!+O!#REF!+O!#REF!+O!#REF!+O!#REF!+O!#REF!+O!#REF!+O!#REF!+O!#REF!</f>
        <v>#REF!</v>
      </c>
      <c r="AV108" s="75" t="e">
        <f>+O!#REF!+O!#REF!+O!#REF!+O!#REF!+O!#REF!+O!#REF!+O!#REF!+O!#REF!+O!#REF!+O!#REF!+O!#REF!+O!#REF!+O!#REF!+O!#REF!+O!#REF!+O!#REF!+O!#REF!+O!#REF!+O!#REF!+O!#REF!</f>
        <v>#REF!</v>
      </c>
      <c r="AW108" s="75" t="e">
        <f>+O!#REF!+O!#REF!+O!#REF!+O!#REF!+O!#REF!+O!#REF!+O!#REF!+O!#REF!+O!#REF!+O!#REF!+O!#REF!+O!#REF!+O!#REF!+O!#REF!+O!#REF!+O!#REF!+O!#REF!+O!#REF!+O!#REF!+O!#REF!</f>
        <v>#REF!</v>
      </c>
      <c r="AX108" s="75" t="e">
        <f>+O!#REF!+O!#REF!+O!#REF!+O!#REF!+O!#REF!+O!#REF!+O!#REF!+O!#REF!+O!#REF!+O!#REF!+O!#REF!+O!#REF!+O!#REF!+O!#REF!+O!#REF!+O!#REF!+O!#REF!+O!#REF!+O!#REF!+O!#REF!</f>
        <v>#REF!</v>
      </c>
      <c r="AY108" s="75" t="e">
        <f>+O!#REF!+O!#REF!+O!#REF!+O!#REF!+O!#REF!+O!#REF!+O!#REF!+O!#REF!+O!#REF!+O!#REF!+O!#REF!+O!#REF!+O!#REF!+O!#REF!+O!#REF!+O!#REF!+O!#REF!+O!#REF!+O!#REF!+O!#REF!</f>
        <v>#REF!</v>
      </c>
      <c r="AZ108" s="75" t="e">
        <f>+O!#REF!+O!#REF!+O!#REF!+O!#REF!+O!#REF!+O!#REF!+O!#REF!+O!#REF!+O!#REF!+O!#REF!+O!#REF!+O!#REF!+O!#REF!+O!#REF!+O!#REF!+O!#REF!+O!#REF!+O!#REF!+O!#REF!+O!#REF!</f>
        <v>#REF!</v>
      </c>
      <c r="BA108" s="75" t="e">
        <f>+O!#REF!+O!#REF!+O!#REF!+O!#REF!+O!#REF!+O!#REF!+O!#REF!+O!#REF!+O!#REF!+O!#REF!+O!#REF!+O!#REF!+O!#REF!+O!#REF!+O!#REF!+O!#REF!+O!#REF!+O!#REF!+O!#REF!+O!#REF!</f>
        <v>#REF!</v>
      </c>
      <c r="BB108" s="75" t="e">
        <f>+O!#REF!+O!#REF!+O!#REF!+O!#REF!+O!#REF!+O!#REF!+O!#REF!+O!#REF!+O!#REF!+O!#REF!+O!#REF!+O!#REF!+O!#REF!+O!#REF!+O!#REF!+O!#REF!+O!#REF!+O!#REF!+O!#REF!+O!#REF!</f>
        <v>#REF!</v>
      </c>
      <c r="BC108" s="75" t="e">
        <f>+O!#REF!+O!#REF!+O!#REF!+O!#REF!+O!#REF!+O!#REF!+O!#REF!+O!#REF!+O!#REF!+O!#REF!+O!#REF!+O!#REF!+O!#REF!+O!#REF!+O!#REF!+O!#REF!+O!#REF!+O!#REF!+O!#REF!+O!#REF!</f>
        <v>#REF!</v>
      </c>
      <c r="BD108" s="75" t="e">
        <f>+O!#REF!+O!#REF!+O!#REF!+O!#REF!+O!#REF!+O!#REF!+O!#REF!+O!#REF!+O!#REF!+O!#REF!+O!#REF!+O!#REF!+O!#REF!+O!#REF!+O!#REF!+O!#REF!+O!#REF!+O!#REF!+O!#REF!+O!#REF!</f>
        <v>#REF!</v>
      </c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  <c r="CH108" s="300"/>
      <c r="CI108" s="300"/>
    </row>
    <row r="109" spans="3:87" ht="35.25" hidden="1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  <c r="BU109" s="300"/>
      <c r="BV109" s="300"/>
      <c r="BW109" s="300"/>
      <c r="BX109" s="300"/>
      <c r="BY109" s="300"/>
      <c r="BZ109" s="300"/>
      <c r="CA109" s="300"/>
      <c r="CB109" s="300"/>
      <c r="CC109" s="300"/>
      <c r="CD109" s="300"/>
      <c r="CE109" s="300"/>
      <c r="CF109" s="300"/>
      <c r="CG109" s="300"/>
      <c r="CH109" s="300"/>
      <c r="CI109" s="300"/>
    </row>
    <row r="110" spans="3:87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  <c r="BU110" s="300"/>
      <c r="BV110" s="300"/>
      <c r="BW110" s="300"/>
      <c r="BX110" s="300"/>
      <c r="BY110" s="300"/>
      <c r="BZ110" s="300"/>
      <c r="CA110" s="300"/>
      <c r="CB110" s="300"/>
      <c r="CC110" s="300"/>
      <c r="CD110" s="300"/>
      <c r="CE110" s="300"/>
      <c r="CF110" s="300"/>
      <c r="CG110" s="300"/>
      <c r="CH110" s="300"/>
      <c r="CI110" s="300"/>
    </row>
    <row r="111" spans="3:87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  <c r="BU111" s="300"/>
      <c r="BV111" s="300"/>
      <c r="BW111" s="300"/>
      <c r="BX111" s="300"/>
      <c r="BY111" s="300"/>
      <c r="BZ111" s="300"/>
      <c r="CA111" s="300"/>
      <c r="CB111" s="300"/>
      <c r="CC111" s="300"/>
      <c r="CD111" s="300"/>
      <c r="CE111" s="300"/>
      <c r="CF111" s="300"/>
      <c r="CG111" s="300"/>
      <c r="CH111" s="300"/>
      <c r="CI111" s="300"/>
    </row>
    <row r="112" spans="3:87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25"/>
  <sheetViews>
    <sheetView topLeftCell="A4" zoomScaleNormal="100" workbookViewId="0">
      <selection activeCell="M23" sqref="M23"/>
    </sheetView>
  </sheetViews>
  <sheetFormatPr baseColWidth="10" defaultColWidth="11.5703125" defaultRowHeight="12.75"/>
  <cols>
    <col min="1" max="1" width="6.7109375" style="243" customWidth="1"/>
    <col min="2" max="2" width="8.42578125" style="241" customWidth="1"/>
    <col min="3" max="3" width="16.85546875" style="241" customWidth="1"/>
    <col min="4" max="5" width="11.5703125" style="241"/>
    <col min="6" max="6" width="14.5703125" style="241" customWidth="1"/>
    <col min="7" max="7" width="12.28515625" style="255" bestFit="1" customWidth="1"/>
    <col min="8" max="9" width="11.28515625" style="255" bestFit="1" customWidth="1"/>
    <col min="10" max="10" width="5" style="255" customWidth="1"/>
    <col min="11" max="11" width="12.7109375" style="241" customWidth="1"/>
    <col min="12" max="12" width="16.140625" style="241" bestFit="1" customWidth="1"/>
    <col min="13" max="16" width="12.7109375" style="255" customWidth="1"/>
    <col min="17" max="16384" width="11.5703125" style="241"/>
  </cols>
  <sheetData>
    <row r="1" spans="2:16" ht="4.9000000000000004" customHeight="1">
      <c r="B1" s="255"/>
      <c r="C1" s="255"/>
      <c r="D1" s="255"/>
      <c r="E1" s="255"/>
      <c r="F1" s="255"/>
      <c r="M1" s="241"/>
      <c r="N1" s="241"/>
      <c r="O1" s="241"/>
      <c r="P1" s="241"/>
    </row>
    <row r="2" spans="2:16" ht="19.899999999999999" customHeight="1">
      <c r="B2" s="266"/>
      <c r="C2" s="266"/>
      <c r="D2" s="266"/>
      <c r="E2" s="266"/>
      <c r="F2" s="266"/>
      <c r="G2" s="648" t="s">
        <v>20</v>
      </c>
      <c r="H2" s="648"/>
      <c r="I2" s="648"/>
      <c r="J2" s="254"/>
      <c r="M2" s="241"/>
      <c r="N2" s="241"/>
      <c r="O2" s="241"/>
      <c r="P2" s="241"/>
    </row>
    <row r="3" spans="2:16" ht="19.899999999999999" customHeight="1">
      <c r="B3" s="264"/>
      <c r="C3" s="264"/>
      <c r="D3" s="264"/>
      <c r="E3" s="264"/>
      <c r="F3" s="264"/>
      <c r="G3" s="265">
        <v>1</v>
      </c>
      <c r="H3" s="265">
        <v>2</v>
      </c>
      <c r="I3" s="265">
        <v>3</v>
      </c>
      <c r="J3" s="256"/>
      <c r="K3" s="267"/>
      <c r="L3" s="267"/>
      <c r="M3" s="267">
        <f>+SUM(M5:M1048576)</f>
        <v>7</v>
      </c>
      <c r="N3" s="267">
        <f>+SUM(N5:N1048576)</f>
        <v>0</v>
      </c>
      <c r="O3" s="267">
        <f>+SUM(O5:O1048576)</f>
        <v>50</v>
      </c>
      <c r="P3" s="267"/>
    </row>
    <row r="4" spans="2:16" ht="22.9" customHeight="1">
      <c r="B4" s="242" t="s">
        <v>780</v>
      </c>
      <c r="C4" s="242" t="s">
        <v>139</v>
      </c>
      <c r="D4" s="242" t="s">
        <v>779</v>
      </c>
      <c r="E4" s="242" t="s">
        <v>164</v>
      </c>
      <c r="F4" s="242" t="s">
        <v>781</v>
      </c>
      <c r="G4" s="242" t="e">
        <f>+CONCATENATE(#REF!," - ",#REF!)</f>
        <v>#REF!</v>
      </c>
      <c r="H4" s="242" t="e">
        <f>+CONCATENATE(#REF!," - ",#REF!)</f>
        <v>#REF!</v>
      </c>
      <c r="I4" s="242" t="e">
        <f>+CONCATENATE(#REF!," - ",#REF!)</f>
        <v>#REF!</v>
      </c>
      <c r="J4" s="263"/>
      <c r="K4" s="242" t="s">
        <v>139</v>
      </c>
      <c r="L4" s="242" t="s">
        <v>779</v>
      </c>
      <c r="M4" s="242" t="e">
        <f>+G4</f>
        <v>#REF!</v>
      </c>
      <c r="N4" s="242" t="e">
        <f t="shared" ref="N4:O4" si="0">+H4</f>
        <v>#REF!</v>
      </c>
      <c r="O4" s="242" t="e">
        <f t="shared" si="0"/>
        <v>#REF!</v>
      </c>
      <c r="P4" s="242" t="s">
        <v>195</v>
      </c>
    </row>
    <row r="5" spans="2:16">
      <c r="B5" s="261">
        <v>1</v>
      </c>
      <c r="C5" s="261" t="s">
        <v>786</v>
      </c>
      <c r="D5" s="261" t="s">
        <v>86</v>
      </c>
      <c r="E5" s="261">
        <v>13</v>
      </c>
      <c r="F5" s="261" t="s">
        <v>787</v>
      </c>
      <c r="G5" s="261">
        <v>7</v>
      </c>
      <c r="H5" s="261">
        <v>0</v>
      </c>
      <c r="I5" s="261">
        <v>50</v>
      </c>
      <c r="K5" s="261" t="s">
        <v>786</v>
      </c>
      <c r="L5" s="261" t="s">
        <v>86</v>
      </c>
      <c r="M5" s="261">
        <f>SUMIF($F$5:$F$1048576,CONCATENATE(K5,L5),$G$5:$G$1048576)</f>
        <v>7</v>
      </c>
      <c r="N5" s="261">
        <f>+SUMIF($F$5:$F$1048576,CONCATENATE(K5,L5),$H$5:$H$1048576)</f>
        <v>0</v>
      </c>
      <c r="O5" s="261">
        <f>+SUMIF($F$5:$F$1048576,CONCATENATE(K5,L5),$I$5:$I$1048576)</f>
        <v>50</v>
      </c>
      <c r="P5" s="261" t="e">
        <f>+VLOOKUP(L5,#REF!,2,)</f>
        <v>#REF!</v>
      </c>
    </row>
    <row r="6" spans="2:16">
      <c r="B6" s="261">
        <v>11</v>
      </c>
      <c r="C6" s="261" t="s">
        <v>810</v>
      </c>
      <c r="D6" s="261" t="s">
        <v>86</v>
      </c>
      <c r="E6" s="261">
        <v>23</v>
      </c>
      <c r="F6" s="261" t="s">
        <v>811</v>
      </c>
      <c r="G6" s="261">
        <v>33</v>
      </c>
      <c r="H6" s="261">
        <v>0</v>
      </c>
      <c r="I6" s="261">
        <v>63</v>
      </c>
      <c r="K6" s="261" t="s">
        <v>810</v>
      </c>
      <c r="L6" s="261" t="s">
        <v>86</v>
      </c>
      <c r="M6" s="524"/>
      <c r="N6" s="525"/>
      <c r="O6" s="525"/>
      <c r="P6" s="525"/>
    </row>
    <row r="7" spans="2:16">
      <c r="B7" s="261">
        <v>21</v>
      </c>
      <c r="C7" s="261" t="s">
        <v>788</v>
      </c>
      <c r="D7" s="261" t="s">
        <v>86</v>
      </c>
      <c r="E7" s="261">
        <v>31</v>
      </c>
      <c r="F7" s="261" t="s">
        <v>789</v>
      </c>
      <c r="G7" s="261">
        <v>257</v>
      </c>
      <c r="H7" s="261">
        <v>0</v>
      </c>
      <c r="I7" s="261">
        <v>526</v>
      </c>
      <c r="K7" s="261" t="s">
        <v>788</v>
      </c>
      <c r="L7" s="261" t="s">
        <v>86</v>
      </c>
    </row>
    <row r="8" spans="2:16">
      <c r="B8" s="262">
        <v>22</v>
      </c>
      <c r="C8" s="262" t="s">
        <v>788</v>
      </c>
      <c r="D8" s="262" t="s">
        <v>86</v>
      </c>
      <c r="E8" s="262">
        <v>32</v>
      </c>
      <c r="F8" s="262" t="s">
        <v>789</v>
      </c>
      <c r="G8" s="262">
        <v>42</v>
      </c>
      <c r="H8" s="262">
        <v>0</v>
      </c>
      <c r="I8" s="262">
        <v>98</v>
      </c>
      <c r="K8" s="261" t="s">
        <v>822</v>
      </c>
      <c r="L8" s="261" t="s">
        <v>86</v>
      </c>
    </row>
    <row r="9" spans="2:16">
      <c r="B9" s="262">
        <v>23</v>
      </c>
      <c r="C9" s="262" t="s">
        <v>788</v>
      </c>
      <c r="D9" s="262" t="s">
        <v>86</v>
      </c>
      <c r="E9" s="262">
        <v>33</v>
      </c>
      <c r="F9" s="262" t="s">
        <v>789</v>
      </c>
      <c r="G9" s="262">
        <v>0</v>
      </c>
      <c r="H9" s="262">
        <v>0</v>
      </c>
      <c r="I9" s="262">
        <v>4</v>
      </c>
      <c r="K9" s="257" t="s">
        <v>786</v>
      </c>
      <c r="L9" s="257" t="s">
        <v>110</v>
      </c>
    </row>
    <row r="10" spans="2:16">
      <c r="B10" s="261">
        <v>31</v>
      </c>
      <c r="C10" s="261" t="s">
        <v>822</v>
      </c>
      <c r="D10" s="261" t="s">
        <v>86</v>
      </c>
      <c r="E10" s="261">
        <v>42</v>
      </c>
      <c r="F10" s="261" t="s">
        <v>823</v>
      </c>
      <c r="G10" s="261">
        <v>377</v>
      </c>
      <c r="H10" s="261">
        <v>0</v>
      </c>
      <c r="I10" s="261">
        <v>423</v>
      </c>
      <c r="K10" s="257" t="s">
        <v>810</v>
      </c>
      <c r="L10" s="257" t="s">
        <v>110</v>
      </c>
    </row>
    <row r="11" spans="2:16">
      <c r="B11" s="262">
        <v>32</v>
      </c>
      <c r="C11" s="262" t="s">
        <v>822</v>
      </c>
      <c r="D11" s="262" t="s">
        <v>86</v>
      </c>
      <c r="E11" s="262">
        <v>43</v>
      </c>
      <c r="F11" s="262" t="s">
        <v>823</v>
      </c>
      <c r="G11" s="262">
        <v>0</v>
      </c>
      <c r="H11" s="262">
        <v>0</v>
      </c>
      <c r="I11" s="262">
        <v>1</v>
      </c>
      <c r="K11" s="257" t="s">
        <v>788</v>
      </c>
      <c r="L11" s="257" t="s">
        <v>110</v>
      </c>
    </row>
    <row r="12" spans="2:16">
      <c r="B12" s="262">
        <v>33</v>
      </c>
      <c r="C12" s="262" t="s">
        <v>822</v>
      </c>
      <c r="D12" s="262" t="s">
        <v>86</v>
      </c>
      <c r="E12" s="262">
        <v>44</v>
      </c>
      <c r="F12" s="262" t="s">
        <v>823</v>
      </c>
      <c r="G12" s="262">
        <v>41</v>
      </c>
      <c r="H12" s="262">
        <v>0</v>
      </c>
      <c r="I12" s="262">
        <v>107</v>
      </c>
      <c r="K12" s="257" t="s">
        <v>822</v>
      </c>
      <c r="L12" s="257" t="s">
        <v>110</v>
      </c>
    </row>
    <row r="13" spans="2:16">
      <c r="B13" s="262">
        <v>34</v>
      </c>
      <c r="C13" s="262" t="s">
        <v>822</v>
      </c>
      <c r="D13" s="262" t="s">
        <v>86</v>
      </c>
      <c r="E13" s="262">
        <v>45</v>
      </c>
      <c r="F13" s="262" t="s">
        <v>823</v>
      </c>
      <c r="G13" s="262">
        <v>395</v>
      </c>
      <c r="H13" s="262">
        <v>0</v>
      </c>
      <c r="I13" s="262">
        <v>618</v>
      </c>
      <c r="K13" s="261" t="s">
        <v>786</v>
      </c>
      <c r="L13" s="261" t="s">
        <v>8</v>
      </c>
    </row>
    <row r="14" spans="2:16">
      <c r="B14" s="262">
        <v>35</v>
      </c>
      <c r="C14" s="262" t="s">
        <v>822</v>
      </c>
      <c r="D14" s="262" t="s">
        <v>86</v>
      </c>
      <c r="E14" s="262">
        <v>46</v>
      </c>
      <c r="F14" s="262" t="s">
        <v>823</v>
      </c>
      <c r="G14" s="262">
        <v>18</v>
      </c>
      <c r="H14" s="262">
        <v>0</v>
      </c>
      <c r="I14" s="262">
        <v>19</v>
      </c>
      <c r="K14" s="261" t="s">
        <v>810</v>
      </c>
      <c r="L14" s="261" t="s">
        <v>8</v>
      </c>
    </row>
    <row r="15" spans="2:16">
      <c r="B15" s="262">
        <v>36</v>
      </c>
      <c r="C15" s="262" t="s">
        <v>822</v>
      </c>
      <c r="D15" s="262" t="s">
        <v>86</v>
      </c>
      <c r="E15" s="262">
        <v>47</v>
      </c>
      <c r="F15" s="262" t="s">
        <v>823</v>
      </c>
      <c r="G15" s="262">
        <v>25</v>
      </c>
      <c r="H15" s="262">
        <v>0</v>
      </c>
      <c r="I15" s="262">
        <v>3</v>
      </c>
      <c r="K15" s="261" t="s">
        <v>788</v>
      </c>
      <c r="L15" s="261" t="s">
        <v>8</v>
      </c>
    </row>
    <row r="16" spans="2:16">
      <c r="B16" s="257">
        <v>41</v>
      </c>
      <c r="C16" s="257" t="s">
        <v>786</v>
      </c>
      <c r="D16" s="257" t="s">
        <v>110</v>
      </c>
      <c r="E16" s="257">
        <v>13</v>
      </c>
      <c r="F16" s="258" t="s">
        <v>790</v>
      </c>
      <c r="G16" s="258">
        <v>4</v>
      </c>
      <c r="H16" s="258">
        <v>0</v>
      </c>
      <c r="I16" s="258">
        <v>47</v>
      </c>
      <c r="K16" s="261" t="s">
        <v>822</v>
      </c>
      <c r="L16" s="261" t="s">
        <v>8</v>
      </c>
    </row>
    <row r="17" spans="2:12">
      <c r="B17" s="257">
        <v>51</v>
      </c>
      <c r="C17" s="257" t="s">
        <v>810</v>
      </c>
      <c r="D17" s="257" t="s">
        <v>110</v>
      </c>
      <c r="E17" s="257">
        <v>23</v>
      </c>
      <c r="F17" s="258" t="s">
        <v>812</v>
      </c>
      <c r="G17" s="258">
        <v>29</v>
      </c>
      <c r="H17" s="258">
        <v>0</v>
      </c>
      <c r="I17" s="258">
        <v>102</v>
      </c>
      <c r="K17" s="257" t="s">
        <v>786</v>
      </c>
      <c r="L17" s="257" t="s">
        <v>109</v>
      </c>
    </row>
    <row r="18" spans="2:12">
      <c r="B18" s="257">
        <v>61</v>
      </c>
      <c r="C18" s="257" t="s">
        <v>788</v>
      </c>
      <c r="D18" s="257" t="s">
        <v>110</v>
      </c>
      <c r="E18" s="257">
        <v>31</v>
      </c>
      <c r="F18" s="258" t="s">
        <v>791</v>
      </c>
      <c r="G18" s="258">
        <v>76</v>
      </c>
      <c r="H18" s="258">
        <v>0</v>
      </c>
      <c r="I18" s="258">
        <v>286</v>
      </c>
      <c r="K18" s="257" t="s">
        <v>810</v>
      </c>
      <c r="L18" s="257" t="s">
        <v>109</v>
      </c>
    </row>
    <row r="19" spans="2:12">
      <c r="B19" s="259">
        <v>62</v>
      </c>
      <c r="C19" s="259" t="s">
        <v>788</v>
      </c>
      <c r="D19" s="259" t="s">
        <v>110</v>
      </c>
      <c r="E19" s="259">
        <v>32</v>
      </c>
      <c r="F19" s="260" t="s">
        <v>791</v>
      </c>
      <c r="G19" s="260">
        <v>26</v>
      </c>
      <c r="H19" s="260">
        <v>0</v>
      </c>
      <c r="I19" s="260">
        <v>58</v>
      </c>
      <c r="K19" s="257" t="s">
        <v>788</v>
      </c>
      <c r="L19" s="257" t="s">
        <v>109</v>
      </c>
    </row>
    <row r="20" spans="2:12">
      <c r="B20" s="259">
        <v>63</v>
      </c>
      <c r="C20" s="259" t="s">
        <v>788</v>
      </c>
      <c r="D20" s="259" t="s">
        <v>110</v>
      </c>
      <c r="E20" s="259">
        <v>33</v>
      </c>
      <c r="F20" s="260" t="s">
        <v>791</v>
      </c>
      <c r="G20" s="260">
        <v>0</v>
      </c>
      <c r="H20" s="260">
        <v>0</v>
      </c>
      <c r="I20" s="260">
        <v>4</v>
      </c>
      <c r="K20" s="257" t="s">
        <v>822</v>
      </c>
      <c r="L20" s="257" t="s">
        <v>109</v>
      </c>
    </row>
    <row r="21" spans="2:12">
      <c r="B21" s="257">
        <v>71</v>
      </c>
      <c r="C21" s="257" t="s">
        <v>822</v>
      </c>
      <c r="D21" s="257" t="s">
        <v>110</v>
      </c>
      <c r="E21" s="257">
        <v>42</v>
      </c>
      <c r="F21" s="258" t="s">
        <v>824</v>
      </c>
      <c r="G21" s="258">
        <v>142</v>
      </c>
      <c r="H21" s="258">
        <v>0</v>
      </c>
      <c r="I21" s="258">
        <v>165</v>
      </c>
      <c r="K21" s="261" t="s">
        <v>786</v>
      </c>
      <c r="L21" s="261" t="s">
        <v>19</v>
      </c>
    </row>
    <row r="22" spans="2:12">
      <c r="B22" s="259">
        <v>72</v>
      </c>
      <c r="C22" s="259" t="s">
        <v>822</v>
      </c>
      <c r="D22" s="259" t="s">
        <v>110</v>
      </c>
      <c r="E22" s="259">
        <v>43</v>
      </c>
      <c r="F22" s="260" t="s">
        <v>824</v>
      </c>
      <c r="G22" s="260">
        <v>3</v>
      </c>
      <c r="H22" s="260">
        <v>0</v>
      </c>
      <c r="I22" s="260">
        <v>0</v>
      </c>
      <c r="K22" s="261" t="s">
        <v>810</v>
      </c>
      <c r="L22" s="261" t="s">
        <v>19</v>
      </c>
    </row>
    <row r="23" spans="2:12">
      <c r="B23" s="259">
        <v>73</v>
      </c>
      <c r="C23" s="259" t="s">
        <v>822</v>
      </c>
      <c r="D23" s="259" t="s">
        <v>110</v>
      </c>
      <c r="E23" s="259">
        <v>44</v>
      </c>
      <c r="F23" s="260" t="s">
        <v>824</v>
      </c>
      <c r="G23" s="260">
        <v>16</v>
      </c>
      <c r="H23" s="260">
        <v>0</v>
      </c>
      <c r="I23" s="260">
        <v>49</v>
      </c>
      <c r="K23" s="261" t="s">
        <v>788</v>
      </c>
      <c r="L23" s="261" t="s">
        <v>19</v>
      </c>
    </row>
    <row r="24" spans="2:12">
      <c r="B24" s="259">
        <v>74</v>
      </c>
      <c r="C24" s="259" t="s">
        <v>822</v>
      </c>
      <c r="D24" s="259" t="s">
        <v>110</v>
      </c>
      <c r="E24" s="259">
        <v>45</v>
      </c>
      <c r="F24" s="260" t="s">
        <v>824</v>
      </c>
      <c r="G24" s="260">
        <v>101</v>
      </c>
      <c r="H24" s="260">
        <v>0</v>
      </c>
      <c r="I24" s="260">
        <v>217</v>
      </c>
      <c r="K24" s="261" t="s">
        <v>822</v>
      </c>
      <c r="L24" s="261" t="s">
        <v>19</v>
      </c>
    </row>
    <row r="25" spans="2:12">
      <c r="B25" s="259">
        <v>75</v>
      </c>
      <c r="C25" s="259" t="s">
        <v>822</v>
      </c>
      <c r="D25" s="259" t="s">
        <v>110</v>
      </c>
      <c r="E25" s="259">
        <v>46</v>
      </c>
      <c r="F25" s="260" t="s">
        <v>824</v>
      </c>
      <c r="G25" s="260">
        <v>12</v>
      </c>
      <c r="H25" s="260">
        <v>0</v>
      </c>
      <c r="I25" s="260">
        <v>15</v>
      </c>
      <c r="K25" s="257" t="s">
        <v>786</v>
      </c>
      <c r="L25" s="257" t="s">
        <v>150</v>
      </c>
    </row>
    <row r="26" spans="2:12">
      <c r="B26" s="259">
        <v>76</v>
      </c>
      <c r="C26" s="259" t="s">
        <v>822</v>
      </c>
      <c r="D26" s="259" t="s">
        <v>110</v>
      </c>
      <c r="E26" s="259">
        <v>47</v>
      </c>
      <c r="F26" s="260" t="s">
        <v>824</v>
      </c>
      <c r="G26" s="260">
        <v>13</v>
      </c>
      <c r="H26" s="260">
        <v>0</v>
      </c>
      <c r="I26" s="260">
        <v>3</v>
      </c>
      <c r="K26" s="257" t="s">
        <v>810</v>
      </c>
      <c r="L26" s="257" t="s">
        <v>150</v>
      </c>
    </row>
    <row r="27" spans="2:12">
      <c r="B27" s="261">
        <v>81</v>
      </c>
      <c r="C27" s="261" t="s">
        <v>786</v>
      </c>
      <c r="D27" s="261" t="s">
        <v>8</v>
      </c>
      <c r="E27" s="261">
        <v>13</v>
      </c>
      <c r="F27" s="261" t="s">
        <v>792</v>
      </c>
      <c r="G27" s="261">
        <v>0</v>
      </c>
      <c r="H27" s="261">
        <v>0</v>
      </c>
      <c r="I27" s="261">
        <v>0</v>
      </c>
      <c r="K27" s="257" t="s">
        <v>788</v>
      </c>
      <c r="L27" s="257" t="s">
        <v>150</v>
      </c>
    </row>
    <row r="28" spans="2:12">
      <c r="B28" s="261">
        <v>91</v>
      </c>
      <c r="C28" s="261" t="s">
        <v>810</v>
      </c>
      <c r="D28" s="261" t="s">
        <v>8</v>
      </c>
      <c r="E28" s="261">
        <v>23</v>
      </c>
      <c r="F28" s="261" t="s">
        <v>813</v>
      </c>
      <c r="G28" s="261">
        <v>0</v>
      </c>
      <c r="H28" s="261">
        <v>0</v>
      </c>
      <c r="I28" s="261">
        <v>1</v>
      </c>
      <c r="K28" s="257" t="s">
        <v>822</v>
      </c>
      <c r="L28" s="257" t="s">
        <v>150</v>
      </c>
    </row>
    <row r="29" spans="2:12">
      <c r="B29" s="261">
        <v>101</v>
      </c>
      <c r="C29" s="261" t="s">
        <v>788</v>
      </c>
      <c r="D29" s="261" t="s">
        <v>8</v>
      </c>
      <c r="E29" s="261">
        <v>31</v>
      </c>
      <c r="F29" s="261" t="s">
        <v>793</v>
      </c>
      <c r="G29" s="261">
        <v>88</v>
      </c>
      <c r="H29" s="261">
        <v>0</v>
      </c>
      <c r="I29" s="261">
        <v>65</v>
      </c>
      <c r="K29" s="261" t="s">
        <v>786</v>
      </c>
      <c r="L29" s="261" t="s">
        <v>7</v>
      </c>
    </row>
    <row r="30" spans="2:12">
      <c r="B30" s="262">
        <v>102</v>
      </c>
      <c r="C30" s="262" t="s">
        <v>788</v>
      </c>
      <c r="D30" s="262" t="s">
        <v>8</v>
      </c>
      <c r="E30" s="262">
        <v>32</v>
      </c>
      <c r="F30" s="262" t="s">
        <v>793</v>
      </c>
      <c r="G30" s="262">
        <v>28</v>
      </c>
      <c r="H30" s="262">
        <v>0</v>
      </c>
      <c r="I30" s="262">
        <v>67</v>
      </c>
      <c r="K30" s="261" t="s">
        <v>810</v>
      </c>
      <c r="L30" s="261" t="s">
        <v>7</v>
      </c>
    </row>
    <row r="31" spans="2:12">
      <c r="B31" s="262">
        <v>103</v>
      </c>
      <c r="C31" s="262" t="s">
        <v>788</v>
      </c>
      <c r="D31" s="262" t="s">
        <v>8</v>
      </c>
      <c r="E31" s="262">
        <v>33</v>
      </c>
      <c r="F31" s="262" t="s">
        <v>793</v>
      </c>
      <c r="G31" s="262">
        <v>0</v>
      </c>
      <c r="H31" s="262">
        <v>0</v>
      </c>
      <c r="I31" s="262">
        <v>0</v>
      </c>
      <c r="K31" s="261" t="s">
        <v>788</v>
      </c>
      <c r="L31" s="261" t="s">
        <v>7</v>
      </c>
    </row>
    <row r="32" spans="2:12">
      <c r="B32" s="261">
        <v>111</v>
      </c>
      <c r="C32" s="261" t="s">
        <v>822</v>
      </c>
      <c r="D32" s="261" t="s">
        <v>8</v>
      </c>
      <c r="E32" s="261">
        <v>42</v>
      </c>
      <c r="F32" s="261" t="s">
        <v>825</v>
      </c>
      <c r="G32" s="261">
        <v>63</v>
      </c>
      <c r="H32" s="261">
        <v>0</v>
      </c>
      <c r="I32" s="261">
        <v>35</v>
      </c>
      <c r="K32" s="261" t="s">
        <v>822</v>
      </c>
      <c r="L32" s="261" t="s">
        <v>7</v>
      </c>
    </row>
    <row r="33" spans="2:12">
      <c r="B33" s="262">
        <v>112</v>
      </c>
      <c r="C33" s="262" t="s">
        <v>822</v>
      </c>
      <c r="D33" s="262" t="s">
        <v>8</v>
      </c>
      <c r="E33" s="262">
        <v>43</v>
      </c>
      <c r="F33" s="262" t="s">
        <v>825</v>
      </c>
      <c r="G33" s="262">
        <v>7</v>
      </c>
      <c r="H33" s="262">
        <v>0</v>
      </c>
      <c r="I33" s="262">
        <v>83</v>
      </c>
      <c r="K33" s="257" t="s">
        <v>786</v>
      </c>
      <c r="L33" s="257" t="s">
        <v>181</v>
      </c>
    </row>
    <row r="34" spans="2:12">
      <c r="B34" s="262">
        <v>113</v>
      </c>
      <c r="C34" s="262" t="s">
        <v>822</v>
      </c>
      <c r="D34" s="262" t="s">
        <v>8</v>
      </c>
      <c r="E34" s="262">
        <v>44</v>
      </c>
      <c r="F34" s="262" t="s">
        <v>825</v>
      </c>
      <c r="G34" s="262">
        <v>0</v>
      </c>
      <c r="H34" s="262">
        <v>0</v>
      </c>
      <c r="I34" s="262">
        <v>0</v>
      </c>
      <c r="K34" s="257" t="s">
        <v>810</v>
      </c>
      <c r="L34" s="257" t="s">
        <v>181</v>
      </c>
    </row>
    <row r="35" spans="2:12">
      <c r="B35" s="262">
        <v>114</v>
      </c>
      <c r="C35" s="262" t="s">
        <v>822</v>
      </c>
      <c r="D35" s="262" t="s">
        <v>8</v>
      </c>
      <c r="E35" s="262">
        <v>45</v>
      </c>
      <c r="F35" s="262" t="s">
        <v>825</v>
      </c>
      <c r="G35" s="262">
        <v>0</v>
      </c>
      <c r="H35" s="262">
        <v>0</v>
      </c>
      <c r="I35" s="262">
        <v>1</v>
      </c>
      <c r="K35" s="257" t="s">
        <v>788</v>
      </c>
      <c r="L35" s="257" t="s">
        <v>181</v>
      </c>
    </row>
    <row r="36" spans="2:12">
      <c r="B36" s="262">
        <v>115</v>
      </c>
      <c r="C36" s="262" t="s">
        <v>822</v>
      </c>
      <c r="D36" s="262" t="s">
        <v>8</v>
      </c>
      <c r="E36" s="262">
        <v>46</v>
      </c>
      <c r="F36" s="262" t="s">
        <v>825</v>
      </c>
      <c r="G36" s="262">
        <v>1</v>
      </c>
      <c r="H36" s="262">
        <v>0</v>
      </c>
      <c r="I36" s="262">
        <v>0</v>
      </c>
      <c r="K36" s="257" t="s">
        <v>822</v>
      </c>
      <c r="L36" s="257" t="s">
        <v>181</v>
      </c>
    </row>
    <row r="37" spans="2:12">
      <c r="B37" s="262">
        <v>116</v>
      </c>
      <c r="C37" s="262" t="s">
        <v>822</v>
      </c>
      <c r="D37" s="262" t="s">
        <v>8</v>
      </c>
      <c r="E37" s="262">
        <v>47</v>
      </c>
      <c r="F37" s="262" t="s">
        <v>825</v>
      </c>
      <c r="G37" s="262">
        <v>0</v>
      </c>
      <c r="H37" s="262">
        <v>0</v>
      </c>
      <c r="I37" s="262">
        <v>0</v>
      </c>
      <c r="K37" s="261" t="s">
        <v>786</v>
      </c>
      <c r="L37" s="261" t="s">
        <v>111</v>
      </c>
    </row>
    <row r="38" spans="2:12">
      <c r="B38" s="257">
        <v>121</v>
      </c>
      <c r="C38" s="257" t="s">
        <v>786</v>
      </c>
      <c r="D38" s="257" t="s">
        <v>109</v>
      </c>
      <c r="E38" s="257">
        <v>13</v>
      </c>
      <c r="F38" s="258" t="s">
        <v>794</v>
      </c>
      <c r="G38" s="258">
        <v>0</v>
      </c>
      <c r="H38" s="258">
        <v>0</v>
      </c>
      <c r="I38" s="258">
        <v>0</v>
      </c>
      <c r="K38" s="261" t="s">
        <v>810</v>
      </c>
      <c r="L38" s="261" t="s">
        <v>111</v>
      </c>
    </row>
    <row r="39" spans="2:12">
      <c r="B39" s="257">
        <v>131</v>
      </c>
      <c r="C39" s="257" t="s">
        <v>810</v>
      </c>
      <c r="D39" s="257" t="s">
        <v>109</v>
      </c>
      <c r="E39" s="257">
        <v>23</v>
      </c>
      <c r="F39" s="258" t="s">
        <v>814</v>
      </c>
      <c r="G39" s="258">
        <v>0</v>
      </c>
      <c r="H39" s="258">
        <v>0</v>
      </c>
      <c r="I39" s="258">
        <v>0</v>
      </c>
      <c r="K39" s="261" t="s">
        <v>788</v>
      </c>
      <c r="L39" s="261" t="s">
        <v>111</v>
      </c>
    </row>
    <row r="40" spans="2:12">
      <c r="B40" s="257">
        <v>141</v>
      </c>
      <c r="C40" s="257" t="s">
        <v>788</v>
      </c>
      <c r="D40" s="257" t="s">
        <v>109</v>
      </c>
      <c r="E40" s="257">
        <v>31</v>
      </c>
      <c r="F40" s="258" t="s">
        <v>795</v>
      </c>
      <c r="G40" s="258">
        <v>133</v>
      </c>
      <c r="H40" s="258">
        <v>0</v>
      </c>
      <c r="I40" s="258">
        <v>94</v>
      </c>
      <c r="K40" s="261" t="s">
        <v>822</v>
      </c>
      <c r="L40" s="261" t="s">
        <v>111</v>
      </c>
    </row>
    <row r="41" spans="2:12">
      <c r="B41" s="259">
        <v>142</v>
      </c>
      <c r="C41" s="259" t="s">
        <v>788</v>
      </c>
      <c r="D41" s="259" t="s">
        <v>109</v>
      </c>
      <c r="E41" s="259">
        <v>32</v>
      </c>
      <c r="F41" s="260" t="s">
        <v>795</v>
      </c>
      <c r="G41" s="260">
        <v>27</v>
      </c>
      <c r="H41" s="260">
        <v>0</v>
      </c>
      <c r="I41" s="260">
        <v>29</v>
      </c>
      <c r="K41" s="257" t="s">
        <v>786</v>
      </c>
      <c r="L41" s="257" t="s">
        <v>153</v>
      </c>
    </row>
    <row r="42" spans="2:12">
      <c r="B42" s="259">
        <v>143</v>
      </c>
      <c r="C42" s="259" t="s">
        <v>788</v>
      </c>
      <c r="D42" s="259" t="s">
        <v>109</v>
      </c>
      <c r="E42" s="259">
        <v>33</v>
      </c>
      <c r="F42" s="260" t="s">
        <v>795</v>
      </c>
      <c r="G42" s="260">
        <v>0</v>
      </c>
      <c r="H42" s="260">
        <v>0</v>
      </c>
      <c r="I42" s="260">
        <v>0</v>
      </c>
      <c r="K42" s="257" t="s">
        <v>810</v>
      </c>
      <c r="L42" s="257" t="s">
        <v>153</v>
      </c>
    </row>
    <row r="43" spans="2:12">
      <c r="B43" s="257">
        <v>151</v>
      </c>
      <c r="C43" s="257" t="s">
        <v>822</v>
      </c>
      <c r="D43" s="257" t="s">
        <v>109</v>
      </c>
      <c r="E43" s="257">
        <v>42</v>
      </c>
      <c r="F43" s="258" t="s">
        <v>826</v>
      </c>
      <c r="G43" s="258">
        <v>59</v>
      </c>
      <c r="H43" s="258">
        <v>0</v>
      </c>
      <c r="I43" s="258">
        <v>25</v>
      </c>
      <c r="K43" s="257" t="s">
        <v>788</v>
      </c>
      <c r="L43" s="257" t="s">
        <v>153</v>
      </c>
    </row>
    <row r="44" spans="2:12">
      <c r="B44" s="259">
        <v>152</v>
      </c>
      <c r="C44" s="259" t="s">
        <v>822</v>
      </c>
      <c r="D44" s="259" t="s">
        <v>109</v>
      </c>
      <c r="E44" s="259">
        <v>43</v>
      </c>
      <c r="F44" s="260" t="s">
        <v>826</v>
      </c>
      <c r="G44" s="260">
        <v>78</v>
      </c>
      <c r="H44" s="260">
        <v>0</v>
      </c>
      <c r="I44" s="260">
        <v>125</v>
      </c>
      <c r="K44" s="257" t="s">
        <v>822</v>
      </c>
      <c r="L44" s="257" t="s">
        <v>153</v>
      </c>
    </row>
    <row r="45" spans="2:12">
      <c r="B45" s="259">
        <v>153</v>
      </c>
      <c r="C45" s="259" t="s">
        <v>822</v>
      </c>
      <c r="D45" s="259" t="s">
        <v>109</v>
      </c>
      <c r="E45" s="259">
        <v>44</v>
      </c>
      <c r="F45" s="260" t="s">
        <v>826</v>
      </c>
      <c r="G45" s="260">
        <v>0</v>
      </c>
      <c r="H45" s="260">
        <v>0</v>
      </c>
      <c r="I45" s="260">
        <v>0</v>
      </c>
      <c r="K45" s="261" t="s">
        <v>786</v>
      </c>
      <c r="L45" s="261" t="s">
        <v>154</v>
      </c>
    </row>
    <row r="46" spans="2:12">
      <c r="B46" s="259">
        <v>154</v>
      </c>
      <c r="C46" s="259" t="s">
        <v>822</v>
      </c>
      <c r="D46" s="259" t="s">
        <v>109</v>
      </c>
      <c r="E46" s="259">
        <v>45</v>
      </c>
      <c r="F46" s="260" t="s">
        <v>826</v>
      </c>
      <c r="G46" s="260">
        <v>0</v>
      </c>
      <c r="H46" s="260">
        <v>0</v>
      </c>
      <c r="I46" s="260">
        <v>2</v>
      </c>
      <c r="K46" s="261" t="s">
        <v>810</v>
      </c>
      <c r="L46" s="261" t="s">
        <v>154</v>
      </c>
    </row>
    <row r="47" spans="2:12">
      <c r="B47" s="259">
        <v>155</v>
      </c>
      <c r="C47" s="259" t="s">
        <v>822</v>
      </c>
      <c r="D47" s="259" t="s">
        <v>109</v>
      </c>
      <c r="E47" s="259">
        <v>46</v>
      </c>
      <c r="F47" s="260" t="s">
        <v>826</v>
      </c>
      <c r="G47" s="260">
        <v>1</v>
      </c>
      <c r="H47" s="260">
        <v>0</v>
      </c>
      <c r="I47" s="260">
        <v>0</v>
      </c>
      <c r="K47" s="261" t="s">
        <v>788</v>
      </c>
      <c r="L47" s="261" t="s">
        <v>154</v>
      </c>
    </row>
    <row r="48" spans="2:12">
      <c r="B48" s="259">
        <v>156</v>
      </c>
      <c r="C48" s="259" t="s">
        <v>822</v>
      </c>
      <c r="D48" s="259" t="s">
        <v>109</v>
      </c>
      <c r="E48" s="259">
        <v>47</v>
      </c>
      <c r="F48" s="260" t="s">
        <v>826</v>
      </c>
      <c r="G48" s="260">
        <v>0</v>
      </c>
      <c r="H48" s="260">
        <v>0</v>
      </c>
      <c r="I48" s="260">
        <v>0</v>
      </c>
      <c r="K48" s="261" t="s">
        <v>822</v>
      </c>
      <c r="L48" s="261" t="s">
        <v>154</v>
      </c>
    </row>
    <row r="49" spans="2:9">
      <c r="B49" s="261">
        <v>161</v>
      </c>
      <c r="C49" s="261" t="s">
        <v>786</v>
      </c>
      <c r="D49" s="261" t="s">
        <v>19</v>
      </c>
      <c r="E49" s="261">
        <v>13</v>
      </c>
      <c r="F49" s="261" t="s">
        <v>796</v>
      </c>
      <c r="G49" s="261">
        <v>0</v>
      </c>
      <c r="H49" s="261">
        <v>0</v>
      </c>
      <c r="I49" s="261">
        <v>1</v>
      </c>
    </row>
    <row r="50" spans="2:9">
      <c r="B50" s="261">
        <v>171</v>
      </c>
      <c r="C50" s="261" t="s">
        <v>810</v>
      </c>
      <c r="D50" s="261" t="s">
        <v>19</v>
      </c>
      <c r="E50" s="261">
        <v>23</v>
      </c>
      <c r="F50" s="261" t="s">
        <v>815</v>
      </c>
      <c r="G50" s="261">
        <v>0</v>
      </c>
      <c r="H50" s="261">
        <v>0</v>
      </c>
      <c r="I50" s="261">
        <v>0</v>
      </c>
    </row>
    <row r="51" spans="2:9">
      <c r="B51" s="261">
        <v>181</v>
      </c>
      <c r="C51" s="261" t="s">
        <v>788</v>
      </c>
      <c r="D51" s="261" t="s">
        <v>19</v>
      </c>
      <c r="E51" s="261">
        <v>31</v>
      </c>
      <c r="F51" s="261" t="s">
        <v>797</v>
      </c>
      <c r="G51" s="261">
        <v>45</v>
      </c>
      <c r="H51" s="261">
        <v>0</v>
      </c>
      <c r="I51" s="261">
        <v>61</v>
      </c>
    </row>
    <row r="52" spans="2:9">
      <c r="B52" s="262">
        <v>182</v>
      </c>
      <c r="C52" s="262" t="s">
        <v>788</v>
      </c>
      <c r="D52" s="262" t="s">
        <v>19</v>
      </c>
      <c r="E52" s="262">
        <v>32</v>
      </c>
      <c r="F52" s="262" t="s">
        <v>797</v>
      </c>
      <c r="G52" s="262">
        <v>12</v>
      </c>
      <c r="H52" s="262">
        <v>0</v>
      </c>
      <c r="I52" s="262">
        <v>27</v>
      </c>
    </row>
    <row r="53" spans="2:9">
      <c r="B53" s="262">
        <v>183</v>
      </c>
      <c r="C53" s="262" t="s">
        <v>788</v>
      </c>
      <c r="D53" s="262" t="s">
        <v>19</v>
      </c>
      <c r="E53" s="262">
        <v>33</v>
      </c>
      <c r="F53" s="262" t="s">
        <v>797</v>
      </c>
      <c r="G53" s="262">
        <v>1</v>
      </c>
      <c r="H53" s="262">
        <v>0</v>
      </c>
      <c r="I53" s="262">
        <v>0</v>
      </c>
    </row>
    <row r="54" spans="2:9">
      <c r="B54" s="261">
        <v>191</v>
      </c>
      <c r="C54" s="261" t="s">
        <v>822</v>
      </c>
      <c r="D54" s="261" t="s">
        <v>19</v>
      </c>
      <c r="E54" s="261">
        <v>42</v>
      </c>
      <c r="F54" s="261" t="s">
        <v>827</v>
      </c>
      <c r="G54" s="261">
        <v>20</v>
      </c>
      <c r="H54" s="261">
        <v>0</v>
      </c>
      <c r="I54" s="261">
        <v>24</v>
      </c>
    </row>
    <row r="55" spans="2:9">
      <c r="B55" s="262">
        <v>192</v>
      </c>
      <c r="C55" s="262" t="s">
        <v>822</v>
      </c>
      <c r="D55" s="262" t="s">
        <v>19</v>
      </c>
      <c r="E55" s="262">
        <v>43</v>
      </c>
      <c r="F55" s="262" t="s">
        <v>827</v>
      </c>
      <c r="G55" s="262">
        <v>28</v>
      </c>
      <c r="H55" s="262">
        <v>0</v>
      </c>
      <c r="I55" s="262">
        <v>31</v>
      </c>
    </row>
    <row r="56" spans="2:9">
      <c r="B56" s="262">
        <v>193</v>
      </c>
      <c r="C56" s="262" t="s">
        <v>822</v>
      </c>
      <c r="D56" s="262" t="s">
        <v>19</v>
      </c>
      <c r="E56" s="262">
        <v>44</v>
      </c>
      <c r="F56" s="262" t="s">
        <v>827</v>
      </c>
      <c r="G56" s="262">
        <v>0</v>
      </c>
      <c r="H56" s="262">
        <v>0</v>
      </c>
      <c r="I56" s="262">
        <v>1</v>
      </c>
    </row>
    <row r="57" spans="2:9">
      <c r="B57" s="262">
        <v>194</v>
      </c>
      <c r="C57" s="262" t="s">
        <v>822</v>
      </c>
      <c r="D57" s="262" t="s">
        <v>19</v>
      </c>
      <c r="E57" s="262">
        <v>45</v>
      </c>
      <c r="F57" s="262" t="s">
        <v>827</v>
      </c>
      <c r="G57" s="262">
        <v>0</v>
      </c>
      <c r="H57" s="262">
        <v>0</v>
      </c>
      <c r="I57" s="262">
        <v>0</v>
      </c>
    </row>
    <row r="58" spans="2:9">
      <c r="B58" s="262">
        <v>195</v>
      </c>
      <c r="C58" s="262" t="s">
        <v>822</v>
      </c>
      <c r="D58" s="262" t="s">
        <v>19</v>
      </c>
      <c r="E58" s="262">
        <v>46</v>
      </c>
      <c r="F58" s="262" t="s">
        <v>827</v>
      </c>
      <c r="G58" s="262">
        <v>0</v>
      </c>
      <c r="H58" s="262">
        <v>0</v>
      </c>
      <c r="I58" s="262">
        <v>1</v>
      </c>
    </row>
    <row r="59" spans="2:9">
      <c r="B59" s="262">
        <v>196</v>
      </c>
      <c r="C59" s="262" t="s">
        <v>822</v>
      </c>
      <c r="D59" s="262" t="s">
        <v>19</v>
      </c>
      <c r="E59" s="262">
        <v>47</v>
      </c>
      <c r="F59" s="262" t="s">
        <v>827</v>
      </c>
      <c r="G59" s="262">
        <v>0</v>
      </c>
      <c r="H59" s="262">
        <v>0</v>
      </c>
      <c r="I59" s="262">
        <v>0</v>
      </c>
    </row>
    <row r="60" spans="2:9">
      <c r="B60" s="257">
        <v>201</v>
      </c>
      <c r="C60" s="257" t="s">
        <v>786</v>
      </c>
      <c r="D60" s="257" t="s">
        <v>150</v>
      </c>
      <c r="E60" s="257">
        <v>13</v>
      </c>
      <c r="F60" s="258" t="s">
        <v>798</v>
      </c>
      <c r="G60" s="258">
        <v>1</v>
      </c>
      <c r="H60" s="258">
        <v>0</v>
      </c>
      <c r="I60" s="258">
        <v>5</v>
      </c>
    </row>
    <row r="61" spans="2:9">
      <c r="B61" s="257">
        <v>211</v>
      </c>
      <c r="C61" s="257" t="s">
        <v>810</v>
      </c>
      <c r="D61" s="257" t="s">
        <v>150</v>
      </c>
      <c r="E61" s="257">
        <v>23</v>
      </c>
      <c r="F61" s="258" t="s">
        <v>816</v>
      </c>
      <c r="G61" s="258">
        <v>2</v>
      </c>
      <c r="H61" s="258">
        <v>0</v>
      </c>
      <c r="I61" s="258">
        <v>8</v>
      </c>
    </row>
    <row r="62" spans="2:9">
      <c r="B62" s="257">
        <v>221</v>
      </c>
      <c r="C62" s="257" t="s">
        <v>788</v>
      </c>
      <c r="D62" s="257" t="s">
        <v>150</v>
      </c>
      <c r="E62" s="257">
        <v>31</v>
      </c>
      <c r="F62" s="258" t="s">
        <v>799</v>
      </c>
      <c r="G62" s="258">
        <v>70</v>
      </c>
      <c r="H62" s="258">
        <v>0</v>
      </c>
      <c r="I62" s="258">
        <v>84</v>
      </c>
    </row>
    <row r="63" spans="2:9">
      <c r="B63" s="259">
        <v>222</v>
      </c>
      <c r="C63" s="259" t="s">
        <v>788</v>
      </c>
      <c r="D63" s="259" t="s">
        <v>150</v>
      </c>
      <c r="E63" s="259">
        <v>32</v>
      </c>
      <c r="F63" s="260" t="s">
        <v>799</v>
      </c>
      <c r="G63" s="260">
        <v>12</v>
      </c>
      <c r="H63" s="260">
        <v>0</v>
      </c>
      <c r="I63" s="260">
        <v>13</v>
      </c>
    </row>
    <row r="64" spans="2:9">
      <c r="B64" s="259">
        <v>223</v>
      </c>
      <c r="C64" s="259" t="s">
        <v>788</v>
      </c>
      <c r="D64" s="259" t="s">
        <v>150</v>
      </c>
      <c r="E64" s="259">
        <v>33</v>
      </c>
      <c r="F64" s="260" t="s">
        <v>799</v>
      </c>
      <c r="G64" s="260">
        <v>0</v>
      </c>
      <c r="H64" s="260">
        <v>0</v>
      </c>
      <c r="I64" s="260">
        <v>0</v>
      </c>
    </row>
    <row r="65" spans="2:9">
      <c r="B65" s="257">
        <v>231</v>
      </c>
      <c r="C65" s="257" t="s">
        <v>822</v>
      </c>
      <c r="D65" s="257" t="s">
        <v>150</v>
      </c>
      <c r="E65" s="257">
        <v>42</v>
      </c>
      <c r="F65" s="258" t="s">
        <v>828</v>
      </c>
      <c r="G65" s="258">
        <v>49</v>
      </c>
      <c r="H65" s="258">
        <v>0</v>
      </c>
      <c r="I65" s="258">
        <v>70</v>
      </c>
    </row>
    <row r="66" spans="2:9">
      <c r="B66" s="259">
        <v>232</v>
      </c>
      <c r="C66" s="259" t="s">
        <v>822</v>
      </c>
      <c r="D66" s="259" t="s">
        <v>150</v>
      </c>
      <c r="E66" s="259">
        <v>43</v>
      </c>
      <c r="F66" s="260" t="s">
        <v>828</v>
      </c>
      <c r="G66" s="260">
        <v>0</v>
      </c>
      <c r="H66" s="260">
        <v>0</v>
      </c>
      <c r="I66" s="260">
        <v>0</v>
      </c>
    </row>
    <row r="67" spans="2:9">
      <c r="B67" s="259">
        <v>233</v>
      </c>
      <c r="C67" s="259" t="s">
        <v>822</v>
      </c>
      <c r="D67" s="259" t="s">
        <v>150</v>
      </c>
      <c r="E67" s="259">
        <v>44</v>
      </c>
      <c r="F67" s="260" t="s">
        <v>828</v>
      </c>
      <c r="G67" s="260">
        <v>8</v>
      </c>
      <c r="H67" s="260">
        <v>0</v>
      </c>
      <c r="I67" s="260">
        <v>30</v>
      </c>
    </row>
    <row r="68" spans="2:9">
      <c r="B68" s="259">
        <v>234</v>
      </c>
      <c r="C68" s="259" t="s">
        <v>822</v>
      </c>
      <c r="D68" s="259" t="s">
        <v>150</v>
      </c>
      <c r="E68" s="259">
        <v>45</v>
      </c>
      <c r="F68" s="260" t="s">
        <v>828</v>
      </c>
      <c r="G68" s="260">
        <v>24</v>
      </c>
      <c r="H68" s="260">
        <v>0</v>
      </c>
      <c r="I68" s="260">
        <v>71</v>
      </c>
    </row>
    <row r="69" spans="2:9">
      <c r="B69" s="259">
        <v>235</v>
      </c>
      <c r="C69" s="259" t="s">
        <v>822</v>
      </c>
      <c r="D69" s="259" t="s">
        <v>150</v>
      </c>
      <c r="E69" s="259">
        <v>46</v>
      </c>
      <c r="F69" s="260" t="s">
        <v>828</v>
      </c>
      <c r="G69" s="260">
        <v>1</v>
      </c>
      <c r="H69" s="260">
        <v>0</v>
      </c>
      <c r="I69" s="260">
        <v>2</v>
      </c>
    </row>
    <row r="70" spans="2:9">
      <c r="B70" s="259">
        <v>236</v>
      </c>
      <c r="C70" s="259" t="s">
        <v>822</v>
      </c>
      <c r="D70" s="259" t="s">
        <v>150</v>
      </c>
      <c r="E70" s="259">
        <v>47</v>
      </c>
      <c r="F70" s="260" t="s">
        <v>828</v>
      </c>
      <c r="G70" s="260">
        <v>0</v>
      </c>
      <c r="H70" s="260">
        <v>0</v>
      </c>
      <c r="I70" s="260">
        <v>0</v>
      </c>
    </row>
    <row r="71" spans="2:9">
      <c r="B71" s="261">
        <v>241</v>
      </c>
      <c r="C71" s="261" t="s">
        <v>786</v>
      </c>
      <c r="D71" s="261" t="s">
        <v>7</v>
      </c>
      <c r="E71" s="261">
        <v>13</v>
      </c>
      <c r="F71" s="261" t="s">
        <v>800</v>
      </c>
      <c r="G71" s="261">
        <v>2</v>
      </c>
      <c r="H71" s="261">
        <v>0</v>
      </c>
      <c r="I71" s="261">
        <v>87</v>
      </c>
    </row>
    <row r="72" spans="2:9">
      <c r="B72" s="261">
        <v>251</v>
      </c>
      <c r="C72" s="261" t="s">
        <v>810</v>
      </c>
      <c r="D72" s="261" t="s">
        <v>7</v>
      </c>
      <c r="E72" s="261">
        <v>23</v>
      </c>
      <c r="F72" s="261" t="s">
        <v>817</v>
      </c>
      <c r="G72" s="261">
        <v>133</v>
      </c>
      <c r="H72" s="261">
        <v>0</v>
      </c>
      <c r="I72" s="261">
        <v>221</v>
      </c>
    </row>
    <row r="73" spans="2:9">
      <c r="B73" s="261">
        <v>261</v>
      </c>
      <c r="C73" s="261" t="s">
        <v>788</v>
      </c>
      <c r="D73" s="261" t="s">
        <v>7</v>
      </c>
      <c r="E73" s="261">
        <v>31</v>
      </c>
      <c r="F73" s="261" t="s">
        <v>801</v>
      </c>
      <c r="G73" s="261">
        <v>7</v>
      </c>
      <c r="H73" s="261">
        <v>0</v>
      </c>
      <c r="I73" s="261">
        <v>21</v>
      </c>
    </row>
    <row r="74" spans="2:9">
      <c r="B74" s="262">
        <v>262</v>
      </c>
      <c r="C74" s="262" t="s">
        <v>788</v>
      </c>
      <c r="D74" s="262" t="s">
        <v>7</v>
      </c>
      <c r="E74" s="262">
        <v>32</v>
      </c>
      <c r="F74" s="262" t="s">
        <v>801</v>
      </c>
      <c r="G74" s="262">
        <v>0</v>
      </c>
      <c r="H74" s="262">
        <v>0</v>
      </c>
      <c r="I74" s="262">
        <v>1</v>
      </c>
    </row>
    <row r="75" spans="2:9">
      <c r="B75" s="262">
        <v>263</v>
      </c>
      <c r="C75" s="262" t="s">
        <v>788</v>
      </c>
      <c r="D75" s="262" t="s">
        <v>7</v>
      </c>
      <c r="E75" s="262">
        <v>33</v>
      </c>
      <c r="F75" s="262" t="s">
        <v>801</v>
      </c>
      <c r="G75" s="262">
        <v>1</v>
      </c>
      <c r="H75" s="262">
        <v>0</v>
      </c>
      <c r="I75" s="262">
        <v>20</v>
      </c>
    </row>
    <row r="76" spans="2:9">
      <c r="B76" s="261">
        <v>271</v>
      </c>
      <c r="C76" s="261" t="s">
        <v>822</v>
      </c>
      <c r="D76" s="261" t="s">
        <v>7</v>
      </c>
      <c r="E76" s="261">
        <v>42</v>
      </c>
      <c r="F76" s="261" t="s">
        <v>829</v>
      </c>
      <c r="G76" s="261">
        <v>8</v>
      </c>
      <c r="H76" s="261">
        <v>0</v>
      </c>
      <c r="I76" s="261">
        <v>9</v>
      </c>
    </row>
    <row r="77" spans="2:9">
      <c r="B77" s="262">
        <v>272</v>
      </c>
      <c r="C77" s="262" t="s">
        <v>822</v>
      </c>
      <c r="D77" s="262" t="s">
        <v>7</v>
      </c>
      <c r="E77" s="262">
        <v>43</v>
      </c>
      <c r="F77" s="262" t="s">
        <v>829</v>
      </c>
      <c r="G77" s="262">
        <v>0</v>
      </c>
      <c r="H77" s="262">
        <v>0</v>
      </c>
      <c r="I77" s="262">
        <v>0</v>
      </c>
    </row>
    <row r="78" spans="2:9">
      <c r="B78" s="262">
        <v>273</v>
      </c>
      <c r="C78" s="262" t="s">
        <v>822</v>
      </c>
      <c r="D78" s="262" t="s">
        <v>7</v>
      </c>
      <c r="E78" s="262">
        <v>44</v>
      </c>
      <c r="F78" s="262" t="s">
        <v>829</v>
      </c>
      <c r="G78" s="262">
        <v>1</v>
      </c>
      <c r="H78" s="262">
        <v>0</v>
      </c>
      <c r="I78" s="262">
        <v>12</v>
      </c>
    </row>
    <row r="79" spans="2:9">
      <c r="B79" s="262">
        <v>274</v>
      </c>
      <c r="C79" s="262" t="s">
        <v>822</v>
      </c>
      <c r="D79" s="262" t="s">
        <v>7</v>
      </c>
      <c r="E79" s="262">
        <v>45</v>
      </c>
      <c r="F79" s="262" t="s">
        <v>829</v>
      </c>
      <c r="G79" s="262">
        <v>8</v>
      </c>
      <c r="H79" s="262">
        <v>0</v>
      </c>
      <c r="I79" s="262">
        <v>11</v>
      </c>
    </row>
    <row r="80" spans="2:9">
      <c r="B80" s="262">
        <v>275</v>
      </c>
      <c r="C80" s="262" t="s">
        <v>822</v>
      </c>
      <c r="D80" s="262" t="s">
        <v>7</v>
      </c>
      <c r="E80" s="262">
        <v>46</v>
      </c>
      <c r="F80" s="262" t="s">
        <v>829</v>
      </c>
      <c r="G80" s="262">
        <v>47</v>
      </c>
      <c r="H80" s="262">
        <v>0</v>
      </c>
      <c r="I80" s="262">
        <v>23</v>
      </c>
    </row>
    <row r="81" spans="2:9">
      <c r="B81" s="262">
        <v>276</v>
      </c>
      <c r="C81" s="262" t="s">
        <v>822</v>
      </c>
      <c r="D81" s="262" t="s">
        <v>7</v>
      </c>
      <c r="E81" s="262">
        <v>47</v>
      </c>
      <c r="F81" s="262" t="s">
        <v>829</v>
      </c>
      <c r="G81" s="262">
        <v>5</v>
      </c>
      <c r="H81" s="262">
        <v>0</v>
      </c>
      <c r="I81" s="262">
        <v>0</v>
      </c>
    </row>
    <row r="82" spans="2:9">
      <c r="B82" s="257">
        <v>281</v>
      </c>
      <c r="C82" s="257" t="s">
        <v>786</v>
      </c>
      <c r="D82" s="257" t="s">
        <v>181</v>
      </c>
      <c r="E82" s="257">
        <v>13</v>
      </c>
      <c r="F82" s="258" t="s">
        <v>802</v>
      </c>
      <c r="G82" s="258">
        <v>1</v>
      </c>
      <c r="H82" s="258">
        <v>0</v>
      </c>
      <c r="I82" s="258">
        <v>0</v>
      </c>
    </row>
    <row r="83" spans="2:9">
      <c r="B83" s="257">
        <v>291</v>
      </c>
      <c r="C83" s="257" t="s">
        <v>810</v>
      </c>
      <c r="D83" s="257" t="s">
        <v>181</v>
      </c>
      <c r="E83" s="257">
        <v>23</v>
      </c>
      <c r="F83" s="258" t="s">
        <v>818</v>
      </c>
      <c r="G83" s="258">
        <v>1</v>
      </c>
      <c r="H83" s="258">
        <v>0</v>
      </c>
      <c r="I83" s="258">
        <v>0</v>
      </c>
    </row>
    <row r="84" spans="2:9">
      <c r="B84" s="257">
        <v>301</v>
      </c>
      <c r="C84" s="257" t="s">
        <v>788</v>
      </c>
      <c r="D84" s="257" t="s">
        <v>181</v>
      </c>
      <c r="E84" s="257">
        <v>31</v>
      </c>
      <c r="F84" s="258" t="s">
        <v>803</v>
      </c>
      <c r="G84" s="258">
        <v>4</v>
      </c>
      <c r="H84" s="258">
        <v>0</v>
      </c>
      <c r="I84" s="258">
        <v>3</v>
      </c>
    </row>
    <row r="85" spans="2:9">
      <c r="B85" s="259">
        <v>302</v>
      </c>
      <c r="C85" s="259" t="s">
        <v>788</v>
      </c>
      <c r="D85" s="259" t="s">
        <v>181</v>
      </c>
      <c r="E85" s="259">
        <v>32</v>
      </c>
      <c r="F85" s="260" t="s">
        <v>803</v>
      </c>
      <c r="G85" s="260">
        <v>0</v>
      </c>
      <c r="H85" s="260">
        <v>0</v>
      </c>
      <c r="I85" s="260">
        <v>0</v>
      </c>
    </row>
    <row r="86" spans="2:9">
      <c r="B86" s="259">
        <v>303</v>
      </c>
      <c r="C86" s="259" t="s">
        <v>788</v>
      </c>
      <c r="D86" s="259" t="s">
        <v>181</v>
      </c>
      <c r="E86" s="259">
        <v>33</v>
      </c>
      <c r="F86" s="260" t="s">
        <v>803</v>
      </c>
      <c r="G86" s="260">
        <v>2</v>
      </c>
      <c r="H86" s="260">
        <v>0</v>
      </c>
      <c r="I86" s="260">
        <v>1</v>
      </c>
    </row>
    <row r="87" spans="2:9">
      <c r="B87" s="257">
        <v>311</v>
      </c>
      <c r="C87" s="257" t="s">
        <v>822</v>
      </c>
      <c r="D87" s="257" t="s">
        <v>181</v>
      </c>
      <c r="E87" s="257">
        <v>42</v>
      </c>
      <c r="F87" s="258" t="s">
        <v>830</v>
      </c>
      <c r="G87" s="258">
        <v>2</v>
      </c>
      <c r="H87" s="258">
        <v>0</v>
      </c>
      <c r="I87" s="258">
        <v>2</v>
      </c>
    </row>
    <row r="88" spans="2:9">
      <c r="B88" s="259">
        <v>312</v>
      </c>
      <c r="C88" s="259" t="s">
        <v>822</v>
      </c>
      <c r="D88" s="259" t="s">
        <v>181</v>
      </c>
      <c r="E88" s="259">
        <v>43</v>
      </c>
      <c r="F88" s="260" t="s">
        <v>830</v>
      </c>
      <c r="G88" s="260">
        <v>0</v>
      </c>
      <c r="H88" s="260">
        <v>0</v>
      </c>
      <c r="I88" s="260">
        <v>0</v>
      </c>
    </row>
    <row r="89" spans="2:9">
      <c r="B89" s="259">
        <v>313</v>
      </c>
      <c r="C89" s="259" t="s">
        <v>822</v>
      </c>
      <c r="D89" s="259" t="s">
        <v>181</v>
      </c>
      <c r="E89" s="259">
        <v>44</v>
      </c>
      <c r="F89" s="260" t="s">
        <v>830</v>
      </c>
      <c r="G89" s="260">
        <v>5</v>
      </c>
      <c r="H89" s="260">
        <v>0</v>
      </c>
      <c r="I89" s="260">
        <v>21</v>
      </c>
    </row>
    <row r="90" spans="2:9">
      <c r="B90" s="259">
        <v>314</v>
      </c>
      <c r="C90" s="259" t="s">
        <v>822</v>
      </c>
      <c r="D90" s="259" t="s">
        <v>181</v>
      </c>
      <c r="E90" s="259">
        <v>45</v>
      </c>
      <c r="F90" s="260" t="s">
        <v>830</v>
      </c>
      <c r="G90" s="260">
        <v>1</v>
      </c>
      <c r="H90" s="260">
        <v>0</v>
      </c>
      <c r="I90" s="260">
        <v>9</v>
      </c>
    </row>
    <row r="91" spans="2:9">
      <c r="B91" s="259">
        <v>315</v>
      </c>
      <c r="C91" s="259" t="s">
        <v>822</v>
      </c>
      <c r="D91" s="259" t="s">
        <v>181</v>
      </c>
      <c r="E91" s="259">
        <v>46</v>
      </c>
      <c r="F91" s="260" t="s">
        <v>830</v>
      </c>
      <c r="G91" s="260">
        <v>0</v>
      </c>
      <c r="H91" s="260">
        <v>0</v>
      </c>
      <c r="I91" s="260">
        <v>0</v>
      </c>
    </row>
    <row r="92" spans="2:9">
      <c r="B92" s="259">
        <v>316</v>
      </c>
      <c r="C92" s="259" t="s">
        <v>822</v>
      </c>
      <c r="D92" s="259" t="s">
        <v>181</v>
      </c>
      <c r="E92" s="259">
        <v>47</v>
      </c>
      <c r="F92" s="260" t="s">
        <v>830</v>
      </c>
      <c r="G92" s="260">
        <v>0</v>
      </c>
      <c r="H92" s="260">
        <v>0</v>
      </c>
      <c r="I92" s="260">
        <v>0</v>
      </c>
    </row>
    <row r="93" spans="2:9">
      <c r="B93" s="261">
        <v>321</v>
      </c>
      <c r="C93" s="261" t="s">
        <v>786</v>
      </c>
      <c r="D93" s="261" t="s">
        <v>111</v>
      </c>
      <c r="E93" s="261">
        <v>13</v>
      </c>
      <c r="F93" s="261" t="s">
        <v>804</v>
      </c>
      <c r="G93" s="261">
        <v>0</v>
      </c>
      <c r="H93" s="261">
        <v>0</v>
      </c>
      <c r="I93" s="261">
        <v>1</v>
      </c>
    </row>
    <row r="94" spans="2:9">
      <c r="B94" s="261">
        <v>331</v>
      </c>
      <c r="C94" s="261" t="s">
        <v>810</v>
      </c>
      <c r="D94" s="261" t="s">
        <v>111</v>
      </c>
      <c r="E94" s="261">
        <v>23</v>
      </c>
      <c r="F94" s="261" t="s">
        <v>819</v>
      </c>
      <c r="G94" s="261">
        <v>6</v>
      </c>
      <c r="H94" s="261">
        <v>0</v>
      </c>
      <c r="I94" s="261">
        <v>4</v>
      </c>
    </row>
    <row r="95" spans="2:9">
      <c r="B95" s="261">
        <v>341</v>
      </c>
      <c r="C95" s="261" t="s">
        <v>788</v>
      </c>
      <c r="D95" s="261" t="s">
        <v>111</v>
      </c>
      <c r="E95" s="261">
        <v>31</v>
      </c>
      <c r="F95" s="261" t="s">
        <v>805</v>
      </c>
      <c r="G95" s="261">
        <v>13</v>
      </c>
      <c r="H95" s="261">
        <v>0</v>
      </c>
      <c r="I95" s="261">
        <v>7</v>
      </c>
    </row>
    <row r="96" spans="2:9">
      <c r="B96" s="262">
        <v>342</v>
      </c>
      <c r="C96" s="262" t="s">
        <v>788</v>
      </c>
      <c r="D96" s="262" t="s">
        <v>111</v>
      </c>
      <c r="E96" s="262">
        <v>32</v>
      </c>
      <c r="F96" s="262" t="s">
        <v>805</v>
      </c>
      <c r="G96" s="262">
        <v>6</v>
      </c>
      <c r="H96" s="262">
        <v>0</v>
      </c>
      <c r="I96" s="262">
        <v>19</v>
      </c>
    </row>
    <row r="97" spans="2:9">
      <c r="B97" s="262">
        <v>343</v>
      </c>
      <c r="C97" s="262" t="s">
        <v>788</v>
      </c>
      <c r="D97" s="262" t="s">
        <v>111</v>
      </c>
      <c r="E97" s="262">
        <v>33</v>
      </c>
      <c r="F97" s="262" t="s">
        <v>805</v>
      </c>
      <c r="G97" s="262">
        <v>3</v>
      </c>
      <c r="H97" s="262">
        <v>0</v>
      </c>
      <c r="I97" s="262">
        <v>0</v>
      </c>
    </row>
    <row r="98" spans="2:9">
      <c r="B98" s="261">
        <v>351</v>
      </c>
      <c r="C98" s="261" t="s">
        <v>822</v>
      </c>
      <c r="D98" s="261" t="s">
        <v>111</v>
      </c>
      <c r="E98" s="261">
        <v>42</v>
      </c>
      <c r="F98" s="261" t="s">
        <v>831</v>
      </c>
      <c r="G98" s="261">
        <v>34</v>
      </c>
      <c r="H98" s="261">
        <v>0</v>
      </c>
      <c r="I98" s="261">
        <v>15</v>
      </c>
    </row>
    <row r="99" spans="2:9">
      <c r="B99" s="262">
        <v>352</v>
      </c>
      <c r="C99" s="262" t="s">
        <v>822</v>
      </c>
      <c r="D99" s="262" t="s">
        <v>111</v>
      </c>
      <c r="E99" s="262">
        <v>43</v>
      </c>
      <c r="F99" s="262" t="s">
        <v>831</v>
      </c>
      <c r="G99" s="262">
        <v>0</v>
      </c>
      <c r="H99" s="262">
        <v>0</v>
      </c>
      <c r="I99" s="262">
        <v>0</v>
      </c>
    </row>
    <row r="100" spans="2:9">
      <c r="B100" s="262">
        <v>353</v>
      </c>
      <c r="C100" s="262" t="s">
        <v>822</v>
      </c>
      <c r="D100" s="262" t="s">
        <v>111</v>
      </c>
      <c r="E100" s="262">
        <v>44</v>
      </c>
      <c r="F100" s="262" t="s">
        <v>831</v>
      </c>
      <c r="G100" s="262">
        <v>8</v>
      </c>
      <c r="H100" s="262">
        <v>0</v>
      </c>
      <c r="I100" s="262">
        <v>6</v>
      </c>
    </row>
    <row r="101" spans="2:9">
      <c r="B101" s="262">
        <v>354</v>
      </c>
      <c r="C101" s="262" t="s">
        <v>822</v>
      </c>
      <c r="D101" s="262" t="s">
        <v>111</v>
      </c>
      <c r="E101" s="262">
        <v>45</v>
      </c>
      <c r="F101" s="262" t="s">
        <v>831</v>
      </c>
      <c r="G101" s="262">
        <v>41</v>
      </c>
      <c r="H101" s="262">
        <v>0</v>
      </c>
      <c r="I101" s="262">
        <v>30</v>
      </c>
    </row>
    <row r="102" spans="2:9">
      <c r="B102" s="262">
        <v>355</v>
      </c>
      <c r="C102" s="262" t="s">
        <v>822</v>
      </c>
      <c r="D102" s="262" t="s">
        <v>111</v>
      </c>
      <c r="E102" s="262">
        <v>46</v>
      </c>
      <c r="F102" s="262" t="s">
        <v>831</v>
      </c>
      <c r="G102" s="262">
        <v>10</v>
      </c>
      <c r="H102" s="262">
        <v>0</v>
      </c>
      <c r="I102" s="262">
        <v>2</v>
      </c>
    </row>
    <row r="103" spans="2:9">
      <c r="B103" s="262">
        <v>356</v>
      </c>
      <c r="C103" s="262" t="s">
        <v>822</v>
      </c>
      <c r="D103" s="262" t="s">
        <v>111</v>
      </c>
      <c r="E103" s="262">
        <v>47</v>
      </c>
      <c r="F103" s="262" t="s">
        <v>831</v>
      </c>
      <c r="G103" s="262">
        <v>0</v>
      </c>
      <c r="H103" s="262">
        <v>0</v>
      </c>
      <c r="I103" s="262">
        <v>0</v>
      </c>
    </row>
    <row r="104" spans="2:9">
      <c r="B104" s="257">
        <v>361</v>
      </c>
      <c r="C104" s="257" t="s">
        <v>786</v>
      </c>
      <c r="D104" s="257" t="s">
        <v>153</v>
      </c>
      <c r="E104" s="257">
        <v>13</v>
      </c>
      <c r="F104" s="258" t="s">
        <v>806</v>
      </c>
      <c r="G104" s="258">
        <v>0</v>
      </c>
      <c r="H104" s="258">
        <v>0</v>
      </c>
      <c r="I104" s="258">
        <v>0</v>
      </c>
    </row>
    <row r="105" spans="2:9">
      <c r="B105" s="257">
        <v>371</v>
      </c>
      <c r="C105" s="257" t="s">
        <v>810</v>
      </c>
      <c r="D105" s="257" t="s">
        <v>153</v>
      </c>
      <c r="E105" s="257">
        <v>23</v>
      </c>
      <c r="F105" s="258" t="s">
        <v>820</v>
      </c>
      <c r="G105" s="258">
        <v>0</v>
      </c>
      <c r="H105" s="258">
        <v>0</v>
      </c>
      <c r="I105" s="258">
        <v>0</v>
      </c>
    </row>
    <row r="106" spans="2:9">
      <c r="B106" s="257">
        <v>381</v>
      </c>
      <c r="C106" s="257" t="s">
        <v>788</v>
      </c>
      <c r="D106" s="257" t="s">
        <v>153</v>
      </c>
      <c r="E106" s="257">
        <v>31</v>
      </c>
      <c r="F106" s="258" t="s">
        <v>807</v>
      </c>
      <c r="G106" s="258">
        <v>0</v>
      </c>
      <c r="H106" s="258">
        <v>0</v>
      </c>
      <c r="I106" s="258">
        <v>1</v>
      </c>
    </row>
    <row r="107" spans="2:9">
      <c r="B107" s="259">
        <v>382</v>
      </c>
      <c r="C107" s="259" t="s">
        <v>788</v>
      </c>
      <c r="D107" s="259" t="s">
        <v>153</v>
      </c>
      <c r="E107" s="259">
        <v>32</v>
      </c>
      <c r="F107" s="260" t="s">
        <v>807</v>
      </c>
      <c r="G107" s="260">
        <v>1</v>
      </c>
      <c r="H107" s="260">
        <v>0</v>
      </c>
      <c r="I107" s="260">
        <v>1</v>
      </c>
    </row>
    <row r="108" spans="2:9">
      <c r="B108" s="259">
        <v>383</v>
      </c>
      <c r="C108" s="259" t="s">
        <v>788</v>
      </c>
      <c r="D108" s="259" t="s">
        <v>153</v>
      </c>
      <c r="E108" s="259">
        <v>33</v>
      </c>
      <c r="F108" s="260" t="s">
        <v>807</v>
      </c>
      <c r="G108" s="260">
        <v>0</v>
      </c>
      <c r="H108" s="260">
        <v>0</v>
      </c>
      <c r="I108" s="260">
        <v>0</v>
      </c>
    </row>
    <row r="109" spans="2:9">
      <c r="B109" s="257">
        <v>391</v>
      </c>
      <c r="C109" s="257" t="s">
        <v>822</v>
      </c>
      <c r="D109" s="257" t="s">
        <v>153</v>
      </c>
      <c r="E109" s="257">
        <v>42</v>
      </c>
      <c r="F109" s="258" t="s">
        <v>832</v>
      </c>
      <c r="G109" s="258">
        <v>2</v>
      </c>
      <c r="H109" s="258">
        <v>0</v>
      </c>
      <c r="I109" s="258">
        <v>1</v>
      </c>
    </row>
    <row r="110" spans="2:9">
      <c r="B110" s="259">
        <v>392</v>
      </c>
      <c r="C110" s="259" t="s">
        <v>822</v>
      </c>
      <c r="D110" s="259" t="s">
        <v>153</v>
      </c>
      <c r="E110" s="259">
        <v>43</v>
      </c>
      <c r="F110" s="260" t="s">
        <v>832</v>
      </c>
      <c r="G110" s="260">
        <v>0</v>
      </c>
      <c r="H110" s="260">
        <v>0</v>
      </c>
      <c r="I110" s="260">
        <v>0</v>
      </c>
    </row>
    <row r="111" spans="2:9">
      <c r="B111" s="259">
        <v>393</v>
      </c>
      <c r="C111" s="259" t="s">
        <v>822</v>
      </c>
      <c r="D111" s="259" t="s">
        <v>153</v>
      </c>
      <c r="E111" s="259">
        <v>44</v>
      </c>
      <c r="F111" s="260" t="s">
        <v>832</v>
      </c>
      <c r="G111" s="260">
        <v>0</v>
      </c>
      <c r="H111" s="260">
        <v>0</v>
      </c>
      <c r="I111" s="260">
        <v>0</v>
      </c>
    </row>
    <row r="112" spans="2:9">
      <c r="B112" s="259">
        <v>394</v>
      </c>
      <c r="C112" s="259" t="s">
        <v>822</v>
      </c>
      <c r="D112" s="259" t="s">
        <v>153</v>
      </c>
      <c r="E112" s="259">
        <v>45</v>
      </c>
      <c r="F112" s="260" t="s">
        <v>832</v>
      </c>
      <c r="G112" s="260">
        <v>1</v>
      </c>
      <c r="H112" s="260">
        <v>0</v>
      </c>
      <c r="I112" s="260">
        <v>1</v>
      </c>
    </row>
    <row r="113" spans="2:9">
      <c r="B113" s="259">
        <v>395</v>
      </c>
      <c r="C113" s="259" t="s">
        <v>822</v>
      </c>
      <c r="D113" s="259" t="s">
        <v>153</v>
      </c>
      <c r="E113" s="259">
        <v>46</v>
      </c>
      <c r="F113" s="260" t="s">
        <v>832</v>
      </c>
      <c r="G113" s="260">
        <v>0</v>
      </c>
      <c r="H113" s="260">
        <v>0</v>
      </c>
      <c r="I113" s="260">
        <v>0</v>
      </c>
    </row>
    <row r="114" spans="2:9">
      <c r="B114" s="259">
        <v>396</v>
      </c>
      <c r="C114" s="259" t="s">
        <v>822</v>
      </c>
      <c r="D114" s="259" t="s">
        <v>153</v>
      </c>
      <c r="E114" s="259">
        <v>47</v>
      </c>
      <c r="F114" s="260" t="s">
        <v>832</v>
      </c>
      <c r="G114" s="260">
        <v>0</v>
      </c>
      <c r="H114" s="260">
        <v>0</v>
      </c>
      <c r="I114" s="260">
        <v>0</v>
      </c>
    </row>
    <row r="115" spans="2:9">
      <c r="B115" s="261">
        <v>401</v>
      </c>
      <c r="C115" s="261" t="s">
        <v>786</v>
      </c>
      <c r="D115" s="261" t="s">
        <v>154</v>
      </c>
      <c r="E115" s="261">
        <v>13</v>
      </c>
      <c r="F115" s="261" t="s">
        <v>808</v>
      </c>
      <c r="G115" s="261">
        <v>0</v>
      </c>
      <c r="H115" s="261">
        <v>0</v>
      </c>
      <c r="I115" s="261">
        <v>0</v>
      </c>
    </row>
    <row r="116" spans="2:9">
      <c r="B116" s="261">
        <v>411</v>
      </c>
      <c r="C116" s="261" t="s">
        <v>810</v>
      </c>
      <c r="D116" s="261" t="s">
        <v>154</v>
      </c>
      <c r="E116" s="261">
        <v>23</v>
      </c>
      <c r="F116" s="261" t="s">
        <v>821</v>
      </c>
      <c r="G116" s="261">
        <v>0</v>
      </c>
      <c r="H116" s="261">
        <v>0</v>
      </c>
      <c r="I116" s="261">
        <v>0</v>
      </c>
    </row>
    <row r="117" spans="2:9">
      <c r="B117" s="261">
        <v>421</v>
      </c>
      <c r="C117" s="261" t="s">
        <v>788</v>
      </c>
      <c r="D117" s="261" t="s">
        <v>154</v>
      </c>
      <c r="E117" s="261">
        <v>31</v>
      </c>
      <c r="F117" s="261" t="s">
        <v>809</v>
      </c>
      <c r="G117" s="261">
        <v>0</v>
      </c>
      <c r="H117" s="261">
        <v>0</v>
      </c>
      <c r="I117" s="261">
        <v>1</v>
      </c>
    </row>
    <row r="118" spans="2:9">
      <c r="B118" s="262">
        <v>422</v>
      </c>
      <c r="C118" s="262" t="s">
        <v>788</v>
      </c>
      <c r="D118" s="262" t="s">
        <v>154</v>
      </c>
      <c r="E118" s="262">
        <v>32</v>
      </c>
      <c r="F118" s="262" t="s">
        <v>809</v>
      </c>
      <c r="G118" s="262">
        <v>1</v>
      </c>
      <c r="H118" s="262">
        <v>0</v>
      </c>
      <c r="I118" s="262">
        <v>1</v>
      </c>
    </row>
    <row r="119" spans="2:9">
      <c r="B119" s="262">
        <v>423</v>
      </c>
      <c r="C119" s="262" t="s">
        <v>788</v>
      </c>
      <c r="D119" s="262" t="s">
        <v>154</v>
      </c>
      <c r="E119" s="262">
        <v>33</v>
      </c>
      <c r="F119" s="262" t="s">
        <v>809</v>
      </c>
      <c r="G119" s="262">
        <v>0</v>
      </c>
      <c r="H119" s="262">
        <v>0</v>
      </c>
      <c r="I119" s="262">
        <v>0</v>
      </c>
    </row>
    <row r="120" spans="2:9">
      <c r="B120" s="261">
        <v>431</v>
      </c>
      <c r="C120" s="261" t="s">
        <v>822</v>
      </c>
      <c r="D120" s="261" t="s">
        <v>154</v>
      </c>
      <c r="E120" s="261">
        <v>42</v>
      </c>
      <c r="F120" s="261" t="s">
        <v>833</v>
      </c>
      <c r="G120" s="261">
        <v>2</v>
      </c>
      <c r="H120" s="261">
        <v>0</v>
      </c>
      <c r="I120" s="261">
        <v>0</v>
      </c>
    </row>
    <row r="121" spans="2:9">
      <c r="B121" s="262">
        <v>432</v>
      </c>
      <c r="C121" s="262" t="s">
        <v>822</v>
      </c>
      <c r="D121" s="262" t="s">
        <v>154</v>
      </c>
      <c r="E121" s="262">
        <v>43</v>
      </c>
      <c r="F121" s="262" t="s">
        <v>833</v>
      </c>
      <c r="G121" s="262">
        <v>0</v>
      </c>
      <c r="H121" s="262">
        <v>0</v>
      </c>
      <c r="I121" s="262">
        <v>0</v>
      </c>
    </row>
    <row r="122" spans="2:9">
      <c r="B122" s="262">
        <v>433</v>
      </c>
      <c r="C122" s="262" t="s">
        <v>822</v>
      </c>
      <c r="D122" s="262" t="s">
        <v>154</v>
      </c>
      <c r="E122" s="262">
        <v>44</v>
      </c>
      <c r="F122" s="262" t="s">
        <v>833</v>
      </c>
      <c r="G122" s="262">
        <v>0</v>
      </c>
      <c r="H122" s="262">
        <v>0</v>
      </c>
      <c r="I122" s="262">
        <v>0</v>
      </c>
    </row>
    <row r="123" spans="2:9">
      <c r="B123" s="262">
        <v>434</v>
      </c>
      <c r="C123" s="262" t="s">
        <v>822</v>
      </c>
      <c r="D123" s="262" t="s">
        <v>154</v>
      </c>
      <c r="E123" s="262">
        <v>45</v>
      </c>
      <c r="F123" s="262" t="s">
        <v>833</v>
      </c>
      <c r="G123" s="262">
        <v>0</v>
      </c>
      <c r="H123" s="262">
        <v>0</v>
      </c>
      <c r="I123" s="262">
        <v>0</v>
      </c>
    </row>
    <row r="124" spans="2:9">
      <c r="B124" s="262">
        <v>435</v>
      </c>
      <c r="C124" s="262" t="s">
        <v>822</v>
      </c>
      <c r="D124" s="262" t="s">
        <v>154</v>
      </c>
      <c r="E124" s="262">
        <v>46</v>
      </c>
      <c r="F124" s="262" t="s">
        <v>833</v>
      </c>
      <c r="G124" s="262">
        <v>0</v>
      </c>
      <c r="H124" s="262">
        <v>0</v>
      </c>
      <c r="I124" s="262">
        <v>0</v>
      </c>
    </row>
    <row r="125" spans="2:9">
      <c r="B125" s="262">
        <v>436</v>
      </c>
      <c r="C125" s="262" t="s">
        <v>822</v>
      </c>
      <c r="D125" s="262" t="s">
        <v>154</v>
      </c>
      <c r="E125" s="262">
        <v>47</v>
      </c>
      <c r="F125" s="262" t="s">
        <v>833</v>
      </c>
      <c r="G125" s="262">
        <v>0</v>
      </c>
      <c r="H125" s="262">
        <v>0</v>
      </c>
      <c r="I125" s="262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12</vt:i4>
      </vt:variant>
    </vt:vector>
  </HeadingPairs>
  <TitlesOfParts>
    <vt:vector size="21" baseType="lpstr">
      <vt:lpstr>Inicio</vt:lpstr>
      <vt:lpstr>N</vt:lpstr>
      <vt:lpstr>S</vt:lpstr>
      <vt:lpstr>E</vt:lpstr>
      <vt:lpstr>O</vt:lpstr>
      <vt:lpstr>V_Md</vt:lpstr>
      <vt:lpstr>Flujograma Vehivular</vt:lpstr>
      <vt:lpstr>V_Ta</vt:lpstr>
      <vt:lpstr>Para Vissim</vt:lpstr>
      <vt:lpstr>'Para Vissim'!Área_de_extracción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2025-09-22T16:55:24Z</dcterms:modified>
</cp:coreProperties>
</file>