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022년 조견표" sheetId="1" r:id="rId4"/>
  </sheets>
</workbook>
</file>

<file path=xl/sharedStrings.xml><?xml version="1.0" encoding="utf-8"?>
<sst xmlns="http://schemas.openxmlformats.org/spreadsheetml/2006/main" uniqueCount="15">
  <si>
    <t xml:space="preserve"> 2022년도 연금지급정지액 조견표 (정산정지액)</t>
  </si>
  <si>
    <t xml:space="preserve">[ 전년도 평균연금월액 2,420,000원 ] </t>
  </si>
  <si>
    <t>월급여
(①/12)</t>
  </si>
  <si>
    <t>총급여(①)</t>
  </si>
  <si>
    <t>근로소득공제(②)</t>
  </si>
  <si>
    <t>근로소득금액
(③=①-②)
(사업소득금액)</t>
  </si>
  <si>
    <t>일부정지 적용소득(④)
(③의 만원미만
버린 금액)</t>
  </si>
  <si>
    <t>소득월액
(⑤=④/12)</t>
  </si>
  <si>
    <t>평균연금월액
(⑥)</t>
  </si>
  <si>
    <t>초과소득월액
(⑤-⑥)</t>
  </si>
  <si>
    <t>정지산정액</t>
  </si>
  <si>
    <t xml:space="preserve">     </t>
  </si>
  <si>
    <r>
      <rPr>
        <sz val="9"/>
        <color indexed="8"/>
        <rFont val="굴림"/>
      </rPr>
      <t xml:space="preserve">  ※  위 조견표의 </t>
    </r>
    <r>
      <rPr>
        <sz val="9"/>
        <color indexed="16"/>
        <rFont val="굴림"/>
      </rPr>
      <t>연간소득금액은 소득업무에 12개월 종사한 것을 기준으로 작성</t>
    </r>
    <r>
      <rPr>
        <sz val="9"/>
        <color indexed="8"/>
        <rFont val="굴림"/>
      </rPr>
      <t>된 금액입니다.</t>
    </r>
  </si>
  <si>
    <t>※  연금지급정지액은 연금액의 1/2을초과 할 수 없습니다. 따라서 산정된 연금지급정지액(월)이 본인 연금월액의 1/2을 넘는 경우에는 연금월액의 1/2까지만  지급정지합니다.</t>
  </si>
  <si>
    <t>※ 국가 또는 지방자치단체가 전액 출연·출자기관에 재취업하여 소득월액이 전체 공무원기준소득월액 평균액(5,350,000)의 1.6배(8,560,000원) 이상인 경우 연금전액정지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</si>
</sst>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-&quot;* #,##0&quot; &quot;;&quot; &quot;* &quot;- &quot;"/>
    <numFmt numFmtId="60" formatCode="&quot; &quot;* #,##0&quot; &quot;;&quot;-&quot;* #,##0&quot; &quot;;&quot; &quot;* &quot;-&quot;??&quot; &quot;"/>
  </numFmts>
  <fonts count="12">
    <font>
      <sz val="11"/>
      <color indexed="8"/>
      <name val="돋움"/>
    </font>
    <font>
      <sz val="12"/>
      <color indexed="8"/>
      <name val="Helvetica Neue"/>
    </font>
    <font>
      <sz val="15"/>
      <color indexed="8"/>
      <name val="Calibri"/>
    </font>
    <font>
      <sz val="14"/>
      <color indexed="8"/>
      <name val="HY헤드라인M"/>
    </font>
    <font>
      <sz val="11"/>
      <color indexed="8"/>
      <name val="굴림"/>
    </font>
    <font>
      <b val="1"/>
      <sz val="10"/>
      <color indexed="8"/>
      <name val="돋움"/>
    </font>
    <font>
      <sz val="10"/>
      <color indexed="8"/>
      <name val="Arial"/>
    </font>
    <font>
      <b val="1"/>
      <sz val="10"/>
      <color indexed="8"/>
      <name val="Arial"/>
    </font>
    <font>
      <b val="1"/>
      <sz val="10"/>
      <color indexed="15"/>
      <name val="Arial"/>
    </font>
    <font>
      <sz val="10"/>
      <color indexed="8"/>
      <name val="굴림"/>
    </font>
    <font>
      <sz val="9"/>
      <color indexed="8"/>
      <name val="굴림"/>
    </font>
    <font>
      <sz val="9"/>
      <color indexed="16"/>
      <name val="굴림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left" vertical="center"/>
    </xf>
    <xf numFmtId="59" fontId="4" fillId="2" borderId="1" applyNumberFormat="1" applyFont="1" applyFill="1" applyBorder="1" applyAlignment="1" applyProtection="0">
      <alignment horizontal="left" vertical="center"/>
    </xf>
    <xf numFmtId="59" fontId="4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bottom"/>
    </xf>
    <xf numFmtId="49" fontId="5" fillId="3" borderId="3" applyNumberFormat="1" applyFont="1" applyFill="1" applyBorder="1" applyAlignment="1" applyProtection="0">
      <alignment horizontal="center" vertical="center" wrapText="1"/>
    </xf>
    <xf numFmtId="49" fontId="5" fillId="3" borderId="4" applyNumberFormat="1" applyFont="1" applyFill="1" applyBorder="1" applyAlignment="1" applyProtection="0">
      <alignment horizontal="center" vertical="center"/>
    </xf>
    <xf numFmtId="49" fontId="5" fillId="4" borderId="4" applyNumberFormat="1" applyFont="1" applyFill="1" applyBorder="1" applyAlignment="1" applyProtection="0">
      <alignment horizontal="center" vertical="center" wrapText="1"/>
    </xf>
    <xf numFmtId="49" fontId="5" fillId="5" borderId="4" applyNumberFormat="1" applyFont="1" applyFill="1" applyBorder="1" applyAlignment="1" applyProtection="0">
      <alignment horizontal="center" vertical="center" wrapText="1"/>
    </xf>
    <xf numFmtId="49" fontId="5" fillId="3" borderId="4" applyNumberFormat="1" applyFont="1" applyFill="1" applyBorder="1" applyAlignment="1" applyProtection="0">
      <alignment horizontal="center" vertical="center" wrapText="1"/>
    </xf>
    <xf numFmtId="49" fontId="5" fillId="6" borderId="5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/>
    </xf>
    <xf numFmtId="59" fontId="6" fillId="2" borderId="7" applyNumberFormat="1" applyFont="1" applyFill="1" applyBorder="1" applyAlignment="1" applyProtection="0">
      <alignment horizontal="center" vertical="center"/>
    </xf>
    <xf numFmtId="59" fontId="6" fillId="2" borderId="8" applyNumberFormat="1" applyFont="1" applyFill="1" applyBorder="1" applyAlignment="1" applyProtection="0">
      <alignment horizontal="center" vertical="center"/>
    </xf>
    <xf numFmtId="59" fontId="6" fillId="4" borderId="8" applyNumberFormat="1" applyFont="1" applyFill="1" applyBorder="1" applyAlignment="1" applyProtection="0">
      <alignment horizontal="center" vertical="center"/>
    </xf>
    <xf numFmtId="59" fontId="6" fillId="5" borderId="8" applyNumberFormat="1" applyFont="1" applyFill="1" applyBorder="1" applyAlignment="1" applyProtection="0">
      <alignment horizontal="center" vertical="center"/>
    </xf>
    <xf numFmtId="60" fontId="6" fillId="2" borderId="8" applyNumberFormat="1" applyFont="1" applyFill="1" applyBorder="1" applyAlignment="1" applyProtection="0">
      <alignment horizontal="center" vertical="center"/>
    </xf>
    <xf numFmtId="59" fontId="7" fillId="6" borderId="9" applyNumberFormat="1" applyFont="1" applyFill="1" applyBorder="1" applyAlignment="1" applyProtection="0">
      <alignment vertical="center"/>
    </xf>
    <xf numFmtId="60" fontId="6" fillId="2" borderId="7" applyNumberFormat="1" applyFont="1" applyFill="1" applyBorder="1" applyAlignment="1" applyProtection="0">
      <alignment horizontal="center" vertical="center"/>
    </xf>
    <xf numFmtId="59" fontId="8" fillId="2" borderId="7" applyNumberFormat="1" applyFont="1" applyFill="1" applyBorder="1" applyAlignment="1" applyProtection="0">
      <alignment horizontal="center" vertical="center"/>
    </xf>
    <xf numFmtId="59" fontId="8" fillId="2" borderId="8" applyNumberFormat="1" applyFont="1" applyFill="1" applyBorder="1" applyAlignment="1" applyProtection="0">
      <alignment horizontal="center" vertical="center"/>
    </xf>
    <xf numFmtId="59" fontId="8" fillId="4" borderId="8" applyNumberFormat="1" applyFont="1" applyFill="1" applyBorder="1" applyAlignment="1" applyProtection="0">
      <alignment horizontal="center" vertical="center"/>
    </xf>
    <xf numFmtId="59" fontId="8" fillId="5" borderId="8" applyNumberFormat="1" applyFont="1" applyFill="1" applyBorder="1" applyAlignment="1" applyProtection="0">
      <alignment horizontal="center" vertical="center"/>
    </xf>
    <xf numFmtId="60" fontId="8" fillId="2" borderId="8" applyNumberFormat="1" applyFont="1" applyFill="1" applyBorder="1" applyAlignment="1" applyProtection="0">
      <alignment horizontal="center" vertical="center"/>
    </xf>
    <xf numFmtId="59" fontId="6" fillId="2" borderId="10" applyNumberFormat="1" applyFont="1" applyFill="1" applyBorder="1" applyAlignment="1" applyProtection="0">
      <alignment horizontal="center" vertical="center"/>
    </xf>
    <xf numFmtId="59" fontId="6" fillId="2" borderId="11" applyNumberFormat="1" applyFont="1" applyFill="1" applyBorder="1" applyAlignment="1" applyProtection="0">
      <alignment horizontal="center" vertical="center"/>
    </xf>
    <xf numFmtId="59" fontId="6" fillId="4" borderId="11" applyNumberFormat="1" applyFont="1" applyFill="1" applyBorder="1" applyAlignment="1" applyProtection="0">
      <alignment horizontal="center" vertical="center"/>
    </xf>
    <xf numFmtId="59" fontId="6" fillId="5" borderId="11" applyNumberFormat="1" applyFont="1" applyFill="1" applyBorder="1" applyAlignment="1" applyProtection="0">
      <alignment horizontal="center" vertical="center"/>
    </xf>
    <xf numFmtId="60" fontId="6" fillId="2" borderId="11" applyNumberFormat="1" applyFont="1" applyFill="1" applyBorder="1" applyAlignment="1" applyProtection="0">
      <alignment horizontal="center" vertical="center"/>
    </xf>
    <xf numFmtId="59" fontId="7" fillId="6" borderId="12" applyNumberFormat="1" applyFont="1" applyFill="1" applyBorder="1" applyAlignment="1" applyProtection="0">
      <alignment vertical="center"/>
    </xf>
    <xf numFmtId="49" fontId="9" fillId="2" borderId="13" applyNumberFormat="1" applyFont="1" applyFill="1" applyBorder="1" applyAlignment="1" applyProtection="0">
      <alignment horizontal="center" vertical="center"/>
    </xf>
    <xf numFmtId="59" fontId="9" fillId="2" borderId="13" applyNumberFormat="1" applyFont="1" applyFill="1" applyBorder="1" applyAlignment="1" applyProtection="0">
      <alignment horizontal="center" vertical="center"/>
    </xf>
    <xf numFmtId="0" fontId="0" fillId="2" borderId="13" applyNumberFormat="0" applyFont="1" applyFill="1" applyBorder="1" applyAlignment="1" applyProtection="0">
      <alignment vertical="bottom"/>
    </xf>
    <xf numFmtId="49" fontId="10" fillId="2" borderId="1" applyNumberFormat="1" applyFont="1" applyFill="1" applyBorder="1" applyAlignment="1" applyProtection="0">
      <alignment horizontal="left" vertical="center"/>
    </xf>
    <xf numFmtId="0" fontId="10" fillId="2" borderId="1" applyNumberFormat="0" applyFont="1" applyFill="1" applyBorder="1" applyAlignment="1" applyProtection="0">
      <alignment horizontal="left" vertical="center"/>
    </xf>
    <xf numFmtId="59" fontId="10" fillId="2" borderId="1" applyNumberFormat="1" applyFont="1" applyFill="1" applyBorder="1" applyAlignment="1" applyProtection="0">
      <alignment horizontal="left" vertical="center"/>
    </xf>
    <xf numFmtId="59" fontId="10" fillId="2" borderId="1" applyNumberFormat="1" applyFont="1" applyFill="1" applyBorder="1" applyAlignment="1" applyProtection="0">
      <alignment horizontal="center" vertical="center"/>
    </xf>
    <xf numFmtId="59" fontId="9" fillId="2" borderId="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ccff"/>
      <rgbColor rgb="ffffff99"/>
      <rgbColor rgb="ffffcc99"/>
      <rgbColor rgb="ffff7c80"/>
      <rgbColor rgb="ffdd0806"/>
      <rgbColor rgb="ff80008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714375</xdr:colOff>
      <xdr:row>27</xdr:row>
      <xdr:rowOff>190500</xdr:rowOff>
    </xdr:from>
    <xdr:to>
      <xdr:col>6</xdr:col>
      <xdr:colOff>28575</xdr:colOff>
      <xdr:row>29</xdr:row>
      <xdr:rowOff>28575</xdr:rowOff>
    </xdr:to>
    <xdr:sp>
      <xdr:nvSpPr>
        <xdr:cNvPr id="2" name="직사각형 1"/>
        <xdr:cNvSpPr/>
      </xdr:nvSpPr>
      <xdr:spPr>
        <a:xfrm>
          <a:off x="714375" y="5988050"/>
          <a:ext cx="6350000" cy="276225"/>
        </a:xfrm>
        <a:prstGeom prst="rect">
          <a:avLst/>
        </a:prstGeom>
        <a:noFill/>
        <a:ln w="25400" cap="flat">
          <a:solidFill>
            <a:srgbClr val="3A5E8A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</xdr:col>
      <xdr:colOff>114300</xdr:colOff>
      <xdr:row>29</xdr:row>
      <xdr:rowOff>47624</xdr:rowOff>
    </xdr:from>
    <xdr:to>
      <xdr:col>3</xdr:col>
      <xdr:colOff>885825</xdr:colOff>
      <xdr:row>34</xdr:row>
      <xdr:rowOff>9985</xdr:rowOff>
    </xdr:to>
    <xdr:sp>
      <xdr:nvSpPr>
        <xdr:cNvPr id="3" name="직선 화살표 연결선 2"/>
        <xdr:cNvSpPr/>
      </xdr:nvSpPr>
      <xdr:spPr>
        <a:xfrm>
          <a:off x="3568700" y="6283324"/>
          <a:ext cx="771526" cy="1057737"/>
        </a:xfrm>
        <a:prstGeom prst="line">
          <a:avLst/>
        </a:prstGeom>
        <a:noFill/>
        <a:ln w="15875" cap="flat">
          <a:solidFill>
            <a:srgbClr val="4A7EBB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191"/>
  <sheetViews>
    <sheetView workbookViewId="0" showGridLines="0" defaultGridColor="1"/>
  </sheetViews>
  <sheetFormatPr defaultColWidth="10.1667" defaultRowHeight="13.5" customHeight="1" outlineLevelRow="0" outlineLevelCol="0"/>
  <cols>
    <col min="1" max="1" width="16.8516" style="1" customWidth="1"/>
    <col min="2" max="2" width="13" style="1" customWidth="1"/>
    <col min="3" max="3" width="15.5" style="1" customWidth="1"/>
    <col min="4" max="4" width="15.8516" style="1" customWidth="1"/>
    <col min="5" max="5" width="18.1719" style="1" customWidth="1"/>
    <col min="6" max="6" width="13" style="1" customWidth="1"/>
    <col min="7" max="7" width="12.8516" style="1" customWidth="1"/>
    <col min="8" max="9" width="14.5" style="1" customWidth="1"/>
    <col min="10" max="10" width="11.5" style="1" customWidth="1"/>
    <col min="11" max="16384" width="10.1719" style="1" customWidth="1"/>
  </cols>
  <sheetData>
    <row r="1" ht="18.7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4"/>
    </row>
    <row r="2" ht="13.5" customHeight="1">
      <c r="A2" t="s" s="5">
        <v>1</v>
      </c>
      <c r="B2" s="6"/>
      <c r="C2" s="6"/>
      <c r="D2" s="7"/>
      <c r="E2" s="7"/>
      <c r="F2" s="7"/>
      <c r="G2" s="7"/>
      <c r="H2" s="7"/>
      <c r="I2" s="4"/>
      <c r="J2" s="4"/>
    </row>
    <row r="3" ht="18" customHeight="1" hidden="1">
      <c r="A3" s="8"/>
      <c r="B3" s="8"/>
      <c r="C3" s="8"/>
      <c r="D3" s="8"/>
      <c r="E3" s="8"/>
      <c r="F3" s="8"/>
      <c r="G3" s="8"/>
      <c r="H3" s="8"/>
      <c r="I3" s="4"/>
      <c r="J3" s="4"/>
    </row>
    <row r="4" ht="8" customHeight="1">
      <c r="A4" s="9"/>
      <c r="B4" s="9"/>
      <c r="C4" s="9"/>
      <c r="D4" s="9"/>
      <c r="E4" s="9"/>
      <c r="F4" s="9"/>
      <c r="G4" s="9"/>
      <c r="H4" s="9"/>
      <c r="I4" s="10"/>
      <c r="J4" s="4"/>
    </row>
    <row r="5" ht="36.75" customHeight="1">
      <c r="A5" t="s" s="11">
        <v>2</v>
      </c>
      <c r="B5" t="s" s="12">
        <v>3</v>
      </c>
      <c r="C5" t="s" s="12">
        <v>4</v>
      </c>
      <c r="D5" t="s" s="13">
        <v>5</v>
      </c>
      <c r="E5" t="s" s="14">
        <v>6</v>
      </c>
      <c r="F5" t="s" s="15">
        <v>7</v>
      </c>
      <c r="G5" t="s" s="15">
        <v>8</v>
      </c>
      <c r="H5" t="s" s="15">
        <v>9</v>
      </c>
      <c r="I5" t="s" s="16">
        <v>10</v>
      </c>
      <c r="J5" s="17"/>
    </row>
    <row r="6" ht="17.25" customHeight="1">
      <c r="A6" s="18">
        <f>B6/12</f>
        <v>3362750</v>
      </c>
      <c r="B6" s="19">
        <v>40353000</v>
      </c>
      <c r="C6" s="19">
        <f>INT(IF(AND(B6&gt;1,B6&lt;=5000000),B6*70%,IF(AND(B6&gt;5000000,B6&lt;=15000000),3500000+(B6-5000000)*40%,IF(AND(B6&gt;15000000,B6&lt;=45000000),7500000+(B6-15000000)*15%,IF(AND(B6&gt;45000000,B6&lt;=100000000),12000000+(B6-45000000)*5%,IF(B6&gt;100000000,14750000+(B6-100000000)*2%,0))))))</f>
        <v>11302950</v>
      </c>
      <c r="D6" s="20">
        <f>B6-C6</f>
        <v>29050050</v>
      </c>
      <c r="E6" s="21">
        <f>ROUNDDOWN(D6,-4)</f>
        <v>29050000</v>
      </c>
      <c r="F6" s="22">
        <f>ROUNDDOWN(E6/12,0)</f>
        <v>2420833</v>
      </c>
      <c r="G6" s="19">
        <v>2420000</v>
      </c>
      <c r="H6" s="19">
        <f>F6-G6</f>
        <v>833</v>
      </c>
      <c r="I6" s="23">
        <f>TRUNC(INT(IF(AND(H6&gt;1,H6&lt;500000),H6*30%,IF(AND(H6&gt;=500000,H6&lt;1000000),150000+(H6-500000)*40%,IF(AND(H6&gt;=1000000,H6&lt;1500000),350000+(H6-1000000)*50%,IF(AND(H6&gt;=1500000,H6&lt;2000000),600000+(H6-1500000)*60%,IF(H6&gt;=2000000,900000+(H6-2000000)*70%,0)))))),-1)</f>
        <v>240</v>
      </c>
      <c r="J6" s="17"/>
    </row>
    <row r="7" ht="17.25" customHeight="1">
      <c r="A7" s="18">
        <f>B7/12</f>
        <v>3583333.33333333</v>
      </c>
      <c r="B7" s="19">
        <v>43000000</v>
      </c>
      <c r="C7" s="19">
        <f>INT(IF(AND(B7&gt;1,B7&lt;=5000000),B7*70%,IF(AND(B7&gt;5000000,B7&lt;=15000000),3500000+(B7-5000000)*40%,IF(AND(B7&gt;15000000,B7&lt;=45000000),7500000+(B7-15000000)*15%,IF(AND(B7&gt;45000000,B7&lt;=100000000),12000000+(B7-45000000)*5%,IF(B7&gt;100000000,14750000+(B7-100000000)*2%,0))))))</f>
        <v>11700000</v>
      </c>
      <c r="D7" s="20">
        <f>B7-C7</f>
        <v>31300000</v>
      </c>
      <c r="E7" s="21">
        <f>ROUNDDOWN(D7,-4)</f>
        <v>31300000</v>
      </c>
      <c r="F7" s="22">
        <f>ROUNDDOWN(E7/12,0)</f>
        <v>2608333</v>
      </c>
      <c r="G7" s="19">
        <v>2420000</v>
      </c>
      <c r="H7" s="19">
        <f>F7-G7</f>
        <v>188333</v>
      </c>
      <c r="I7" s="23">
        <f>TRUNC(INT(IF(AND(H7&gt;1,H7&lt;500000),H7*30%,IF(AND(H7&gt;=500000,H7&lt;1000000),150000+(H7-500000)*40%,IF(AND(H7&gt;=1000000,H7&lt;1500000),350000+(H7-1000000)*50%,IF(AND(H7&gt;=1500000,H7&lt;2000000),600000+(H7-1500000)*60%,IF(H7&gt;=2000000,900000+(H7-2000000)*70%,0)))))),-1)</f>
        <v>56490</v>
      </c>
      <c r="J7" s="17"/>
    </row>
    <row r="8" ht="17.25" customHeight="1">
      <c r="A8" s="18">
        <f>B8/12</f>
        <v>3750000</v>
      </c>
      <c r="B8" s="19">
        <v>45000000</v>
      </c>
      <c r="C8" s="19">
        <f>INT(IF(AND(B8&gt;1,B8&lt;=5000000),B8*70%,IF(AND(B8&gt;5000000,B8&lt;=15000000),3500000+(B8-5000000)*40%,IF(AND(B8&gt;15000000,B8&lt;=45000000),7500000+(B8-15000000)*15%,IF(AND(B8&gt;45000000,B8&lt;=100000000),12000000+(B8-45000000)*5%,IF(B8&gt;100000000,14750000+(B8-100000000)*2%,0))))))</f>
        <v>12000000</v>
      </c>
      <c r="D8" s="20">
        <f>B8-C8</f>
        <v>33000000</v>
      </c>
      <c r="E8" s="21">
        <f>ROUNDDOWN(D8,-4)</f>
        <v>33000000</v>
      </c>
      <c r="F8" s="22">
        <f>ROUNDDOWN(E8/12,0)</f>
        <v>2750000</v>
      </c>
      <c r="G8" s="19">
        <v>2420000</v>
      </c>
      <c r="H8" s="19">
        <f>F8-G8</f>
        <v>330000</v>
      </c>
      <c r="I8" s="23">
        <f>TRUNC(INT(IF(AND(H8&gt;1,H8&lt;500000),H8*30%,IF(AND(H8&gt;=500000,H8&lt;1000000),150000+(H8-500000)*40%,IF(AND(H8&gt;=1000000,H8&lt;1500000),350000+(H8-1000000)*50%,IF(AND(H8&gt;=1500000,H8&lt;2000000),600000+(H8-1500000)*60%,IF(H8&gt;=2000000,900000+(H8-2000000)*70%,0)))))),-1)</f>
        <v>99000</v>
      </c>
      <c r="J8" s="17"/>
    </row>
    <row r="9" ht="17.25" customHeight="1">
      <c r="A9" s="18">
        <f>B9/12</f>
        <v>4000000</v>
      </c>
      <c r="B9" s="19">
        <v>48000000</v>
      </c>
      <c r="C9" s="19">
        <f>INT(IF(AND(B9&gt;1,B9&lt;=5000000),B9*70%,IF(AND(B9&gt;5000000,B9&lt;=15000000),3500000+(B9-5000000)*40%,IF(AND(B9&gt;15000000,B9&lt;=45000000),7500000+(B9-15000000)*15%,IF(AND(B9&gt;45000000,B9&lt;=100000000),12000000+(B9-45000000)*5%,IF(B9&gt;100000000,14750000+(B9-100000000)*2%,0))))))</f>
        <v>12150000</v>
      </c>
      <c r="D9" s="20">
        <f>B9-C9</f>
        <v>35850000</v>
      </c>
      <c r="E9" s="21">
        <f>ROUNDDOWN(D9,-4)</f>
        <v>35850000</v>
      </c>
      <c r="F9" s="22">
        <f>ROUNDDOWN(E9/12,0)</f>
        <v>2987500</v>
      </c>
      <c r="G9" s="19">
        <v>2420000</v>
      </c>
      <c r="H9" s="19">
        <f>F9-G9</f>
        <v>567500</v>
      </c>
      <c r="I9" s="23">
        <f>TRUNC(INT(IF(AND(H9&gt;1,H9&lt;500000),H9*30%,IF(AND(H9&gt;=500000,H9&lt;1000000),150000+(H9-500000)*40%,IF(AND(H9&gt;=1000000,H9&lt;1500000),350000+(H9-1000000)*50%,IF(AND(H9&gt;=1500000,H9&lt;2000000),600000+(H9-1500000)*60%,IF(H9&gt;=2000000,900000+(H9-2000000)*70%,0)))))),-1)</f>
        <v>177000</v>
      </c>
      <c r="J9" s="17"/>
    </row>
    <row r="10" ht="17.25" customHeight="1">
      <c r="A10" s="18">
        <f>B10/12</f>
        <v>4166666.66666667</v>
      </c>
      <c r="B10" s="19">
        <v>50000000</v>
      </c>
      <c r="C10" s="19">
        <f>INT(IF(AND(B10&gt;1,B10&lt;=5000000),B10*70%,IF(AND(B10&gt;5000000,B10&lt;=15000000),3500000+(B10-5000000)*40%,IF(AND(B10&gt;15000000,B10&lt;=45000000),7500000+(B10-15000000)*15%,IF(AND(B10&gt;45000000,B10&lt;=100000000),12000000+(B10-45000000)*5%,IF(B10&gt;100000000,14750000+(B10-100000000)*2%,0))))))</f>
        <v>12250000</v>
      </c>
      <c r="D10" s="20">
        <f>B10-C10</f>
        <v>37750000</v>
      </c>
      <c r="E10" s="21">
        <f>ROUNDDOWN(D10,-4)</f>
        <v>37750000</v>
      </c>
      <c r="F10" s="22">
        <f>ROUNDDOWN(E10/12,0)</f>
        <v>3145833</v>
      </c>
      <c r="G10" s="19">
        <v>2420000</v>
      </c>
      <c r="H10" s="19">
        <f>F10-G10</f>
        <v>725833</v>
      </c>
      <c r="I10" s="23">
        <f>TRUNC(INT(IF(AND(H10&gt;1,H10&lt;500000),H10*30%,IF(AND(H10&gt;=500000,H10&lt;1000000),150000+(H10-500000)*40%,IF(AND(H10&gt;=1000000,H10&lt;1500000),350000+(H10-1000000)*50%,IF(AND(H10&gt;=1500000,H10&lt;2000000),600000+(H10-1500000)*60%,IF(H10&gt;=2000000,900000+(H10-2000000)*70%,0)))))),-1)</f>
        <v>240330</v>
      </c>
      <c r="J10" s="17"/>
    </row>
    <row r="11" ht="17.25" customHeight="1">
      <c r="A11" s="18">
        <f>B11/12</f>
        <v>4416666.66666667</v>
      </c>
      <c r="B11" s="19">
        <v>53000000</v>
      </c>
      <c r="C11" s="19">
        <f>INT(IF(AND(B11&gt;1,B11&lt;=5000000),B11*70%,IF(AND(B11&gt;5000000,B11&lt;=15000000),3500000+(B11-5000000)*40%,IF(AND(B11&gt;15000000,B11&lt;=45000000),7500000+(B11-15000000)*15%,IF(AND(B11&gt;45000000,B11&lt;=100000000),12000000+(B11-45000000)*5%,IF(B11&gt;100000000,14750000+(B11-100000000)*2%,0))))))</f>
        <v>12400000</v>
      </c>
      <c r="D11" s="20">
        <f>B11-C11</f>
        <v>40600000</v>
      </c>
      <c r="E11" s="21">
        <f>ROUNDDOWN(D11,-4)</f>
        <v>40600000</v>
      </c>
      <c r="F11" s="22">
        <f>ROUNDDOWN(E11/12,0)</f>
        <v>3383333</v>
      </c>
      <c r="G11" s="19">
        <v>2420000</v>
      </c>
      <c r="H11" s="19">
        <f>F11-G11</f>
        <v>963333</v>
      </c>
      <c r="I11" s="23">
        <f>TRUNC(INT(IF(AND(H11&gt;1,H11&lt;500000),H11*30%,IF(AND(H11&gt;=500000,H11&lt;1000000),150000+(H11-500000)*40%,IF(AND(H11&gt;=1000000,H11&lt;1500000),350000+(H11-1000000)*50%,IF(AND(H11&gt;=1500000,H11&lt;2000000),600000+(H11-1500000)*60%,IF(H11&gt;=2000000,900000+(H11-2000000)*70%,0)))))),-1)</f>
        <v>335330</v>
      </c>
      <c r="J11" s="17"/>
    </row>
    <row r="12" ht="17.25" customHeight="1">
      <c r="A12" s="18">
        <f>B12/12</f>
        <v>4583333.33333333</v>
      </c>
      <c r="B12" s="19">
        <v>55000000</v>
      </c>
      <c r="C12" s="19">
        <f>INT(IF(AND(B12&gt;1,B12&lt;=5000000),B12*70%,IF(AND(B12&gt;5000000,B12&lt;=15000000),3500000+(B12-5000000)*40%,IF(AND(B12&gt;15000000,B12&lt;=45000000),7500000+(B12-15000000)*15%,IF(AND(B12&gt;45000000,B12&lt;=100000000),12000000+(B12-45000000)*5%,IF(B12&gt;100000000,14750000+(B12-100000000)*2%,0))))))</f>
        <v>12500000</v>
      </c>
      <c r="D12" s="20">
        <f>B12-C12</f>
        <v>42500000</v>
      </c>
      <c r="E12" s="21">
        <f>ROUNDDOWN(D12,-4)</f>
        <v>42500000</v>
      </c>
      <c r="F12" s="22">
        <f>ROUNDDOWN(E12/12,0)</f>
        <v>3541666</v>
      </c>
      <c r="G12" s="19">
        <v>2420000</v>
      </c>
      <c r="H12" s="19">
        <f>F12-G12</f>
        <v>1121666</v>
      </c>
      <c r="I12" s="23">
        <f>TRUNC(INT(IF(AND(H12&gt;1,H12&lt;500000),H12*30%,IF(AND(H12&gt;=500000,H12&lt;1000000),150000+(H12-500000)*40%,IF(AND(H12&gt;=1000000,H12&lt;1500000),350000+(H12-1000000)*50%,IF(AND(H12&gt;=1500000,H12&lt;2000000),600000+(H12-1500000)*60%,IF(H12&gt;=2000000,900000+(H12-2000000)*70%,0)))))),-1)</f>
        <v>410830</v>
      </c>
      <c r="J12" s="17"/>
    </row>
    <row r="13" ht="17.25" customHeight="1">
      <c r="A13" s="18">
        <f>B13/12</f>
        <v>4833333.33333333</v>
      </c>
      <c r="B13" s="19">
        <v>58000000</v>
      </c>
      <c r="C13" s="19">
        <f>INT(IF(AND(B13&gt;1,B13&lt;=5000000),B13*70%,IF(AND(B13&gt;5000000,B13&lt;=15000000),3500000+(B13-5000000)*40%,IF(AND(B13&gt;15000000,B13&lt;=45000000),7500000+(B13-15000000)*15%,IF(AND(B13&gt;45000000,B13&lt;=100000000),12000000+(B13-45000000)*5%,IF(B13&gt;100000000,14750000+(B13-100000000)*2%,0))))))</f>
        <v>12650000</v>
      </c>
      <c r="D13" s="20">
        <f>B13-C13</f>
        <v>45350000</v>
      </c>
      <c r="E13" s="21">
        <f>ROUNDDOWN(D13,-4)</f>
        <v>45350000</v>
      </c>
      <c r="F13" s="22">
        <f>ROUNDDOWN(E13/12,0)</f>
        <v>3779166</v>
      </c>
      <c r="G13" s="19">
        <v>2420000</v>
      </c>
      <c r="H13" s="19">
        <f>F13-G13</f>
        <v>1359166</v>
      </c>
      <c r="I13" s="23">
        <f>TRUNC(INT(IF(AND(H13&gt;1,H13&lt;500000),H13*30%,IF(AND(H13&gt;=500000,H13&lt;1000000),150000+(H13-500000)*40%,IF(AND(H13&gt;=1000000,H13&lt;1500000),350000+(H13-1000000)*50%,IF(AND(H13&gt;=1500000,H13&lt;2000000),600000+(H13-1500000)*60%,IF(H13&gt;=2000000,900000+(H13-2000000)*70%,0)))))),-1)</f>
        <v>529580</v>
      </c>
      <c r="J13" s="17"/>
    </row>
    <row r="14" ht="17.25" customHeight="1">
      <c r="A14" s="18">
        <f>B14/12</f>
        <v>5000000</v>
      </c>
      <c r="B14" s="19">
        <v>60000000</v>
      </c>
      <c r="C14" s="19">
        <f>INT(IF(AND(B14&gt;1,B14&lt;=5000000),B14*70%,IF(AND(B14&gt;5000000,B14&lt;=15000000),3500000+(B14-5000000)*40%,IF(AND(B14&gt;15000000,B14&lt;=45000000),7500000+(B14-15000000)*15%,IF(AND(B14&gt;45000000,B14&lt;=100000000),12000000+(B14-45000000)*5%,IF(B14&gt;100000000,14750000+(B14-100000000)*2%,0))))))</f>
        <v>12750000</v>
      </c>
      <c r="D14" s="20">
        <f>B14-C14</f>
        <v>47250000</v>
      </c>
      <c r="E14" s="21">
        <f>ROUNDDOWN(D14,-4)</f>
        <v>47250000</v>
      </c>
      <c r="F14" s="22">
        <f>ROUNDDOWN(E14/12,0)</f>
        <v>3937500</v>
      </c>
      <c r="G14" s="19">
        <v>2420000</v>
      </c>
      <c r="H14" s="19">
        <f>F14-G14</f>
        <v>1517500</v>
      </c>
      <c r="I14" s="23">
        <f>TRUNC(INT(IF(AND(H14&gt;1,H14&lt;500000),H14*30%,IF(AND(H14&gt;=500000,H14&lt;1000000),150000+(H14-500000)*40%,IF(AND(H14&gt;=1000000,H14&lt;1500000),350000+(H14-1000000)*50%,IF(AND(H14&gt;=1500000,H14&lt;2000000),600000+(H14-1500000)*60%,IF(H14&gt;=2000000,900000+(H14-2000000)*70%,0)))))),-1)</f>
        <v>610500</v>
      </c>
      <c r="J14" s="17"/>
    </row>
    <row r="15" ht="17.25" customHeight="1">
      <c r="A15" s="18">
        <f>B15/12</f>
        <v>5416666.66666667</v>
      </c>
      <c r="B15" s="19">
        <v>65000000</v>
      </c>
      <c r="C15" s="19">
        <f>INT(IF(AND(B15&gt;1,B15&lt;=5000000),B15*70%,IF(AND(B15&gt;5000000,B15&lt;=15000000),3500000+(B15-5000000)*40%,IF(AND(B15&gt;15000000,B15&lt;=45000000),7500000+(B15-15000000)*15%,IF(AND(B15&gt;45000000,B15&lt;=100000000),12000000+(B15-45000000)*5%,IF(B15&gt;100000000,14750000+(B15-100000000)*2%,0))))))</f>
        <v>13000000</v>
      </c>
      <c r="D15" s="20">
        <f>B15-C15</f>
        <v>52000000</v>
      </c>
      <c r="E15" s="21">
        <f>ROUNDDOWN(D15,-4)</f>
        <v>52000000</v>
      </c>
      <c r="F15" s="22">
        <f>ROUNDDOWN(E15/12,0)</f>
        <v>4333333</v>
      </c>
      <c r="G15" s="19">
        <v>2420000</v>
      </c>
      <c r="H15" s="19">
        <f>F15-G15</f>
        <v>1913333</v>
      </c>
      <c r="I15" s="23">
        <f>TRUNC(INT(IF(AND(H15&gt;1,H15&lt;500000),H15*30%,IF(AND(H15&gt;=500000,H15&lt;1000000),150000+(H15-500000)*40%,IF(AND(H15&gt;=1000000,H15&lt;1500000),350000+(H15-1000000)*50%,IF(AND(H15&gt;=1500000,H15&lt;2000000),600000+(H15-1500000)*60%,IF(H15&gt;=2000000,900000+(H15-2000000)*70%,0)))))),-1)</f>
        <v>847990</v>
      </c>
      <c r="J15" s="17"/>
    </row>
    <row r="16" ht="17.25" customHeight="1">
      <c r="A16" s="18">
        <f>B16/12</f>
        <v>5833333.33333333</v>
      </c>
      <c r="B16" s="19">
        <v>70000000</v>
      </c>
      <c r="C16" s="19">
        <f>INT(IF(AND(B16&gt;1,B16&lt;=5000000),B16*70%,IF(AND(B16&gt;5000000,B16&lt;=15000000),3500000+(B16-5000000)*40%,IF(AND(B16&gt;15000000,B16&lt;=45000000),7500000+(B16-15000000)*15%,IF(AND(B16&gt;45000000,B16&lt;=100000000),12000000+(B16-45000000)*5%,IF(B16&gt;100000000,14750000+(B16-100000000)*2%,0))))))</f>
        <v>13250000</v>
      </c>
      <c r="D16" s="20">
        <f>B16-C16</f>
        <v>56750000</v>
      </c>
      <c r="E16" s="21">
        <f>ROUNDDOWN(D16,-4)</f>
        <v>56750000</v>
      </c>
      <c r="F16" s="22">
        <f>ROUNDDOWN(E16/12,0)</f>
        <v>4729166</v>
      </c>
      <c r="G16" s="19">
        <v>2420000</v>
      </c>
      <c r="H16" s="19">
        <f>F16-G16</f>
        <v>2309166</v>
      </c>
      <c r="I16" s="23">
        <f>TRUNC(INT(IF(AND(H16&gt;1,H16&lt;500000),H16*30%,IF(AND(H16&gt;=500000,H16&lt;1000000),150000+(H16-500000)*40%,IF(AND(H16&gt;=1000000,H16&lt;1500000),350000+(H16-1000000)*50%,IF(AND(H16&gt;=1500000,H16&lt;2000000),600000+(H16-1500000)*60%,IF(H16&gt;=2000000,900000+(H16-2000000)*70%,0)))))),-1)</f>
        <v>1116410</v>
      </c>
      <c r="J16" s="17"/>
    </row>
    <row r="17" ht="17.25" customHeight="1">
      <c r="A17" s="18">
        <f>B17/12</f>
        <v>6083333.33333333</v>
      </c>
      <c r="B17" s="19">
        <v>73000000</v>
      </c>
      <c r="C17" s="19">
        <f>INT(IF(AND(B17&gt;1,B17&lt;=5000000),B17*70%,IF(AND(B17&gt;5000000,B17&lt;=15000000),3500000+(B17-5000000)*40%,IF(AND(B17&gt;15000000,B17&lt;=45000000),7500000+(B17-15000000)*15%,IF(AND(B17&gt;45000000,B17&lt;=100000000),12000000+(B17-45000000)*5%,IF(B17&gt;100000000,14750000+(B17-100000000)*2%,0))))))</f>
        <v>13400000</v>
      </c>
      <c r="D17" s="20">
        <f>B17-C17</f>
        <v>59600000</v>
      </c>
      <c r="E17" s="21">
        <f>ROUNDDOWN(D17,-4)</f>
        <v>59600000</v>
      </c>
      <c r="F17" s="22">
        <f>ROUNDDOWN(E17/12,0)</f>
        <v>4966666</v>
      </c>
      <c r="G17" s="19">
        <v>2420000</v>
      </c>
      <c r="H17" s="19">
        <f>F17-G17</f>
        <v>2546666</v>
      </c>
      <c r="I17" s="23">
        <f>TRUNC(INT(IF(AND(H17&gt;1,H17&lt;500000),H17*30%,IF(AND(H17&gt;=500000,H17&lt;1000000),150000+(H17-500000)*40%,IF(AND(H17&gt;=1000000,H17&lt;1500000),350000+(H17-1000000)*50%,IF(AND(H17&gt;=1500000,H17&lt;2000000),600000+(H17-1500000)*60%,IF(H17&gt;=2000000,900000+(H17-2000000)*70%,0)))))),-1)</f>
        <v>1282660</v>
      </c>
      <c r="J17" s="17"/>
    </row>
    <row r="18" ht="17.25" customHeight="1">
      <c r="A18" s="18">
        <f>B18/12</f>
        <v>6250000</v>
      </c>
      <c r="B18" s="19">
        <v>75000000</v>
      </c>
      <c r="C18" s="19">
        <f>INT(IF(AND(B18&gt;1,B18&lt;=5000000),B18*70%,IF(AND(B18&gt;5000000,B18&lt;=15000000),3500000+(B18-5000000)*40%,IF(AND(B18&gt;15000000,B18&lt;=45000000),7500000+(B18-15000000)*15%,IF(AND(B18&gt;45000000,B18&lt;=100000000),12000000+(B18-45000000)*5%,IF(B18&gt;100000000,14750000+(B18-100000000)*2%,0))))))</f>
        <v>13500000</v>
      </c>
      <c r="D18" s="20">
        <f>B18-C18</f>
        <v>61500000</v>
      </c>
      <c r="E18" s="21">
        <f>ROUNDDOWN(D18,-4)</f>
        <v>61500000</v>
      </c>
      <c r="F18" s="22">
        <f>ROUNDDOWN(E18/12,0)</f>
        <v>5125000</v>
      </c>
      <c r="G18" s="19">
        <v>2420000</v>
      </c>
      <c r="H18" s="19">
        <f>F18-G18</f>
        <v>2705000</v>
      </c>
      <c r="I18" s="23">
        <f>TRUNC(INT(IF(AND(H18&gt;1,H18&lt;500000),H18*30%,IF(AND(H18&gt;=500000,H18&lt;1000000),150000+(H18-500000)*40%,IF(AND(H18&gt;=1000000,H18&lt;1500000),350000+(H18-1000000)*50%,IF(AND(H18&gt;=1500000,H18&lt;2000000),600000+(H18-1500000)*60%,IF(H18&gt;=2000000,900000+(H18-2000000)*70%,0)))))),-1)</f>
        <v>1393500</v>
      </c>
      <c r="J18" s="17"/>
    </row>
    <row r="19" ht="17.25" customHeight="1">
      <c r="A19" s="18">
        <f>B19/12</f>
        <v>6666666.66666667</v>
      </c>
      <c r="B19" s="19">
        <v>80000000</v>
      </c>
      <c r="C19" s="19">
        <f>INT(IF(AND(B19&gt;1,B19&lt;=5000000),B19*70%,IF(AND(B19&gt;5000000,B19&lt;=15000000),3500000+(B19-5000000)*40%,IF(AND(B19&gt;15000000,B19&lt;=45000000),7500000+(B19-15000000)*15%,IF(AND(B19&gt;45000000,B19&lt;=100000000),12000000+(B19-45000000)*5%,IF(B19&gt;100000000,14750000+(B19-100000000)*2%,0))))))</f>
        <v>13750000</v>
      </c>
      <c r="D19" s="20">
        <f>B19-C19</f>
        <v>66250000</v>
      </c>
      <c r="E19" s="21">
        <f>ROUNDDOWN(D19,-4)</f>
        <v>66250000</v>
      </c>
      <c r="F19" s="22">
        <f>ROUNDDOWN(E19/12,0)</f>
        <v>5520833</v>
      </c>
      <c r="G19" s="19">
        <v>2420000</v>
      </c>
      <c r="H19" s="19">
        <f>F19-G19</f>
        <v>3100833</v>
      </c>
      <c r="I19" s="23">
        <f>TRUNC(INT(IF(AND(H19&gt;1,H19&lt;500000),H19*30%,IF(AND(H19&gt;=500000,H19&lt;1000000),150000+(H19-500000)*40%,IF(AND(H19&gt;=1000000,H19&lt;1500000),350000+(H19-1000000)*50%,IF(AND(H19&gt;=1500000,H19&lt;2000000),600000+(H19-1500000)*60%,IF(H19&gt;=2000000,900000+(H19-2000000)*70%,0)))))),-1)</f>
        <v>1670580</v>
      </c>
      <c r="J19" s="17"/>
    </row>
    <row r="20" ht="17.25" customHeight="1">
      <c r="A20" s="18">
        <f>B20/12</f>
        <v>7083333.33333333</v>
      </c>
      <c r="B20" s="19">
        <v>85000000</v>
      </c>
      <c r="C20" s="19">
        <f>INT(IF(AND(B20&gt;1,B20&lt;=5000000),B20*70%,IF(AND(B20&gt;5000000,B20&lt;=15000000),3500000+(B20-5000000)*40%,IF(AND(B20&gt;15000000,B20&lt;=45000000),7500000+(B20-15000000)*15%,IF(AND(B20&gt;45000000,B20&lt;=100000000),12000000+(B20-45000000)*5%,IF(B20&gt;100000000,14750000+(B20-100000000)*2%,0))))))</f>
        <v>14000000</v>
      </c>
      <c r="D20" s="20">
        <f>B20-C20</f>
        <v>71000000</v>
      </c>
      <c r="E20" s="21">
        <f>ROUNDDOWN(D20,-4)</f>
        <v>71000000</v>
      </c>
      <c r="F20" s="22">
        <f>ROUNDDOWN(E20/12,0)</f>
        <v>5916666</v>
      </c>
      <c r="G20" s="19">
        <v>2420000</v>
      </c>
      <c r="H20" s="19">
        <f>F20-G20</f>
        <v>3496666</v>
      </c>
      <c r="I20" s="23">
        <f>TRUNC(INT(IF(AND(H20&gt;1,H20&lt;500000),H20*30%,IF(AND(H20&gt;=500000,H20&lt;1000000),150000+(H20-500000)*40%,IF(AND(H20&gt;=1000000,H20&lt;1500000),350000+(H20-1000000)*50%,IF(AND(H20&gt;=1500000,H20&lt;2000000),600000+(H20-1500000)*60%,IF(H20&gt;=2000000,900000+(H20-2000000)*70%,0)))))),-1)</f>
        <v>1947660</v>
      </c>
      <c r="J20" s="17"/>
    </row>
    <row r="21" ht="17.25" customHeight="1">
      <c r="A21" s="18">
        <f>B21/12</f>
        <v>7500000</v>
      </c>
      <c r="B21" s="19">
        <v>90000000</v>
      </c>
      <c r="C21" s="19">
        <f>INT(IF(AND(B21&gt;1,B21&lt;=5000000),B21*70%,IF(AND(B21&gt;5000000,B21&lt;=15000000),3500000+(B21-5000000)*40%,IF(AND(B21&gt;15000000,B21&lt;=45000000),7500000+(B21-15000000)*15%,IF(AND(B21&gt;45000000,B21&lt;=100000000),12000000+(B21-45000000)*5%,IF(B21&gt;100000000,14750000+(B21-100000000)*2%,0))))))</f>
        <v>14250000</v>
      </c>
      <c r="D21" s="20">
        <f>B21-C21</f>
        <v>75750000</v>
      </c>
      <c r="E21" s="21">
        <f>ROUNDDOWN(D21,-4)</f>
        <v>75750000</v>
      </c>
      <c r="F21" s="22">
        <f>ROUNDDOWN(E21/12,0)</f>
        <v>6312500</v>
      </c>
      <c r="G21" s="19">
        <v>2420000</v>
      </c>
      <c r="H21" s="19">
        <f>F21-G21</f>
        <v>3892500</v>
      </c>
      <c r="I21" s="23">
        <f>TRUNC(INT(IF(AND(H21&gt;1,H21&lt;500000),H21*30%,IF(AND(H21&gt;=500000,H21&lt;1000000),150000+(H21-500000)*40%,IF(AND(H21&gt;=1000000,H21&lt;1500000),350000+(H21-1000000)*50%,IF(AND(H21&gt;=1500000,H21&lt;2000000),600000+(H21-1500000)*60%,IF(H21&gt;=2000000,900000+(H21-2000000)*70%,0)))))),-1)</f>
        <v>2224750</v>
      </c>
      <c r="J21" s="17"/>
    </row>
    <row r="22" ht="17.25" customHeight="1">
      <c r="A22" s="18">
        <f>B22/12</f>
        <v>7916666.66666667</v>
      </c>
      <c r="B22" s="19">
        <v>95000000</v>
      </c>
      <c r="C22" s="19">
        <f>INT(IF(AND(B22&gt;1,B22&lt;=5000000),B22*70%,IF(AND(B22&gt;5000000,B22&lt;=15000000),3500000+(B22-5000000)*40%,IF(AND(B22&gt;15000000,B22&lt;=45000000),7500000+(B22-15000000)*15%,IF(AND(B22&gt;45000000,B22&lt;=100000000),12000000+(B22-45000000)*5%,IF(B22&gt;100000000,14750000+(B22-100000000)*2%,0))))))</f>
        <v>14500000</v>
      </c>
      <c r="D22" s="20">
        <f>B22-C22</f>
        <v>80500000</v>
      </c>
      <c r="E22" s="21">
        <f>ROUNDDOWN(D22,-4)</f>
        <v>80500000</v>
      </c>
      <c r="F22" s="22">
        <f>ROUNDDOWN(E22/12,0)</f>
        <v>6708333</v>
      </c>
      <c r="G22" s="19">
        <v>2420000</v>
      </c>
      <c r="H22" s="19">
        <f>F22-G22</f>
        <v>4288333</v>
      </c>
      <c r="I22" s="23">
        <f>TRUNC(INT(IF(AND(H22&gt;1,H22&lt;500000),H22*30%,IF(AND(H22&gt;=500000,H22&lt;1000000),150000+(H22-500000)*40%,IF(AND(H22&gt;=1000000,H22&lt;1500000),350000+(H22-1000000)*50%,IF(AND(H22&gt;=1500000,H22&lt;2000000),600000+(H22-1500000)*60%,IF(H22&gt;=2000000,900000+(H22-2000000)*70%,0)))))),-1)</f>
        <v>2501830</v>
      </c>
      <c r="J22" s="17"/>
    </row>
    <row r="23" ht="17.25" customHeight="1">
      <c r="A23" s="18">
        <f>B23/12</f>
        <v>8166666.66666667</v>
      </c>
      <c r="B23" s="19">
        <v>98000000</v>
      </c>
      <c r="C23" s="19">
        <f>INT(IF(AND(B23&gt;1,B23&lt;=5000000),B23*70%,IF(AND(B23&gt;5000000,B23&lt;=15000000),3500000+(B23-5000000)*40%,IF(AND(B23&gt;15000000,B23&lt;=45000000),7500000+(B23-15000000)*15%,IF(AND(B23&gt;45000000,B23&lt;=100000000),12000000+(B23-45000000)*5%,IF(B23&gt;100000000,14750000+(B23-100000000)*2%,0))))))</f>
        <v>14650000</v>
      </c>
      <c r="D23" s="20">
        <f>B23-C23</f>
        <v>83350000</v>
      </c>
      <c r="E23" s="21">
        <f>ROUNDDOWN(D23,-4)</f>
        <v>83350000</v>
      </c>
      <c r="F23" s="22">
        <f>ROUNDDOWN(E23/12,0)</f>
        <v>6945833</v>
      </c>
      <c r="G23" s="19">
        <v>2420000</v>
      </c>
      <c r="H23" s="19">
        <f>F23-G23</f>
        <v>4525833</v>
      </c>
      <c r="I23" s="23">
        <f>TRUNC(INT(IF(AND(H23&gt;1,H23&lt;500000),H23*30%,IF(AND(H23&gt;=500000,H23&lt;1000000),150000+(H23-500000)*40%,IF(AND(H23&gt;=1000000,H23&lt;1500000),350000+(H23-1000000)*50%,IF(AND(H23&gt;=1500000,H23&lt;2000000),600000+(H23-1500000)*60%,IF(H23&gt;=2000000,900000+(H23-2000000)*70%,0)))))),-1)</f>
        <v>2668080</v>
      </c>
      <c r="J23" s="17"/>
    </row>
    <row r="24" ht="17.25" customHeight="1">
      <c r="A24" s="18">
        <f>B24/12</f>
        <v>8333333.33333333</v>
      </c>
      <c r="B24" s="19">
        <v>100000000</v>
      </c>
      <c r="C24" s="19">
        <f>INT(IF(AND(B24&gt;1,B24&lt;=5000000),B24*70%,IF(AND(B24&gt;5000000,B24&lt;=15000000),3500000+(B24-5000000)*40%,IF(AND(B24&gt;15000000,B24&lt;=45000000),7500000+(B24-15000000)*15%,IF(AND(B24&gt;45000000,B24&lt;=100000000),12000000+(B24-45000000)*5%,IF(B24&gt;100000000,14750000+(B24-100000000)*2%,0))))))</f>
        <v>14750000</v>
      </c>
      <c r="D24" s="20">
        <f>B24-C24</f>
        <v>85250000</v>
      </c>
      <c r="E24" s="21">
        <f>ROUNDDOWN(D24,-4)</f>
        <v>85250000</v>
      </c>
      <c r="F24" s="22">
        <f>ROUNDDOWN(E24/12,0)</f>
        <v>7104166</v>
      </c>
      <c r="G24" s="19">
        <v>2420000</v>
      </c>
      <c r="H24" s="19">
        <f>F24-G24</f>
        <v>4684166</v>
      </c>
      <c r="I24" s="23">
        <f>TRUNC(INT(IF(AND(H24&gt;1,H24&lt;500000),H24*30%,IF(AND(H24&gt;=500000,H24&lt;1000000),150000+(H24-500000)*40%,IF(AND(H24&gt;=1000000,H24&lt;1500000),350000+(H24-1000000)*50%,IF(AND(H24&gt;=1500000,H24&lt;2000000),600000+(H24-1500000)*60%,IF(H24&gt;=2000000,900000+(H24-2000000)*70%,0)))))),-1)</f>
        <v>2778910</v>
      </c>
      <c r="J24" s="17"/>
    </row>
    <row r="25" ht="17.25" customHeight="1">
      <c r="A25" s="18">
        <f>B25/12</f>
        <v>8750000</v>
      </c>
      <c r="B25" s="19">
        <v>105000000</v>
      </c>
      <c r="C25" s="19">
        <f>INT(IF(AND(B25&gt;1,B25&lt;=5000000),B25*70%,IF(AND(B25&gt;5000000,B25&lt;=15000000),3500000+(B25-5000000)*40%,IF(AND(B25&gt;15000000,B25&lt;=45000000),7500000+(B25-15000000)*15%,IF(AND(B25&gt;45000000,B25&lt;=100000000),12000000+(B25-45000000)*5%,IF(B25&gt;100000000,14750000+(B25-100000000)*2%,0))))))</f>
        <v>14850000</v>
      </c>
      <c r="D25" s="20">
        <f>B25-C25</f>
        <v>90150000</v>
      </c>
      <c r="E25" s="21">
        <f>ROUNDDOWN(D25,-4)</f>
        <v>90150000</v>
      </c>
      <c r="F25" s="22">
        <f>ROUNDDOWN(E25/12,0)</f>
        <v>7512500</v>
      </c>
      <c r="G25" s="19">
        <v>2420000</v>
      </c>
      <c r="H25" s="19">
        <f>F25-G25</f>
        <v>5092500</v>
      </c>
      <c r="I25" s="23">
        <f>TRUNC(INT(IF(AND(H25&gt;1,H25&lt;500000),H25*30%,IF(AND(H25&gt;=500000,H25&lt;1000000),150000+(H25-500000)*40%,IF(AND(H25&gt;=1000000,H25&lt;1500000),350000+(H25-1000000)*50%,IF(AND(H25&gt;=1500000,H25&lt;2000000),600000+(H25-1500000)*60%,IF(H25&gt;=2000000,900000+(H25-2000000)*70%,0)))))),-1)</f>
        <v>3064750</v>
      </c>
      <c r="J25" s="17"/>
    </row>
    <row r="26" ht="17.25" customHeight="1">
      <c r="A26" s="24">
        <f>B26/12</f>
        <v>9000000</v>
      </c>
      <c r="B26" s="19">
        <v>108000000</v>
      </c>
      <c r="C26" s="19">
        <f>INT(IF(AND(B26&gt;1,B26&lt;=5000000),B26*70%,IF(AND(B26&gt;5000000,B26&lt;=15000000),3500000+(B26-5000000)*40%,IF(AND(B26&gt;15000000,B26&lt;=45000000),7500000+(B26-15000000)*15%,IF(AND(B26&gt;45000000,B26&lt;=100000000),12000000+(B26-45000000)*5%,IF(B26&gt;100000000,14750000+(B26-100000000)*2%,0))))))</f>
        <v>14910000</v>
      </c>
      <c r="D26" s="20">
        <f>B26-C26</f>
        <v>93090000</v>
      </c>
      <c r="E26" s="21">
        <f>ROUNDDOWN(D26,-4)</f>
        <v>93090000</v>
      </c>
      <c r="F26" s="22">
        <f>ROUNDDOWN(E26/12,0)</f>
        <v>7757500</v>
      </c>
      <c r="G26" s="19">
        <v>2420000</v>
      </c>
      <c r="H26" s="19">
        <f>F26-G26</f>
        <v>5337500</v>
      </c>
      <c r="I26" s="23">
        <f>TRUNC(INT(IF(AND(H26&gt;1,H26&lt;500000),H26*30%,IF(AND(H26&gt;=500000,H26&lt;1000000),150000+(H26-500000)*40%,IF(AND(H26&gt;=1000000,H26&lt;1500000),350000+(H26-1000000)*50%,IF(AND(H26&gt;=1500000,H26&lt;2000000),600000+(H26-1500000)*60%,IF(H26&gt;=2000000,900000+(H26-2000000)*70%,0)))))),-1)</f>
        <v>3236250</v>
      </c>
      <c r="J26" s="17"/>
    </row>
    <row r="27" ht="17.25" customHeight="1">
      <c r="A27" s="24">
        <f>B27/12</f>
        <v>9166666.66666667</v>
      </c>
      <c r="B27" s="19">
        <v>110000000</v>
      </c>
      <c r="C27" s="19">
        <f>INT(IF(AND(B27&gt;1,B27&lt;=5000000),B27*70%,IF(AND(B27&gt;5000000,B27&lt;=15000000),3500000+(B27-5000000)*40%,IF(AND(B27&gt;15000000,B27&lt;=45000000),7500000+(B27-15000000)*15%,IF(AND(B27&gt;45000000,B27&lt;=100000000),12000000+(B27-45000000)*5%,IF(B27&gt;100000000,14750000+(B27-100000000)*2%,0))))))</f>
        <v>14950000</v>
      </c>
      <c r="D27" s="20">
        <f>B27-C27</f>
        <v>95050000</v>
      </c>
      <c r="E27" s="21">
        <f>ROUNDDOWN(D27,-4)</f>
        <v>95050000</v>
      </c>
      <c r="F27" s="22">
        <f>ROUNDDOWN(E27/12,0)</f>
        <v>7920833</v>
      </c>
      <c r="G27" s="19">
        <v>2420000</v>
      </c>
      <c r="H27" s="19">
        <f>F27-G27</f>
        <v>5500833</v>
      </c>
      <c r="I27" s="23">
        <f>TRUNC(INT(IF(AND(H27&gt;1,H27&lt;500000),H27*30%,IF(AND(H27&gt;=500000,H27&lt;1000000),150000+(H27-500000)*40%,IF(AND(H27&gt;=1000000,H27&lt;1500000),350000+(H27-1000000)*50%,IF(AND(H27&gt;=1500000,H27&lt;2000000),600000+(H27-1500000)*60%,IF(H27&gt;=2000000,900000+(H27-2000000)*70%,0)))))),-1)</f>
        <v>3350580</v>
      </c>
      <c r="J27" s="17"/>
    </row>
    <row r="28" ht="17.25" customHeight="1">
      <c r="A28" s="18">
        <f>B28/12</f>
        <v>9583333.33333333</v>
      </c>
      <c r="B28" s="19">
        <v>115000000</v>
      </c>
      <c r="C28" s="19">
        <f>INT(IF(AND(B28&gt;1,B28&lt;=5000000),B28*70%,IF(AND(B28&gt;5000000,B28&lt;=15000000),3500000+(B28-5000000)*40%,IF(AND(B28&gt;15000000,B28&lt;=45000000),7500000+(B28-15000000)*15%,IF(AND(B28&gt;45000000,B28&lt;=100000000),12000000+(B28-45000000)*5%,IF(B28&gt;100000000,14750000+(B28-100000000)*2%,0))))))</f>
        <v>15050000</v>
      </c>
      <c r="D28" s="20">
        <f>B28-C28</f>
        <v>99950000</v>
      </c>
      <c r="E28" s="21">
        <f>ROUNDDOWN(D28,-4)</f>
        <v>99950000</v>
      </c>
      <c r="F28" s="22">
        <f>ROUNDDOWN(E28/12,0)</f>
        <v>8329166</v>
      </c>
      <c r="G28" s="19">
        <v>2420000</v>
      </c>
      <c r="H28" s="19">
        <f>F28-G28</f>
        <v>5909166</v>
      </c>
      <c r="I28" s="23">
        <f>TRUNC(INT(IF(AND(H28&gt;1,H28&lt;500000),H28*30%,IF(AND(H28&gt;=500000,H28&lt;1000000),150000+(H28-500000)*40%,IF(AND(H28&gt;=1000000,H28&lt;1500000),350000+(H28-1000000)*50%,IF(AND(H28&gt;=1500000,H28&lt;2000000),600000+(H28-1500000)*60%,IF(H28&gt;=2000000,900000+(H28-2000000)*70%,0)))))),-1)</f>
        <v>3636410</v>
      </c>
      <c r="J28" s="17"/>
    </row>
    <row r="29" ht="17.25" customHeight="1">
      <c r="A29" s="25">
        <f>B29/12</f>
        <v>9818916.66666667</v>
      </c>
      <c r="B29" s="26">
        <v>117827000</v>
      </c>
      <c r="C29" s="26">
        <f>INT(IF(AND(B29&gt;1,B29&lt;=5000000),B29*70%,IF(AND(B29&gt;5000000,B29&lt;=15000000),3500000+(B29-5000000)*40%,IF(AND(B29&gt;15000000,B29&lt;=45000000),7500000+(B29-15000000)*15%,IF(AND(B29&gt;45000000,B29&lt;=100000000),12000000+(B29-45000000)*5%,IF(B29&gt;100000000,14750000+(B29-100000000)*2%,0))))))</f>
        <v>15106540</v>
      </c>
      <c r="D29" s="27">
        <f>B29-C29</f>
        <v>102720460</v>
      </c>
      <c r="E29" s="28">
        <f>ROUNDDOWN(D29,-4)</f>
        <v>102720000</v>
      </c>
      <c r="F29" s="29">
        <f>ROUNDDOWN(E29/12,0)</f>
        <v>8560000</v>
      </c>
      <c r="G29" s="19">
        <v>2420000</v>
      </c>
      <c r="H29" s="19">
        <f>F29-G29</f>
        <v>6140000</v>
      </c>
      <c r="I29" s="23">
        <f>TRUNC(INT(IF(AND(H29&gt;1,H29&lt;500000),H29*30%,IF(AND(H29&gt;=500000,H29&lt;1000000),150000+(H29-500000)*40%,IF(AND(H29&gt;=1000000,H29&lt;1500000),350000+(H29-1000000)*50%,IF(AND(H29&gt;=1500000,H29&lt;2000000),600000+(H29-1500000)*60%,IF(H29&gt;=2000000,900000+(H29-2000000)*70%,0)))))),-1)</f>
        <v>3798000</v>
      </c>
      <c r="J29" s="17"/>
    </row>
    <row r="30" ht="17.25" customHeight="1">
      <c r="A30" s="18">
        <f>B30/12</f>
        <v>10000000</v>
      </c>
      <c r="B30" s="19">
        <v>120000000</v>
      </c>
      <c r="C30" s="19">
        <f>INT(IF(AND(B30&gt;1,B30&lt;=5000000),B30*70%,IF(AND(B30&gt;5000000,B30&lt;=15000000),3500000+(B30-5000000)*40%,IF(AND(B30&gt;15000000,B30&lt;=45000000),7500000+(B30-15000000)*15%,IF(AND(B30&gt;45000000,B30&lt;=100000000),12000000+(B30-45000000)*5%,IF(B30&gt;100000000,14750000+(B30-100000000)*2%,0))))))</f>
        <v>15150000</v>
      </c>
      <c r="D30" s="20">
        <f>B30-C30</f>
        <v>104850000</v>
      </c>
      <c r="E30" s="21">
        <f>ROUNDDOWN(D30,-4)</f>
        <v>104850000</v>
      </c>
      <c r="F30" s="22">
        <f>ROUNDDOWN(E30/12,0)</f>
        <v>8737500</v>
      </c>
      <c r="G30" s="19">
        <v>2420000</v>
      </c>
      <c r="H30" s="19">
        <f>F30-G30</f>
        <v>6317500</v>
      </c>
      <c r="I30" s="23">
        <f>TRUNC(INT(IF(AND(H30&gt;1,H30&lt;500000),H30*30%,IF(AND(H30&gt;=500000,H30&lt;1000000),150000+(H30-500000)*40%,IF(AND(H30&gt;=1000000,H30&lt;1500000),350000+(H30-1000000)*50%,IF(AND(H30&gt;=1500000,H30&lt;2000000),600000+(H30-1500000)*60%,IF(H30&gt;=2000000,900000+(H30-2000000)*70%,0)))))),-1)</f>
        <v>3922250</v>
      </c>
      <c r="J30" s="17"/>
    </row>
    <row r="31" ht="17.25" customHeight="1">
      <c r="A31" s="30">
        <f>B31/12</f>
        <v>10833333.3333333</v>
      </c>
      <c r="B31" s="31">
        <v>130000000</v>
      </c>
      <c r="C31" s="31">
        <f>INT(IF(AND(B31&gt;1,B31&lt;=5000000),B31*70%,IF(AND(B31&gt;5000000,B31&lt;=15000000),3500000+(B31-5000000)*40%,IF(AND(B31&gt;15000000,B31&lt;=45000000),7500000+(B31-15000000)*15%,IF(AND(B31&gt;45000000,B31&lt;=100000000),12000000+(B31-45000000)*5%,IF(B31&gt;100000000,14750000+(B31-100000000)*2%,0))))))</f>
        <v>15350000</v>
      </c>
      <c r="D31" s="32">
        <f>B31-C31</f>
        <v>114650000</v>
      </c>
      <c r="E31" s="33">
        <f>ROUNDDOWN(D31,-4)</f>
        <v>114650000</v>
      </c>
      <c r="F31" s="34">
        <f>ROUNDDOWN(E31/12,0)</f>
        <v>9554166</v>
      </c>
      <c r="G31" s="31">
        <v>2420000</v>
      </c>
      <c r="H31" s="31">
        <f>F31-G31</f>
        <v>7134166</v>
      </c>
      <c r="I31" s="35">
        <f>TRUNC(INT(IF(AND(H31&gt;1,H31&lt;500000),H31*30%,IF(AND(H31&gt;=500000,H31&lt;1000000),150000+(H31-500000)*40%,IF(AND(H31&gt;=1000000,H31&lt;1500000),350000+(H31-1000000)*50%,IF(AND(H31&gt;=1500000,H31&lt;2000000),600000+(H31-1500000)*60%,IF(H31&gt;=2000000,900000+(H31-2000000)*70%,0)))))),-1)</f>
        <v>4493910</v>
      </c>
      <c r="J31" s="17"/>
    </row>
    <row r="32" ht="17.25" customHeight="1">
      <c r="A32" t="s" s="36">
        <v>11</v>
      </c>
      <c r="B32" s="37"/>
      <c r="C32" s="37"/>
      <c r="D32" s="37"/>
      <c r="E32" s="37"/>
      <c r="F32" s="37"/>
      <c r="G32" s="37"/>
      <c r="H32" s="37"/>
      <c r="I32" s="38"/>
      <c r="J32" s="4"/>
    </row>
    <row r="33" ht="17.25" customHeight="1">
      <c r="A33" t="s" s="39">
        <v>12</v>
      </c>
      <c r="B33" s="40"/>
      <c r="C33" s="40"/>
      <c r="D33" s="40"/>
      <c r="E33" s="40"/>
      <c r="F33" s="40"/>
      <c r="G33" s="40"/>
      <c r="H33" s="40"/>
      <c r="I33" s="40"/>
      <c r="J33" s="4"/>
    </row>
    <row r="34" ht="17.25" customHeight="1">
      <c r="A34" t="s" s="39">
        <v>13</v>
      </c>
      <c r="B34" s="41"/>
      <c r="C34" s="41"/>
      <c r="D34" s="41"/>
      <c r="E34" s="41"/>
      <c r="F34" s="41"/>
      <c r="G34" s="41"/>
      <c r="H34" s="41"/>
      <c r="I34" s="41"/>
      <c r="J34" s="4"/>
    </row>
    <row r="35" ht="17.25" customHeight="1">
      <c r="A35" t="s" s="39">
        <v>14</v>
      </c>
      <c r="B35" s="42"/>
      <c r="C35" s="42"/>
      <c r="D35" s="42"/>
      <c r="E35" s="42"/>
      <c r="F35" s="42"/>
      <c r="G35" s="42"/>
      <c r="H35" s="42"/>
      <c r="I35" s="4"/>
      <c r="J35" s="4"/>
    </row>
    <row r="36" ht="13.5" customHeight="1">
      <c r="A36" s="43"/>
      <c r="B36" s="43"/>
      <c r="C36" s="43"/>
      <c r="D36" s="43"/>
      <c r="E36" s="43"/>
      <c r="F36" s="43"/>
      <c r="G36" s="43"/>
      <c r="H36" s="43"/>
      <c r="I36" s="4"/>
      <c r="J36" s="4"/>
    </row>
    <row r="37" ht="13.5" customHeight="1">
      <c r="A37" s="43"/>
      <c r="B37" s="43"/>
      <c r="C37" s="43"/>
      <c r="D37" s="43"/>
      <c r="E37" s="43"/>
      <c r="F37" s="43"/>
      <c r="G37" s="43"/>
      <c r="H37" s="43"/>
      <c r="I37" s="4"/>
      <c r="J37" s="4"/>
    </row>
    <row r="38" ht="13.5" customHeight="1">
      <c r="A38" s="43"/>
      <c r="B38" s="43"/>
      <c r="C38" s="43"/>
      <c r="D38" s="43"/>
      <c r="E38" s="43"/>
      <c r="F38" s="43"/>
      <c r="G38" s="43"/>
      <c r="H38" s="43"/>
      <c r="I38" s="4"/>
      <c r="J38" s="4"/>
    </row>
    <row r="39" ht="13.5" customHeight="1">
      <c r="A39" s="43"/>
      <c r="B39" s="43"/>
      <c r="C39" s="43"/>
      <c r="D39" s="43"/>
      <c r="E39" s="43"/>
      <c r="F39" s="43"/>
      <c r="G39" s="43"/>
      <c r="H39" s="43"/>
      <c r="I39" s="4"/>
      <c r="J39" s="4"/>
    </row>
    <row r="40" ht="13.5" customHeight="1">
      <c r="A40" s="43"/>
      <c r="B40" s="43"/>
      <c r="C40" s="43"/>
      <c r="D40" s="43"/>
      <c r="E40" s="43"/>
      <c r="F40" s="43"/>
      <c r="G40" s="43"/>
      <c r="H40" s="43"/>
      <c r="I40" s="4"/>
      <c r="J40" s="4"/>
    </row>
    <row r="41" ht="13.5" customHeight="1">
      <c r="A41" s="43"/>
      <c r="B41" s="43"/>
      <c r="C41" s="43"/>
      <c r="D41" s="43"/>
      <c r="E41" s="43"/>
      <c r="F41" s="43"/>
      <c r="G41" s="43"/>
      <c r="H41" s="43"/>
      <c r="I41" s="4"/>
      <c r="J41" s="4"/>
    </row>
    <row r="42" ht="13.5" customHeight="1">
      <c r="A42" s="43"/>
      <c r="B42" s="43"/>
      <c r="C42" s="43"/>
      <c r="D42" s="43"/>
      <c r="E42" s="43"/>
      <c r="F42" s="43"/>
      <c r="G42" s="43"/>
      <c r="H42" s="43"/>
      <c r="I42" s="4"/>
      <c r="J42" s="4"/>
    </row>
    <row r="43" ht="13.5" customHeight="1">
      <c r="A43" s="43"/>
      <c r="B43" s="43"/>
      <c r="C43" s="43"/>
      <c r="D43" s="43"/>
      <c r="E43" s="43"/>
      <c r="F43" s="43"/>
      <c r="G43" s="43"/>
      <c r="H43" s="43"/>
      <c r="I43" s="4"/>
      <c r="J43" s="4"/>
    </row>
    <row r="44" ht="13.5" customHeight="1">
      <c r="A44" s="43"/>
      <c r="B44" s="43"/>
      <c r="C44" s="43"/>
      <c r="D44" s="43"/>
      <c r="E44" s="43"/>
      <c r="F44" s="43"/>
      <c r="G44" s="43"/>
      <c r="H44" s="43"/>
      <c r="I44" s="4"/>
      <c r="J44" s="4"/>
    </row>
    <row r="45" ht="13.5" customHeight="1">
      <c r="A45" s="43"/>
      <c r="B45" s="43"/>
      <c r="C45" s="43"/>
      <c r="D45" s="43"/>
      <c r="E45" s="43"/>
      <c r="F45" s="43"/>
      <c r="G45" s="43"/>
      <c r="H45" s="43"/>
      <c r="I45" s="4"/>
      <c r="J45" s="4"/>
    </row>
    <row r="46" ht="13.5" customHeight="1">
      <c r="A46" s="43"/>
      <c r="B46" s="43"/>
      <c r="C46" s="43"/>
      <c r="D46" s="43"/>
      <c r="E46" s="43"/>
      <c r="F46" s="43"/>
      <c r="G46" s="43"/>
      <c r="H46" s="43"/>
      <c r="I46" s="4"/>
      <c r="J46" s="4"/>
    </row>
    <row r="47" ht="13.5" customHeight="1">
      <c r="A47" s="43"/>
      <c r="B47" s="43"/>
      <c r="C47" s="43"/>
      <c r="D47" s="43"/>
      <c r="E47" s="43"/>
      <c r="F47" s="43"/>
      <c r="G47" s="43"/>
      <c r="H47" s="43"/>
      <c r="I47" s="4"/>
      <c r="J47" s="4"/>
    </row>
    <row r="48" ht="13.5" customHeight="1">
      <c r="A48" s="43"/>
      <c r="B48" s="43"/>
      <c r="C48" s="43"/>
      <c r="D48" s="43"/>
      <c r="E48" s="43"/>
      <c r="F48" s="43"/>
      <c r="G48" s="43"/>
      <c r="H48" s="43"/>
      <c r="I48" s="4"/>
      <c r="J48" s="4"/>
    </row>
    <row r="49" ht="13.5" customHeight="1">
      <c r="A49" s="43"/>
      <c r="B49" s="43"/>
      <c r="C49" s="43"/>
      <c r="D49" s="43"/>
      <c r="E49" s="43"/>
      <c r="F49" s="43"/>
      <c r="G49" s="43"/>
      <c r="H49" s="43"/>
      <c r="I49" s="4"/>
      <c r="J49" s="4"/>
    </row>
    <row r="50" ht="13.5" customHeight="1">
      <c r="A50" s="43"/>
      <c r="B50" s="43"/>
      <c r="C50" s="43"/>
      <c r="D50" s="43"/>
      <c r="E50" s="43"/>
      <c r="F50" s="43"/>
      <c r="G50" s="43"/>
      <c r="H50" s="43"/>
      <c r="I50" s="4"/>
      <c r="J50" s="4"/>
    </row>
    <row r="51" ht="13.5" customHeight="1">
      <c r="A51" s="43"/>
      <c r="B51" s="43"/>
      <c r="C51" s="43"/>
      <c r="D51" s="43"/>
      <c r="E51" s="43"/>
      <c r="F51" s="43"/>
      <c r="G51" s="43"/>
      <c r="H51" s="43"/>
      <c r="I51" s="4"/>
      <c r="J51" s="4"/>
    </row>
    <row r="52" ht="13.5" customHeight="1">
      <c r="A52" s="43"/>
      <c r="B52" s="43"/>
      <c r="C52" s="43"/>
      <c r="D52" s="43"/>
      <c r="E52" s="43"/>
      <c r="F52" s="43"/>
      <c r="G52" s="43"/>
      <c r="H52" s="43"/>
      <c r="I52" s="4"/>
      <c r="J52" s="4"/>
    </row>
    <row r="53" ht="13.5" customHeight="1">
      <c r="A53" s="43"/>
      <c r="B53" s="43"/>
      <c r="C53" s="43"/>
      <c r="D53" s="43"/>
      <c r="E53" s="43"/>
      <c r="F53" s="43"/>
      <c r="G53" s="43"/>
      <c r="H53" s="43"/>
      <c r="I53" s="4"/>
      <c r="J53" s="4"/>
    </row>
    <row r="54" ht="13.5" customHeight="1">
      <c r="A54" s="43"/>
      <c r="B54" s="43"/>
      <c r="C54" s="43"/>
      <c r="D54" s="43"/>
      <c r="E54" s="43"/>
      <c r="F54" s="43"/>
      <c r="G54" s="43"/>
      <c r="H54" s="43"/>
      <c r="I54" s="4"/>
      <c r="J54" s="4"/>
    </row>
    <row r="55" ht="13.5" customHeight="1">
      <c r="A55" s="43"/>
      <c r="B55" s="43"/>
      <c r="C55" s="43"/>
      <c r="D55" s="43"/>
      <c r="E55" s="43"/>
      <c r="F55" s="43"/>
      <c r="G55" s="43"/>
      <c r="H55" s="43"/>
      <c r="I55" s="4"/>
      <c r="J55" s="4"/>
    </row>
    <row r="56" ht="13.5" customHeight="1">
      <c r="A56" s="43"/>
      <c r="B56" s="43"/>
      <c r="C56" s="43"/>
      <c r="D56" s="43"/>
      <c r="E56" s="43"/>
      <c r="F56" s="43"/>
      <c r="G56" s="43"/>
      <c r="H56" s="43"/>
      <c r="I56" s="4"/>
      <c r="J56" s="4"/>
    </row>
    <row r="57" ht="13.5" customHeight="1">
      <c r="A57" s="43"/>
      <c r="B57" s="43"/>
      <c r="C57" s="43"/>
      <c r="D57" s="43"/>
      <c r="E57" s="43"/>
      <c r="F57" s="43"/>
      <c r="G57" s="43"/>
      <c r="H57" s="43"/>
      <c r="I57" s="4"/>
      <c r="J57" s="4"/>
    </row>
    <row r="58" ht="13.5" customHeight="1">
      <c r="A58" s="43"/>
      <c r="B58" s="43"/>
      <c r="C58" s="43"/>
      <c r="D58" s="43"/>
      <c r="E58" s="43"/>
      <c r="F58" s="43"/>
      <c r="G58" s="43"/>
      <c r="H58" s="43"/>
      <c r="I58" s="4"/>
      <c r="J58" s="4"/>
    </row>
    <row r="59" ht="13.5" customHeight="1">
      <c r="A59" s="43"/>
      <c r="B59" s="43"/>
      <c r="C59" s="43"/>
      <c r="D59" s="43"/>
      <c r="E59" s="43"/>
      <c r="F59" s="43"/>
      <c r="G59" s="43"/>
      <c r="H59" s="43"/>
      <c r="I59" s="4"/>
      <c r="J59" s="4"/>
    </row>
    <row r="60" ht="13.5" customHeight="1">
      <c r="A60" s="43"/>
      <c r="B60" s="43"/>
      <c r="C60" s="43"/>
      <c r="D60" s="43"/>
      <c r="E60" s="43"/>
      <c r="F60" s="43"/>
      <c r="G60" s="43"/>
      <c r="H60" s="43"/>
      <c r="I60" s="4"/>
      <c r="J60" s="4"/>
    </row>
    <row r="61" ht="13.5" customHeight="1">
      <c r="A61" s="43"/>
      <c r="B61" s="43"/>
      <c r="C61" s="43"/>
      <c r="D61" s="43"/>
      <c r="E61" s="43"/>
      <c r="F61" s="43"/>
      <c r="G61" s="43"/>
      <c r="H61" s="43"/>
      <c r="I61" s="4"/>
      <c r="J61" s="4"/>
    </row>
    <row r="62" ht="13.5" customHeight="1">
      <c r="A62" s="43"/>
      <c r="B62" s="43"/>
      <c r="C62" s="43"/>
      <c r="D62" s="43"/>
      <c r="E62" s="43"/>
      <c r="F62" s="43"/>
      <c r="G62" s="43"/>
      <c r="H62" s="43"/>
      <c r="I62" s="4"/>
      <c r="J62" s="4"/>
    </row>
    <row r="63" ht="13.5" customHeight="1">
      <c r="A63" s="43"/>
      <c r="B63" s="43"/>
      <c r="C63" s="43"/>
      <c r="D63" s="43"/>
      <c r="E63" s="43"/>
      <c r="F63" s="43"/>
      <c r="G63" s="43"/>
      <c r="H63" s="43"/>
      <c r="I63" s="4"/>
      <c r="J63" s="4"/>
    </row>
    <row r="64" ht="13.5" customHeight="1">
      <c r="A64" s="43"/>
      <c r="B64" s="43"/>
      <c r="C64" s="43"/>
      <c r="D64" s="43"/>
      <c r="E64" s="43"/>
      <c r="F64" s="43"/>
      <c r="G64" s="43"/>
      <c r="H64" s="43"/>
      <c r="I64" s="4"/>
      <c r="J64" s="4"/>
    </row>
    <row r="65" ht="13.5" customHeight="1">
      <c r="A65" s="43"/>
      <c r="B65" s="43"/>
      <c r="C65" s="43"/>
      <c r="D65" s="43"/>
      <c r="E65" s="43"/>
      <c r="F65" s="43"/>
      <c r="G65" s="43"/>
      <c r="H65" s="43"/>
      <c r="I65" s="4"/>
      <c r="J65" s="4"/>
    </row>
    <row r="66" ht="13.5" customHeight="1">
      <c r="A66" s="43"/>
      <c r="B66" s="43"/>
      <c r="C66" s="43"/>
      <c r="D66" s="43"/>
      <c r="E66" s="43"/>
      <c r="F66" s="43"/>
      <c r="G66" s="43"/>
      <c r="H66" s="43"/>
      <c r="I66" s="4"/>
      <c r="J66" s="4"/>
    </row>
    <row r="67" ht="13.5" customHeight="1">
      <c r="A67" s="43"/>
      <c r="B67" s="43"/>
      <c r="C67" s="43"/>
      <c r="D67" s="43"/>
      <c r="E67" s="43"/>
      <c r="F67" s="43"/>
      <c r="G67" s="43"/>
      <c r="H67" s="43"/>
      <c r="I67" s="4"/>
      <c r="J67" s="4"/>
    </row>
    <row r="68" ht="13.5" customHeight="1">
      <c r="A68" s="43"/>
      <c r="B68" s="43"/>
      <c r="C68" s="43"/>
      <c r="D68" s="43"/>
      <c r="E68" s="43"/>
      <c r="F68" s="43"/>
      <c r="G68" s="43"/>
      <c r="H68" s="43"/>
      <c r="I68" s="4"/>
      <c r="J68" s="4"/>
    </row>
    <row r="69" ht="13.5" customHeight="1">
      <c r="A69" s="43"/>
      <c r="B69" s="43"/>
      <c r="C69" s="43"/>
      <c r="D69" s="43"/>
      <c r="E69" s="43"/>
      <c r="F69" s="43"/>
      <c r="G69" s="43"/>
      <c r="H69" s="43"/>
      <c r="I69" s="4"/>
      <c r="J69" s="4"/>
    </row>
    <row r="70" ht="13.5" customHeight="1">
      <c r="A70" s="43"/>
      <c r="B70" s="43"/>
      <c r="C70" s="43"/>
      <c r="D70" s="43"/>
      <c r="E70" s="43"/>
      <c r="F70" s="43"/>
      <c r="G70" s="43"/>
      <c r="H70" s="43"/>
      <c r="I70" s="4"/>
      <c r="J70" s="4"/>
    </row>
    <row r="71" ht="13.5" customHeight="1">
      <c r="A71" s="43"/>
      <c r="B71" s="43"/>
      <c r="C71" s="43"/>
      <c r="D71" s="43"/>
      <c r="E71" s="43"/>
      <c r="F71" s="43"/>
      <c r="G71" s="43"/>
      <c r="H71" s="43"/>
      <c r="I71" s="4"/>
      <c r="J71" s="4"/>
    </row>
    <row r="72" ht="13.5" customHeight="1">
      <c r="A72" s="43"/>
      <c r="B72" s="43"/>
      <c r="C72" s="43"/>
      <c r="D72" s="43"/>
      <c r="E72" s="43"/>
      <c r="F72" s="43"/>
      <c r="G72" s="43"/>
      <c r="H72" s="43"/>
      <c r="I72" s="4"/>
      <c r="J72" s="4"/>
    </row>
    <row r="73" ht="13.5" customHeight="1">
      <c r="A73" s="43"/>
      <c r="B73" s="43"/>
      <c r="C73" s="43"/>
      <c r="D73" s="43"/>
      <c r="E73" s="43"/>
      <c r="F73" s="43"/>
      <c r="G73" s="43"/>
      <c r="H73" s="43"/>
      <c r="I73" s="4"/>
      <c r="J73" s="4"/>
    </row>
    <row r="74" ht="13.5" customHeight="1">
      <c r="A74" s="43"/>
      <c r="B74" s="43"/>
      <c r="C74" s="43"/>
      <c r="D74" s="43"/>
      <c r="E74" s="43"/>
      <c r="F74" s="43"/>
      <c r="G74" s="43"/>
      <c r="H74" s="43"/>
      <c r="I74" s="4"/>
      <c r="J74" s="4"/>
    </row>
    <row r="75" ht="13.5" customHeight="1">
      <c r="A75" s="43"/>
      <c r="B75" s="43"/>
      <c r="C75" s="43"/>
      <c r="D75" s="43"/>
      <c r="E75" s="43"/>
      <c r="F75" s="43"/>
      <c r="G75" s="43"/>
      <c r="H75" s="43"/>
      <c r="I75" s="4"/>
      <c r="J75" s="4"/>
    </row>
    <row r="76" ht="13.5" customHeight="1">
      <c r="A76" s="43"/>
      <c r="B76" s="43"/>
      <c r="C76" s="43"/>
      <c r="D76" s="43"/>
      <c r="E76" s="43"/>
      <c r="F76" s="43"/>
      <c r="G76" s="43"/>
      <c r="H76" s="43"/>
      <c r="I76" s="4"/>
      <c r="J76" s="4"/>
    </row>
    <row r="77" ht="13.5" customHeight="1">
      <c r="A77" s="43"/>
      <c r="B77" s="43"/>
      <c r="C77" s="43"/>
      <c r="D77" s="43"/>
      <c r="E77" s="43"/>
      <c r="F77" s="43"/>
      <c r="G77" s="43"/>
      <c r="H77" s="43"/>
      <c r="I77" s="4"/>
      <c r="J77" s="4"/>
    </row>
    <row r="78" ht="13.5" customHeight="1">
      <c r="A78" s="43"/>
      <c r="B78" s="43"/>
      <c r="C78" s="43"/>
      <c r="D78" s="43"/>
      <c r="E78" s="43"/>
      <c r="F78" s="43"/>
      <c r="G78" s="43"/>
      <c r="H78" s="43"/>
      <c r="I78" s="4"/>
      <c r="J78" s="4"/>
    </row>
    <row r="79" ht="13.5" customHeight="1">
      <c r="A79" s="43"/>
      <c r="B79" s="43"/>
      <c r="C79" s="43"/>
      <c r="D79" s="43"/>
      <c r="E79" s="43"/>
      <c r="F79" s="43"/>
      <c r="G79" s="43"/>
      <c r="H79" s="43"/>
      <c r="I79" s="4"/>
      <c r="J79" s="4"/>
    </row>
    <row r="80" ht="13.5" customHeight="1">
      <c r="A80" s="43"/>
      <c r="B80" s="43"/>
      <c r="C80" s="43"/>
      <c r="D80" s="43"/>
      <c r="E80" s="43"/>
      <c r="F80" s="43"/>
      <c r="G80" s="43"/>
      <c r="H80" s="43"/>
      <c r="I80" s="4"/>
      <c r="J80" s="4"/>
    </row>
    <row r="81" ht="13.5" customHeight="1">
      <c r="A81" s="43"/>
      <c r="B81" s="43"/>
      <c r="C81" s="43"/>
      <c r="D81" s="43"/>
      <c r="E81" s="43"/>
      <c r="F81" s="43"/>
      <c r="G81" s="43"/>
      <c r="H81" s="43"/>
      <c r="I81" s="4"/>
      <c r="J81" s="4"/>
    </row>
    <row r="82" ht="13.5" customHeight="1">
      <c r="A82" s="43"/>
      <c r="B82" s="43"/>
      <c r="C82" s="43"/>
      <c r="D82" s="43"/>
      <c r="E82" s="43"/>
      <c r="F82" s="43"/>
      <c r="G82" s="43"/>
      <c r="H82" s="43"/>
      <c r="I82" s="4"/>
      <c r="J82" s="4"/>
    </row>
    <row r="83" ht="13.5" customHeight="1">
      <c r="A83" s="43"/>
      <c r="B83" s="43"/>
      <c r="C83" s="43"/>
      <c r="D83" s="43"/>
      <c r="E83" s="43"/>
      <c r="F83" s="43"/>
      <c r="G83" s="43"/>
      <c r="H83" s="43"/>
      <c r="I83" s="4"/>
      <c r="J83" s="4"/>
    </row>
    <row r="84" ht="13.5" customHeight="1">
      <c r="A84" s="43"/>
      <c r="B84" s="43"/>
      <c r="C84" s="43"/>
      <c r="D84" s="43"/>
      <c r="E84" s="43"/>
      <c r="F84" s="43"/>
      <c r="G84" s="43"/>
      <c r="H84" s="43"/>
      <c r="I84" s="4"/>
      <c r="J84" s="4"/>
    </row>
    <row r="85" ht="13.5" customHeight="1">
      <c r="A85" s="43"/>
      <c r="B85" s="43"/>
      <c r="C85" s="43"/>
      <c r="D85" s="43"/>
      <c r="E85" s="43"/>
      <c r="F85" s="43"/>
      <c r="G85" s="43"/>
      <c r="H85" s="43"/>
      <c r="I85" s="4"/>
      <c r="J85" s="4"/>
    </row>
    <row r="86" ht="13.5" customHeight="1">
      <c r="A86" s="43"/>
      <c r="B86" s="43"/>
      <c r="C86" s="43"/>
      <c r="D86" s="43"/>
      <c r="E86" s="43"/>
      <c r="F86" s="43"/>
      <c r="G86" s="43"/>
      <c r="H86" s="43"/>
      <c r="I86" s="4"/>
      <c r="J86" s="4"/>
    </row>
    <row r="87" ht="13.5" customHeight="1">
      <c r="A87" s="43"/>
      <c r="B87" s="43"/>
      <c r="C87" s="43"/>
      <c r="D87" s="43"/>
      <c r="E87" s="43"/>
      <c r="F87" s="43"/>
      <c r="G87" s="43"/>
      <c r="H87" s="43"/>
      <c r="I87" s="4"/>
      <c r="J87" s="4"/>
    </row>
    <row r="88" ht="13.5" customHeight="1">
      <c r="A88" s="43"/>
      <c r="B88" s="43"/>
      <c r="C88" s="43"/>
      <c r="D88" s="43"/>
      <c r="E88" s="43"/>
      <c r="F88" s="43"/>
      <c r="G88" s="43"/>
      <c r="H88" s="43"/>
      <c r="I88" s="4"/>
      <c r="J88" s="4"/>
    </row>
    <row r="89" ht="13.5" customHeight="1">
      <c r="A89" s="43"/>
      <c r="B89" s="43"/>
      <c r="C89" s="43"/>
      <c r="D89" s="43"/>
      <c r="E89" s="43"/>
      <c r="F89" s="43"/>
      <c r="G89" s="43"/>
      <c r="H89" s="43"/>
      <c r="I89" s="4"/>
      <c r="J89" s="4"/>
    </row>
    <row r="90" ht="13.5" customHeight="1">
      <c r="A90" s="43"/>
      <c r="B90" s="43"/>
      <c r="C90" s="43"/>
      <c r="D90" s="43"/>
      <c r="E90" s="43"/>
      <c r="F90" s="43"/>
      <c r="G90" s="43"/>
      <c r="H90" s="43"/>
      <c r="I90" s="4"/>
      <c r="J90" s="4"/>
    </row>
    <row r="91" ht="13.5" customHeight="1">
      <c r="A91" s="43"/>
      <c r="B91" s="43"/>
      <c r="C91" s="43"/>
      <c r="D91" s="43"/>
      <c r="E91" s="43"/>
      <c r="F91" s="43"/>
      <c r="G91" s="43"/>
      <c r="H91" s="43"/>
      <c r="I91" s="4"/>
      <c r="J91" s="4"/>
    </row>
    <row r="92" ht="13.5" customHeight="1">
      <c r="A92" s="43"/>
      <c r="B92" s="43"/>
      <c r="C92" s="43"/>
      <c r="D92" s="43"/>
      <c r="E92" s="43"/>
      <c r="F92" s="43"/>
      <c r="G92" s="43"/>
      <c r="H92" s="43"/>
      <c r="I92" s="4"/>
      <c r="J92" s="4"/>
    </row>
    <row r="93" ht="13.5" customHeight="1">
      <c r="A93" s="43"/>
      <c r="B93" s="43"/>
      <c r="C93" s="43"/>
      <c r="D93" s="43"/>
      <c r="E93" s="43"/>
      <c r="F93" s="43"/>
      <c r="G93" s="43"/>
      <c r="H93" s="43"/>
      <c r="I93" s="4"/>
      <c r="J93" s="4"/>
    </row>
    <row r="94" ht="13.5" customHeight="1">
      <c r="A94" s="43"/>
      <c r="B94" s="43"/>
      <c r="C94" s="43"/>
      <c r="D94" s="43"/>
      <c r="E94" s="43"/>
      <c r="F94" s="43"/>
      <c r="G94" s="43"/>
      <c r="H94" s="43"/>
      <c r="I94" s="4"/>
      <c r="J94" s="4"/>
    </row>
    <row r="95" ht="13.5" customHeight="1">
      <c r="A95" s="43"/>
      <c r="B95" s="43"/>
      <c r="C95" s="43"/>
      <c r="D95" s="43"/>
      <c r="E95" s="43"/>
      <c r="F95" s="43"/>
      <c r="G95" s="43"/>
      <c r="H95" s="43"/>
      <c r="I95" s="4"/>
      <c r="J95" s="4"/>
    </row>
    <row r="96" ht="13.5" customHeight="1">
      <c r="A96" s="43"/>
      <c r="B96" s="43"/>
      <c r="C96" s="43"/>
      <c r="D96" s="43"/>
      <c r="E96" s="43"/>
      <c r="F96" s="43"/>
      <c r="G96" s="43"/>
      <c r="H96" s="43"/>
      <c r="I96" s="4"/>
      <c r="J96" s="4"/>
    </row>
    <row r="97" ht="13.5" customHeight="1">
      <c r="A97" s="43"/>
      <c r="B97" s="43"/>
      <c r="C97" s="43"/>
      <c r="D97" s="43"/>
      <c r="E97" s="43"/>
      <c r="F97" s="43"/>
      <c r="G97" s="43"/>
      <c r="H97" s="43"/>
      <c r="I97" s="4"/>
      <c r="J97" s="4"/>
    </row>
    <row r="98" ht="13.5" customHeight="1">
      <c r="A98" s="43"/>
      <c r="B98" s="43"/>
      <c r="C98" s="43"/>
      <c r="D98" s="43"/>
      <c r="E98" s="43"/>
      <c r="F98" s="43"/>
      <c r="G98" s="43"/>
      <c r="H98" s="43"/>
      <c r="I98" s="4"/>
      <c r="J98" s="4"/>
    </row>
    <row r="99" ht="13.5" customHeight="1">
      <c r="A99" s="43"/>
      <c r="B99" s="43"/>
      <c r="C99" s="43"/>
      <c r="D99" s="43"/>
      <c r="E99" s="43"/>
      <c r="F99" s="43"/>
      <c r="G99" s="43"/>
      <c r="H99" s="43"/>
      <c r="I99" s="4"/>
      <c r="J99" s="4"/>
    </row>
    <row r="100" ht="13.5" customHeight="1">
      <c r="A100" s="43"/>
      <c r="B100" s="43"/>
      <c r="C100" s="43"/>
      <c r="D100" s="43"/>
      <c r="E100" s="43"/>
      <c r="F100" s="43"/>
      <c r="G100" s="43"/>
      <c r="H100" s="43"/>
      <c r="I100" s="4"/>
      <c r="J100" s="4"/>
    </row>
    <row r="101" ht="13.5" customHeight="1">
      <c r="A101" s="43"/>
      <c r="B101" s="43"/>
      <c r="C101" s="43"/>
      <c r="D101" s="43"/>
      <c r="E101" s="43"/>
      <c r="F101" s="43"/>
      <c r="G101" s="43"/>
      <c r="H101" s="43"/>
      <c r="I101" s="4"/>
      <c r="J101" s="4"/>
    </row>
    <row r="102" ht="13.5" customHeight="1">
      <c r="A102" s="43"/>
      <c r="B102" s="43"/>
      <c r="C102" s="43"/>
      <c r="D102" s="43"/>
      <c r="E102" s="43"/>
      <c r="F102" s="43"/>
      <c r="G102" s="43"/>
      <c r="H102" s="43"/>
      <c r="I102" s="4"/>
      <c r="J102" s="4"/>
    </row>
    <row r="103" ht="13.5" customHeight="1">
      <c r="A103" s="43"/>
      <c r="B103" s="43"/>
      <c r="C103" s="43"/>
      <c r="D103" s="43"/>
      <c r="E103" s="43"/>
      <c r="F103" s="43"/>
      <c r="G103" s="43"/>
      <c r="H103" s="43"/>
      <c r="I103" s="4"/>
      <c r="J103" s="4"/>
    </row>
    <row r="104" ht="13.5" customHeight="1">
      <c r="A104" s="43"/>
      <c r="B104" s="43"/>
      <c r="C104" s="43"/>
      <c r="D104" s="43"/>
      <c r="E104" s="43"/>
      <c r="F104" s="43"/>
      <c r="G104" s="43"/>
      <c r="H104" s="43"/>
      <c r="I104" s="4"/>
      <c r="J104" s="4"/>
    </row>
    <row r="105" ht="13.5" customHeight="1">
      <c r="A105" s="43"/>
      <c r="B105" s="43"/>
      <c r="C105" s="43"/>
      <c r="D105" s="43"/>
      <c r="E105" s="43"/>
      <c r="F105" s="43"/>
      <c r="G105" s="43"/>
      <c r="H105" s="43"/>
      <c r="I105" s="4"/>
      <c r="J105" s="4"/>
    </row>
    <row r="106" ht="13.5" customHeight="1">
      <c r="A106" s="43"/>
      <c r="B106" s="43"/>
      <c r="C106" s="43"/>
      <c r="D106" s="43"/>
      <c r="E106" s="43"/>
      <c r="F106" s="43"/>
      <c r="G106" s="43"/>
      <c r="H106" s="43"/>
      <c r="I106" s="4"/>
      <c r="J106" s="4"/>
    </row>
    <row r="107" ht="13.5" customHeight="1">
      <c r="A107" s="43"/>
      <c r="B107" s="43"/>
      <c r="C107" s="43"/>
      <c r="D107" s="43"/>
      <c r="E107" s="43"/>
      <c r="F107" s="43"/>
      <c r="G107" s="43"/>
      <c r="H107" s="43"/>
      <c r="I107" s="4"/>
      <c r="J107" s="4"/>
    </row>
    <row r="108" ht="13.5" customHeight="1">
      <c r="A108" s="43"/>
      <c r="B108" s="43"/>
      <c r="C108" s="43"/>
      <c r="D108" s="43"/>
      <c r="E108" s="43"/>
      <c r="F108" s="43"/>
      <c r="G108" s="43"/>
      <c r="H108" s="43"/>
      <c r="I108" s="4"/>
      <c r="J108" s="4"/>
    </row>
    <row r="109" ht="13.5" customHeight="1">
      <c r="A109" s="43"/>
      <c r="B109" s="43"/>
      <c r="C109" s="43"/>
      <c r="D109" s="43"/>
      <c r="E109" s="43"/>
      <c r="F109" s="43"/>
      <c r="G109" s="43"/>
      <c r="H109" s="43"/>
      <c r="I109" s="4"/>
      <c r="J109" s="4"/>
    </row>
    <row r="110" ht="13.5" customHeight="1">
      <c r="A110" s="43"/>
      <c r="B110" s="43"/>
      <c r="C110" s="43"/>
      <c r="D110" s="43"/>
      <c r="E110" s="43"/>
      <c r="F110" s="43"/>
      <c r="G110" s="43"/>
      <c r="H110" s="43"/>
      <c r="I110" s="4"/>
      <c r="J110" s="4"/>
    </row>
    <row r="111" ht="13.5" customHeight="1">
      <c r="A111" s="43"/>
      <c r="B111" s="43"/>
      <c r="C111" s="43"/>
      <c r="D111" s="43"/>
      <c r="E111" s="43"/>
      <c r="F111" s="43"/>
      <c r="G111" s="43"/>
      <c r="H111" s="43"/>
      <c r="I111" s="4"/>
      <c r="J111" s="4"/>
    </row>
    <row r="112" ht="13.5" customHeight="1">
      <c r="A112" s="43"/>
      <c r="B112" s="43"/>
      <c r="C112" s="43"/>
      <c r="D112" s="43"/>
      <c r="E112" s="43"/>
      <c r="F112" s="43"/>
      <c r="G112" s="43"/>
      <c r="H112" s="43"/>
      <c r="I112" s="4"/>
      <c r="J112" s="4"/>
    </row>
    <row r="113" ht="13.5" customHeight="1">
      <c r="A113" s="43"/>
      <c r="B113" s="43"/>
      <c r="C113" s="43"/>
      <c r="D113" s="43"/>
      <c r="E113" s="43"/>
      <c r="F113" s="43"/>
      <c r="G113" s="43"/>
      <c r="H113" s="43"/>
      <c r="I113" s="4"/>
      <c r="J113" s="4"/>
    </row>
    <row r="114" ht="13.5" customHeight="1">
      <c r="A114" s="43"/>
      <c r="B114" s="43"/>
      <c r="C114" s="43"/>
      <c r="D114" s="43"/>
      <c r="E114" s="43"/>
      <c r="F114" s="43"/>
      <c r="G114" s="43"/>
      <c r="H114" s="43"/>
      <c r="I114" s="4"/>
      <c r="J114" s="4"/>
    </row>
    <row r="115" ht="13.5" customHeight="1">
      <c r="A115" s="43"/>
      <c r="B115" s="43"/>
      <c r="C115" s="43"/>
      <c r="D115" s="43"/>
      <c r="E115" s="43"/>
      <c r="F115" s="43"/>
      <c r="G115" s="43"/>
      <c r="H115" s="43"/>
      <c r="I115" s="4"/>
      <c r="J115" s="4"/>
    </row>
    <row r="116" ht="13.5" customHeight="1">
      <c r="A116" s="43"/>
      <c r="B116" s="43"/>
      <c r="C116" s="43"/>
      <c r="D116" s="43"/>
      <c r="E116" s="43"/>
      <c r="F116" s="43"/>
      <c r="G116" s="43"/>
      <c r="H116" s="43"/>
      <c r="I116" s="4"/>
      <c r="J116" s="4"/>
    </row>
    <row r="117" ht="13.5" customHeight="1">
      <c r="A117" s="43"/>
      <c r="B117" s="43"/>
      <c r="C117" s="43"/>
      <c r="D117" s="43"/>
      <c r="E117" s="43"/>
      <c r="F117" s="43"/>
      <c r="G117" s="43"/>
      <c r="H117" s="43"/>
      <c r="I117" s="4"/>
      <c r="J117" s="4"/>
    </row>
    <row r="118" ht="13.5" customHeight="1">
      <c r="A118" s="43"/>
      <c r="B118" s="43"/>
      <c r="C118" s="43"/>
      <c r="D118" s="43"/>
      <c r="E118" s="43"/>
      <c r="F118" s="43"/>
      <c r="G118" s="43"/>
      <c r="H118" s="43"/>
      <c r="I118" s="4"/>
      <c r="J118" s="4"/>
    </row>
    <row r="119" ht="13.5" customHeight="1">
      <c r="A119" s="43"/>
      <c r="B119" s="43"/>
      <c r="C119" s="43"/>
      <c r="D119" s="43"/>
      <c r="E119" s="43"/>
      <c r="F119" s="43"/>
      <c r="G119" s="43"/>
      <c r="H119" s="43"/>
      <c r="I119" s="4"/>
      <c r="J119" s="4"/>
    </row>
    <row r="120" ht="13.5" customHeight="1">
      <c r="A120" s="43"/>
      <c r="B120" s="43"/>
      <c r="C120" s="43"/>
      <c r="D120" s="43"/>
      <c r="E120" s="43"/>
      <c r="F120" s="43"/>
      <c r="G120" s="43"/>
      <c r="H120" s="43"/>
      <c r="I120" s="4"/>
      <c r="J120" s="4"/>
    </row>
    <row r="121" ht="13.5" customHeight="1">
      <c r="A121" s="43"/>
      <c r="B121" s="43"/>
      <c r="C121" s="43"/>
      <c r="D121" s="43"/>
      <c r="E121" s="43"/>
      <c r="F121" s="43"/>
      <c r="G121" s="43"/>
      <c r="H121" s="43"/>
      <c r="I121" s="4"/>
      <c r="J121" s="4"/>
    </row>
    <row r="122" ht="13.5" customHeight="1">
      <c r="A122" s="43"/>
      <c r="B122" s="43"/>
      <c r="C122" s="43"/>
      <c r="D122" s="43"/>
      <c r="E122" s="43"/>
      <c r="F122" s="43"/>
      <c r="G122" s="43"/>
      <c r="H122" s="43"/>
      <c r="I122" s="4"/>
      <c r="J122" s="4"/>
    </row>
    <row r="123" ht="13.5" customHeight="1">
      <c r="A123" s="43"/>
      <c r="B123" s="43"/>
      <c r="C123" s="43"/>
      <c r="D123" s="43"/>
      <c r="E123" s="43"/>
      <c r="F123" s="43"/>
      <c r="G123" s="43"/>
      <c r="H123" s="43"/>
      <c r="I123" s="4"/>
      <c r="J123" s="4"/>
    </row>
    <row r="124" ht="13.5" customHeight="1">
      <c r="A124" s="43"/>
      <c r="B124" s="43"/>
      <c r="C124" s="43"/>
      <c r="D124" s="43"/>
      <c r="E124" s="43"/>
      <c r="F124" s="43"/>
      <c r="G124" s="43"/>
      <c r="H124" s="43"/>
      <c r="I124" s="4"/>
      <c r="J124" s="4"/>
    </row>
    <row r="125" ht="13.5" customHeight="1">
      <c r="A125" s="43"/>
      <c r="B125" s="43"/>
      <c r="C125" s="43"/>
      <c r="D125" s="43"/>
      <c r="E125" s="43"/>
      <c r="F125" s="43"/>
      <c r="G125" s="43"/>
      <c r="H125" s="43"/>
      <c r="I125" s="4"/>
      <c r="J125" s="4"/>
    </row>
    <row r="126" ht="13.5" customHeight="1">
      <c r="A126" s="43"/>
      <c r="B126" s="43"/>
      <c r="C126" s="43"/>
      <c r="D126" s="43"/>
      <c r="E126" s="43"/>
      <c r="F126" s="43"/>
      <c r="G126" s="43"/>
      <c r="H126" s="43"/>
      <c r="I126" s="4"/>
      <c r="J126" s="4"/>
    </row>
    <row r="127" ht="13.5" customHeight="1">
      <c r="A127" s="43"/>
      <c r="B127" s="43"/>
      <c r="C127" s="43"/>
      <c r="D127" s="43"/>
      <c r="E127" s="43"/>
      <c r="F127" s="43"/>
      <c r="G127" s="43"/>
      <c r="H127" s="43"/>
      <c r="I127" s="4"/>
      <c r="J127" s="4"/>
    </row>
    <row r="128" ht="13.5" customHeight="1">
      <c r="A128" s="43"/>
      <c r="B128" s="43"/>
      <c r="C128" s="43"/>
      <c r="D128" s="43"/>
      <c r="E128" s="43"/>
      <c r="F128" s="43"/>
      <c r="G128" s="43"/>
      <c r="H128" s="43"/>
      <c r="I128" s="4"/>
      <c r="J128" s="4"/>
    </row>
    <row r="129" ht="13.5" customHeight="1">
      <c r="A129" s="43"/>
      <c r="B129" s="43"/>
      <c r="C129" s="43"/>
      <c r="D129" s="43"/>
      <c r="E129" s="43"/>
      <c r="F129" s="43"/>
      <c r="G129" s="43"/>
      <c r="H129" s="43"/>
      <c r="I129" s="4"/>
      <c r="J129" s="4"/>
    </row>
    <row r="130" ht="13.5" customHeight="1">
      <c r="A130" s="43"/>
      <c r="B130" s="43"/>
      <c r="C130" s="43"/>
      <c r="D130" s="43"/>
      <c r="E130" s="43"/>
      <c r="F130" s="43"/>
      <c r="G130" s="43"/>
      <c r="H130" s="43"/>
      <c r="I130" s="4"/>
      <c r="J130" s="4"/>
    </row>
    <row r="131" ht="13.5" customHeight="1">
      <c r="A131" s="43"/>
      <c r="B131" s="43"/>
      <c r="C131" s="43"/>
      <c r="D131" s="43"/>
      <c r="E131" s="43"/>
      <c r="F131" s="43"/>
      <c r="G131" s="43"/>
      <c r="H131" s="43"/>
      <c r="I131" s="4"/>
      <c r="J131" s="4"/>
    </row>
    <row r="132" ht="13.5" customHeight="1">
      <c r="A132" s="43"/>
      <c r="B132" s="43"/>
      <c r="C132" s="43"/>
      <c r="D132" s="43"/>
      <c r="E132" s="43"/>
      <c r="F132" s="43"/>
      <c r="G132" s="43"/>
      <c r="H132" s="43"/>
      <c r="I132" s="4"/>
      <c r="J132" s="4"/>
    </row>
    <row r="133" ht="13.5" customHeight="1">
      <c r="A133" s="43"/>
      <c r="B133" s="43"/>
      <c r="C133" s="43"/>
      <c r="D133" s="43"/>
      <c r="E133" s="43"/>
      <c r="F133" s="43"/>
      <c r="G133" s="43"/>
      <c r="H133" s="43"/>
      <c r="I133" s="4"/>
      <c r="J133" s="4"/>
    </row>
    <row r="134" ht="13.5" customHeight="1">
      <c r="A134" s="43"/>
      <c r="B134" s="43"/>
      <c r="C134" s="43"/>
      <c r="D134" s="43"/>
      <c r="E134" s="43"/>
      <c r="F134" s="43"/>
      <c r="G134" s="43"/>
      <c r="H134" s="43"/>
      <c r="I134" s="4"/>
      <c r="J134" s="4"/>
    </row>
    <row r="135" ht="13.5" customHeight="1">
      <c r="A135" s="43"/>
      <c r="B135" s="43"/>
      <c r="C135" s="43"/>
      <c r="D135" s="43"/>
      <c r="E135" s="43"/>
      <c r="F135" s="43"/>
      <c r="G135" s="43"/>
      <c r="H135" s="43"/>
      <c r="I135" s="4"/>
      <c r="J135" s="4"/>
    </row>
    <row r="136" ht="13.5" customHeight="1">
      <c r="A136" s="43"/>
      <c r="B136" s="43"/>
      <c r="C136" s="43"/>
      <c r="D136" s="43"/>
      <c r="E136" s="43"/>
      <c r="F136" s="43"/>
      <c r="G136" s="43"/>
      <c r="H136" s="43"/>
      <c r="I136" s="4"/>
      <c r="J136" s="4"/>
    </row>
    <row r="137" ht="13.5" customHeight="1">
      <c r="A137" s="43"/>
      <c r="B137" s="43"/>
      <c r="C137" s="43"/>
      <c r="D137" s="43"/>
      <c r="E137" s="43"/>
      <c r="F137" s="43"/>
      <c r="G137" s="43"/>
      <c r="H137" s="43"/>
      <c r="I137" s="4"/>
      <c r="J137" s="4"/>
    </row>
    <row r="138" ht="13.5" customHeight="1">
      <c r="A138" s="43"/>
      <c r="B138" s="43"/>
      <c r="C138" s="43"/>
      <c r="D138" s="43"/>
      <c r="E138" s="43"/>
      <c r="F138" s="43"/>
      <c r="G138" s="43"/>
      <c r="H138" s="43"/>
      <c r="I138" s="4"/>
      <c r="J138" s="4"/>
    </row>
    <row r="139" ht="13.5" customHeight="1">
      <c r="A139" s="43"/>
      <c r="B139" s="43"/>
      <c r="C139" s="43"/>
      <c r="D139" s="43"/>
      <c r="E139" s="43"/>
      <c r="F139" s="43"/>
      <c r="G139" s="43"/>
      <c r="H139" s="43"/>
      <c r="I139" s="4"/>
      <c r="J139" s="4"/>
    </row>
    <row r="140" ht="13.5" customHeight="1">
      <c r="A140" s="43"/>
      <c r="B140" s="43"/>
      <c r="C140" s="43"/>
      <c r="D140" s="43"/>
      <c r="E140" s="43"/>
      <c r="F140" s="43"/>
      <c r="G140" s="43"/>
      <c r="H140" s="43"/>
      <c r="I140" s="4"/>
      <c r="J140" s="4"/>
    </row>
    <row r="141" ht="13.5" customHeight="1">
      <c r="A141" s="43"/>
      <c r="B141" s="43"/>
      <c r="C141" s="43"/>
      <c r="D141" s="43"/>
      <c r="E141" s="43"/>
      <c r="F141" s="43"/>
      <c r="G141" s="43"/>
      <c r="H141" s="43"/>
      <c r="I141" s="4"/>
      <c r="J141" s="4"/>
    </row>
    <row r="142" ht="13.5" customHeight="1">
      <c r="A142" s="43"/>
      <c r="B142" s="43"/>
      <c r="C142" s="43"/>
      <c r="D142" s="43"/>
      <c r="E142" s="43"/>
      <c r="F142" s="43"/>
      <c r="G142" s="43"/>
      <c r="H142" s="43"/>
      <c r="I142" s="4"/>
      <c r="J142" s="4"/>
    </row>
    <row r="143" ht="13.5" customHeight="1">
      <c r="A143" s="43"/>
      <c r="B143" s="43"/>
      <c r="C143" s="43"/>
      <c r="D143" s="43"/>
      <c r="E143" s="43"/>
      <c r="F143" s="43"/>
      <c r="G143" s="43"/>
      <c r="H143" s="43"/>
      <c r="I143" s="4"/>
      <c r="J143" s="4"/>
    </row>
    <row r="144" ht="13.5" customHeight="1">
      <c r="A144" s="43"/>
      <c r="B144" s="43"/>
      <c r="C144" s="43"/>
      <c r="D144" s="43"/>
      <c r="E144" s="43"/>
      <c r="F144" s="43"/>
      <c r="G144" s="43"/>
      <c r="H144" s="43"/>
      <c r="I144" s="4"/>
      <c r="J144" s="4"/>
    </row>
    <row r="145" ht="13.5" customHeight="1">
      <c r="A145" s="43"/>
      <c r="B145" s="43"/>
      <c r="C145" s="43"/>
      <c r="D145" s="43"/>
      <c r="E145" s="43"/>
      <c r="F145" s="43"/>
      <c r="G145" s="43"/>
      <c r="H145" s="43"/>
      <c r="I145" s="4"/>
      <c r="J145" s="4"/>
    </row>
    <row r="146" ht="13.5" customHeight="1">
      <c r="A146" s="43"/>
      <c r="B146" s="43"/>
      <c r="C146" s="43"/>
      <c r="D146" s="43"/>
      <c r="E146" s="43"/>
      <c r="F146" s="43"/>
      <c r="G146" s="43"/>
      <c r="H146" s="43"/>
      <c r="I146" s="4"/>
      <c r="J146" s="4"/>
    </row>
    <row r="147" ht="13.5" customHeight="1">
      <c r="A147" s="43"/>
      <c r="B147" s="43"/>
      <c r="C147" s="43"/>
      <c r="D147" s="43"/>
      <c r="E147" s="43"/>
      <c r="F147" s="43"/>
      <c r="G147" s="43"/>
      <c r="H147" s="43"/>
      <c r="I147" s="4"/>
      <c r="J147" s="4"/>
    </row>
    <row r="148" ht="13.5" customHeight="1">
      <c r="A148" s="43"/>
      <c r="B148" s="43"/>
      <c r="C148" s="43"/>
      <c r="D148" s="43"/>
      <c r="E148" s="43"/>
      <c r="F148" s="43"/>
      <c r="G148" s="43"/>
      <c r="H148" s="43"/>
      <c r="I148" s="4"/>
      <c r="J148" s="4"/>
    </row>
    <row r="149" ht="13.5" customHeight="1">
      <c r="A149" s="43"/>
      <c r="B149" s="43"/>
      <c r="C149" s="43"/>
      <c r="D149" s="43"/>
      <c r="E149" s="43"/>
      <c r="F149" s="43"/>
      <c r="G149" s="43"/>
      <c r="H149" s="43"/>
      <c r="I149" s="4"/>
      <c r="J149" s="4"/>
    </row>
    <row r="150" ht="13.5" customHeight="1">
      <c r="A150" s="43"/>
      <c r="B150" s="43"/>
      <c r="C150" s="43"/>
      <c r="D150" s="43"/>
      <c r="E150" s="43"/>
      <c r="F150" s="43"/>
      <c r="G150" s="43"/>
      <c r="H150" s="43"/>
      <c r="I150" s="4"/>
      <c r="J150" s="4"/>
    </row>
    <row r="151" ht="13.5" customHeight="1">
      <c r="A151" s="43"/>
      <c r="B151" s="43"/>
      <c r="C151" s="43"/>
      <c r="D151" s="43"/>
      <c r="E151" s="43"/>
      <c r="F151" s="43"/>
      <c r="G151" s="43"/>
      <c r="H151" s="43"/>
      <c r="I151" s="4"/>
      <c r="J151" s="4"/>
    </row>
    <row r="152" ht="13.5" customHeight="1">
      <c r="A152" s="43"/>
      <c r="B152" s="43"/>
      <c r="C152" s="43"/>
      <c r="D152" s="43"/>
      <c r="E152" s="43"/>
      <c r="F152" s="43"/>
      <c r="G152" s="43"/>
      <c r="H152" s="43"/>
      <c r="I152" s="4"/>
      <c r="J152" s="4"/>
    </row>
    <row r="153" ht="13.5" customHeight="1">
      <c r="A153" s="43"/>
      <c r="B153" s="43"/>
      <c r="C153" s="43"/>
      <c r="D153" s="43"/>
      <c r="E153" s="43"/>
      <c r="F153" s="43"/>
      <c r="G153" s="43"/>
      <c r="H153" s="43"/>
      <c r="I153" s="4"/>
      <c r="J153" s="4"/>
    </row>
    <row r="154" ht="13.5" customHeight="1">
      <c r="A154" s="43"/>
      <c r="B154" s="43"/>
      <c r="C154" s="43"/>
      <c r="D154" s="43"/>
      <c r="E154" s="43"/>
      <c r="F154" s="43"/>
      <c r="G154" s="43"/>
      <c r="H154" s="43"/>
      <c r="I154" s="4"/>
      <c r="J154" s="4"/>
    </row>
    <row r="155" ht="13.5" customHeight="1">
      <c r="A155" s="43"/>
      <c r="B155" s="43"/>
      <c r="C155" s="43"/>
      <c r="D155" s="43"/>
      <c r="E155" s="43"/>
      <c r="F155" s="43"/>
      <c r="G155" s="43"/>
      <c r="H155" s="43"/>
      <c r="I155" s="4"/>
      <c r="J155" s="4"/>
    </row>
    <row r="156" ht="13.5" customHeight="1">
      <c r="A156" s="43"/>
      <c r="B156" s="43"/>
      <c r="C156" s="43"/>
      <c r="D156" s="43"/>
      <c r="E156" s="43"/>
      <c r="F156" s="43"/>
      <c r="G156" s="43"/>
      <c r="H156" s="43"/>
      <c r="I156" s="4"/>
      <c r="J156" s="4"/>
    </row>
    <row r="157" ht="13.5" customHeight="1">
      <c r="A157" s="43"/>
      <c r="B157" s="43"/>
      <c r="C157" s="43"/>
      <c r="D157" s="43"/>
      <c r="E157" s="43"/>
      <c r="F157" s="43"/>
      <c r="G157" s="43"/>
      <c r="H157" s="43"/>
      <c r="I157" s="4"/>
      <c r="J157" s="4"/>
    </row>
    <row r="158" ht="13.5" customHeight="1">
      <c r="A158" s="43"/>
      <c r="B158" s="43"/>
      <c r="C158" s="43"/>
      <c r="D158" s="43"/>
      <c r="E158" s="43"/>
      <c r="F158" s="43"/>
      <c r="G158" s="43"/>
      <c r="H158" s="43"/>
      <c r="I158" s="4"/>
      <c r="J158" s="4"/>
    </row>
    <row r="159" ht="13.5" customHeight="1">
      <c r="A159" s="43"/>
      <c r="B159" s="43"/>
      <c r="C159" s="43"/>
      <c r="D159" s="43"/>
      <c r="E159" s="43"/>
      <c r="F159" s="43"/>
      <c r="G159" s="43"/>
      <c r="H159" s="43"/>
      <c r="I159" s="4"/>
      <c r="J159" s="4"/>
    </row>
    <row r="160" ht="13.5" customHeight="1">
      <c r="A160" s="43"/>
      <c r="B160" s="43"/>
      <c r="C160" s="43"/>
      <c r="D160" s="43"/>
      <c r="E160" s="43"/>
      <c r="F160" s="43"/>
      <c r="G160" s="43"/>
      <c r="H160" s="43"/>
      <c r="I160" s="4"/>
      <c r="J160" s="4"/>
    </row>
    <row r="161" ht="13.5" customHeight="1">
      <c r="A161" s="43"/>
      <c r="B161" s="43"/>
      <c r="C161" s="43"/>
      <c r="D161" s="43"/>
      <c r="E161" s="43"/>
      <c r="F161" s="43"/>
      <c r="G161" s="43"/>
      <c r="H161" s="43"/>
      <c r="I161" s="4"/>
      <c r="J161" s="4"/>
    </row>
    <row r="162" ht="13.5" customHeight="1">
      <c r="A162" s="43"/>
      <c r="B162" s="43"/>
      <c r="C162" s="43"/>
      <c r="D162" s="43"/>
      <c r="E162" s="43"/>
      <c r="F162" s="43"/>
      <c r="G162" s="43"/>
      <c r="H162" s="43"/>
      <c r="I162" s="4"/>
      <c r="J162" s="4"/>
    </row>
    <row r="163" ht="13.5" customHeight="1">
      <c r="A163" s="43"/>
      <c r="B163" s="43"/>
      <c r="C163" s="43"/>
      <c r="D163" s="43"/>
      <c r="E163" s="43"/>
      <c r="F163" s="43"/>
      <c r="G163" s="43"/>
      <c r="H163" s="43"/>
      <c r="I163" s="4"/>
      <c r="J163" s="4"/>
    </row>
    <row r="164" ht="13.5" customHeight="1">
      <c r="A164" s="43"/>
      <c r="B164" s="43"/>
      <c r="C164" s="43"/>
      <c r="D164" s="43"/>
      <c r="E164" s="43"/>
      <c r="F164" s="43"/>
      <c r="G164" s="43"/>
      <c r="H164" s="43"/>
      <c r="I164" s="4"/>
      <c r="J164" s="4"/>
    </row>
    <row r="165" ht="13.5" customHeight="1">
      <c r="A165" s="43"/>
      <c r="B165" s="43"/>
      <c r="C165" s="43"/>
      <c r="D165" s="43"/>
      <c r="E165" s="43"/>
      <c r="F165" s="43"/>
      <c r="G165" s="43"/>
      <c r="H165" s="43"/>
      <c r="I165" s="4"/>
      <c r="J165" s="4"/>
    </row>
    <row r="166" ht="13.5" customHeight="1">
      <c r="A166" s="43"/>
      <c r="B166" s="43"/>
      <c r="C166" s="43"/>
      <c r="D166" s="43"/>
      <c r="E166" s="43"/>
      <c r="F166" s="43"/>
      <c r="G166" s="43"/>
      <c r="H166" s="43"/>
      <c r="I166" s="4"/>
      <c r="J166" s="4"/>
    </row>
    <row r="167" ht="13.5" customHeight="1">
      <c r="A167" s="43"/>
      <c r="B167" s="43"/>
      <c r="C167" s="43"/>
      <c r="D167" s="43"/>
      <c r="E167" s="43"/>
      <c r="F167" s="43"/>
      <c r="G167" s="43"/>
      <c r="H167" s="43"/>
      <c r="I167" s="4"/>
      <c r="J167" s="4"/>
    </row>
    <row r="168" ht="13.5" customHeight="1">
      <c r="A168" s="43"/>
      <c r="B168" s="43"/>
      <c r="C168" s="43"/>
      <c r="D168" s="43"/>
      <c r="E168" s="43"/>
      <c r="F168" s="43"/>
      <c r="G168" s="43"/>
      <c r="H168" s="43"/>
      <c r="I168" s="4"/>
      <c r="J168" s="4"/>
    </row>
    <row r="169" ht="13.5" customHeight="1">
      <c r="A169" s="43"/>
      <c r="B169" s="43"/>
      <c r="C169" s="43"/>
      <c r="D169" s="43"/>
      <c r="E169" s="43"/>
      <c r="F169" s="43"/>
      <c r="G169" s="43"/>
      <c r="H169" s="43"/>
      <c r="I169" s="4"/>
      <c r="J169" s="4"/>
    </row>
    <row r="170" ht="13.5" customHeight="1">
      <c r="A170" s="43"/>
      <c r="B170" s="43"/>
      <c r="C170" s="43"/>
      <c r="D170" s="43"/>
      <c r="E170" s="43"/>
      <c r="F170" s="43"/>
      <c r="G170" s="43"/>
      <c r="H170" s="43"/>
      <c r="I170" s="4"/>
      <c r="J170" s="4"/>
    </row>
    <row r="171" ht="13.5" customHeight="1">
      <c r="A171" s="43"/>
      <c r="B171" s="43"/>
      <c r="C171" s="43"/>
      <c r="D171" s="43"/>
      <c r="E171" s="43"/>
      <c r="F171" s="43"/>
      <c r="G171" s="43"/>
      <c r="H171" s="43"/>
      <c r="I171" s="4"/>
      <c r="J171" s="4"/>
    </row>
    <row r="172" ht="13.5" customHeight="1">
      <c r="A172" s="43"/>
      <c r="B172" s="43"/>
      <c r="C172" s="43"/>
      <c r="D172" s="43"/>
      <c r="E172" s="43"/>
      <c r="F172" s="43"/>
      <c r="G172" s="43"/>
      <c r="H172" s="43"/>
      <c r="I172" s="4"/>
      <c r="J172" s="4"/>
    </row>
    <row r="173" ht="13.5" customHeight="1">
      <c r="A173" s="43"/>
      <c r="B173" s="43"/>
      <c r="C173" s="43"/>
      <c r="D173" s="43"/>
      <c r="E173" s="43"/>
      <c r="F173" s="43"/>
      <c r="G173" s="43"/>
      <c r="H173" s="43"/>
      <c r="I173" s="4"/>
      <c r="J173" s="4"/>
    </row>
    <row r="174" ht="13.5" customHeight="1">
      <c r="A174" s="43"/>
      <c r="B174" s="43"/>
      <c r="C174" s="43"/>
      <c r="D174" s="43"/>
      <c r="E174" s="43"/>
      <c r="F174" s="43"/>
      <c r="G174" s="43"/>
      <c r="H174" s="43"/>
      <c r="I174" s="4"/>
      <c r="J174" s="4"/>
    </row>
    <row r="175" ht="13.5" customHeight="1">
      <c r="A175" s="43"/>
      <c r="B175" s="43"/>
      <c r="C175" s="43"/>
      <c r="D175" s="43"/>
      <c r="E175" s="43"/>
      <c r="F175" s="43"/>
      <c r="G175" s="43"/>
      <c r="H175" s="43"/>
      <c r="I175" s="4"/>
      <c r="J175" s="4"/>
    </row>
    <row r="176" ht="13.5" customHeight="1">
      <c r="A176" s="43"/>
      <c r="B176" s="43"/>
      <c r="C176" s="43"/>
      <c r="D176" s="43"/>
      <c r="E176" s="43"/>
      <c r="F176" s="43"/>
      <c r="G176" s="43"/>
      <c r="H176" s="43"/>
      <c r="I176" s="4"/>
      <c r="J176" s="4"/>
    </row>
    <row r="177" ht="13.5" customHeight="1">
      <c r="A177" s="43"/>
      <c r="B177" s="43"/>
      <c r="C177" s="43"/>
      <c r="D177" s="43"/>
      <c r="E177" s="43"/>
      <c r="F177" s="43"/>
      <c r="G177" s="43"/>
      <c r="H177" s="43"/>
      <c r="I177" s="4"/>
      <c r="J177" s="4"/>
    </row>
    <row r="178" ht="13.5" customHeight="1">
      <c r="A178" s="43"/>
      <c r="B178" s="43"/>
      <c r="C178" s="43"/>
      <c r="D178" s="43"/>
      <c r="E178" s="43"/>
      <c r="F178" s="43"/>
      <c r="G178" s="43"/>
      <c r="H178" s="43"/>
      <c r="I178" s="4"/>
      <c r="J178" s="4"/>
    </row>
    <row r="179" ht="13.5" customHeight="1">
      <c r="A179" s="43"/>
      <c r="B179" s="43"/>
      <c r="C179" s="43"/>
      <c r="D179" s="43"/>
      <c r="E179" s="43"/>
      <c r="F179" s="43"/>
      <c r="G179" s="43"/>
      <c r="H179" s="43"/>
      <c r="I179" s="4"/>
      <c r="J179" s="4"/>
    </row>
    <row r="180" ht="13.5" customHeight="1">
      <c r="A180" s="43"/>
      <c r="B180" s="43"/>
      <c r="C180" s="43"/>
      <c r="D180" s="43"/>
      <c r="E180" s="43"/>
      <c r="F180" s="43"/>
      <c r="G180" s="43"/>
      <c r="H180" s="43"/>
      <c r="I180" s="4"/>
      <c r="J180" s="4"/>
    </row>
    <row r="181" ht="13.5" customHeight="1">
      <c r="A181" s="43"/>
      <c r="B181" s="43"/>
      <c r="C181" s="43"/>
      <c r="D181" s="43"/>
      <c r="E181" s="43"/>
      <c r="F181" s="43"/>
      <c r="G181" s="43"/>
      <c r="H181" s="43"/>
      <c r="I181" s="4"/>
      <c r="J181" s="4"/>
    </row>
    <row r="182" ht="13.5" customHeight="1">
      <c r="A182" s="43"/>
      <c r="B182" s="43"/>
      <c r="C182" s="43"/>
      <c r="D182" s="43"/>
      <c r="E182" s="43"/>
      <c r="F182" s="43"/>
      <c r="G182" s="43"/>
      <c r="H182" s="43"/>
      <c r="I182" s="4"/>
      <c r="J182" s="4"/>
    </row>
    <row r="183" ht="13.5" customHeight="1">
      <c r="A183" s="43"/>
      <c r="B183" s="43"/>
      <c r="C183" s="43"/>
      <c r="D183" s="43"/>
      <c r="E183" s="43"/>
      <c r="F183" s="43"/>
      <c r="G183" s="43"/>
      <c r="H183" s="43"/>
      <c r="I183" s="4"/>
      <c r="J183" s="4"/>
    </row>
    <row r="184" ht="13.5" customHeight="1">
      <c r="A184" s="43"/>
      <c r="B184" s="43"/>
      <c r="C184" s="43"/>
      <c r="D184" s="43"/>
      <c r="E184" s="43"/>
      <c r="F184" s="43"/>
      <c r="G184" s="43"/>
      <c r="H184" s="43"/>
      <c r="I184" s="4"/>
      <c r="J184" s="4"/>
    </row>
    <row r="185" ht="13.5" customHeight="1">
      <c r="A185" s="43"/>
      <c r="B185" s="43"/>
      <c r="C185" s="43"/>
      <c r="D185" s="43"/>
      <c r="E185" s="43"/>
      <c r="F185" s="43"/>
      <c r="G185" s="43"/>
      <c r="H185" s="43"/>
      <c r="I185" s="4"/>
      <c r="J185" s="4"/>
    </row>
    <row r="186" ht="13.5" customHeight="1">
      <c r="A186" s="43"/>
      <c r="B186" s="43"/>
      <c r="C186" s="43"/>
      <c r="D186" s="43"/>
      <c r="E186" s="43"/>
      <c r="F186" s="43"/>
      <c r="G186" s="43"/>
      <c r="H186" s="43"/>
      <c r="I186" s="4"/>
      <c r="J186" s="4"/>
    </row>
    <row r="187" ht="13.5" customHeight="1">
      <c r="A187" s="43"/>
      <c r="B187" s="43"/>
      <c r="C187" s="43"/>
      <c r="D187" s="43"/>
      <c r="E187" s="43"/>
      <c r="F187" s="43"/>
      <c r="G187" s="43"/>
      <c r="H187" s="43"/>
      <c r="I187" s="4"/>
      <c r="J187" s="4"/>
    </row>
    <row r="188" ht="13.5" customHeight="1">
      <c r="A188" s="43"/>
      <c r="B188" s="43"/>
      <c r="C188" s="43"/>
      <c r="D188" s="43"/>
      <c r="E188" s="43"/>
      <c r="F188" s="43"/>
      <c r="G188" s="43"/>
      <c r="H188" s="43"/>
      <c r="I188" s="4"/>
      <c r="J188" s="4"/>
    </row>
    <row r="189" ht="13.5" customHeight="1">
      <c r="A189" s="43"/>
      <c r="B189" s="43"/>
      <c r="C189" s="43"/>
      <c r="D189" s="43"/>
      <c r="E189" s="43"/>
      <c r="F189" s="43"/>
      <c r="G189" s="43"/>
      <c r="H189" s="43"/>
      <c r="I189" s="4"/>
      <c r="J189" s="4"/>
    </row>
    <row r="190" ht="13.5" customHeight="1">
      <c r="A190" s="43"/>
      <c r="B190" s="43"/>
      <c r="C190" s="43"/>
      <c r="D190" s="43"/>
      <c r="E190" s="43"/>
      <c r="F190" s="43"/>
      <c r="G190" s="43"/>
      <c r="H190" s="43"/>
      <c r="I190" s="4"/>
      <c r="J190" s="4"/>
    </row>
    <row r="191" ht="13.5" customHeight="1">
      <c r="A191" s="43"/>
      <c r="B191" s="43"/>
      <c r="C191" s="43"/>
      <c r="D191" s="43"/>
      <c r="E191" s="43"/>
      <c r="F191" s="43"/>
      <c r="G191" s="43"/>
      <c r="H191" s="43"/>
      <c r="I191" s="4"/>
      <c r="J191" s="4"/>
    </row>
  </sheetData>
  <mergeCells count="3">
    <mergeCell ref="A1:I1"/>
    <mergeCell ref="A33:I33"/>
    <mergeCell ref="A34:I34"/>
  </mergeCells>
  <pageMargins left="0" right="0" top="0.551181" bottom="0.275591" header="0.511811" footer="0.354331"/>
  <pageSetup firstPageNumber="1" fitToHeight="1" fitToWidth="1" scale="90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