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Janzen\Desktop\crystal\src\neper_gen\"/>
    </mc:Choice>
  </mc:AlternateContent>
  <xr:revisionPtr revIDLastSave="0" documentId="13_ncr:1_{C56A0B2C-E2BB-4EC7-BD6F-80ECCF99B309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tats" sheetId="1" r:id="rId1"/>
    <sheet name="temp" sheetId="2" r:id="rId2"/>
    <sheet name="time" sheetId="3" r:id="rId3"/>
    <sheet name="time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4" l="1"/>
  <c r="I3" i="4"/>
  <c r="C4" i="4"/>
  <c r="C5" i="4"/>
  <c r="C3" i="4"/>
  <c r="C2" i="4"/>
  <c r="C6" i="4"/>
  <c r="E7" i="1"/>
  <c r="F7" i="1"/>
  <c r="G7" i="1"/>
  <c r="H7" i="1"/>
  <c r="I4" i="3"/>
  <c r="C3" i="3"/>
  <c r="C4" i="3"/>
  <c r="C5" i="3"/>
  <c r="C6" i="3"/>
  <c r="C7" i="3"/>
  <c r="C2" i="3"/>
  <c r="K7" i="1"/>
  <c r="L7" i="1"/>
  <c r="M7" i="1"/>
  <c r="N7" i="1"/>
  <c r="O7" i="1"/>
  <c r="P7" i="1"/>
  <c r="J7" i="1"/>
  <c r="C7" i="1"/>
  <c r="D7" i="1"/>
  <c r="B7" i="1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I7" i="1"/>
  <c r="A7" i="1"/>
</calcChain>
</file>

<file path=xl/sharedStrings.xml><?xml version="1.0" encoding="utf-8"?>
<sst xmlns="http://schemas.openxmlformats.org/spreadsheetml/2006/main" count="59" uniqueCount="18">
  <si>
    <t>twins</t>
  </si>
  <si>
    <t>parents</t>
  </si>
  <si>
    <t>thickness</t>
  </si>
  <si>
    <t>length</t>
  </si>
  <si>
    <t>sphericity</t>
  </si>
  <si>
    <t>diameter</t>
  </si>
  <si>
    <t>mu</t>
  </si>
  <si>
    <t>sig</t>
  </si>
  <si>
    <t>equiv. radius</t>
  </si>
  <si>
    <t>mean</t>
  </si>
  <si>
    <t>variance</t>
  </si>
  <si>
    <t>sigma</t>
  </si>
  <si>
    <t>size</t>
  </si>
  <si>
    <t>cells</t>
  </si>
  <si>
    <t>tess time</t>
  </si>
  <si>
    <t>mesh time</t>
  </si>
  <si>
    <t>volume</t>
  </si>
  <si>
    <t>mesh time around 10 times tessellation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</si>
</sst>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Size vs Tessellation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8.6460730870179692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time!$A$2:$A$7</c:f>
              <c:numCache>
                <c:formatCode>General</c:formatCode>
                <c:ptCount val="6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</c:numCache>
            </c:numRef>
          </c:xVal>
          <c:yVal>
            <c:numRef>
              <c:f>time!$D$2:$D$7</c:f>
              <c:numCache>
                <c:formatCode>General</c:formatCode>
                <c:ptCount val="6"/>
                <c:pt idx="0">
                  <c:v>5</c:v>
                </c:pt>
                <c:pt idx="1">
                  <c:v>21</c:v>
                </c:pt>
                <c:pt idx="2">
                  <c:v>31</c:v>
                </c:pt>
                <c:pt idx="3">
                  <c:v>106.27</c:v>
                </c:pt>
                <c:pt idx="4">
                  <c:v>160</c:v>
                </c:pt>
                <c:pt idx="5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66-407E-9D6D-CA60ED97C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8095"/>
        <c:axId val="12288927"/>
      </c:scatterChart>
      <c:valAx>
        <c:axId val="1228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8927"/>
        <c:crosses val="autoZero"/>
        <c:crossBetween val="midCat"/>
      </c:valAx>
      <c:valAx>
        <c:axId val="1228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Volume vs Tessellation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7.4982544451802607E-2"/>
                  <c:y val="1.751603966170895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time!$C$2:$C$7</c:f>
              <c:numCache>
                <c:formatCode>General</c:formatCode>
                <c:ptCount val="6"/>
                <c:pt idx="0">
                  <c:v>1000000</c:v>
                </c:pt>
                <c:pt idx="1">
                  <c:v>1331000</c:v>
                </c:pt>
                <c:pt idx="2">
                  <c:v>1728000</c:v>
                </c:pt>
                <c:pt idx="3">
                  <c:v>2197000</c:v>
                </c:pt>
                <c:pt idx="4">
                  <c:v>2744000</c:v>
                </c:pt>
                <c:pt idx="5">
                  <c:v>3375000</c:v>
                </c:pt>
              </c:numCache>
            </c:numRef>
          </c:xVal>
          <c:yVal>
            <c:numRef>
              <c:f>time!$D$2:$D$7</c:f>
              <c:numCache>
                <c:formatCode>General</c:formatCode>
                <c:ptCount val="6"/>
                <c:pt idx="0">
                  <c:v>5</c:v>
                </c:pt>
                <c:pt idx="1">
                  <c:v>21</c:v>
                </c:pt>
                <c:pt idx="2">
                  <c:v>31</c:v>
                </c:pt>
                <c:pt idx="3">
                  <c:v>106.27</c:v>
                </c:pt>
                <c:pt idx="4">
                  <c:v>160</c:v>
                </c:pt>
                <c:pt idx="5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9-4A5F-87D6-C00B9133C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1151"/>
        <c:axId val="10690319"/>
      </c:scatterChart>
      <c:valAx>
        <c:axId val="1069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0319"/>
        <c:crosses val="autoZero"/>
        <c:crossBetween val="midCat"/>
      </c:valAx>
      <c:valAx>
        <c:axId val="1069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Size vs Mesh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time!$E$1</c:f>
              <c:strCache>
                <c:ptCount val="1"/>
                <c:pt idx="0">
                  <c:v>mesh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time!$A$2:$A$7</c:f>
              <c:numCache>
                <c:formatCode>General</c:formatCode>
                <c:ptCount val="6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</c:numCache>
            </c:numRef>
          </c:xVal>
          <c:yVal>
            <c:numRef>
              <c:f>time!$E$2:$E$7</c:f>
              <c:numCache>
                <c:formatCode>General</c:formatCode>
                <c:ptCount val="6"/>
                <c:pt idx="0">
                  <c:v>1</c:v>
                </c:pt>
                <c:pt idx="1">
                  <c:v>16</c:v>
                </c:pt>
                <c:pt idx="2">
                  <c:v>29</c:v>
                </c:pt>
                <c:pt idx="3">
                  <c:v>41</c:v>
                </c:pt>
                <c:pt idx="4">
                  <c:v>12</c:v>
                </c:pt>
                <c:pt idx="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3-494A-B89E-02162F8ED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423"/>
        <c:axId val="17407183"/>
      </c:scatterChart>
      <c:valAx>
        <c:axId val="1741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7183"/>
        <c:crosses val="autoZero"/>
        <c:crossBetween val="midCat"/>
      </c:valAx>
      <c:valAx>
        <c:axId val="1740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Volume vs Mesh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time!$E$1</c:f>
              <c:strCache>
                <c:ptCount val="1"/>
                <c:pt idx="0">
                  <c:v>mesh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time!$C:$C</c:f>
              <c:strCache>
                <c:ptCount val="7"/>
                <c:pt idx="0">
                  <c:v>volume</c:v>
                </c:pt>
                <c:pt idx="1">
                  <c:v>1000000</c:v>
                </c:pt>
                <c:pt idx="2">
                  <c:v>1331000</c:v>
                </c:pt>
                <c:pt idx="3">
                  <c:v>1728000</c:v>
                </c:pt>
                <c:pt idx="4">
                  <c:v>2197000</c:v>
                </c:pt>
                <c:pt idx="5">
                  <c:v>2744000</c:v>
                </c:pt>
                <c:pt idx="6">
                  <c:v>3375000</c:v>
                </c:pt>
              </c:strCache>
            </c:strRef>
          </c:xVal>
          <c:yVal>
            <c:numRef>
              <c:f>time!$E$2:$E$7</c:f>
              <c:numCache>
                <c:formatCode>General</c:formatCode>
                <c:ptCount val="6"/>
                <c:pt idx="0">
                  <c:v>1</c:v>
                </c:pt>
                <c:pt idx="1">
                  <c:v>16</c:v>
                </c:pt>
                <c:pt idx="2">
                  <c:v>29</c:v>
                </c:pt>
                <c:pt idx="3">
                  <c:v>41</c:v>
                </c:pt>
                <c:pt idx="4">
                  <c:v>12</c:v>
                </c:pt>
                <c:pt idx="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1-4FD0-A4C5-71B14F9F3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423"/>
        <c:axId val="17407183"/>
      </c:scatterChart>
      <c:valAx>
        <c:axId val="1741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7183"/>
        <c:crosses val="autoZero"/>
        <c:crossBetween val="midCat"/>
      </c:valAx>
      <c:valAx>
        <c:axId val="1740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Size vs Tessellation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8.6460730870179692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time2!$A$2:$A$6</c:f>
              <c:numCache>
                <c:formatCode>General</c:formatCode>
                <c:ptCount val="5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</c:numCache>
            </c:numRef>
          </c:xVal>
          <c:yVal>
            <c:numRef>
              <c:f>time2!$D$2:$D$6</c:f>
              <c:numCache>
                <c:formatCode>General</c:formatCode>
                <c:ptCount val="5"/>
                <c:pt idx="0">
                  <c:v>12</c:v>
                </c:pt>
                <c:pt idx="1">
                  <c:v>65</c:v>
                </c:pt>
                <c:pt idx="2">
                  <c:v>507</c:v>
                </c:pt>
                <c:pt idx="3">
                  <c:v>1497</c:v>
                </c:pt>
                <c:pt idx="4">
                  <c:v>12656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09-430A-99BC-BAC3A106C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8095"/>
        <c:axId val="12288927"/>
      </c:scatterChart>
      <c:valAx>
        <c:axId val="1228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8927"/>
        <c:crosses val="autoZero"/>
        <c:crossBetween val="midCat"/>
      </c:valAx>
      <c:valAx>
        <c:axId val="1228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Volume vs Tessellation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7.4982544451802607E-2"/>
                  <c:y val="1.751603966170895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time2!$C$2:$C$6</c:f>
              <c:numCache>
                <c:formatCode>General</c:formatCode>
                <c:ptCount val="5"/>
                <c:pt idx="0">
                  <c:v>27000000</c:v>
                </c:pt>
                <c:pt idx="1">
                  <c:v>64000000</c:v>
                </c:pt>
                <c:pt idx="2">
                  <c:v>125000000</c:v>
                </c:pt>
                <c:pt idx="3">
                  <c:v>343000000</c:v>
                </c:pt>
                <c:pt idx="4">
                  <c:v>1000000000</c:v>
                </c:pt>
              </c:numCache>
            </c:numRef>
          </c:xVal>
          <c:yVal>
            <c:numRef>
              <c:f>time2!$D$2:$D$6</c:f>
              <c:numCache>
                <c:formatCode>General</c:formatCode>
                <c:ptCount val="5"/>
                <c:pt idx="0">
                  <c:v>12</c:v>
                </c:pt>
                <c:pt idx="1">
                  <c:v>65</c:v>
                </c:pt>
                <c:pt idx="2">
                  <c:v>507</c:v>
                </c:pt>
                <c:pt idx="3">
                  <c:v>1497</c:v>
                </c:pt>
                <c:pt idx="4">
                  <c:v>12656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06-4CFD-A2AC-3A854D73F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1151"/>
        <c:axId val="10690319"/>
      </c:scatterChart>
      <c:valAx>
        <c:axId val="1069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0319"/>
        <c:crosses val="autoZero"/>
        <c:crossBetween val="midCat"/>
      </c:valAx>
      <c:valAx>
        <c:axId val="1069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Size vs Mesh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time!$E$1</c:f>
              <c:strCache>
                <c:ptCount val="1"/>
                <c:pt idx="0">
                  <c:v>mesh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time2!$A$2:$A$6</c:f>
              <c:numCache>
                <c:formatCode>General</c:formatCode>
                <c:ptCount val="5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</c:numCache>
            </c:numRef>
          </c:xVal>
          <c:yVal>
            <c:numRef>
              <c:f>time2!$E$2:$E$6</c:f>
              <c:numCache>
                <c:formatCode>General</c:formatCode>
                <c:ptCount val="5"/>
                <c:pt idx="0">
                  <c:v>220</c:v>
                </c:pt>
                <c:pt idx="1">
                  <c:v>840</c:v>
                </c:pt>
                <c:pt idx="2">
                  <c:v>2376</c:v>
                </c:pt>
                <c:pt idx="3">
                  <c:v>17563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2-4DC7-AB22-61FF8CC6C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423"/>
        <c:axId val="17407183"/>
      </c:scatterChart>
      <c:valAx>
        <c:axId val="1741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7183"/>
        <c:crosses val="autoZero"/>
        <c:crossBetween val="midCat"/>
      </c:valAx>
      <c:valAx>
        <c:axId val="1740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Volume vs Mesh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time!$E$1</c:f>
              <c:strCache>
                <c:ptCount val="1"/>
                <c:pt idx="0">
                  <c:v>mesh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time2!$C:$C</c:f>
              <c:strCache>
                <c:ptCount val="6"/>
                <c:pt idx="0">
                  <c:v>volume</c:v>
                </c:pt>
                <c:pt idx="1">
                  <c:v>27000000</c:v>
                </c:pt>
                <c:pt idx="2">
                  <c:v>64000000</c:v>
                </c:pt>
                <c:pt idx="3">
                  <c:v>125000000</c:v>
                </c:pt>
                <c:pt idx="4">
                  <c:v>343000000</c:v>
                </c:pt>
                <c:pt idx="5">
                  <c:v>1000000000</c:v>
                </c:pt>
              </c:strCache>
            </c:strRef>
          </c:xVal>
          <c:yVal>
            <c:numRef>
              <c:f>time2!$E$2:$E$6</c:f>
              <c:numCache>
                <c:formatCode>General</c:formatCode>
                <c:ptCount val="5"/>
                <c:pt idx="0">
                  <c:v>220</c:v>
                </c:pt>
                <c:pt idx="1">
                  <c:v>840</c:v>
                </c:pt>
                <c:pt idx="2">
                  <c:v>2376</c:v>
                </c:pt>
                <c:pt idx="3">
                  <c:v>17563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8-41A7-99FC-F66DC0389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423"/>
        <c:axId val="17407183"/>
      </c:scatterChart>
      <c:valAx>
        <c:axId val="1741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7183"/>
        <c:crosses val="autoZero"/>
        <c:crossBetween val="midCat"/>
      </c:valAx>
      <c:valAx>
        <c:axId val="1740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7</xdr:row>
      <xdr:rowOff>71437</xdr:rowOff>
    </xdr:from>
    <xdr:to>
      <xdr:col>10</xdr:col>
      <xdr:colOff>171450</xdr:colOff>
      <xdr:row>21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C3E08A-976B-B7F1-28A6-1CFD8487A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209550</xdr:colOff>
      <xdr:row>7</xdr:row>
      <xdr:rowOff>80962</xdr:rowOff>
    </xdr:from>
    <xdr:to>
      <xdr:col>15</xdr:col>
      <xdr:colOff>257175</xdr:colOff>
      <xdr:row>21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F3C081-DE96-A3E3-625D-1EEC7E149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133349</xdr:colOff>
      <xdr:row>22</xdr:row>
      <xdr:rowOff>4762</xdr:rowOff>
    </xdr:from>
    <xdr:to>
      <xdr:col>10</xdr:col>
      <xdr:colOff>104774</xdr:colOff>
      <xdr:row>36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82D5E6-F68E-1DD8-4BF9-75B487B77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190500</xdr:colOff>
      <xdr:row>22</xdr:row>
      <xdr:rowOff>9525</xdr:rowOff>
    </xdr:from>
    <xdr:to>
      <xdr:col>15</xdr:col>
      <xdr:colOff>161925</xdr:colOff>
      <xdr:row>36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CE33BB-0ADB-4673-B0DA-E1B60CA4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6</xdr:row>
      <xdr:rowOff>71437</xdr:rowOff>
    </xdr:from>
    <xdr:to>
      <xdr:col>10</xdr:col>
      <xdr:colOff>171450</xdr:colOff>
      <xdr:row>20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72434-703D-4814-B734-3CF67D88E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209550</xdr:colOff>
      <xdr:row>6</xdr:row>
      <xdr:rowOff>80962</xdr:rowOff>
    </xdr:from>
    <xdr:to>
      <xdr:col>15</xdr:col>
      <xdr:colOff>257175</xdr:colOff>
      <xdr:row>20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DD227E-BE9D-470B-9AD4-9D12400CA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133349</xdr:colOff>
      <xdr:row>21</xdr:row>
      <xdr:rowOff>4762</xdr:rowOff>
    </xdr:from>
    <xdr:to>
      <xdr:col>10</xdr:col>
      <xdr:colOff>104774</xdr:colOff>
      <xdr:row>35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C67CF0-52CF-4D4E-8858-6DE39BACB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190500</xdr:colOff>
      <xdr:row>21</xdr:row>
      <xdr:rowOff>9525</xdr:rowOff>
    </xdr:from>
    <xdr:to>
      <xdr:col>15</xdr:col>
      <xdr:colOff>161925</xdr:colOff>
      <xdr:row>35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B1E5E2-1D4A-4A34-8E01-60173D05F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"/>
  <sheetViews>
    <sheetView topLeftCell="B1" zoomScale="145" zoomScaleNormal="145" workbookViewId="0">
      <selection activeCell="E7" sqref="E7"/>
    </sheetView>
  </sheetViews>
  <sheetFormatPr defaultColWidth="10.7109375" defaultRowHeight="15" x14ac:dyDescent="0.25"/>
  <cols>
    <col min="1" max="1" width="8.7109375" style="1" customWidth="1"/>
    <col min="2" max="2" width="8.7109375" style="2" customWidth="1"/>
    <col min="3" max="3" width="8.7109375" style="1" customWidth="1"/>
    <col min="4" max="4" width="8.7109375" style="2" customWidth="1"/>
    <col min="5" max="9" width="8.7109375" style="8" customWidth="1"/>
    <col min="10" max="10" width="8.7109375" style="2" customWidth="1"/>
    <col min="11" max="11" width="8.7109375" style="8" customWidth="1"/>
    <col min="12" max="12" width="8.7109375" style="2" customWidth="1"/>
    <col min="13" max="13" width="8.7109375" style="8" customWidth="1"/>
    <col min="14" max="14" width="8.7109375" style="2" customWidth="1"/>
    <col min="15" max="15" width="8.7109375" style="8" customWidth="1"/>
    <col min="16" max="16" width="8.7109375" style="2" customWidth="1"/>
    <col min="17" max="16384" width="10.7109375" style="1"/>
  </cols>
  <sheetData>
    <row r="1" spans="1:16" x14ac:dyDescent="0.25">
      <c r="A1" s="11" t="s">
        <v>0</v>
      </c>
      <c r="B1" s="12"/>
      <c r="C1" s="12"/>
      <c r="D1" s="12"/>
      <c r="E1" s="19" t="s">
        <v>1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x14ac:dyDescent="0.25">
      <c r="A2" s="13" t="s">
        <v>2</v>
      </c>
      <c r="B2" s="14"/>
      <c r="C2" s="14"/>
      <c r="D2" s="15"/>
      <c r="E2" s="11" t="s">
        <v>5</v>
      </c>
      <c r="F2" s="12"/>
      <c r="G2" s="12"/>
      <c r="H2" s="20"/>
      <c r="I2" s="16" t="s">
        <v>4</v>
      </c>
      <c r="J2" s="17"/>
      <c r="K2" s="17"/>
      <c r="L2" s="18"/>
      <c r="M2" s="13" t="s">
        <v>8</v>
      </c>
      <c r="N2" s="14"/>
      <c r="O2" s="14"/>
      <c r="P2" s="15"/>
    </row>
    <row r="3" spans="1:16" x14ac:dyDescent="0.25">
      <c r="A3" s="3" t="s">
        <v>6</v>
      </c>
      <c r="B3" s="4" t="s">
        <v>11</v>
      </c>
      <c r="C3" s="6" t="s">
        <v>9</v>
      </c>
      <c r="D3" s="4" t="s">
        <v>10</v>
      </c>
      <c r="E3" s="9" t="s">
        <v>6</v>
      </c>
      <c r="F3" s="10" t="s">
        <v>11</v>
      </c>
      <c r="G3" s="9" t="s">
        <v>9</v>
      </c>
      <c r="H3" s="10" t="s">
        <v>10</v>
      </c>
      <c r="I3" s="3" t="s">
        <v>6</v>
      </c>
      <c r="J3" s="4" t="s">
        <v>11</v>
      </c>
      <c r="K3" s="6" t="s">
        <v>9</v>
      </c>
      <c r="L3" s="4" t="s">
        <v>10</v>
      </c>
      <c r="M3" s="3" t="s">
        <v>6</v>
      </c>
      <c r="N3" s="4" t="s">
        <v>11</v>
      </c>
      <c r="O3" s="6" t="s">
        <v>9</v>
      </c>
      <c r="P3" s="4" t="s">
        <v>10</v>
      </c>
    </row>
    <row r="4" spans="1:16" x14ac:dyDescent="0.25">
      <c r="A4" s="1">
        <v>1.3788</v>
      </c>
      <c r="B4" s="2">
        <v>0.88415999999999995</v>
      </c>
      <c r="C4" s="1">
        <v>5.8689999999999998</v>
      </c>
      <c r="D4" s="2">
        <v>40.825899999999997</v>
      </c>
      <c r="E4" s="8">
        <v>4.3425000000000002</v>
      </c>
      <c r="F4" s="8">
        <v>1.0053000000000001</v>
      </c>
      <c r="G4" s="8">
        <v>127.4554</v>
      </c>
      <c r="H4" s="8">
        <v>28384.641199999998</v>
      </c>
      <c r="I4" s="8">
        <v>-0.95459000000000005</v>
      </c>
      <c r="J4" s="2">
        <v>0.13492000000000001</v>
      </c>
      <c r="K4" s="8">
        <v>0.38849</v>
      </c>
      <c r="L4" s="2">
        <v>2.7726999999999999E-3</v>
      </c>
      <c r="M4" s="8">
        <v>2.9203000000000001</v>
      </c>
      <c r="N4" s="2">
        <v>1.2495000000000001</v>
      </c>
      <c r="O4" s="8">
        <v>40.483600000000003</v>
      </c>
      <c r="P4" s="2">
        <v>6170.0387000000001</v>
      </c>
    </row>
    <row r="5" spans="1:16" x14ac:dyDescent="0.25">
      <c r="A5" s="1">
        <v>1.5431999999999999</v>
      </c>
      <c r="B5" s="2">
        <v>0.81201999999999996</v>
      </c>
      <c r="C5" s="1">
        <v>6.5071000000000003</v>
      </c>
      <c r="D5" s="2">
        <v>39.530500000000004</v>
      </c>
      <c r="E5" s="8">
        <v>3.8673000000000002</v>
      </c>
      <c r="F5" s="8">
        <v>1.3140000000000001</v>
      </c>
      <c r="G5" s="8">
        <v>113.3644</v>
      </c>
      <c r="H5" s="8">
        <v>59399.080900000001</v>
      </c>
      <c r="I5" s="8">
        <v>-0.98540000000000005</v>
      </c>
      <c r="J5" s="2">
        <v>0.13211999999999999</v>
      </c>
      <c r="K5" s="8">
        <v>0.37656000000000001</v>
      </c>
      <c r="L5" s="2">
        <v>2.4968E-3</v>
      </c>
      <c r="M5" s="8">
        <v>3.2942</v>
      </c>
      <c r="N5" s="2">
        <v>1.03</v>
      </c>
      <c r="O5" s="8">
        <v>45.819400000000002</v>
      </c>
      <c r="P5" s="2">
        <v>3965.8737000000001</v>
      </c>
    </row>
    <row r="6" spans="1:16" x14ac:dyDescent="0.25">
      <c r="A6" s="1">
        <v>1.4343999999999999</v>
      </c>
      <c r="B6" s="2">
        <v>0.93140999999999996</v>
      </c>
      <c r="C6" s="1">
        <v>6.4763000000000002</v>
      </c>
      <c r="D6" s="2">
        <v>57.923499999999997</v>
      </c>
      <c r="E6" s="8">
        <v>3.9472999999999998</v>
      </c>
      <c r="F6" s="8">
        <v>1.2231000000000001</v>
      </c>
      <c r="G6" s="8">
        <v>109.42529999999999</v>
      </c>
      <c r="H6" s="8">
        <v>41469.869299999998</v>
      </c>
      <c r="I6" s="8">
        <v>-0.94411999999999996</v>
      </c>
      <c r="J6" s="2">
        <v>0.12615999999999999</v>
      </c>
      <c r="K6" s="8">
        <v>0.39212999999999998</v>
      </c>
      <c r="L6" s="2">
        <v>2.4670999999999998E-3</v>
      </c>
      <c r="M6" s="8">
        <v>2.8203</v>
      </c>
      <c r="N6" s="2">
        <v>1.3335999999999999</v>
      </c>
      <c r="O6" s="8">
        <v>40.837699999999998</v>
      </c>
      <c r="P6" s="2">
        <v>8207.7829000000002</v>
      </c>
    </row>
    <row r="7" spans="1:16" x14ac:dyDescent="0.25">
      <c r="A7" s="3">
        <f>AVERAGE(A4:A6)</f>
        <v>1.4521333333333333</v>
      </c>
      <c r="B7" s="6">
        <f t="shared" ref="B7:H7" si="0">AVERAGE(B4:B6)</f>
        <v>0.87586333333333333</v>
      </c>
      <c r="C7" s="6">
        <f t="shared" si="0"/>
        <v>6.284133333333334</v>
      </c>
      <c r="D7" s="6">
        <f t="shared" si="0"/>
        <v>46.093299999999999</v>
      </c>
      <c r="E7" s="9">
        <f t="shared" si="0"/>
        <v>4.0523666666666669</v>
      </c>
      <c r="F7" s="9">
        <f t="shared" si="0"/>
        <v>1.1808000000000001</v>
      </c>
      <c r="G7" s="9">
        <f t="shared" si="0"/>
        <v>116.74836666666666</v>
      </c>
      <c r="H7" s="9">
        <f t="shared" si="0"/>
        <v>43084.530466666671</v>
      </c>
      <c r="I7" s="3">
        <f t="shared" ref="I7" si="1">AVERAGE(I4:I6)</f>
        <v>-0.96137000000000006</v>
      </c>
      <c r="J7" s="6">
        <f t="shared" ref="J7:P7" si="2">AVERAGE(J4:J6)</f>
        <v>0.13106666666666666</v>
      </c>
      <c r="K7" s="6">
        <f t="shared" si="2"/>
        <v>0.38572666666666661</v>
      </c>
      <c r="L7" s="6">
        <f t="shared" si="2"/>
        <v>2.5788666666666667E-3</v>
      </c>
      <c r="M7" s="6">
        <f t="shared" si="2"/>
        <v>3.0116000000000001</v>
      </c>
      <c r="N7" s="6">
        <f t="shared" si="2"/>
        <v>1.2043666666666668</v>
      </c>
      <c r="O7" s="6">
        <f t="shared" si="2"/>
        <v>42.380233333333329</v>
      </c>
      <c r="P7" s="6">
        <f t="shared" si="2"/>
        <v>6114.5650999999998</v>
      </c>
    </row>
  </sheetData>
  <mergeCells count="6">
    <mergeCell ref="A1:D1"/>
    <mergeCell ref="A2:D2"/>
    <mergeCell ref="I2:L2"/>
    <mergeCell ref="M2:P2"/>
    <mergeCell ref="E1:P1"/>
    <mergeCell ref="E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C0814-E2C3-4FDA-BFAD-EE4274AEE67E}">
  <dimension ref="A1:P7"/>
  <sheetViews>
    <sheetView zoomScale="160" zoomScaleNormal="160" workbookViewId="0">
      <selection activeCell="K21" sqref="K21"/>
    </sheetView>
  </sheetViews>
  <sheetFormatPr defaultColWidth="10.7109375" defaultRowHeight="15" x14ac:dyDescent="0.25"/>
  <cols>
    <col min="1" max="1" width="8.7109375" style="1" customWidth="1"/>
    <col min="2" max="2" width="8.7109375" style="2" customWidth="1"/>
    <col min="3" max="3" width="8.7109375" style="5" customWidth="1"/>
    <col min="4" max="4" width="8.7109375" style="2" customWidth="1"/>
    <col min="5" max="5" width="8.7109375" style="1" customWidth="1"/>
    <col min="6" max="6" width="8.7109375" style="2" customWidth="1"/>
    <col min="7" max="7" width="8.7109375" style="5" customWidth="1"/>
    <col min="8" max="8" width="8.7109375" style="2" customWidth="1"/>
    <col min="9" max="9" width="8.7109375" style="1" customWidth="1"/>
    <col min="10" max="10" width="8.7109375" style="2" customWidth="1"/>
    <col min="11" max="11" width="8.7109375" style="8" customWidth="1"/>
    <col min="12" max="12" width="8.7109375" style="2" customWidth="1"/>
    <col min="13" max="13" width="8.7109375" style="8" customWidth="1"/>
    <col min="14" max="14" width="8.7109375" style="2" customWidth="1"/>
    <col min="15" max="15" width="8.7109375" style="8" customWidth="1"/>
    <col min="16" max="16" width="8.7109375" style="2" customWidth="1"/>
    <col min="17" max="16384" width="10.7109375" style="1"/>
  </cols>
  <sheetData>
    <row r="1" spans="1:16" x14ac:dyDescent="0.25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20"/>
      <c r="K1" s="19" t="s">
        <v>1</v>
      </c>
      <c r="L1" s="19"/>
      <c r="M1" s="19"/>
      <c r="N1" s="19"/>
      <c r="O1" s="19"/>
      <c r="P1" s="19"/>
    </row>
    <row r="2" spans="1:16" x14ac:dyDescent="0.25">
      <c r="A2" s="13" t="s">
        <v>2</v>
      </c>
      <c r="B2" s="15"/>
      <c r="C2" s="13" t="s">
        <v>3</v>
      </c>
      <c r="D2" s="15"/>
      <c r="E2" s="13" t="s">
        <v>4</v>
      </c>
      <c r="F2" s="15"/>
      <c r="G2" s="13" t="s">
        <v>8</v>
      </c>
      <c r="H2" s="15"/>
      <c r="I2" s="13" t="s">
        <v>5</v>
      </c>
      <c r="J2" s="15"/>
      <c r="K2" s="16" t="s">
        <v>4</v>
      </c>
      <c r="L2" s="18"/>
      <c r="M2" s="13" t="s">
        <v>8</v>
      </c>
      <c r="N2" s="15"/>
      <c r="O2" s="13" t="s">
        <v>5</v>
      </c>
      <c r="P2" s="15"/>
    </row>
    <row r="3" spans="1:16" x14ac:dyDescent="0.25">
      <c r="A3" s="6" t="s">
        <v>6</v>
      </c>
      <c r="B3" s="4" t="s">
        <v>7</v>
      </c>
      <c r="C3" s="7" t="s">
        <v>6</v>
      </c>
      <c r="D3" s="4" t="s">
        <v>7</v>
      </c>
      <c r="E3" s="7" t="s">
        <v>6</v>
      </c>
      <c r="F3" s="4" t="s">
        <v>7</v>
      </c>
      <c r="G3" s="7" t="s">
        <v>6</v>
      </c>
      <c r="H3" s="4" t="s">
        <v>7</v>
      </c>
      <c r="I3" s="7" t="s">
        <v>6</v>
      </c>
      <c r="J3" s="4" t="s">
        <v>7</v>
      </c>
      <c r="K3" s="6" t="s">
        <v>6</v>
      </c>
      <c r="L3" s="4" t="s">
        <v>7</v>
      </c>
      <c r="M3" s="6" t="s">
        <v>6</v>
      </c>
      <c r="N3" s="4" t="s">
        <v>7</v>
      </c>
      <c r="O3" s="6" t="s">
        <v>6</v>
      </c>
      <c r="P3" s="4" t="s">
        <v>7</v>
      </c>
    </row>
    <row r="4" spans="1:16" x14ac:dyDescent="0.25">
      <c r="A4" s="1">
        <v>1.3788</v>
      </c>
      <c r="B4" s="2">
        <v>0.88415999999999995</v>
      </c>
      <c r="C4" s="5">
        <v>2.8839000000000001</v>
      </c>
      <c r="D4" s="2">
        <v>0.84709999999999996</v>
      </c>
      <c r="E4" s="1">
        <v>-1.2455000000000001</v>
      </c>
      <c r="F4" s="2">
        <v>0.25973000000000002</v>
      </c>
      <c r="G4" s="5">
        <v>2.1314000000000002</v>
      </c>
      <c r="H4" s="2">
        <v>0.80762999999999996</v>
      </c>
      <c r="I4" s="1">
        <v>3.6255999999999999</v>
      </c>
      <c r="J4" s="2">
        <v>0.84616000000000002</v>
      </c>
      <c r="K4" s="8">
        <v>-0.95459000000000005</v>
      </c>
      <c r="L4" s="2">
        <v>0.13492000000000001</v>
      </c>
      <c r="M4" s="8">
        <v>2.9203000000000001</v>
      </c>
      <c r="N4" s="2">
        <v>1.2495000000000001</v>
      </c>
      <c r="O4" s="8">
        <v>2.9472999999999998</v>
      </c>
      <c r="P4" s="2">
        <v>1.2231000000000001</v>
      </c>
    </row>
    <row r="5" spans="1:16" x14ac:dyDescent="0.25">
      <c r="A5" s="1">
        <v>1.5431999999999999</v>
      </c>
      <c r="B5" s="2">
        <v>0.81201999999999996</v>
      </c>
      <c r="C5" s="5">
        <v>3.0230999999999999</v>
      </c>
      <c r="D5" s="2">
        <v>0.72885999999999995</v>
      </c>
      <c r="E5" s="1">
        <v>-1.2414000000000001</v>
      </c>
      <c r="F5" s="2">
        <v>0.23852000000000001</v>
      </c>
      <c r="G5" s="5">
        <v>2.2831999999999999</v>
      </c>
      <c r="H5" s="2">
        <v>0.70816000000000001</v>
      </c>
      <c r="I5" s="1">
        <v>3.7734999999999999</v>
      </c>
      <c r="J5" s="2">
        <v>0.72851999999999995</v>
      </c>
      <c r="K5" s="8">
        <v>-0.98540000000000005</v>
      </c>
      <c r="L5" s="2">
        <v>0.13211999999999999</v>
      </c>
      <c r="M5" s="8">
        <v>3.2942</v>
      </c>
      <c r="N5" s="2">
        <v>1.03</v>
      </c>
      <c r="O5" s="8">
        <v>4.3425000000000002</v>
      </c>
      <c r="P5" s="2">
        <v>1.0053000000000001</v>
      </c>
    </row>
    <row r="6" spans="1:16" x14ac:dyDescent="0.25">
      <c r="A6" s="1">
        <v>1.4343999999999999</v>
      </c>
      <c r="B6" s="2">
        <v>0.93140999999999996</v>
      </c>
      <c r="C6" s="5">
        <v>2.9561000000000002</v>
      </c>
      <c r="D6" s="2">
        <v>0.87287000000000003</v>
      </c>
      <c r="E6" s="1">
        <v>-1.2482</v>
      </c>
      <c r="F6" s="2">
        <v>0.27481</v>
      </c>
      <c r="G6" s="5">
        <v>2.1953</v>
      </c>
      <c r="H6" s="2">
        <v>0.83811000000000002</v>
      </c>
      <c r="I6" s="1">
        <v>3.6974999999999998</v>
      </c>
      <c r="J6" s="2">
        <v>0.87441000000000002</v>
      </c>
      <c r="K6" s="8">
        <v>-0.94411999999999996</v>
      </c>
      <c r="L6" s="2">
        <v>0.12615999999999999</v>
      </c>
      <c r="M6" s="8">
        <v>2.8203</v>
      </c>
      <c r="N6" s="2">
        <v>1.3335999999999999</v>
      </c>
      <c r="O6" s="8">
        <v>3.8673000000000002</v>
      </c>
      <c r="P6" s="2">
        <v>1.3140000000000001</v>
      </c>
    </row>
    <row r="7" spans="1:16" x14ac:dyDescent="0.25">
      <c r="A7" s="6">
        <f>AVERAGE(A4:A6)</f>
        <v>1.4521333333333333</v>
      </c>
      <c r="B7" s="6">
        <f t="shared" ref="B7:P7" si="0">AVERAGE(B4:B6)</f>
        <v>0.87586333333333333</v>
      </c>
      <c r="C7" s="6">
        <f t="shared" si="0"/>
        <v>2.9543666666666666</v>
      </c>
      <c r="D7" s="6">
        <f t="shared" si="0"/>
        <v>0.81627666666666665</v>
      </c>
      <c r="E7" s="6">
        <f t="shared" si="0"/>
        <v>-1.2450333333333334</v>
      </c>
      <c r="F7" s="6">
        <f t="shared" si="0"/>
        <v>0.25768666666666667</v>
      </c>
      <c r="G7" s="6">
        <f t="shared" si="0"/>
        <v>2.2033</v>
      </c>
      <c r="H7" s="6">
        <f t="shared" si="0"/>
        <v>0.78463333333333329</v>
      </c>
      <c r="I7" s="6">
        <f t="shared" si="0"/>
        <v>3.6988666666666661</v>
      </c>
      <c r="J7" s="6">
        <f t="shared" si="0"/>
        <v>0.81636333333333333</v>
      </c>
      <c r="K7" s="6">
        <f t="shared" si="0"/>
        <v>-0.96137000000000006</v>
      </c>
      <c r="L7" s="6">
        <f t="shared" si="0"/>
        <v>0.13106666666666666</v>
      </c>
      <c r="M7" s="6">
        <f t="shared" si="0"/>
        <v>3.0116000000000001</v>
      </c>
      <c r="N7" s="6">
        <f t="shared" si="0"/>
        <v>1.2043666666666668</v>
      </c>
      <c r="O7" s="6">
        <f t="shared" si="0"/>
        <v>3.7190333333333334</v>
      </c>
      <c r="P7" s="6">
        <f t="shared" si="0"/>
        <v>1.1808000000000001</v>
      </c>
    </row>
  </sheetData>
  <mergeCells count="10">
    <mergeCell ref="A1:J1"/>
    <mergeCell ref="K1:P1"/>
    <mergeCell ref="A2:B2"/>
    <mergeCell ref="C2:D2"/>
    <mergeCell ref="E2:F2"/>
    <mergeCell ref="G2:H2"/>
    <mergeCell ref="I2:J2"/>
    <mergeCell ref="K2:L2"/>
    <mergeCell ref="M2:N2"/>
    <mergeCell ref="O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DF8D5-E926-4ED6-B61D-79F53C888D0D}">
  <dimension ref="A1:I7"/>
  <sheetViews>
    <sheetView zoomScale="130" zoomScaleNormal="130" workbookViewId="0">
      <selection activeCell="C22" sqref="A1:XFD1048576"/>
    </sheetView>
  </sheetViews>
  <sheetFormatPr defaultRowHeight="15" x14ac:dyDescent="0.25"/>
  <cols>
    <col min="9" max="9" width="12.85546875" bestFit="1" customWidth="1"/>
  </cols>
  <sheetData>
    <row r="1" spans="1:9" x14ac:dyDescent="0.25">
      <c r="A1" s="1" t="s">
        <v>12</v>
      </c>
      <c r="B1" s="1" t="s">
        <v>13</v>
      </c>
      <c r="C1" s="1" t="s">
        <v>16</v>
      </c>
      <c r="D1" s="1" t="s">
        <v>14</v>
      </c>
      <c r="E1" s="1" t="s">
        <v>15</v>
      </c>
    </row>
    <row r="2" spans="1:9" x14ac:dyDescent="0.25">
      <c r="A2" s="1">
        <v>100</v>
      </c>
      <c r="B2" s="1">
        <v>2</v>
      </c>
      <c r="C2" s="1">
        <f>A2^3</f>
        <v>1000000</v>
      </c>
      <c r="D2" s="1">
        <v>5</v>
      </c>
      <c r="E2" s="1">
        <v>1</v>
      </c>
    </row>
    <row r="3" spans="1:9" x14ac:dyDescent="0.25">
      <c r="A3" s="1">
        <v>110</v>
      </c>
      <c r="B3" s="1">
        <v>3</v>
      </c>
      <c r="C3" s="1">
        <f t="shared" ref="C3:C7" si="0">A3^3</f>
        <v>1331000</v>
      </c>
      <c r="D3" s="1">
        <v>21</v>
      </c>
      <c r="E3" s="1">
        <v>16</v>
      </c>
      <c r="I3">
        <v>200</v>
      </c>
    </row>
    <row r="4" spans="1:9" x14ac:dyDescent="0.25">
      <c r="A4" s="1">
        <v>120</v>
      </c>
      <c r="B4" s="1">
        <v>4</v>
      </c>
      <c r="C4" s="1">
        <f t="shared" si="0"/>
        <v>1728000</v>
      </c>
      <c r="D4" s="1">
        <v>31</v>
      </c>
      <c r="E4" s="1">
        <v>29</v>
      </c>
      <c r="I4">
        <f>0.0017*EXP(0.0828*I3)</f>
        <v>26446.337848836476</v>
      </c>
    </row>
    <row r="5" spans="1:9" x14ac:dyDescent="0.25">
      <c r="A5" s="1">
        <v>130</v>
      </c>
      <c r="B5" s="1">
        <v>5</v>
      </c>
      <c r="C5" s="1">
        <f t="shared" si="0"/>
        <v>2197000</v>
      </c>
      <c r="D5" s="1">
        <v>106.27</v>
      </c>
      <c r="E5" s="1">
        <v>41</v>
      </c>
    </row>
    <row r="6" spans="1:9" x14ac:dyDescent="0.25">
      <c r="A6" s="1">
        <v>140</v>
      </c>
      <c r="B6" s="1">
        <v>6</v>
      </c>
      <c r="C6" s="1">
        <f t="shared" si="0"/>
        <v>2744000</v>
      </c>
      <c r="D6" s="1">
        <v>160</v>
      </c>
      <c r="E6" s="1">
        <v>12</v>
      </c>
    </row>
    <row r="7" spans="1:9" x14ac:dyDescent="0.25">
      <c r="A7" s="1">
        <v>150</v>
      </c>
      <c r="B7" s="1">
        <v>8</v>
      </c>
      <c r="C7" s="1">
        <f t="shared" si="0"/>
        <v>3375000</v>
      </c>
      <c r="D7" s="1">
        <v>380</v>
      </c>
      <c r="E7" s="1">
        <v>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8B864-F812-42EE-9431-77FDE3BF624C}">
  <dimension ref="A1:I9"/>
  <sheetViews>
    <sheetView tabSelected="1" zoomScale="160" zoomScaleNormal="160" workbookViewId="0">
      <selection activeCell="L4" sqref="L4"/>
    </sheetView>
  </sheetViews>
  <sheetFormatPr defaultRowHeight="15" x14ac:dyDescent="0.25"/>
  <cols>
    <col min="9" max="9" width="12.85546875" bestFit="1" customWidth="1"/>
  </cols>
  <sheetData>
    <row r="1" spans="1:9" x14ac:dyDescent="0.25">
      <c r="A1" s="1" t="s">
        <v>12</v>
      </c>
      <c r="B1" s="1" t="s">
        <v>13</v>
      </c>
      <c r="C1" s="1" t="s">
        <v>16</v>
      </c>
      <c r="D1" s="1" t="s">
        <v>14</v>
      </c>
      <c r="E1" s="1" t="s">
        <v>15</v>
      </c>
    </row>
    <row r="2" spans="1:9" x14ac:dyDescent="0.25">
      <c r="A2" s="1">
        <v>300</v>
      </c>
      <c r="B2" s="1">
        <v>8</v>
      </c>
      <c r="C2" s="1">
        <f t="shared" ref="C2:C5" si="0">A2^3</f>
        <v>27000000</v>
      </c>
      <c r="D2" s="1">
        <v>12</v>
      </c>
      <c r="E2" s="1">
        <v>220</v>
      </c>
      <c r="I2">
        <v>1000</v>
      </c>
    </row>
    <row r="3" spans="1:9" x14ac:dyDescent="0.25">
      <c r="A3" s="1">
        <v>400</v>
      </c>
      <c r="B3" s="1">
        <v>19</v>
      </c>
      <c r="C3" s="1">
        <f t="shared" si="0"/>
        <v>64000000</v>
      </c>
      <c r="D3" s="1">
        <v>65</v>
      </c>
      <c r="E3" s="1">
        <v>840</v>
      </c>
      <c r="I3">
        <f>1.6*EXP(0.0094*I2)</f>
        <v>19341.409168347182</v>
      </c>
    </row>
    <row r="4" spans="1:9" x14ac:dyDescent="0.25">
      <c r="A4" s="1">
        <v>500</v>
      </c>
      <c r="B4" s="1">
        <v>37</v>
      </c>
      <c r="C4" s="1">
        <f t="shared" si="0"/>
        <v>125000000</v>
      </c>
      <c r="D4" s="1">
        <v>507</v>
      </c>
      <c r="E4" s="1">
        <v>2376</v>
      </c>
      <c r="I4">
        <f>9.887*EXP(0.0108*I2)</f>
        <v>484668.66083540639</v>
      </c>
    </row>
    <row r="5" spans="1:9" x14ac:dyDescent="0.25">
      <c r="A5" s="1">
        <v>700</v>
      </c>
      <c r="B5" s="1">
        <v>101</v>
      </c>
      <c r="C5" s="1">
        <f t="shared" si="0"/>
        <v>343000000</v>
      </c>
      <c r="D5" s="1">
        <v>1497</v>
      </c>
      <c r="E5" s="1">
        <v>17563</v>
      </c>
    </row>
    <row r="6" spans="1:9" x14ac:dyDescent="0.25">
      <c r="A6" s="1">
        <v>1000</v>
      </c>
      <c r="B6" s="1">
        <v>293</v>
      </c>
      <c r="C6" s="1">
        <f t="shared" ref="C6" si="1">A6^3</f>
        <v>1000000000</v>
      </c>
      <c r="D6" s="1">
        <v>12656</v>
      </c>
      <c r="E6" s="1"/>
    </row>
    <row r="9" spans="1:9" x14ac:dyDescent="0.25">
      <c r="B9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stats</vt:lpstr>
      <vt:lpstr>temp</vt:lpstr>
      <vt:lpstr>time</vt:lpstr>
      <vt:lpstr>time2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Janzen</dc:creator>
  <cp:lastModifiedBy>Janzen</cp:lastModifiedBy>
  <dcterms:created xsi:type="dcterms:W3CDTF">2015-06-05T18:17:20Z</dcterms:created>
  <dcterms:modified xsi:type="dcterms:W3CDTF">2022-07-12T02:50:58Z</dcterms:modified>
</cp:coreProperties>
</file>